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EstaPasta_de_trabalho" defaultThemeVersion="124226"/>
  <mc:AlternateContent xmlns:mc="http://schemas.openxmlformats.org/markup-compatibility/2006">
    <mc:Choice Requires="x15">
      <x15ac:absPath xmlns:x15ac="http://schemas.microsoft.com/office/spreadsheetml/2010/11/ac" url="D:\Desktop\PF\UDESC\Relatórios 2021\Fevereiro\"/>
    </mc:Choice>
  </mc:AlternateContent>
  <xr:revisionPtr revIDLastSave="0" documentId="13_ncr:1_{D394C160-A3BA-4359-8711-34BAB884C37D}" xr6:coauthVersionLast="46" xr6:coauthVersionMax="46" xr10:uidLastSave="{00000000-0000-0000-0000-000000000000}"/>
  <bookViews>
    <workbookView xWindow="-28920" yWindow="4950" windowWidth="29040" windowHeight="15840" tabRatio="857" activeTab="9" xr2:uid="{00000000-000D-0000-FFFF-FFFF00000000}"/>
  </bookViews>
  <sheets>
    <sheet name="REITORIA" sheetId="113" r:id="rId1"/>
    <sheet name="MUSEU" sheetId="129" r:id="rId2"/>
    <sheet name="ESAG" sheetId="105" r:id="rId3"/>
    <sheet name="CEART" sheetId="111" r:id="rId4"/>
    <sheet name="CEAD" sheetId="114" r:id="rId5"/>
    <sheet name="FAED" sheetId="112" r:id="rId6"/>
    <sheet name="CEFID" sheetId="110" r:id="rId7"/>
    <sheet name="CERES" sheetId="117" r:id="rId8"/>
    <sheet name="CESFI" sheetId="121" r:id="rId9"/>
    <sheet name="GESTOR" sheetId="128" r:id="rId10"/>
    <sheet name="Modelo Anexo II IN 002_2014" sheetId="77" r:id="rId11"/>
  </sheets>
  <definedNames>
    <definedName name="CEPLAN" localSheetId="9">#REF!</definedName>
    <definedName name="CEPLAN" localSheetId="1">#REF!</definedName>
    <definedName name="CEPLAN">#REF!</definedName>
    <definedName name="diasuteis" localSheetId="9">#REF!</definedName>
    <definedName name="diasuteis" localSheetId="1">#REF!</definedName>
    <definedName name="diasuteis">#REF!</definedName>
    <definedName name="Ferias" localSheetId="9">#REF!</definedName>
    <definedName name="Ferias" localSheetId="1">#REF!</definedName>
    <definedName name="Ferias">#REF!</definedName>
    <definedName name="RD" localSheetId="9">OFFSET(#REF!,(MATCH(SMALL(#REF!,ROW()-10),#REF!,0)-1),0)</definedName>
    <definedName name="RD" localSheetId="1">OFFSET(#REF!,(MATCH(SMALL(#REF!,ROW()-10),#REF!,0)-1),0)</definedName>
    <definedName name="RD">OFFSET(#REF!,(MATCH(SMALL(#REF!,ROW()-10),#REF!,0)-1),0)</definedName>
  </definedNames>
  <calcPr calcId="191029"/>
</workbook>
</file>

<file path=xl/calcChain.xml><?xml version="1.0" encoding="utf-8"?>
<calcChain xmlns="http://schemas.openxmlformats.org/spreadsheetml/2006/main">
  <c r="J4" i="121" l="1"/>
  <c r="J648" i="110" l="1"/>
  <c r="J5" i="110"/>
  <c r="J6" i="110"/>
  <c r="J7" i="110"/>
  <c r="J8" i="110"/>
  <c r="J9" i="110"/>
  <c r="J10" i="110"/>
  <c r="J11" i="110"/>
  <c r="J12" i="110"/>
  <c r="J13" i="110"/>
  <c r="J14" i="110"/>
  <c r="J15" i="110"/>
  <c r="J16" i="110"/>
  <c r="J17" i="110"/>
  <c r="J18" i="110"/>
  <c r="J19" i="110"/>
  <c r="J20" i="110"/>
  <c r="J21" i="110"/>
  <c r="J22" i="110"/>
  <c r="J23" i="110"/>
  <c r="J24" i="110"/>
  <c r="J25" i="110"/>
  <c r="J26" i="110"/>
  <c r="J27" i="110"/>
  <c r="J28" i="110"/>
  <c r="J29" i="110"/>
  <c r="J30" i="110"/>
  <c r="J31" i="110"/>
  <c r="J32" i="110"/>
  <c r="J33" i="110"/>
  <c r="J34" i="110"/>
  <c r="J35" i="110"/>
  <c r="J36" i="110"/>
  <c r="J37" i="110"/>
  <c r="J38" i="110"/>
  <c r="J39" i="110"/>
  <c r="J40" i="110"/>
  <c r="J41" i="110"/>
  <c r="J42" i="110"/>
  <c r="J43" i="110"/>
  <c r="J44" i="110"/>
  <c r="J45" i="110"/>
  <c r="J46" i="110"/>
  <c r="J47" i="110"/>
  <c r="J48" i="110"/>
  <c r="J49" i="110"/>
  <c r="J50" i="110"/>
  <c r="J51" i="110"/>
  <c r="J52" i="110"/>
  <c r="J53" i="110"/>
  <c r="J54" i="110"/>
  <c r="J55" i="110"/>
  <c r="J56" i="110"/>
  <c r="J57" i="110"/>
  <c r="J58" i="110"/>
  <c r="J59" i="110"/>
  <c r="J60" i="110"/>
  <c r="J61" i="110"/>
  <c r="J62" i="110"/>
  <c r="J63" i="110"/>
  <c r="J64" i="110"/>
  <c r="J65" i="110"/>
  <c r="J66" i="110"/>
  <c r="J67" i="110"/>
  <c r="J68" i="110"/>
  <c r="J69" i="110"/>
  <c r="J70" i="110"/>
  <c r="J71" i="110"/>
  <c r="J72" i="110"/>
  <c r="J73" i="110"/>
  <c r="J74" i="110"/>
  <c r="J75" i="110"/>
  <c r="J76" i="110"/>
  <c r="J77" i="110"/>
  <c r="J78" i="110"/>
  <c r="J79" i="110"/>
  <c r="J80" i="110"/>
  <c r="J81" i="110"/>
  <c r="J82" i="110"/>
  <c r="J83" i="110"/>
  <c r="J84" i="110"/>
  <c r="J85" i="110"/>
  <c r="J86" i="110"/>
  <c r="J87" i="110"/>
  <c r="J88" i="110"/>
  <c r="J89" i="110"/>
  <c r="J90" i="110"/>
  <c r="J91" i="110"/>
  <c r="J92" i="110"/>
  <c r="J93" i="110"/>
  <c r="J94" i="110"/>
  <c r="J95" i="110"/>
  <c r="J96" i="110"/>
  <c r="J97" i="110"/>
  <c r="J98" i="110"/>
  <c r="J99" i="110"/>
  <c r="J100" i="110"/>
  <c r="J101" i="110"/>
  <c r="J102" i="110"/>
  <c r="J103" i="110"/>
  <c r="J104" i="110"/>
  <c r="J105" i="110"/>
  <c r="J106" i="110"/>
  <c r="J107" i="110"/>
  <c r="J108" i="110"/>
  <c r="J109" i="110"/>
  <c r="J110" i="110"/>
  <c r="J111" i="110"/>
  <c r="J112" i="110"/>
  <c r="J113" i="110"/>
  <c r="J114" i="110"/>
  <c r="J115" i="110"/>
  <c r="J116" i="110"/>
  <c r="J117" i="110"/>
  <c r="J118" i="110"/>
  <c r="J119" i="110"/>
  <c r="J120" i="110"/>
  <c r="J121" i="110"/>
  <c r="J122" i="110"/>
  <c r="J123" i="110"/>
  <c r="J124" i="110"/>
  <c r="J125" i="110"/>
  <c r="J126" i="110"/>
  <c r="J127" i="110"/>
  <c r="J128" i="110"/>
  <c r="J129" i="110"/>
  <c r="J130" i="110"/>
  <c r="J131" i="110"/>
  <c r="J132" i="110"/>
  <c r="J133" i="110"/>
  <c r="J134" i="110"/>
  <c r="J135" i="110"/>
  <c r="J136" i="110"/>
  <c r="J137" i="110"/>
  <c r="J138" i="110"/>
  <c r="J139" i="110"/>
  <c r="J140" i="110"/>
  <c r="J141" i="110"/>
  <c r="J142" i="110"/>
  <c r="J143" i="110"/>
  <c r="J144" i="110"/>
  <c r="J145" i="110"/>
  <c r="J146" i="110"/>
  <c r="J147" i="110"/>
  <c r="J148" i="110"/>
  <c r="J149" i="110"/>
  <c r="J150" i="110"/>
  <c r="J151" i="110"/>
  <c r="J152" i="110"/>
  <c r="J153" i="110"/>
  <c r="J154" i="110"/>
  <c r="J155" i="110"/>
  <c r="J156" i="110"/>
  <c r="J157" i="110"/>
  <c r="J158" i="110"/>
  <c r="J159" i="110"/>
  <c r="J160" i="110"/>
  <c r="J161" i="110"/>
  <c r="J162" i="110"/>
  <c r="J163" i="110"/>
  <c r="J164" i="110"/>
  <c r="J165" i="110"/>
  <c r="J166" i="110"/>
  <c r="J167" i="110"/>
  <c r="J168" i="110"/>
  <c r="J169" i="110"/>
  <c r="J170" i="110"/>
  <c r="J171" i="110"/>
  <c r="J172" i="110"/>
  <c r="J173" i="110"/>
  <c r="J174" i="110"/>
  <c r="J175" i="110"/>
  <c r="J176" i="110"/>
  <c r="J177" i="110"/>
  <c r="J178" i="110"/>
  <c r="J179" i="110"/>
  <c r="J180" i="110"/>
  <c r="J181" i="110"/>
  <c r="J182" i="110"/>
  <c r="J183" i="110"/>
  <c r="J184" i="110"/>
  <c r="J185" i="110"/>
  <c r="J186" i="110"/>
  <c r="J187" i="110"/>
  <c r="J188" i="110"/>
  <c r="J189" i="110"/>
  <c r="J190" i="110"/>
  <c r="J191" i="110"/>
  <c r="J192" i="110"/>
  <c r="J193" i="110"/>
  <c r="J194" i="110"/>
  <c r="J195" i="110"/>
  <c r="J196" i="110"/>
  <c r="J197" i="110"/>
  <c r="J198" i="110"/>
  <c r="J199" i="110"/>
  <c r="J200" i="110"/>
  <c r="J201" i="110"/>
  <c r="J202" i="110"/>
  <c r="J203" i="110"/>
  <c r="J204" i="110"/>
  <c r="J205" i="110"/>
  <c r="J206" i="110"/>
  <c r="J207" i="110"/>
  <c r="J208" i="110"/>
  <c r="J209" i="110"/>
  <c r="J210" i="110"/>
  <c r="J211" i="110"/>
  <c r="J212" i="110"/>
  <c r="J213" i="110"/>
  <c r="J214" i="110"/>
  <c r="J215" i="110"/>
  <c r="J216" i="110"/>
  <c r="J217" i="110"/>
  <c r="J218" i="110"/>
  <c r="J219" i="110"/>
  <c r="J220" i="110"/>
  <c r="J221" i="110"/>
  <c r="J222" i="110"/>
  <c r="J223" i="110"/>
  <c r="J224" i="110"/>
  <c r="J225" i="110"/>
  <c r="J226" i="110"/>
  <c r="J227" i="110"/>
  <c r="J228" i="110"/>
  <c r="J229" i="110"/>
  <c r="J230" i="110"/>
  <c r="J231" i="110"/>
  <c r="J232" i="110"/>
  <c r="J233" i="110"/>
  <c r="J234" i="110"/>
  <c r="J235" i="110"/>
  <c r="J236" i="110"/>
  <c r="J237" i="110"/>
  <c r="J238" i="110"/>
  <c r="J239" i="110"/>
  <c r="J240" i="110"/>
  <c r="J241" i="110"/>
  <c r="J242" i="110"/>
  <c r="J243" i="110"/>
  <c r="J244" i="110"/>
  <c r="J245" i="110"/>
  <c r="J246" i="110"/>
  <c r="J247" i="110"/>
  <c r="J248" i="110"/>
  <c r="J249" i="110"/>
  <c r="J250" i="110"/>
  <c r="J251" i="110"/>
  <c r="J252" i="110"/>
  <c r="J253" i="110"/>
  <c r="J254" i="110"/>
  <c r="J255" i="110"/>
  <c r="J256" i="110"/>
  <c r="J257" i="110"/>
  <c r="J258" i="110"/>
  <c r="J259" i="110"/>
  <c r="J260" i="110"/>
  <c r="J261" i="110"/>
  <c r="J262" i="110"/>
  <c r="J263" i="110"/>
  <c r="J264" i="110"/>
  <c r="J265" i="110"/>
  <c r="J266" i="110"/>
  <c r="J267" i="110"/>
  <c r="J268" i="110"/>
  <c r="J269" i="110"/>
  <c r="J270" i="110"/>
  <c r="J271" i="110"/>
  <c r="J272" i="110"/>
  <c r="J273" i="110"/>
  <c r="J274" i="110"/>
  <c r="J275" i="110"/>
  <c r="J276" i="110"/>
  <c r="J277" i="110"/>
  <c r="J278" i="110"/>
  <c r="J279" i="110"/>
  <c r="J280" i="110"/>
  <c r="J281" i="110"/>
  <c r="J282" i="110"/>
  <c r="J283" i="110"/>
  <c r="J284" i="110"/>
  <c r="J285" i="110"/>
  <c r="J286" i="110"/>
  <c r="J287" i="110"/>
  <c r="J288" i="110"/>
  <c r="J289" i="110"/>
  <c r="J290" i="110"/>
  <c r="J291" i="110"/>
  <c r="J292" i="110"/>
  <c r="J293" i="110"/>
  <c r="J294" i="110"/>
  <c r="J295" i="110"/>
  <c r="J296" i="110"/>
  <c r="J297" i="110"/>
  <c r="J298" i="110"/>
  <c r="J299" i="110"/>
  <c r="J300" i="110"/>
  <c r="J301" i="110"/>
  <c r="J302" i="110"/>
  <c r="J303" i="110"/>
  <c r="J304" i="110"/>
  <c r="J305" i="110"/>
  <c r="J306" i="110"/>
  <c r="J307" i="110"/>
  <c r="J308" i="110"/>
  <c r="J309" i="110"/>
  <c r="J310" i="110"/>
  <c r="J311" i="110"/>
  <c r="J312" i="110"/>
  <c r="J313" i="110"/>
  <c r="J314" i="110"/>
  <c r="J315" i="110"/>
  <c r="J316" i="110"/>
  <c r="J317" i="110"/>
  <c r="J318" i="110"/>
  <c r="J319" i="110"/>
  <c r="J320" i="110"/>
  <c r="J321" i="110"/>
  <c r="J322" i="110"/>
  <c r="J323" i="110"/>
  <c r="J324" i="110"/>
  <c r="J325" i="110"/>
  <c r="J326" i="110"/>
  <c r="J327" i="110"/>
  <c r="J328" i="110"/>
  <c r="J329" i="110"/>
  <c r="J330" i="110"/>
  <c r="J331" i="110"/>
  <c r="J332" i="110"/>
  <c r="J333" i="110"/>
  <c r="J334" i="110"/>
  <c r="J335" i="110"/>
  <c r="J336" i="110"/>
  <c r="J337" i="110"/>
  <c r="J338" i="110"/>
  <c r="J339" i="110"/>
  <c r="J340" i="110"/>
  <c r="J341" i="110"/>
  <c r="J342" i="110"/>
  <c r="J343" i="110"/>
  <c r="J344" i="110"/>
  <c r="J345" i="110"/>
  <c r="J346" i="110"/>
  <c r="J347" i="110"/>
  <c r="J348" i="110"/>
  <c r="J349" i="110"/>
  <c r="J350" i="110"/>
  <c r="J351" i="110"/>
  <c r="J352" i="110"/>
  <c r="J353" i="110"/>
  <c r="J354" i="110"/>
  <c r="J355" i="110"/>
  <c r="J356" i="110"/>
  <c r="J357" i="110"/>
  <c r="J358" i="110"/>
  <c r="J359" i="110"/>
  <c r="J360" i="110"/>
  <c r="J361" i="110"/>
  <c r="J362" i="110"/>
  <c r="J363" i="110"/>
  <c r="J364" i="110"/>
  <c r="J365" i="110"/>
  <c r="J366" i="110"/>
  <c r="J367" i="110"/>
  <c r="J368" i="110"/>
  <c r="J369" i="110"/>
  <c r="J370" i="110"/>
  <c r="J371" i="110"/>
  <c r="J372" i="110"/>
  <c r="J373" i="110"/>
  <c r="J374" i="110"/>
  <c r="J375" i="110"/>
  <c r="J376" i="110"/>
  <c r="J377" i="110"/>
  <c r="J378" i="110"/>
  <c r="J379" i="110"/>
  <c r="J380" i="110"/>
  <c r="J381" i="110"/>
  <c r="J382" i="110"/>
  <c r="J383" i="110"/>
  <c r="J384" i="110"/>
  <c r="J385" i="110"/>
  <c r="J386" i="110"/>
  <c r="J387" i="110"/>
  <c r="J388" i="110"/>
  <c r="J389" i="110"/>
  <c r="J390" i="110"/>
  <c r="J391" i="110"/>
  <c r="J392" i="110"/>
  <c r="J393" i="110"/>
  <c r="J394" i="110"/>
  <c r="J395" i="110"/>
  <c r="J396" i="110"/>
  <c r="J397" i="110"/>
  <c r="J398" i="110"/>
  <c r="J399" i="110"/>
  <c r="J400" i="110"/>
  <c r="J401" i="110"/>
  <c r="J402" i="110"/>
  <c r="J403" i="110"/>
  <c r="J404" i="110"/>
  <c r="J405" i="110"/>
  <c r="J406" i="110"/>
  <c r="J407" i="110"/>
  <c r="J408" i="110"/>
  <c r="J409" i="110"/>
  <c r="J410" i="110"/>
  <c r="J411" i="110"/>
  <c r="J412" i="110"/>
  <c r="J413" i="110"/>
  <c r="J414" i="110"/>
  <c r="J415" i="110"/>
  <c r="J416" i="110"/>
  <c r="J417" i="110"/>
  <c r="J418" i="110"/>
  <c r="J419" i="110"/>
  <c r="J420" i="110"/>
  <c r="J421" i="110"/>
  <c r="J422" i="110"/>
  <c r="J423" i="110"/>
  <c r="J424" i="110"/>
  <c r="J425" i="110"/>
  <c r="J426" i="110"/>
  <c r="J427" i="110"/>
  <c r="J428" i="110"/>
  <c r="J429" i="110"/>
  <c r="J430" i="110"/>
  <c r="J431" i="110"/>
  <c r="J432" i="110"/>
  <c r="J433" i="110"/>
  <c r="J434" i="110"/>
  <c r="J435" i="110"/>
  <c r="J436" i="110"/>
  <c r="J437" i="110"/>
  <c r="J438" i="110"/>
  <c r="J439" i="110"/>
  <c r="J440" i="110"/>
  <c r="J441" i="110"/>
  <c r="J442" i="110"/>
  <c r="J443" i="110"/>
  <c r="J444" i="110"/>
  <c r="J445" i="110"/>
  <c r="J446" i="110"/>
  <c r="J447" i="110"/>
  <c r="J448" i="110"/>
  <c r="J449" i="110"/>
  <c r="J450" i="110"/>
  <c r="J451" i="110"/>
  <c r="J452" i="110"/>
  <c r="J453" i="110"/>
  <c r="J454" i="110"/>
  <c r="J455" i="110"/>
  <c r="J456" i="110"/>
  <c r="J457" i="110"/>
  <c r="J458" i="110"/>
  <c r="J459" i="110"/>
  <c r="J460" i="110"/>
  <c r="J461" i="110"/>
  <c r="J462" i="110"/>
  <c r="J463" i="110"/>
  <c r="J464" i="110"/>
  <c r="J465" i="110"/>
  <c r="J466" i="110"/>
  <c r="J467" i="110"/>
  <c r="J468" i="110"/>
  <c r="J469" i="110"/>
  <c r="J470" i="110"/>
  <c r="J471" i="110"/>
  <c r="J472" i="110"/>
  <c r="J473" i="110"/>
  <c r="J474" i="110"/>
  <c r="J475" i="110"/>
  <c r="J476" i="110"/>
  <c r="J477" i="110"/>
  <c r="J478" i="110"/>
  <c r="J479" i="110"/>
  <c r="J480" i="110"/>
  <c r="J481" i="110"/>
  <c r="J482" i="110"/>
  <c r="J483" i="110"/>
  <c r="J484" i="110"/>
  <c r="J485" i="110"/>
  <c r="J486" i="110"/>
  <c r="J487" i="110"/>
  <c r="J488" i="110"/>
  <c r="J489" i="110"/>
  <c r="J490" i="110"/>
  <c r="J491" i="110"/>
  <c r="J492" i="110"/>
  <c r="J493" i="110"/>
  <c r="J494" i="110"/>
  <c r="J495" i="110"/>
  <c r="J496" i="110"/>
  <c r="J497" i="110"/>
  <c r="J498" i="110"/>
  <c r="J499" i="110"/>
  <c r="J500" i="110"/>
  <c r="J501" i="110"/>
  <c r="J502" i="110"/>
  <c r="J503" i="110"/>
  <c r="J504" i="110"/>
  <c r="J505" i="110"/>
  <c r="J506" i="110"/>
  <c r="J507" i="110"/>
  <c r="J508" i="110"/>
  <c r="J509" i="110"/>
  <c r="J510" i="110"/>
  <c r="J511" i="110"/>
  <c r="J512" i="110"/>
  <c r="J513" i="110"/>
  <c r="J514" i="110"/>
  <c r="J515" i="110"/>
  <c r="J516" i="110"/>
  <c r="J517" i="110"/>
  <c r="J518" i="110"/>
  <c r="J519" i="110"/>
  <c r="J520" i="110"/>
  <c r="J521" i="110"/>
  <c r="J522" i="110"/>
  <c r="J523" i="110"/>
  <c r="J524" i="110"/>
  <c r="J525" i="110"/>
  <c r="J526" i="110"/>
  <c r="J527" i="110"/>
  <c r="J528" i="110"/>
  <c r="J529" i="110"/>
  <c r="J530" i="110"/>
  <c r="J531" i="110"/>
  <c r="J532" i="110"/>
  <c r="J533" i="110"/>
  <c r="J534" i="110"/>
  <c r="J535" i="110"/>
  <c r="J536" i="110"/>
  <c r="J537" i="110"/>
  <c r="J538" i="110"/>
  <c r="J539" i="110"/>
  <c r="J540" i="110"/>
  <c r="J541" i="110"/>
  <c r="J542" i="110"/>
  <c r="J543" i="110"/>
  <c r="J544" i="110"/>
  <c r="J545" i="110"/>
  <c r="J546" i="110"/>
  <c r="J547" i="110"/>
  <c r="J548" i="110"/>
  <c r="J549" i="110"/>
  <c r="J550" i="110"/>
  <c r="J551" i="110"/>
  <c r="J552" i="110"/>
  <c r="J553" i="110"/>
  <c r="J554" i="110"/>
  <c r="J555" i="110"/>
  <c r="J556" i="110"/>
  <c r="J557" i="110"/>
  <c r="J558" i="110"/>
  <c r="J559" i="110"/>
  <c r="J560" i="110"/>
  <c r="J561" i="110"/>
  <c r="J562" i="110"/>
  <c r="J563" i="110"/>
  <c r="J564" i="110"/>
  <c r="J565" i="110"/>
  <c r="J566" i="110"/>
  <c r="J567" i="110"/>
  <c r="J568" i="110"/>
  <c r="J569" i="110"/>
  <c r="J570" i="110"/>
  <c r="J571" i="110"/>
  <c r="J572" i="110"/>
  <c r="J573" i="110"/>
  <c r="J574" i="110"/>
  <c r="J575" i="110"/>
  <c r="J576" i="110"/>
  <c r="J577" i="110"/>
  <c r="J578" i="110"/>
  <c r="J579" i="110"/>
  <c r="J580" i="110"/>
  <c r="J581" i="110"/>
  <c r="J582" i="110"/>
  <c r="J583" i="110"/>
  <c r="J584" i="110"/>
  <c r="J585" i="110"/>
  <c r="J586" i="110"/>
  <c r="J587" i="110"/>
  <c r="J588" i="110"/>
  <c r="J589" i="110"/>
  <c r="J590" i="110"/>
  <c r="J591" i="110"/>
  <c r="J592" i="110"/>
  <c r="J593" i="110"/>
  <c r="J594" i="110"/>
  <c r="J595" i="110"/>
  <c r="J596" i="110"/>
  <c r="J597" i="110"/>
  <c r="J598" i="110"/>
  <c r="J599" i="110"/>
  <c r="J600" i="110"/>
  <c r="J601" i="110"/>
  <c r="J602" i="110"/>
  <c r="J603" i="110"/>
  <c r="J604" i="110"/>
  <c r="J605" i="110"/>
  <c r="J606" i="110"/>
  <c r="J607" i="110"/>
  <c r="J608" i="110"/>
  <c r="J609" i="110"/>
  <c r="J610" i="110"/>
  <c r="J611" i="110"/>
  <c r="J612" i="110"/>
  <c r="J613" i="110"/>
  <c r="J614" i="110"/>
  <c r="J615" i="110"/>
  <c r="J616" i="110"/>
  <c r="J617" i="110"/>
  <c r="J618" i="110"/>
  <c r="J619" i="110"/>
  <c r="J620" i="110"/>
  <c r="J621" i="110"/>
  <c r="J622" i="110"/>
  <c r="J623" i="110"/>
  <c r="J624" i="110"/>
  <c r="J625" i="110"/>
  <c r="J626" i="110"/>
  <c r="J627" i="110"/>
  <c r="J628" i="110"/>
  <c r="J629" i="110"/>
  <c r="J630" i="110"/>
  <c r="J631" i="110"/>
  <c r="J632" i="110"/>
  <c r="J633" i="110"/>
  <c r="J634" i="110"/>
  <c r="J635" i="110"/>
  <c r="J636" i="110"/>
  <c r="J637" i="110"/>
  <c r="J638" i="110"/>
  <c r="J639" i="110"/>
  <c r="J640" i="110"/>
  <c r="J641" i="110"/>
  <c r="J642" i="110"/>
  <c r="J643" i="110"/>
  <c r="J644" i="110"/>
  <c r="J645" i="110"/>
  <c r="J646" i="110"/>
  <c r="J647" i="110"/>
  <c r="J4" i="110"/>
  <c r="J4" i="112" l="1"/>
  <c r="J4" i="111" l="1"/>
  <c r="J4" i="113" l="1"/>
  <c r="P649" i="113"/>
  <c r="O649" i="113"/>
  <c r="N649" i="113"/>
  <c r="M649" i="113"/>
  <c r="L649" i="113"/>
  <c r="Q649" i="129"/>
  <c r="P649" i="129"/>
  <c r="O649" i="129"/>
  <c r="N649" i="129"/>
  <c r="M649" i="129"/>
  <c r="L649" i="129"/>
  <c r="I143" i="111" l="1"/>
  <c r="I143" i="113"/>
  <c r="I482" i="113" l="1"/>
  <c r="I482" i="110"/>
  <c r="I349" i="117" l="1"/>
  <c r="I586" i="117"/>
  <c r="I586" i="111"/>
  <c r="I349" i="111"/>
  <c r="I647" i="117" l="1"/>
  <c r="I347" i="117"/>
  <c r="I255" i="117"/>
  <c r="I48" i="117"/>
  <c r="I9" i="117"/>
  <c r="I647" i="110"/>
  <c r="I586" i="110"/>
  <c r="I347" i="110"/>
  <c r="I255" i="110"/>
  <c r="I48" i="110"/>
  <c r="I9" i="110"/>
  <c r="I182" i="121" l="1"/>
  <c r="I182" i="110"/>
  <c r="K649" i="111" l="1"/>
  <c r="I554" i="117" l="1"/>
  <c r="I554" i="112"/>
  <c r="I637" i="110" l="1"/>
  <c r="I560" i="110"/>
  <c r="I637" i="117"/>
  <c r="I560" i="117"/>
  <c r="I143" i="117" l="1"/>
  <c r="I143" i="110"/>
  <c r="I263" i="113" l="1"/>
  <c r="I263" i="121"/>
  <c r="I263" i="111" l="1"/>
  <c r="J648" i="111" l="1"/>
  <c r="J647" i="111"/>
  <c r="J646" i="111"/>
  <c r="K646" i="111" s="1"/>
  <c r="J645" i="111"/>
  <c r="K645" i="111" s="1"/>
  <c r="J644" i="111"/>
  <c r="K644" i="111" s="1"/>
  <c r="J643" i="111"/>
  <c r="K643" i="111" s="1"/>
  <c r="J642" i="111"/>
  <c r="J641" i="111"/>
  <c r="K641" i="111" s="1"/>
  <c r="J640" i="111"/>
  <c r="J639" i="111"/>
  <c r="J638" i="111"/>
  <c r="K638" i="111" s="1"/>
  <c r="J637" i="111"/>
  <c r="K637" i="111" s="1"/>
  <c r="J636" i="111"/>
  <c r="J635" i="111"/>
  <c r="J634" i="111"/>
  <c r="K634" i="111" s="1"/>
  <c r="J633" i="111"/>
  <c r="K633" i="111" s="1"/>
  <c r="J632" i="111"/>
  <c r="J631" i="111"/>
  <c r="J630" i="111"/>
  <c r="J629" i="111"/>
  <c r="K629" i="111" s="1"/>
  <c r="J628" i="111"/>
  <c r="J627" i="111"/>
  <c r="J626" i="111"/>
  <c r="K626" i="111" s="1"/>
  <c r="J625" i="111"/>
  <c r="K625" i="111" s="1"/>
  <c r="J624" i="111"/>
  <c r="J623" i="111"/>
  <c r="J622" i="111"/>
  <c r="K622" i="111" s="1"/>
  <c r="J621" i="111"/>
  <c r="K621" i="111" s="1"/>
  <c r="J620" i="111"/>
  <c r="K620" i="111" s="1"/>
  <c r="J619" i="111"/>
  <c r="K619" i="111" s="1"/>
  <c r="J618" i="111"/>
  <c r="K618" i="111" s="1"/>
  <c r="J617" i="111"/>
  <c r="K617" i="111" s="1"/>
  <c r="J616" i="111"/>
  <c r="J615" i="111"/>
  <c r="J614" i="111"/>
  <c r="K614" i="111" s="1"/>
  <c r="J613" i="111"/>
  <c r="K613" i="111" s="1"/>
  <c r="J612" i="111"/>
  <c r="J611" i="111"/>
  <c r="J610" i="111"/>
  <c r="J609" i="111"/>
  <c r="K609" i="111" s="1"/>
  <c r="J608" i="111"/>
  <c r="K608" i="111" s="1"/>
  <c r="J607" i="111"/>
  <c r="K607" i="111" s="1"/>
  <c r="J606" i="111"/>
  <c r="K606" i="111" s="1"/>
  <c r="J605" i="111"/>
  <c r="K605" i="111" s="1"/>
  <c r="J604" i="111"/>
  <c r="J603" i="111"/>
  <c r="J602" i="111"/>
  <c r="K602" i="111" s="1"/>
  <c r="J601" i="111"/>
  <c r="K601" i="111" s="1"/>
  <c r="J600" i="111"/>
  <c r="J599" i="111"/>
  <c r="J598" i="111"/>
  <c r="K598" i="111" s="1"/>
  <c r="J597" i="111"/>
  <c r="K597" i="111" s="1"/>
  <c r="J596" i="111"/>
  <c r="J595" i="111"/>
  <c r="K595" i="111" s="1"/>
  <c r="J594" i="111"/>
  <c r="K594" i="111" s="1"/>
  <c r="J593" i="111"/>
  <c r="K593" i="111" s="1"/>
  <c r="J592" i="111"/>
  <c r="J591" i="111"/>
  <c r="J590" i="111"/>
  <c r="K590" i="111" s="1"/>
  <c r="J589" i="111"/>
  <c r="K589" i="111" s="1"/>
  <c r="J588" i="111"/>
  <c r="J587" i="111"/>
  <c r="J586" i="111"/>
  <c r="K586" i="111" s="1"/>
  <c r="J585" i="111"/>
  <c r="K585" i="111" s="1"/>
  <c r="J584" i="111"/>
  <c r="K584" i="111" s="1"/>
  <c r="J583" i="111"/>
  <c r="K583" i="111" s="1"/>
  <c r="J582" i="111"/>
  <c r="K582" i="111" s="1"/>
  <c r="J581" i="111"/>
  <c r="K581" i="111" s="1"/>
  <c r="J580" i="111"/>
  <c r="J579" i="111"/>
  <c r="J578" i="111"/>
  <c r="K578" i="111" s="1"/>
  <c r="J577" i="111"/>
  <c r="K577" i="111" s="1"/>
  <c r="J576" i="111"/>
  <c r="J575" i="111"/>
  <c r="J574" i="111"/>
  <c r="K574" i="111" s="1"/>
  <c r="J573" i="111"/>
  <c r="K573" i="111" s="1"/>
  <c r="J572" i="111"/>
  <c r="K572" i="111" s="1"/>
  <c r="J571" i="111"/>
  <c r="K571" i="111" s="1"/>
  <c r="J570" i="111"/>
  <c r="J569" i="111"/>
  <c r="K569" i="111" s="1"/>
  <c r="J568" i="111"/>
  <c r="J567" i="111"/>
  <c r="J566" i="111"/>
  <c r="K566" i="111" s="1"/>
  <c r="J565" i="111"/>
  <c r="K565" i="111" s="1"/>
  <c r="J564" i="111"/>
  <c r="J563" i="111"/>
  <c r="J562" i="111"/>
  <c r="K562" i="111" s="1"/>
  <c r="J561" i="111"/>
  <c r="K561" i="111" s="1"/>
  <c r="J560" i="111"/>
  <c r="J559" i="111"/>
  <c r="J558" i="111"/>
  <c r="K558" i="111" s="1"/>
  <c r="J557" i="111"/>
  <c r="K557" i="111" s="1"/>
  <c r="J556" i="111"/>
  <c r="J555" i="111"/>
  <c r="J554" i="111"/>
  <c r="K554" i="111" s="1"/>
  <c r="J553" i="111"/>
  <c r="K553" i="111" s="1"/>
  <c r="J552" i="111"/>
  <c r="J551" i="111"/>
  <c r="J550" i="111"/>
  <c r="J549" i="111"/>
  <c r="K549" i="111" s="1"/>
  <c r="J548" i="111"/>
  <c r="K548" i="111" s="1"/>
  <c r="J547" i="111"/>
  <c r="K547" i="111" s="1"/>
  <c r="J546" i="111"/>
  <c r="K546" i="111" s="1"/>
  <c r="J545" i="111"/>
  <c r="K545" i="111" s="1"/>
  <c r="J544" i="111"/>
  <c r="J543" i="111"/>
  <c r="J542" i="111"/>
  <c r="K542" i="111" s="1"/>
  <c r="J541" i="111"/>
  <c r="K541" i="111" s="1"/>
  <c r="J540" i="111"/>
  <c r="J539" i="111"/>
  <c r="J538" i="111"/>
  <c r="K538" i="111" s="1"/>
  <c r="J537" i="111"/>
  <c r="K537" i="111" s="1"/>
  <c r="J536" i="111"/>
  <c r="K536" i="111" s="1"/>
  <c r="J535" i="111"/>
  <c r="K535" i="111" s="1"/>
  <c r="J534" i="111"/>
  <c r="K534" i="111" s="1"/>
  <c r="J533" i="111"/>
  <c r="K533" i="111" s="1"/>
  <c r="J532" i="111"/>
  <c r="J531" i="111"/>
  <c r="J530" i="111"/>
  <c r="K530" i="111" s="1"/>
  <c r="J529" i="111"/>
  <c r="K529" i="111" s="1"/>
  <c r="J528" i="111"/>
  <c r="J527" i="111"/>
  <c r="J526" i="111"/>
  <c r="J525" i="111"/>
  <c r="K525" i="111" s="1"/>
  <c r="J524" i="111"/>
  <c r="J523" i="111"/>
  <c r="K523" i="111" s="1"/>
  <c r="J522" i="111"/>
  <c r="K522" i="111" s="1"/>
  <c r="J521" i="111"/>
  <c r="K521" i="111" s="1"/>
  <c r="J520" i="111"/>
  <c r="J519" i="111"/>
  <c r="J518" i="111"/>
  <c r="K518" i="111" s="1"/>
  <c r="J517" i="111"/>
  <c r="K517" i="111" s="1"/>
  <c r="J516" i="111"/>
  <c r="J515" i="111"/>
  <c r="J514" i="111"/>
  <c r="K514" i="111" s="1"/>
  <c r="J513" i="111"/>
  <c r="K513" i="111" s="1"/>
  <c r="J512" i="111"/>
  <c r="K512" i="111" s="1"/>
  <c r="J511" i="111"/>
  <c r="K511" i="111" s="1"/>
  <c r="J510" i="111"/>
  <c r="K510" i="111" s="1"/>
  <c r="J509" i="111"/>
  <c r="K509" i="111" s="1"/>
  <c r="J508" i="111"/>
  <c r="J507" i="111"/>
  <c r="J506" i="111"/>
  <c r="K506" i="111" s="1"/>
  <c r="J505" i="111"/>
  <c r="K505" i="111" s="1"/>
  <c r="J504" i="111"/>
  <c r="J503" i="111"/>
  <c r="J502" i="111"/>
  <c r="K502" i="111" s="1"/>
  <c r="J501" i="111"/>
  <c r="K501" i="111" s="1"/>
  <c r="J500" i="111"/>
  <c r="K500" i="111" s="1"/>
  <c r="J499" i="111"/>
  <c r="K499" i="111" s="1"/>
  <c r="J498" i="111"/>
  <c r="K498" i="111" s="1"/>
  <c r="J497" i="111"/>
  <c r="K497" i="111" s="1"/>
  <c r="J496" i="111"/>
  <c r="J495" i="111"/>
  <c r="J494" i="111"/>
  <c r="K494" i="111" s="1"/>
  <c r="J493" i="111"/>
  <c r="K493" i="111" s="1"/>
  <c r="J492" i="111"/>
  <c r="J491" i="111"/>
  <c r="J490" i="111"/>
  <c r="K490" i="111" s="1"/>
  <c r="J489" i="111"/>
  <c r="K489" i="111" s="1"/>
  <c r="J488" i="111"/>
  <c r="J487" i="111"/>
  <c r="K487" i="111" s="1"/>
  <c r="J486" i="111"/>
  <c r="K486" i="111" s="1"/>
  <c r="J485" i="111"/>
  <c r="K485" i="111" s="1"/>
  <c r="J484" i="111"/>
  <c r="J483" i="111"/>
  <c r="J482" i="111"/>
  <c r="J481" i="111"/>
  <c r="K481" i="111" s="1"/>
  <c r="J480" i="111"/>
  <c r="J479" i="111"/>
  <c r="J478" i="111"/>
  <c r="J477" i="111"/>
  <c r="K477" i="111" s="1"/>
  <c r="J476" i="111"/>
  <c r="K476" i="111" s="1"/>
  <c r="J475" i="111"/>
  <c r="K475" i="111" s="1"/>
  <c r="J474" i="111"/>
  <c r="K474" i="111" s="1"/>
  <c r="J473" i="111"/>
  <c r="K473" i="111" s="1"/>
  <c r="J472" i="111"/>
  <c r="J471" i="111"/>
  <c r="J470" i="111"/>
  <c r="K470" i="111" s="1"/>
  <c r="J469" i="111"/>
  <c r="K469" i="111" s="1"/>
  <c r="J468" i="111"/>
  <c r="J467" i="111"/>
  <c r="J466" i="111"/>
  <c r="K466" i="111" s="1"/>
  <c r="J465" i="111"/>
  <c r="K465" i="111" s="1"/>
  <c r="J464" i="111"/>
  <c r="K464" i="111" s="1"/>
  <c r="J463" i="111"/>
  <c r="K463" i="111" s="1"/>
  <c r="J462" i="111"/>
  <c r="K462" i="111" s="1"/>
  <c r="J461" i="111"/>
  <c r="K461" i="111" s="1"/>
  <c r="J460" i="111"/>
  <c r="J459" i="111"/>
  <c r="J458" i="111"/>
  <c r="K458" i="111" s="1"/>
  <c r="J457" i="111"/>
  <c r="K457" i="111" s="1"/>
  <c r="J456" i="111"/>
  <c r="J455" i="111"/>
  <c r="J454" i="111"/>
  <c r="K454" i="111" s="1"/>
  <c r="J453" i="111"/>
  <c r="K453" i="111" s="1"/>
  <c r="J452" i="111"/>
  <c r="J451" i="111"/>
  <c r="K451" i="111" s="1"/>
  <c r="J450" i="111"/>
  <c r="J449" i="111"/>
  <c r="K449" i="111" s="1"/>
  <c r="J448" i="111"/>
  <c r="J447" i="111"/>
  <c r="J446" i="111"/>
  <c r="J445" i="111"/>
  <c r="K445" i="111" s="1"/>
  <c r="J444" i="111"/>
  <c r="J443" i="111"/>
  <c r="J442" i="111"/>
  <c r="K442" i="111" s="1"/>
  <c r="J441" i="111"/>
  <c r="K441" i="111" s="1"/>
  <c r="J440" i="111"/>
  <c r="K440" i="111" s="1"/>
  <c r="J439" i="111"/>
  <c r="K439" i="111" s="1"/>
  <c r="J438" i="111"/>
  <c r="J437" i="111"/>
  <c r="K437" i="111" s="1"/>
  <c r="J436" i="111"/>
  <c r="J435" i="111"/>
  <c r="J434" i="111"/>
  <c r="K434" i="111" s="1"/>
  <c r="J433" i="111"/>
  <c r="K433" i="111" s="1"/>
  <c r="J432" i="111"/>
  <c r="J431" i="111"/>
  <c r="J430" i="111"/>
  <c r="K430" i="111" s="1"/>
  <c r="J429" i="111"/>
  <c r="K429" i="111" s="1"/>
  <c r="J428" i="111"/>
  <c r="K428" i="111" s="1"/>
  <c r="J427" i="111"/>
  <c r="K427" i="111" s="1"/>
  <c r="J426" i="111"/>
  <c r="J425" i="111"/>
  <c r="K425" i="111" s="1"/>
  <c r="J424" i="111"/>
  <c r="J423" i="111"/>
  <c r="J422" i="111"/>
  <c r="K422" i="111" s="1"/>
  <c r="J421" i="111"/>
  <c r="K421" i="111" s="1"/>
  <c r="J420" i="111"/>
  <c r="J419" i="111"/>
  <c r="J418" i="111"/>
  <c r="K418" i="111" s="1"/>
  <c r="J417" i="111"/>
  <c r="K417" i="111" s="1"/>
  <c r="J416" i="111"/>
  <c r="J415" i="111"/>
  <c r="J414" i="111"/>
  <c r="J413" i="111"/>
  <c r="K413" i="111" s="1"/>
  <c r="J412" i="111"/>
  <c r="J411" i="111"/>
  <c r="J410" i="111"/>
  <c r="K410" i="111" s="1"/>
  <c r="J409" i="111"/>
  <c r="K409" i="111" s="1"/>
  <c r="J408" i="111"/>
  <c r="J407" i="111"/>
  <c r="J406" i="111"/>
  <c r="K406" i="111" s="1"/>
  <c r="J405" i="111"/>
  <c r="K405" i="111" s="1"/>
  <c r="J404" i="111"/>
  <c r="K404" i="111" s="1"/>
  <c r="J403" i="111"/>
  <c r="K403" i="111" s="1"/>
  <c r="J402" i="111"/>
  <c r="K402" i="111" s="1"/>
  <c r="J401" i="111"/>
  <c r="K401" i="111" s="1"/>
  <c r="J400" i="111"/>
  <c r="J399" i="111"/>
  <c r="J398" i="111"/>
  <c r="K398" i="111" s="1"/>
  <c r="J397" i="111"/>
  <c r="K397" i="111" s="1"/>
  <c r="J396" i="111"/>
  <c r="J395" i="111"/>
  <c r="J394" i="111"/>
  <c r="J393" i="111"/>
  <c r="K393" i="111" s="1"/>
  <c r="J392" i="111"/>
  <c r="K392" i="111" s="1"/>
  <c r="J391" i="111"/>
  <c r="K391" i="111" s="1"/>
  <c r="J390" i="111"/>
  <c r="K390" i="111" s="1"/>
  <c r="J389" i="111"/>
  <c r="K389" i="111" s="1"/>
  <c r="J388" i="111"/>
  <c r="J387" i="111"/>
  <c r="J386" i="111"/>
  <c r="K386" i="111" s="1"/>
  <c r="J385" i="111"/>
  <c r="K385" i="111" s="1"/>
  <c r="J384" i="111"/>
  <c r="J383" i="111"/>
  <c r="J382" i="111"/>
  <c r="J381" i="111"/>
  <c r="K381" i="111" s="1"/>
  <c r="J380" i="111"/>
  <c r="J379" i="111"/>
  <c r="K379" i="111" s="1"/>
  <c r="J378" i="111"/>
  <c r="K378" i="111" s="1"/>
  <c r="J377" i="111"/>
  <c r="K377" i="111" s="1"/>
  <c r="J376" i="111"/>
  <c r="J375" i="111"/>
  <c r="J374" i="111"/>
  <c r="K374" i="111" s="1"/>
  <c r="J373" i="111"/>
  <c r="K373" i="111" s="1"/>
  <c r="J372" i="111"/>
  <c r="J371" i="111"/>
  <c r="J370" i="111"/>
  <c r="K370" i="111" s="1"/>
  <c r="J369" i="111"/>
  <c r="K369" i="111" s="1"/>
  <c r="J368" i="111"/>
  <c r="K368" i="111" s="1"/>
  <c r="J367" i="111"/>
  <c r="K367" i="111" s="1"/>
  <c r="J366" i="111"/>
  <c r="K366" i="111" s="1"/>
  <c r="J365" i="111"/>
  <c r="K365" i="111" s="1"/>
  <c r="J364" i="111"/>
  <c r="J363" i="111"/>
  <c r="J362" i="111"/>
  <c r="K362" i="111" s="1"/>
  <c r="J361" i="111"/>
  <c r="K361" i="111" s="1"/>
  <c r="J360" i="111"/>
  <c r="J359" i="111"/>
  <c r="J358" i="111"/>
  <c r="K358" i="111" s="1"/>
  <c r="J357" i="111"/>
  <c r="K357" i="111" s="1"/>
  <c r="J356" i="111"/>
  <c r="K356" i="111" s="1"/>
  <c r="J355" i="111"/>
  <c r="K355" i="111" s="1"/>
  <c r="J354" i="111"/>
  <c r="K354" i="111" s="1"/>
  <c r="J353" i="111"/>
  <c r="K353" i="111" s="1"/>
  <c r="J352" i="111"/>
  <c r="J351" i="111"/>
  <c r="J350" i="111"/>
  <c r="K350" i="111" s="1"/>
  <c r="J349" i="111"/>
  <c r="K349" i="111" s="1"/>
  <c r="J348" i="111"/>
  <c r="J347" i="111"/>
  <c r="J346" i="111"/>
  <c r="K346" i="111" s="1"/>
  <c r="J345" i="111"/>
  <c r="K345" i="111" s="1"/>
  <c r="J344" i="111"/>
  <c r="J343" i="111"/>
  <c r="K343" i="111" s="1"/>
  <c r="J342" i="111"/>
  <c r="K342" i="111" s="1"/>
  <c r="J341" i="111"/>
  <c r="K341" i="111" s="1"/>
  <c r="J340" i="111"/>
  <c r="J339" i="111"/>
  <c r="J338" i="111"/>
  <c r="J337" i="111"/>
  <c r="K337" i="111" s="1"/>
  <c r="J336" i="111"/>
  <c r="J335" i="111"/>
  <c r="J334" i="111"/>
  <c r="J333" i="111"/>
  <c r="K333" i="111" s="1"/>
  <c r="J332" i="111"/>
  <c r="K332" i="111" s="1"/>
  <c r="J331" i="111"/>
  <c r="K331" i="111" s="1"/>
  <c r="J330" i="111"/>
  <c r="K330" i="111" s="1"/>
  <c r="J329" i="111"/>
  <c r="K329" i="111" s="1"/>
  <c r="J328" i="111"/>
  <c r="J327" i="111"/>
  <c r="J326" i="111"/>
  <c r="K326" i="111" s="1"/>
  <c r="J325" i="111"/>
  <c r="K325" i="111" s="1"/>
  <c r="J324" i="111"/>
  <c r="J323" i="111"/>
  <c r="J322" i="111"/>
  <c r="K322" i="111" s="1"/>
  <c r="J321" i="111"/>
  <c r="K321" i="111" s="1"/>
  <c r="J320" i="111"/>
  <c r="K320" i="111" s="1"/>
  <c r="J319" i="111"/>
  <c r="K319" i="111" s="1"/>
  <c r="J318" i="111"/>
  <c r="K318" i="111" s="1"/>
  <c r="J317" i="111"/>
  <c r="K317" i="111" s="1"/>
  <c r="J316" i="111"/>
  <c r="J315" i="111"/>
  <c r="J314" i="111"/>
  <c r="K314" i="111" s="1"/>
  <c r="J313" i="111"/>
  <c r="K313" i="111" s="1"/>
  <c r="J312" i="111"/>
  <c r="J311" i="111"/>
  <c r="J310" i="111"/>
  <c r="K310" i="111" s="1"/>
  <c r="J309" i="111"/>
  <c r="K309" i="111" s="1"/>
  <c r="J308" i="111"/>
  <c r="J307" i="111"/>
  <c r="K307" i="111" s="1"/>
  <c r="J306" i="111"/>
  <c r="J305" i="111"/>
  <c r="K305" i="111" s="1"/>
  <c r="J304" i="111"/>
  <c r="J303" i="111"/>
  <c r="K303" i="111" s="1"/>
  <c r="J302" i="111"/>
  <c r="J301" i="111"/>
  <c r="K301" i="111" s="1"/>
  <c r="J300" i="111"/>
  <c r="J299" i="111"/>
  <c r="J298" i="111"/>
  <c r="K298" i="111" s="1"/>
  <c r="J297" i="111"/>
  <c r="K297" i="111" s="1"/>
  <c r="J296" i="111"/>
  <c r="K296" i="111" s="1"/>
  <c r="J295" i="111"/>
  <c r="K295" i="111" s="1"/>
  <c r="J294" i="111"/>
  <c r="J293" i="111"/>
  <c r="K293" i="111" s="1"/>
  <c r="J292" i="111"/>
  <c r="J291" i="111"/>
  <c r="J290" i="111"/>
  <c r="K290" i="111" s="1"/>
  <c r="J289" i="111"/>
  <c r="K289" i="111" s="1"/>
  <c r="J288" i="111"/>
  <c r="J287" i="111"/>
  <c r="J286" i="111"/>
  <c r="K286" i="111" s="1"/>
  <c r="J285" i="111"/>
  <c r="K285" i="111" s="1"/>
  <c r="J284" i="111"/>
  <c r="K284" i="111" s="1"/>
  <c r="J283" i="111"/>
  <c r="K283" i="111" s="1"/>
  <c r="J282" i="111"/>
  <c r="K282" i="111" s="1"/>
  <c r="J281" i="111"/>
  <c r="K281" i="111" s="1"/>
  <c r="J280" i="111"/>
  <c r="J279" i="111"/>
  <c r="J278" i="111"/>
  <c r="K278" i="111" s="1"/>
  <c r="J277" i="111"/>
  <c r="K277" i="111" s="1"/>
  <c r="J276" i="111"/>
  <c r="J275" i="111"/>
  <c r="J274" i="111"/>
  <c r="K274" i="111" s="1"/>
  <c r="J273" i="111"/>
  <c r="K273" i="111" s="1"/>
  <c r="J272" i="111"/>
  <c r="J271" i="111"/>
  <c r="J270" i="111"/>
  <c r="K270" i="111" s="1"/>
  <c r="J269" i="111"/>
  <c r="K269" i="111" s="1"/>
  <c r="J268" i="111"/>
  <c r="J267" i="111"/>
  <c r="J266" i="111"/>
  <c r="K266" i="111" s="1"/>
  <c r="J265" i="111"/>
  <c r="K265" i="111" s="1"/>
  <c r="J264" i="111"/>
  <c r="J263" i="111"/>
  <c r="K263" i="111" s="1"/>
  <c r="J262" i="111"/>
  <c r="J261" i="111"/>
  <c r="K261" i="111" s="1"/>
  <c r="J260" i="111"/>
  <c r="K260" i="111" s="1"/>
  <c r="J259" i="111"/>
  <c r="K259" i="111" s="1"/>
  <c r="J258" i="111"/>
  <c r="K258" i="111" s="1"/>
  <c r="J257" i="111"/>
  <c r="K257" i="111" s="1"/>
  <c r="J256" i="111"/>
  <c r="J255" i="111"/>
  <c r="J254" i="111"/>
  <c r="K254" i="111" s="1"/>
  <c r="J253" i="111"/>
  <c r="K253" i="111" s="1"/>
  <c r="J252" i="111"/>
  <c r="J251" i="111"/>
  <c r="K251" i="111" s="1"/>
  <c r="J250" i="111"/>
  <c r="K250" i="111" s="1"/>
  <c r="J249" i="111"/>
  <c r="K249" i="111" s="1"/>
  <c r="J248" i="111"/>
  <c r="K248" i="111" s="1"/>
  <c r="J247" i="111"/>
  <c r="K247" i="111" s="1"/>
  <c r="J246" i="111"/>
  <c r="J245" i="111"/>
  <c r="K245" i="111" s="1"/>
  <c r="J244" i="111"/>
  <c r="J243" i="111"/>
  <c r="J242" i="111"/>
  <c r="K242" i="111" s="1"/>
  <c r="J241" i="111"/>
  <c r="K241" i="111" s="1"/>
  <c r="J240" i="111"/>
  <c r="J239" i="111"/>
  <c r="K239" i="111" s="1"/>
  <c r="J238" i="111"/>
  <c r="J237" i="111"/>
  <c r="K237" i="111" s="1"/>
  <c r="J236" i="111"/>
  <c r="J235" i="111"/>
  <c r="K235" i="111" s="1"/>
  <c r="J234" i="111"/>
  <c r="K234" i="111" s="1"/>
  <c r="J233" i="111"/>
  <c r="K233" i="111" s="1"/>
  <c r="J232" i="111"/>
  <c r="J231" i="111"/>
  <c r="J230" i="111"/>
  <c r="K230" i="111" s="1"/>
  <c r="J229" i="111"/>
  <c r="K229" i="111" s="1"/>
  <c r="J228" i="111"/>
  <c r="J227" i="111"/>
  <c r="J226" i="111"/>
  <c r="J225" i="111"/>
  <c r="K225" i="111" s="1"/>
  <c r="J224" i="111"/>
  <c r="K224" i="111" s="1"/>
  <c r="J223" i="111"/>
  <c r="K223" i="111" s="1"/>
  <c r="J222" i="111"/>
  <c r="J221" i="111"/>
  <c r="K221" i="111" s="1"/>
  <c r="J220" i="111"/>
  <c r="J219" i="111"/>
  <c r="K219" i="111" s="1"/>
  <c r="J218" i="111"/>
  <c r="K218" i="111" s="1"/>
  <c r="J217" i="111"/>
  <c r="K217" i="111" s="1"/>
  <c r="J216" i="111"/>
  <c r="J215" i="111"/>
  <c r="J214" i="111"/>
  <c r="K214" i="111" s="1"/>
  <c r="J213" i="111"/>
  <c r="K213" i="111" s="1"/>
  <c r="J212" i="111"/>
  <c r="K212" i="111" s="1"/>
  <c r="J211" i="111"/>
  <c r="K211" i="111" s="1"/>
  <c r="J210" i="111"/>
  <c r="K210" i="111" s="1"/>
  <c r="J209" i="111"/>
  <c r="K209" i="111" s="1"/>
  <c r="J208" i="111"/>
  <c r="J207" i="111"/>
  <c r="K207" i="111" s="1"/>
  <c r="J206" i="111"/>
  <c r="K206" i="111" s="1"/>
  <c r="J205" i="111"/>
  <c r="K205" i="111" s="1"/>
  <c r="J204" i="111"/>
  <c r="J203" i="111"/>
  <c r="J202" i="111"/>
  <c r="J201" i="111"/>
  <c r="K201" i="111" s="1"/>
  <c r="J200" i="111"/>
  <c r="J199" i="111"/>
  <c r="K199" i="111" s="1"/>
  <c r="J198" i="111"/>
  <c r="K198" i="111" s="1"/>
  <c r="J197" i="111"/>
  <c r="K197" i="111" s="1"/>
  <c r="J196" i="111"/>
  <c r="J195" i="111"/>
  <c r="J194" i="111"/>
  <c r="K194" i="111" s="1"/>
  <c r="J193" i="111"/>
  <c r="K193" i="111" s="1"/>
  <c r="J192" i="111"/>
  <c r="J191" i="111"/>
  <c r="K191" i="111" s="1"/>
  <c r="J190" i="111"/>
  <c r="J189" i="111"/>
  <c r="K189" i="111" s="1"/>
  <c r="J188" i="111"/>
  <c r="K188" i="111" s="1"/>
  <c r="J187" i="111"/>
  <c r="K187" i="111" s="1"/>
  <c r="J186" i="111"/>
  <c r="K186" i="111" s="1"/>
  <c r="J185" i="111"/>
  <c r="K185" i="111" s="1"/>
  <c r="J184" i="111"/>
  <c r="J183" i="111"/>
  <c r="J182" i="111"/>
  <c r="K182" i="111" s="1"/>
  <c r="J181" i="111"/>
  <c r="K181" i="111" s="1"/>
  <c r="J180" i="111"/>
  <c r="J179" i="111"/>
  <c r="K179" i="111" s="1"/>
  <c r="J178" i="111"/>
  <c r="K178" i="111" s="1"/>
  <c r="J177" i="111"/>
  <c r="K177" i="111" s="1"/>
  <c r="J176" i="111"/>
  <c r="K176" i="111" s="1"/>
  <c r="J175" i="111"/>
  <c r="K175" i="111" s="1"/>
  <c r="J174" i="111"/>
  <c r="J173" i="111"/>
  <c r="K173" i="111" s="1"/>
  <c r="J172" i="111"/>
  <c r="J171" i="111"/>
  <c r="J170" i="111"/>
  <c r="K170" i="111" s="1"/>
  <c r="J169" i="111"/>
  <c r="K169" i="111" s="1"/>
  <c r="J168" i="111"/>
  <c r="J167" i="111"/>
  <c r="K167" i="111" s="1"/>
  <c r="J166" i="111"/>
  <c r="J165" i="111"/>
  <c r="K165" i="111" s="1"/>
  <c r="J164" i="111"/>
  <c r="J163" i="111"/>
  <c r="K163" i="111" s="1"/>
  <c r="J162" i="111"/>
  <c r="K162" i="111" s="1"/>
  <c r="J161" i="111"/>
  <c r="K161" i="111" s="1"/>
  <c r="J160" i="111"/>
  <c r="J159" i="111"/>
  <c r="J158" i="111"/>
  <c r="K158" i="111" s="1"/>
  <c r="J157" i="111"/>
  <c r="K157" i="111" s="1"/>
  <c r="J156" i="111"/>
  <c r="J155" i="111"/>
  <c r="J154" i="111"/>
  <c r="J153" i="111"/>
  <c r="K153" i="111" s="1"/>
  <c r="J152" i="111"/>
  <c r="K152" i="111" s="1"/>
  <c r="J151" i="111"/>
  <c r="K151" i="111" s="1"/>
  <c r="J150" i="111"/>
  <c r="J149" i="111"/>
  <c r="K149" i="111" s="1"/>
  <c r="J148" i="111"/>
  <c r="J147" i="111"/>
  <c r="K147" i="111" s="1"/>
  <c r="J146" i="111"/>
  <c r="K146" i="111" s="1"/>
  <c r="J145" i="111"/>
  <c r="K145" i="111" s="1"/>
  <c r="J144" i="111"/>
  <c r="J143" i="111"/>
  <c r="J142" i="111"/>
  <c r="K142" i="111" s="1"/>
  <c r="J141" i="111"/>
  <c r="K141" i="111" s="1"/>
  <c r="J140" i="111"/>
  <c r="K140" i="111" s="1"/>
  <c r="J139" i="111"/>
  <c r="K139" i="111" s="1"/>
  <c r="J138" i="111"/>
  <c r="K138" i="111" s="1"/>
  <c r="J137" i="111"/>
  <c r="K137" i="111" s="1"/>
  <c r="J136" i="111"/>
  <c r="J135" i="111"/>
  <c r="K135" i="111" s="1"/>
  <c r="J134" i="111"/>
  <c r="K134" i="111" s="1"/>
  <c r="J133" i="111"/>
  <c r="K133" i="111" s="1"/>
  <c r="J132" i="111"/>
  <c r="J131" i="111"/>
  <c r="J130" i="111"/>
  <c r="J129" i="111"/>
  <c r="K129" i="111" s="1"/>
  <c r="J128" i="111"/>
  <c r="J127" i="111"/>
  <c r="K127" i="111" s="1"/>
  <c r="J126" i="111"/>
  <c r="K126" i="111" s="1"/>
  <c r="J125" i="111"/>
  <c r="K125" i="111" s="1"/>
  <c r="J124" i="111"/>
  <c r="J123" i="111"/>
  <c r="J122" i="111"/>
  <c r="K122" i="111" s="1"/>
  <c r="J121" i="111"/>
  <c r="K121" i="111" s="1"/>
  <c r="J120" i="111"/>
  <c r="J119" i="111"/>
  <c r="K119" i="111" s="1"/>
  <c r="J118" i="111"/>
  <c r="J117" i="111"/>
  <c r="K117" i="111" s="1"/>
  <c r="J116" i="111"/>
  <c r="K116" i="111" s="1"/>
  <c r="J115" i="111"/>
  <c r="K115" i="111" s="1"/>
  <c r="J114" i="111"/>
  <c r="K114" i="111" s="1"/>
  <c r="J113" i="111"/>
  <c r="K113" i="111" s="1"/>
  <c r="J112" i="111"/>
  <c r="J111" i="111"/>
  <c r="J110" i="111"/>
  <c r="K110" i="111" s="1"/>
  <c r="J109" i="111"/>
  <c r="K109" i="111" s="1"/>
  <c r="J108" i="111"/>
  <c r="J107" i="111"/>
  <c r="K107" i="111" s="1"/>
  <c r="J106" i="111"/>
  <c r="K106" i="111" s="1"/>
  <c r="J105" i="111"/>
  <c r="K105" i="111" s="1"/>
  <c r="J104" i="111"/>
  <c r="K104" i="111" s="1"/>
  <c r="J103" i="111"/>
  <c r="K103" i="111" s="1"/>
  <c r="J102" i="111"/>
  <c r="J101" i="111"/>
  <c r="K101" i="111" s="1"/>
  <c r="J100" i="111"/>
  <c r="J99" i="111"/>
  <c r="J98" i="111"/>
  <c r="K98" i="111" s="1"/>
  <c r="J97" i="111"/>
  <c r="K97" i="111" s="1"/>
  <c r="J96" i="111"/>
  <c r="J95" i="111"/>
  <c r="K95" i="111" s="1"/>
  <c r="J94" i="111"/>
  <c r="J93" i="111"/>
  <c r="K93" i="111" s="1"/>
  <c r="J92" i="111"/>
  <c r="J91" i="111"/>
  <c r="K91" i="111" s="1"/>
  <c r="J90" i="111"/>
  <c r="K90" i="111" s="1"/>
  <c r="J89" i="111"/>
  <c r="K89" i="111" s="1"/>
  <c r="J88" i="111"/>
  <c r="J87" i="111"/>
  <c r="J86" i="111"/>
  <c r="K86" i="111" s="1"/>
  <c r="J85" i="111"/>
  <c r="K85" i="111" s="1"/>
  <c r="J84" i="111"/>
  <c r="J83" i="111"/>
  <c r="J82" i="111"/>
  <c r="J81" i="111"/>
  <c r="K81" i="111" s="1"/>
  <c r="J80" i="111"/>
  <c r="K80" i="111" s="1"/>
  <c r="J79" i="111"/>
  <c r="K79" i="111" s="1"/>
  <c r="J78" i="111"/>
  <c r="K78" i="111" s="1"/>
  <c r="J77" i="111"/>
  <c r="K77" i="111" s="1"/>
  <c r="J76" i="111"/>
  <c r="J75" i="111"/>
  <c r="J74" i="111"/>
  <c r="K74" i="111" s="1"/>
  <c r="J73" i="111"/>
  <c r="K73" i="111" s="1"/>
  <c r="J72" i="111"/>
  <c r="J71" i="111"/>
  <c r="J70" i="111"/>
  <c r="K70" i="111" s="1"/>
  <c r="J69" i="111"/>
  <c r="K69" i="111" s="1"/>
  <c r="J68" i="111"/>
  <c r="J67" i="111"/>
  <c r="K67" i="111" s="1"/>
  <c r="J66" i="111"/>
  <c r="J65" i="111"/>
  <c r="K65" i="111" s="1"/>
  <c r="J64" i="111"/>
  <c r="J63" i="111"/>
  <c r="K63" i="111" s="1"/>
  <c r="J62" i="111"/>
  <c r="J61" i="111"/>
  <c r="K61" i="111" s="1"/>
  <c r="J60" i="111"/>
  <c r="J59" i="111"/>
  <c r="J58" i="111"/>
  <c r="K58" i="111" s="1"/>
  <c r="J57" i="111"/>
  <c r="K57" i="111" s="1"/>
  <c r="J56" i="111"/>
  <c r="K56" i="111" s="1"/>
  <c r="J55" i="111"/>
  <c r="K55" i="111" s="1"/>
  <c r="J54" i="111"/>
  <c r="J53" i="111"/>
  <c r="K53" i="111" s="1"/>
  <c r="J52" i="111"/>
  <c r="J51" i="111"/>
  <c r="J50" i="111"/>
  <c r="K50" i="111" s="1"/>
  <c r="J49" i="111"/>
  <c r="K49" i="111" s="1"/>
  <c r="J48" i="111"/>
  <c r="J47" i="111"/>
  <c r="J46" i="111"/>
  <c r="K46" i="111" s="1"/>
  <c r="J45" i="111"/>
  <c r="K45" i="111" s="1"/>
  <c r="J44" i="111"/>
  <c r="K44" i="111" s="1"/>
  <c r="J43" i="111"/>
  <c r="K43" i="111" s="1"/>
  <c r="J42" i="111"/>
  <c r="K42" i="111" s="1"/>
  <c r="J41" i="111"/>
  <c r="K41" i="111" s="1"/>
  <c r="J40" i="111"/>
  <c r="J39" i="111"/>
  <c r="J38" i="111"/>
  <c r="K38" i="111" s="1"/>
  <c r="J37" i="111"/>
  <c r="K37" i="111" s="1"/>
  <c r="J36" i="111"/>
  <c r="J35" i="111"/>
  <c r="J34" i="111"/>
  <c r="K34" i="111" s="1"/>
  <c r="J33" i="111"/>
  <c r="K33" i="111" s="1"/>
  <c r="J32" i="111"/>
  <c r="J31" i="111"/>
  <c r="K31" i="111" s="1"/>
  <c r="J30" i="111"/>
  <c r="K30" i="111" s="1"/>
  <c r="J29" i="111"/>
  <c r="K29" i="111" s="1"/>
  <c r="J28" i="111"/>
  <c r="J27" i="111"/>
  <c r="J26" i="111"/>
  <c r="K26" i="111" s="1"/>
  <c r="J25" i="111"/>
  <c r="K25" i="111" s="1"/>
  <c r="J24" i="111"/>
  <c r="J23" i="111"/>
  <c r="J22" i="111"/>
  <c r="J21" i="111"/>
  <c r="K21" i="111" s="1"/>
  <c r="J20" i="111"/>
  <c r="K20" i="111" s="1"/>
  <c r="J19" i="111"/>
  <c r="K19" i="111" s="1"/>
  <c r="J18" i="111"/>
  <c r="K18" i="111" s="1"/>
  <c r="J17" i="111"/>
  <c r="K17" i="111" s="1"/>
  <c r="J16" i="111"/>
  <c r="J15" i="111"/>
  <c r="J14" i="111"/>
  <c r="K14" i="111" s="1"/>
  <c r="J13" i="111"/>
  <c r="K13" i="111" s="1"/>
  <c r="J12" i="111"/>
  <c r="J11" i="111"/>
  <c r="J10" i="111"/>
  <c r="J9" i="111"/>
  <c r="K9" i="111" s="1"/>
  <c r="J8" i="111"/>
  <c r="K8" i="111" s="1"/>
  <c r="J7" i="111"/>
  <c r="K7" i="111" s="1"/>
  <c r="J6" i="111"/>
  <c r="K6" i="111" s="1"/>
  <c r="J5" i="111"/>
  <c r="K5" i="111" s="1"/>
  <c r="K631" i="111"/>
  <c r="K559" i="111"/>
  <c r="K415" i="111"/>
  <c r="K271" i="111"/>
  <c r="H88" i="128"/>
  <c r="H89" i="128"/>
  <c r="H90" i="128"/>
  <c r="H91" i="128"/>
  <c r="H92" i="128"/>
  <c r="K649" i="128"/>
  <c r="H561" i="128"/>
  <c r="H562" i="128"/>
  <c r="H563" i="128"/>
  <c r="L563" i="128" s="1"/>
  <c r="H564" i="128"/>
  <c r="H565" i="128"/>
  <c r="L565" i="128" s="1"/>
  <c r="H566" i="128"/>
  <c r="H567" i="128"/>
  <c r="H568" i="128"/>
  <c r="H569" i="128"/>
  <c r="L569" i="128" s="1"/>
  <c r="H570" i="128"/>
  <c r="L570" i="128" s="1"/>
  <c r="H571" i="128"/>
  <c r="L571" i="128" s="1"/>
  <c r="H572" i="128"/>
  <c r="H573" i="128"/>
  <c r="H574" i="128"/>
  <c r="H575" i="128"/>
  <c r="L575" i="128" s="1"/>
  <c r="H576" i="128"/>
  <c r="L576" i="128" s="1"/>
  <c r="H577" i="128"/>
  <c r="L577" i="128" s="1"/>
  <c r="H578" i="128"/>
  <c r="H579" i="128"/>
  <c r="H580" i="128"/>
  <c r="H581" i="128"/>
  <c r="L581" i="128" s="1"/>
  <c r="H582" i="128"/>
  <c r="L582" i="128" s="1"/>
  <c r="H583" i="128"/>
  <c r="L583" i="128" s="1"/>
  <c r="H584" i="128"/>
  <c r="H585" i="128"/>
  <c r="H586" i="128"/>
  <c r="H587" i="128"/>
  <c r="L587" i="128" s="1"/>
  <c r="H588" i="128"/>
  <c r="H589" i="128"/>
  <c r="L589" i="128" s="1"/>
  <c r="H590" i="128"/>
  <c r="H591" i="128"/>
  <c r="H592" i="128"/>
  <c r="H593" i="128"/>
  <c r="L593" i="128" s="1"/>
  <c r="H594" i="128"/>
  <c r="L594" i="128" s="1"/>
  <c r="H595" i="128"/>
  <c r="H596" i="128"/>
  <c r="H597" i="128"/>
  <c r="H598" i="128"/>
  <c r="H599" i="128"/>
  <c r="L599" i="128" s="1"/>
  <c r="H600" i="128"/>
  <c r="H601" i="128"/>
  <c r="L601" i="128" s="1"/>
  <c r="H602" i="128"/>
  <c r="H603" i="128"/>
  <c r="H604" i="128"/>
  <c r="H605" i="128"/>
  <c r="L605" i="128" s="1"/>
  <c r="H606" i="128"/>
  <c r="L606" i="128" s="1"/>
  <c r="H607" i="128"/>
  <c r="L607" i="128" s="1"/>
  <c r="H608" i="128"/>
  <c r="H609" i="128"/>
  <c r="H610" i="128"/>
  <c r="H611" i="128"/>
  <c r="L611" i="128" s="1"/>
  <c r="H612" i="128"/>
  <c r="L612" i="128" s="1"/>
  <c r="H613" i="128"/>
  <c r="L613" i="128" s="1"/>
  <c r="H614" i="128"/>
  <c r="H615" i="128"/>
  <c r="H616" i="128"/>
  <c r="H617" i="128"/>
  <c r="L617" i="128" s="1"/>
  <c r="H618" i="128"/>
  <c r="L618" i="128" s="1"/>
  <c r="H619" i="128"/>
  <c r="L619" i="128" s="1"/>
  <c r="H620" i="128"/>
  <c r="H621" i="128"/>
  <c r="H622" i="128"/>
  <c r="H623" i="128"/>
  <c r="L623" i="128" s="1"/>
  <c r="H624" i="128"/>
  <c r="L624" i="128" s="1"/>
  <c r="H625" i="128"/>
  <c r="H626" i="128"/>
  <c r="L626" i="128" s="1"/>
  <c r="H627" i="128"/>
  <c r="L627" i="128" s="1"/>
  <c r="H628" i="128"/>
  <c r="H629" i="128"/>
  <c r="L629" i="128" s="1"/>
  <c r="H630" i="128"/>
  <c r="H631" i="128"/>
  <c r="L631" i="128" s="1"/>
  <c r="H632" i="128"/>
  <c r="L632" i="128" s="1"/>
  <c r="H633" i="128"/>
  <c r="L633" i="128" s="1"/>
  <c r="H634" i="128"/>
  <c r="H635" i="128"/>
  <c r="L635" i="128" s="1"/>
  <c r="H636" i="128"/>
  <c r="L636" i="128" s="1"/>
  <c r="H637" i="128"/>
  <c r="L637" i="128" s="1"/>
  <c r="H638" i="128"/>
  <c r="L638" i="128" s="1"/>
  <c r="H639" i="128"/>
  <c r="L639" i="128" s="1"/>
  <c r="H640" i="128"/>
  <c r="H641" i="128"/>
  <c r="L641" i="128" s="1"/>
  <c r="H642" i="128"/>
  <c r="L642" i="128" s="1"/>
  <c r="H643" i="128"/>
  <c r="L643" i="128" s="1"/>
  <c r="H644" i="128"/>
  <c r="L644" i="128" s="1"/>
  <c r="H645" i="128"/>
  <c r="H646" i="128"/>
  <c r="H647" i="128"/>
  <c r="L647" i="128" s="1"/>
  <c r="H648" i="128"/>
  <c r="H649" i="121"/>
  <c r="J648" i="121"/>
  <c r="K648" i="121" s="1"/>
  <c r="J647" i="121"/>
  <c r="K647" i="121" s="1"/>
  <c r="J646" i="121"/>
  <c r="K646" i="121" s="1"/>
  <c r="J645" i="121"/>
  <c r="K645" i="121" s="1"/>
  <c r="J644" i="121"/>
  <c r="K644" i="121" s="1"/>
  <c r="J643" i="121"/>
  <c r="K643" i="121" s="1"/>
  <c r="J642" i="121"/>
  <c r="K642" i="121" s="1"/>
  <c r="J641" i="121"/>
  <c r="K641" i="121" s="1"/>
  <c r="J640" i="121"/>
  <c r="K640" i="121" s="1"/>
  <c r="J639" i="121"/>
  <c r="K639" i="121" s="1"/>
  <c r="J638" i="121"/>
  <c r="K638" i="121" s="1"/>
  <c r="J637" i="121"/>
  <c r="K637" i="121" s="1"/>
  <c r="J636" i="121"/>
  <c r="K636" i="121" s="1"/>
  <c r="J635" i="121"/>
  <c r="K635" i="121" s="1"/>
  <c r="J634" i="121"/>
  <c r="K634" i="121" s="1"/>
  <c r="J633" i="121"/>
  <c r="K633" i="121" s="1"/>
  <c r="J632" i="121"/>
  <c r="K632" i="121" s="1"/>
  <c r="J631" i="121"/>
  <c r="K631" i="121" s="1"/>
  <c r="J630" i="121"/>
  <c r="K630" i="121" s="1"/>
  <c r="K629" i="121"/>
  <c r="J629" i="121"/>
  <c r="J628" i="121"/>
  <c r="K628" i="121" s="1"/>
  <c r="J627" i="121"/>
  <c r="K627" i="121" s="1"/>
  <c r="J626" i="121"/>
  <c r="K626" i="121" s="1"/>
  <c r="J625" i="121"/>
  <c r="K625" i="121" s="1"/>
  <c r="J624" i="121"/>
  <c r="K624" i="121" s="1"/>
  <c r="J623" i="121"/>
  <c r="K623" i="121" s="1"/>
  <c r="J622" i="121"/>
  <c r="K622" i="121" s="1"/>
  <c r="J621" i="121"/>
  <c r="K621" i="121" s="1"/>
  <c r="J620" i="121"/>
  <c r="K620" i="121" s="1"/>
  <c r="K619" i="121"/>
  <c r="J619" i="121"/>
  <c r="J618" i="121"/>
  <c r="K618" i="121" s="1"/>
  <c r="J617" i="121"/>
  <c r="K617" i="121" s="1"/>
  <c r="J616" i="121"/>
  <c r="K616" i="121" s="1"/>
  <c r="J615" i="121"/>
  <c r="K615" i="121" s="1"/>
  <c r="J614" i="121"/>
  <c r="K614" i="121" s="1"/>
  <c r="J613" i="121"/>
  <c r="K613" i="121" s="1"/>
  <c r="J612" i="121"/>
  <c r="K612" i="121" s="1"/>
  <c r="J611" i="121"/>
  <c r="K611" i="121" s="1"/>
  <c r="J610" i="121"/>
  <c r="K610" i="121" s="1"/>
  <c r="J609" i="121"/>
  <c r="K609" i="121" s="1"/>
  <c r="J608" i="121"/>
  <c r="K608" i="121" s="1"/>
  <c r="J607" i="121"/>
  <c r="K607" i="121" s="1"/>
  <c r="J606" i="121"/>
  <c r="K606" i="121" s="1"/>
  <c r="J605" i="121"/>
  <c r="K605" i="121" s="1"/>
  <c r="J604" i="121"/>
  <c r="K604" i="121" s="1"/>
  <c r="J603" i="121"/>
  <c r="K603" i="121" s="1"/>
  <c r="J602" i="121"/>
  <c r="K602" i="121" s="1"/>
  <c r="J601" i="121"/>
  <c r="K601" i="121" s="1"/>
  <c r="J600" i="121"/>
  <c r="K600" i="121" s="1"/>
  <c r="J599" i="121"/>
  <c r="K599" i="121" s="1"/>
  <c r="J598" i="121"/>
  <c r="K598" i="121" s="1"/>
  <c r="J597" i="121"/>
  <c r="K597" i="121" s="1"/>
  <c r="J596" i="121"/>
  <c r="K596" i="121" s="1"/>
  <c r="J595" i="121"/>
  <c r="K595" i="121" s="1"/>
  <c r="J594" i="121"/>
  <c r="K594" i="121" s="1"/>
  <c r="J593" i="121"/>
  <c r="K593" i="121" s="1"/>
  <c r="J592" i="121"/>
  <c r="K592" i="121" s="1"/>
  <c r="J591" i="121"/>
  <c r="K591" i="121" s="1"/>
  <c r="J590" i="121"/>
  <c r="K590" i="121" s="1"/>
  <c r="J589" i="121"/>
  <c r="K589" i="121" s="1"/>
  <c r="J588" i="121"/>
  <c r="K588" i="121" s="1"/>
  <c r="J587" i="121"/>
  <c r="K587" i="121" s="1"/>
  <c r="J586" i="121"/>
  <c r="K586" i="121" s="1"/>
  <c r="J585" i="121"/>
  <c r="K585" i="121" s="1"/>
  <c r="J584" i="121"/>
  <c r="K584" i="121" s="1"/>
  <c r="J583" i="121"/>
  <c r="K583" i="121" s="1"/>
  <c r="J582" i="121"/>
  <c r="K582" i="121" s="1"/>
  <c r="J581" i="121"/>
  <c r="K581" i="121" s="1"/>
  <c r="J580" i="121"/>
  <c r="K580" i="121" s="1"/>
  <c r="J579" i="121"/>
  <c r="K579" i="121" s="1"/>
  <c r="J578" i="121"/>
  <c r="K578" i="121" s="1"/>
  <c r="J577" i="121"/>
  <c r="K577" i="121" s="1"/>
  <c r="J576" i="121"/>
  <c r="K576" i="121" s="1"/>
  <c r="J575" i="121"/>
  <c r="K575" i="121" s="1"/>
  <c r="J574" i="121"/>
  <c r="K574" i="121" s="1"/>
  <c r="J573" i="121"/>
  <c r="K573" i="121" s="1"/>
  <c r="J572" i="121"/>
  <c r="K572" i="121" s="1"/>
  <c r="J571" i="121"/>
  <c r="K571" i="121" s="1"/>
  <c r="J570" i="121"/>
  <c r="K570" i="121" s="1"/>
  <c r="J569" i="121"/>
  <c r="K569" i="121" s="1"/>
  <c r="J568" i="121"/>
  <c r="K568" i="121" s="1"/>
  <c r="J567" i="121"/>
  <c r="K567" i="121" s="1"/>
  <c r="J566" i="121"/>
  <c r="K566" i="121" s="1"/>
  <c r="J565" i="121"/>
  <c r="K565" i="121" s="1"/>
  <c r="J564" i="121"/>
  <c r="K564" i="121" s="1"/>
  <c r="J563" i="121"/>
  <c r="K563" i="121" s="1"/>
  <c r="J562" i="121"/>
  <c r="K562" i="121" s="1"/>
  <c r="J561" i="121"/>
  <c r="K561" i="121" s="1"/>
  <c r="J560" i="121"/>
  <c r="K560" i="121" s="1"/>
  <c r="J559" i="121"/>
  <c r="K559" i="121" s="1"/>
  <c r="J558" i="121"/>
  <c r="K558" i="121" s="1"/>
  <c r="J557" i="121"/>
  <c r="K557" i="121" s="1"/>
  <c r="J556" i="121"/>
  <c r="K556" i="121" s="1"/>
  <c r="J555" i="121"/>
  <c r="K555" i="121" s="1"/>
  <c r="J554" i="121"/>
  <c r="K554" i="121" s="1"/>
  <c r="J553" i="121"/>
  <c r="K553" i="121" s="1"/>
  <c r="J552" i="121"/>
  <c r="K552" i="121" s="1"/>
  <c r="J551" i="121"/>
  <c r="K551" i="121" s="1"/>
  <c r="J550" i="121"/>
  <c r="K550" i="121" s="1"/>
  <c r="J549" i="121"/>
  <c r="K549" i="121" s="1"/>
  <c r="J548" i="121"/>
  <c r="K548" i="121" s="1"/>
  <c r="J547" i="121"/>
  <c r="K547" i="121" s="1"/>
  <c r="J546" i="121"/>
  <c r="K546" i="121" s="1"/>
  <c r="J545" i="121"/>
  <c r="K545" i="121" s="1"/>
  <c r="J544" i="121"/>
  <c r="K544" i="121" s="1"/>
  <c r="J543" i="121"/>
  <c r="K543" i="121" s="1"/>
  <c r="J542" i="121"/>
  <c r="K542" i="121" s="1"/>
  <c r="J541" i="121"/>
  <c r="K541" i="121" s="1"/>
  <c r="J540" i="121"/>
  <c r="K540" i="121" s="1"/>
  <c r="K539" i="121"/>
  <c r="J539" i="121"/>
  <c r="J538" i="121"/>
  <c r="K538" i="121" s="1"/>
  <c r="J537" i="121"/>
  <c r="K537" i="121" s="1"/>
  <c r="J536" i="121"/>
  <c r="K536" i="121" s="1"/>
  <c r="J535" i="121"/>
  <c r="K535" i="121" s="1"/>
  <c r="J534" i="121"/>
  <c r="K534" i="121" s="1"/>
  <c r="J533" i="121"/>
  <c r="K533" i="121" s="1"/>
  <c r="J532" i="121"/>
  <c r="K532" i="121" s="1"/>
  <c r="J531" i="121"/>
  <c r="K531" i="121" s="1"/>
  <c r="J530" i="121"/>
  <c r="K530" i="121" s="1"/>
  <c r="K529" i="121"/>
  <c r="J529" i="121"/>
  <c r="J528" i="121"/>
  <c r="K528" i="121" s="1"/>
  <c r="J527" i="121"/>
  <c r="K527" i="121" s="1"/>
  <c r="J526" i="121"/>
  <c r="K526" i="121" s="1"/>
  <c r="J525" i="121"/>
  <c r="K525" i="121" s="1"/>
  <c r="J524" i="121"/>
  <c r="K524" i="121" s="1"/>
  <c r="J523" i="121"/>
  <c r="K523" i="121" s="1"/>
  <c r="J522" i="121"/>
  <c r="K522" i="121" s="1"/>
  <c r="J521" i="121"/>
  <c r="K521" i="121" s="1"/>
  <c r="J520" i="121"/>
  <c r="K520" i="121" s="1"/>
  <c r="J519" i="121"/>
  <c r="K519" i="121" s="1"/>
  <c r="J518" i="121"/>
  <c r="K518" i="121" s="1"/>
  <c r="J517" i="121"/>
  <c r="K517" i="121" s="1"/>
  <c r="J516" i="121"/>
  <c r="K516" i="121" s="1"/>
  <c r="K515" i="121"/>
  <c r="J515" i="121"/>
  <c r="J514" i="121"/>
  <c r="K514" i="121" s="1"/>
  <c r="J513" i="121"/>
  <c r="K513" i="121" s="1"/>
  <c r="J512" i="121"/>
  <c r="K512" i="121" s="1"/>
  <c r="J511" i="121"/>
  <c r="K511" i="121" s="1"/>
  <c r="J510" i="121"/>
  <c r="K510" i="121" s="1"/>
  <c r="J509" i="121"/>
  <c r="K509" i="121" s="1"/>
  <c r="J508" i="121"/>
  <c r="K508" i="121" s="1"/>
  <c r="J507" i="121"/>
  <c r="K507" i="121" s="1"/>
  <c r="J506" i="121"/>
  <c r="K506" i="121" s="1"/>
  <c r="J505" i="121"/>
  <c r="K505" i="121" s="1"/>
  <c r="J504" i="121"/>
  <c r="K504" i="121" s="1"/>
  <c r="J503" i="121"/>
  <c r="K503" i="121" s="1"/>
  <c r="J502" i="121"/>
  <c r="K502" i="121" s="1"/>
  <c r="K501" i="121"/>
  <c r="J501" i="121"/>
  <c r="J500" i="121"/>
  <c r="K500" i="121" s="1"/>
  <c r="J499" i="121"/>
  <c r="K499" i="121" s="1"/>
  <c r="J498" i="121"/>
  <c r="K498" i="121" s="1"/>
  <c r="J497" i="121"/>
  <c r="K497" i="121" s="1"/>
  <c r="J496" i="121"/>
  <c r="K496" i="121" s="1"/>
  <c r="J495" i="121"/>
  <c r="K495" i="121" s="1"/>
  <c r="J494" i="121"/>
  <c r="K494" i="121" s="1"/>
  <c r="J493" i="121"/>
  <c r="K493" i="121" s="1"/>
  <c r="J492" i="121"/>
  <c r="K492" i="121" s="1"/>
  <c r="K491" i="121"/>
  <c r="J491" i="121"/>
  <c r="J490" i="121"/>
  <c r="K490" i="121" s="1"/>
  <c r="J489" i="121"/>
  <c r="K489" i="121" s="1"/>
  <c r="J488" i="121"/>
  <c r="K488" i="121" s="1"/>
  <c r="J487" i="121"/>
  <c r="K487" i="121" s="1"/>
  <c r="J486" i="121"/>
  <c r="K486" i="121" s="1"/>
  <c r="J485" i="121"/>
  <c r="K485" i="121" s="1"/>
  <c r="J484" i="121"/>
  <c r="K484" i="121" s="1"/>
  <c r="J483" i="121"/>
  <c r="K483" i="121" s="1"/>
  <c r="J482" i="121"/>
  <c r="K482" i="121" s="1"/>
  <c r="J481" i="121"/>
  <c r="K481" i="121" s="1"/>
  <c r="J480" i="121"/>
  <c r="K480" i="121" s="1"/>
  <c r="J479" i="121"/>
  <c r="K479" i="121" s="1"/>
  <c r="J478" i="121"/>
  <c r="K478" i="121" s="1"/>
  <c r="J477" i="121"/>
  <c r="K477" i="121" s="1"/>
  <c r="J476" i="121"/>
  <c r="K476" i="121" s="1"/>
  <c r="J475" i="121"/>
  <c r="K475" i="121" s="1"/>
  <c r="K474" i="121"/>
  <c r="J474" i="121"/>
  <c r="J473" i="121"/>
  <c r="K473" i="121" s="1"/>
  <c r="J472" i="121"/>
  <c r="K472" i="121" s="1"/>
  <c r="J471" i="121"/>
  <c r="K471" i="121" s="1"/>
  <c r="J470" i="121"/>
  <c r="K470" i="121" s="1"/>
  <c r="J469" i="121"/>
  <c r="K469" i="121" s="1"/>
  <c r="J468" i="121"/>
  <c r="K468" i="121" s="1"/>
  <c r="J467" i="121"/>
  <c r="K467" i="121" s="1"/>
  <c r="J466" i="121"/>
  <c r="K466" i="121" s="1"/>
  <c r="J465" i="121"/>
  <c r="K465" i="121" s="1"/>
  <c r="J464" i="121"/>
  <c r="K464" i="121" s="1"/>
  <c r="J463" i="121"/>
  <c r="K463" i="121" s="1"/>
  <c r="J462" i="121"/>
  <c r="K462" i="121" s="1"/>
  <c r="J461" i="121"/>
  <c r="K461" i="121" s="1"/>
  <c r="J460" i="121"/>
  <c r="K460" i="121" s="1"/>
  <c r="J459" i="121"/>
  <c r="K459" i="121" s="1"/>
  <c r="K458" i="121"/>
  <c r="J458" i="121"/>
  <c r="J457" i="121"/>
  <c r="K457" i="121" s="1"/>
  <c r="J456" i="121"/>
  <c r="K456" i="121" s="1"/>
  <c r="J455" i="121"/>
  <c r="K455" i="121" s="1"/>
  <c r="J454" i="121"/>
  <c r="K454" i="121" s="1"/>
  <c r="J453" i="121"/>
  <c r="K453" i="121" s="1"/>
  <c r="J452" i="121"/>
  <c r="K452" i="121" s="1"/>
  <c r="J451" i="121"/>
  <c r="K451" i="121" s="1"/>
  <c r="J450" i="121"/>
  <c r="K450" i="121" s="1"/>
  <c r="J449" i="121"/>
  <c r="K449" i="121" s="1"/>
  <c r="J448" i="121"/>
  <c r="K448" i="121" s="1"/>
  <c r="J447" i="121"/>
  <c r="K447" i="121" s="1"/>
  <c r="J446" i="121"/>
  <c r="K446" i="121" s="1"/>
  <c r="J445" i="121"/>
  <c r="K445" i="121" s="1"/>
  <c r="J444" i="121"/>
  <c r="K444" i="121" s="1"/>
  <c r="J443" i="121"/>
  <c r="K443" i="121" s="1"/>
  <c r="K442" i="121"/>
  <c r="J442" i="121"/>
  <c r="J441" i="121"/>
  <c r="K441" i="121" s="1"/>
  <c r="J440" i="121"/>
  <c r="K440" i="121" s="1"/>
  <c r="J439" i="121"/>
  <c r="K439" i="121" s="1"/>
  <c r="J438" i="121"/>
  <c r="K438" i="121" s="1"/>
  <c r="J437" i="121"/>
  <c r="K437" i="121" s="1"/>
  <c r="J436" i="121"/>
  <c r="K436" i="121" s="1"/>
  <c r="J435" i="121"/>
  <c r="K435" i="121" s="1"/>
  <c r="J434" i="121"/>
  <c r="K434" i="121" s="1"/>
  <c r="J433" i="121"/>
  <c r="K433" i="121" s="1"/>
  <c r="J432" i="121"/>
  <c r="K432" i="121" s="1"/>
  <c r="J431" i="121"/>
  <c r="K431" i="121" s="1"/>
  <c r="J430" i="121"/>
  <c r="K430" i="121" s="1"/>
  <c r="J429" i="121"/>
  <c r="K429" i="121" s="1"/>
  <c r="J428" i="121"/>
  <c r="K428" i="121" s="1"/>
  <c r="J427" i="121"/>
  <c r="K427" i="121" s="1"/>
  <c r="K426" i="121"/>
  <c r="J426" i="121"/>
  <c r="J425" i="121"/>
  <c r="K425" i="121" s="1"/>
  <c r="J424" i="121"/>
  <c r="K424" i="121" s="1"/>
  <c r="J423" i="121"/>
  <c r="K423" i="121" s="1"/>
  <c r="J422" i="121"/>
  <c r="K422" i="121" s="1"/>
  <c r="J421" i="121"/>
  <c r="K421" i="121" s="1"/>
  <c r="J420" i="121"/>
  <c r="K420" i="121" s="1"/>
  <c r="J419" i="121"/>
  <c r="K419" i="121" s="1"/>
  <c r="J418" i="121"/>
  <c r="K418" i="121" s="1"/>
  <c r="J417" i="121"/>
  <c r="K417" i="121" s="1"/>
  <c r="J416" i="121"/>
  <c r="K416" i="121" s="1"/>
  <c r="J415" i="121"/>
  <c r="K415" i="121" s="1"/>
  <c r="J414" i="121"/>
  <c r="K414" i="121" s="1"/>
  <c r="J413" i="121"/>
  <c r="K413" i="121" s="1"/>
  <c r="J412" i="121"/>
  <c r="K412" i="121" s="1"/>
  <c r="J411" i="121"/>
  <c r="K411" i="121" s="1"/>
  <c r="K410" i="121"/>
  <c r="J410" i="121"/>
  <c r="J409" i="121"/>
  <c r="K409" i="121" s="1"/>
  <c r="J408" i="121"/>
  <c r="K408" i="121" s="1"/>
  <c r="J407" i="121"/>
  <c r="K407" i="121" s="1"/>
  <c r="J406" i="121"/>
  <c r="K406" i="121" s="1"/>
  <c r="J405" i="121"/>
  <c r="K405" i="121" s="1"/>
  <c r="J404" i="121"/>
  <c r="K404" i="121" s="1"/>
  <c r="J403" i="121"/>
  <c r="K403" i="121" s="1"/>
  <c r="J402" i="121"/>
  <c r="K402" i="121" s="1"/>
  <c r="J401" i="121"/>
  <c r="K401" i="121" s="1"/>
  <c r="J400" i="121"/>
  <c r="K400" i="121" s="1"/>
  <c r="J399" i="121"/>
  <c r="K399" i="121" s="1"/>
  <c r="J398" i="121"/>
  <c r="K398" i="121" s="1"/>
  <c r="J397" i="121"/>
  <c r="K397" i="121" s="1"/>
  <c r="J396" i="121"/>
  <c r="K396" i="121" s="1"/>
  <c r="J395" i="121"/>
  <c r="K395" i="121" s="1"/>
  <c r="K394" i="121"/>
  <c r="J394" i="121"/>
  <c r="J393" i="121"/>
  <c r="K393" i="121" s="1"/>
  <c r="J392" i="121"/>
  <c r="K392" i="121" s="1"/>
  <c r="J391" i="121"/>
  <c r="K391" i="121" s="1"/>
  <c r="J390" i="121"/>
  <c r="K390" i="121" s="1"/>
  <c r="J389" i="121"/>
  <c r="K389" i="121" s="1"/>
  <c r="J388" i="121"/>
  <c r="K388" i="121" s="1"/>
  <c r="J387" i="121"/>
  <c r="K387" i="121" s="1"/>
  <c r="J386" i="121"/>
  <c r="K386" i="121" s="1"/>
  <c r="J385" i="121"/>
  <c r="K385" i="121" s="1"/>
  <c r="J384" i="121"/>
  <c r="K384" i="121" s="1"/>
  <c r="J383" i="121"/>
  <c r="K383" i="121" s="1"/>
  <c r="J382" i="121"/>
  <c r="K382" i="121" s="1"/>
  <c r="J381" i="121"/>
  <c r="K381" i="121" s="1"/>
  <c r="J380" i="121"/>
  <c r="K380" i="121" s="1"/>
  <c r="J379" i="121"/>
  <c r="K379" i="121" s="1"/>
  <c r="K378" i="121"/>
  <c r="J378" i="121"/>
  <c r="J377" i="121"/>
  <c r="K377" i="121" s="1"/>
  <c r="J376" i="121"/>
  <c r="K376" i="121" s="1"/>
  <c r="J375" i="121"/>
  <c r="K375" i="121" s="1"/>
  <c r="J374" i="121"/>
  <c r="K374" i="121" s="1"/>
  <c r="J373" i="121"/>
  <c r="K373" i="121" s="1"/>
  <c r="J372" i="121"/>
  <c r="K372" i="121" s="1"/>
  <c r="J371" i="121"/>
  <c r="K371" i="121" s="1"/>
  <c r="J370" i="121"/>
  <c r="K370" i="121" s="1"/>
  <c r="J369" i="121"/>
  <c r="K369" i="121" s="1"/>
  <c r="J368" i="121"/>
  <c r="K368" i="121" s="1"/>
  <c r="J367" i="121"/>
  <c r="K367" i="121" s="1"/>
  <c r="J366" i="121"/>
  <c r="K366" i="121" s="1"/>
  <c r="J365" i="121"/>
  <c r="K365" i="121" s="1"/>
  <c r="K364" i="121"/>
  <c r="J364" i="121"/>
  <c r="J363" i="121"/>
  <c r="K363" i="121" s="1"/>
  <c r="J362" i="121"/>
  <c r="K362" i="121" s="1"/>
  <c r="J361" i="121"/>
  <c r="K361" i="121" s="1"/>
  <c r="J360" i="121"/>
  <c r="K360" i="121" s="1"/>
  <c r="J359" i="121"/>
  <c r="K359" i="121" s="1"/>
  <c r="J358" i="121"/>
  <c r="K358" i="121" s="1"/>
  <c r="J357" i="121"/>
  <c r="K357" i="121" s="1"/>
  <c r="J356" i="121"/>
  <c r="K356" i="121" s="1"/>
  <c r="J355" i="121"/>
  <c r="K355" i="121" s="1"/>
  <c r="J354" i="121"/>
  <c r="K354" i="121" s="1"/>
  <c r="J353" i="121"/>
  <c r="K353" i="121" s="1"/>
  <c r="J352" i="121"/>
  <c r="K352" i="121" s="1"/>
  <c r="J351" i="121"/>
  <c r="K351" i="121" s="1"/>
  <c r="J350" i="121"/>
  <c r="K350" i="121" s="1"/>
  <c r="J349" i="121"/>
  <c r="K349" i="121" s="1"/>
  <c r="J348" i="121"/>
  <c r="K348" i="121" s="1"/>
  <c r="J347" i="121"/>
  <c r="K347" i="121" s="1"/>
  <c r="J346" i="121"/>
  <c r="K346" i="121" s="1"/>
  <c r="K345" i="121"/>
  <c r="J345" i="121"/>
  <c r="J344" i="121"/>
  <c r="K344" i="121" s="1"/>
  <c r="J343" i="121"/>
  <c r="K343" i="121" s="1"/>
  <c r="J342" i="121"/>
  <c r="K342" i="121" s="1"/>
  <c r="J341" i="121"/>
  <c r="K341" i="121" s="1"/>
  <c r="J340" i="121"/>
  <c r="K340" i="121" s="1"/>
  <c r="J339" i="121"/>
  <c r="K339" i="121" s="1"/>
  <c r="J338" i="121"/>
  <c r="K338" i="121" s="1"/>
  <c r="K337" i="121"/>
  <c r="J337" i="121"/>
  <c r="J336" i="121"/>
  <c r="K336" i="121" s="1"/>
  <c r="J335" i="121"/>
  <c r="K335" i="121" s="1"/>
  <c r="J334" i="121"/>
  <c r="K334" i="121" s="1"/>
  <c r="J333" i="121"/>
  <c r="K333" i="121" s="1"/>
  <c r="J332" i="121"/>
  <c r="K332" i="121" s="1"/>
  <c r="J331" i="121"/>
  <c r="K331" i="121" s="1"/>
  <c r="J330" i="121"/>
  <c r="K330" i="121" s="1"/>
  <c r="K329" i="121"/>
  <c r="J329" i="121"/>
  <c r="J328" i="121"/>
  <c r="K328" i="121" s="1"/>
  <c r="J327" i="121"/>
  <c r="K327" i="121" s="1"/>
  <c r="J326" i="121"/>
  <c r="K326" i="121" s="1"/>
  <c r="J325" i="121"/>
  <c r="K325" i="121" s="1"/>
  <c r="J324" i="121"/>
  <c r="K324" i="121" s="1"/>
  <c r="J323" i="121"/>
  <c r="K323" i="121" s="1"/>
  <c r="J322" i="121"/>
  <c r="K322" i="121" s="1"/>
  <c r="K321" i="121"/>
  <c r="J321" i="121"/>
  <c r="J320" i="121"/>
  <c r="K320" i="121" s="1"/>
  <c r="J319" i="121"/>
  <c r="K319" i="121" s="1"/>
  <c r="J318" i="121"/>
  <c r="K318" i="121" s="1"/>
  <c r="J317" i="121"/>
  <c r="K317" i="121" s="1"/>
  <c r="J316" i="121"/>
  <c r="K316" i="121" s="1"/>
  <c r="J315" i="121"/>
  <c r="K315" i="121" s="1"/>
  <c r="J314" i="121"/>
  <c r="K314" i="121" s="1"/>
  <c r="K313" i="121"/>
  <c r="J313" i="121"/>
  <c r="J312" i="121"/>
  <c r="K312" i="121" s="1"/>
  <c r="J311" i="121"/>
  <c r="K311" i="121" s="1"/>
  <c r="J310" i="121"/>
  <c r="K310" i="121" s="1"/>
  <c r="J309" i="121"/>
  <c r="K309" i="121" s="1"/>
  <c r="J308" i="121"/>
  <c r="K308" i="121" s="1"/>
  <c r="J307" i="121"/>
  <c r="K307" i="121" s="1"/>
  <c r="J306" i="121"/>
  <c r="K306" i="121" s="1"/>
  <c r="K305" i="121"/>
  <c r="J305" i="121"/>
  <c r="J304" i="121"/>
  <c r="K304" i="121" s="1"/>
  <c r="J303" i="121"/>
  <c r="K303" i="121" s="1"/>
  <c r="J302" i="121"/>
  <c r="K302" i="121" s="1"/>
  <c r="J301" i="121"/>
  <c r="K301" i="121" s="1"/>
  <c r="J300" i="121"/>
  <c r="K300" i="121" s="1"/>
  <c r="J299" i="121"/>
  <c r="K299" i="121" s="1"/>
  <c r="J298" i="121"/>
  <c r="K298" i="121" s="1"/>
  <c r="K297" i="121"/>
  <c r="J297" i="121"/>
  <c r="J296" i="121"/>
  <c r="K296" i="121" s="1"/>
  <c r="J295" i="121"/>
  <c r="K295" i="121" s="1"/>
  <c r="J294" i="121"/>
  <c r="K294" i="121" s="1"/>
  <c r="J293" i="121"/>
  <c r="K293" i="121" s="1"/>
  <c r="J292" i="121"/>
  <c r="K292" i="121" s="1"/>
  <c r="J291" i="121"/>
  <c r="K291" i="121" s="1"/>
  <c r="J290" i="121"/>
  <c r="K290" i="121" s="1"/>
  <c r="K289" i="121"/>
  <c r="J289" i="121"/>
  <c r="J288" i="121"/>
  <c r="K288" i="121" s="1"/>
  <c r="J287" i="121"/>
  <c r="K287" i="121" s="1"/>
  <c r="J286" i="121"/>
  <c r="K286" i="121" s="1"/>
  <c r="J285" i="121"/>
  <c r="K285" i="121" s="1"/>
  <c r="J284" i="121"/>
  <c r="K284" i="121" s="1"/>
  <c r="J283" i="121"/>
  <c r="K283" i="121" s="1"/>
  <c r="J282" i="121"/>
  <c r="K282" i="121" s="1"/>
  <c r="K281" i="121"/>
  <c r="J281" i="121"/>
  <c r="J280" i="121"/>
  <c r="K280" i="121" s="1"/>
  <c r="J279" i="121"/>
  <c r="K279" i="121" s="1"/>
  <c r="J278" i="121"/>
  <c r="K278" i="121" s="1"/>
  <c r="J277" i="121"/>
  <c r="K277" i="121" s="1"/>
  <c r="J276" i="121"/>
  <c r="K276" i="121" s="1"/>
  <c r="J275" i="121"/>
  <c r="K275" i="121" s="1"/>
  <c r="J274" i="121"/>
  <c r="K274" i="121" s="1"/>
  <c r="K273" i="121"/>
  <c r="J273" i="121"/>
  <c r="J272" i="121"/>
  <c r="K272" i="121" s="1"/>
  <c r="J271" i="121"/>
  <c r="K271" i="121" s="1"/>
  <c r="J270" i="121"/>
  <c r="K270" i="121" s="1"/>
  <c r="J269" i="121"/>
  <c r="K269" i="121" s="1"/>
  <c r="J268" i="121"/>
  <c r="K268" i="121" s="1"/>
  <c r="J267" i="121"/>
  <c r="K267" i="121" s="1"/>
  <c r="J266" i="121"/>
  <c r="K266" i="121" s="1"/>
  <c r="K265" i="121"/>
  <c r="J265" i="121"/>
  <c r="J264" i="121"/>
  <c r="K264" i="121" s="1"/>
  <c r="J263" i="121"/>
  <c r="K263" i="121" s="1"/>
  <c r="J262" i="121"/>
  <c r="K262" i="121" s="1"/>
  <c r="J261" i="121"/>
  <c r="K261" i="121" s="1"/>
  <c r="J260" i="121"/>
  <c r="K260" i="121" s="1"/>
  <c r="J259" i="121"/>
  <c r="K259" i="121" s="1"/>
  <c r="J258" i="121"/>
  <c r="K258" i="121" s="1"/>
  <c r="J257" i="121"/>
  <c r="K257" i="121" s="1"/>
  <c r="J256" i="121"/>
  <c r="K256" i="121" s="1"/>
  <c r="K255" i="121"/>
  <c r="J255" i="121"/>
  <c r="J254" i="121"/>
  <c r="K254" i="121" s="1"/>
  <c r="J253" i="121"/>
  <c r="K253" i="121" s="1"/>
  <c r="J252" i="121"/>
  <c r="K252" i="121" s="1"/>
  <c r="J251" i="121"/>
  <c r="K251" i="121" s="1"/>
  <c r="J250" i="121"/>
  <c r="K250" i="121" s="1"/>
  <c r="J249" i="121"/>
  <c r="K249" i="121" s="1"/>
  <c r="J248" i="121"/>
  <c r="K248" i="121" s="1"/>
  <c r="K247" i="121"/>
  <c r="J247" i="121"/>
  <c r="J246" i="121"/>
  <c r="K246" i="121" s="1"/>
  <c r="J245" i="121"/>
  <c r="K245" i="121" s="1"/>
  <c r="J244" i="121"/>
  <c r="K244" i="121" s="1"/>
  <c r="J243" i="121"/>
  <c r="K243" i="121" s="1"/>
  <c r="J242" i="121"/>
  <c r="K242" i="121" s="1"/>
  <c r="J241" i="121"/>
  <c r="K241" i="121" s="1"/>
  <c r="J240" i="121"/>
  <c r="K240" i="121" s="1"/>
  <c r="K239" i="121"/>
  <c r="J239" i="121"/>
  <c r="J238" i="121"/>
  <c r="K238" i="121" s="1"/>
  <c r="J237" i="121"/>
  <c r="K237" i="121" s="1"/>
  <c r="J236" i="121"/>
  <c r="K236" i="121" s="1"/>
  <c r="J235" i="121"/>
  <c r="K235" i="121" s="1"/>
  <c r="J234" i="121"/>
  <c r="K234" i="121" s="1"/>
  <c r="J233" i="121"/>
  <c r="K233" i="121" s="1"/>
  <c r="J232" i="121"/>
  <c r="K232" i="121" s="1"/>
  <c r="K231" i="121"/>
  <c r="J231" i="121"/>
  <c r="J230" i="121"/>
  <c r="K230" i="121" s="1"/>
  <c r="J229" i="121"/>
  <c r="K229" i="121" s="1"/>
  <c r="J228" i="121"/>
  <c r="K228" i="121" s="1"/>
  <c r="J227" i="121"/>
  <c r="K227" i="121" s="1"/>
  <c r="J226" i="121"/>
  <c r="K226" i="121" s="1"/>
  <c r="J225" i="121"/>
  <c r="K225" i="121" s="1"/>
  <c r="J224" i="121"/>
  <c r="K224" i="121" s="1"/>
  <c r="K223" i="121"/>
  <c r="J223" i="121"/>
  <c r="J222" i="121"/>
  <c r="K222" i="121" s="1"/>
  <c r="J221" i="121"/>
  <c r="K221" i="121" s="1"/>
  <c r="J220" i="121"/>
  <c r="K220" i="121" s="1"/>
  <c r="J219" i="121"/>
  <c r="K219" i="121" s="1"/>
  <c r="J218" i="121"/>
  <c r="K218" i="121" s="1"/>
  <c r="J217" i="121"/>
  <c r="K217" i="121" s="1"/>
  <c r="J216" i="121"/>
  <c r="K216" i="121" s="1"/>
  <c r="K215" i="121"/>
  <c r="J215" i="121"/>
  <c r="J214" i="121"/>
  <c r="K214" i="121" s="1"/>
  <c r="J213" i="121"/>
  <c r="K213" i="121" s="1"/>
  <c r="J212" i="121"/>
  <c r="K212" i="121" s="1"/>
  <c r="J211" i="121"/>
  <c r="K211" i="121" s="1"/>
  <c r="J210" i="121"/>
  <c r="K210" i="121" s="1"/>
  <c r="J209" i="121"/>
  <c r="K209" i="121" s="1"/>
  <c r="J208" i="121"/>
  <c r="K208" i="121" s="1"/>
  <c r="K207" i="121"/>
  <c r="J207" i="121"/>
  <c r="J206" i="121"/>
  <c r="K206" i="121" s="1"/>
  <c r="J205" i="121"/>
  <c r="K205" i="121" s="1"/>
  <c r="J204" i="121"/>
  <c r="K204" i="121" s="1"/>
  <c r="J203" i="121"/>
  <c r="K203" i="121" s="1"/>
  <c r="J202" i="121"/>
  <c r="K202" i="121" s="1"/>
  <c r="J201" i="121"/>
  <c r="K201" i="121" s="1"/>
  <c r="J200" i="121"/>
  <c r="K200" i="121" s="1"/>
  <c r="K199" i="121"/>
  <c r="J199" i="121"/>
  <c r="J198" i="121"/>
  <c r="K198" i="121" s="1"/>
  <c r="J197" i="121"/>
  <c r="K197" i="121" s="1"/>
  <c r="J196" i="121"/>
  <c r="K196" i="121" s="1"/>
  <c r="J195" i="121"/>
  <c r="K195" i="121" s="1"/>
  <c r="J194" i="121"/>
  <c r="K194" i="121" s="1"/>
  <c r="J193" i="121"/>
  <c r="K193" i="121" s="1"/>
  <c r="J192" i="121"/>
  <c r="K192" i="121" s="1"/>
  <c r="K191" i="121"/>
  <c r="J191" i="121"/>
  <c r="J190" i="121"/>
  <c r="K190" i="121" s="1"/>
  <c r="J189" i="121"/>
  <c r="K189" i="121" s="1"/>
  <c r="J188" i="121"/>
  <c r="K188" i="121" s="1"/>
  <c r="J187" i="121"/>
  <c r="K187" i="121" s="1"/>
  <c r="J186" i="121"/>
  <c r="K186" i="121" s="1"/>
  <c r="J185" i="121"/>
  <c r="K185" i="121" s="1"/>
  <c r="J184" i="121"/>
  <c r="K184" i="121" s="1"/>
  <c r="K183" i="121"/>
  <c r="J183" i="121"/>
  <c r="J182" i="121"/>
  <c r="K182" i="121" s="1"/>
  <c r="J181" i="121"/>
  <c r="K181" i="121" s="1"/>
  <c r="J180" i="121"/>
  <c r="K180" i="121" s="1"/>
  <c r="J179" i="121"/>
  <c r="K179" i="121" s="1"/>
  <c r="J178" i="121"/>
  <c r="K178" i="121" s="1"/>
  <c r="J177" i="121"/>
  <c r="K177" i="121" s="1"/>
  <c r="J176" i="121"/>
  <c r="K176" i="121" s="1"/>
  <c r="J175" i="121"/>
  <c r="K175" i="121" s="1"/>
  <c r="J174" i="121"/>
  <c r="K174" i="121" s="1"/>
  <c r="J173" i="121"/>
  <c r="K173" i="121" s="1"/>
  <c r="J172" i="121"/>
  <c r="K172" i="121" s="1"/>
  <c r="K171" i="121"/>
  <c r="J171" i="121"/>
  <c r="J170" i="121"/>
  <c r="K170" i="121" s="1"/>
  <c r="J169" i="121"/>
  <c r="K169" i="121" s="1"/>
  <c r="J168" i="121"/>
  <c r="K168" i="121" s="1"/>
  <c r="J167" i="121"/>
  <c r="K167" i="121" s="1"/>
  <c r="J166" i="121"/>
  <c r="K166" i="121" s="1"/>
  <c r="J165" i="121"/>
  <c r="K165" i="121" s="1"/>
  <c r="J164" i="121"/>
  <c r="K164" i="121" s="1"/>
  <c r="K163" i="121"/>
  <c r="J163" i="121"/>
  <c r="J162" i="121"/>
  <c r="K162" i="121" s="1"/>
  <c r="J161" i="121"/>
  <c r="K161" i="121" s="1"/>
  <c r="J160" i="121"/>
  <c r="K160" i="121" s="1"/>
  <c r="J159" i="121"/>
  <c r="K159" i="121" s="1"/>
  <c r="J158" i="121"/>
  <c r="K158" i="121" s="1"/>
  <c r="J157" i="121"/>
  <c r="K157" i="121" s="1"/>
  <c r="J156" i="121"/>
  <c r="K156" i="121" s="1"/>
  <c r="K155" i="121"/>
  <c r="J155" i="121"/>
  <c r="J154" i="121"/>
  <c r="K154" i="121" s="1"/>
  <c r="J153" i="121"/>
  <c r="K153" i="121" s="1"/>
  <c r="J152" i="121"/>
  <c r="K152" i="121" s="1"/>
  <c r="J151" i="121"/>
  <c r="K151" i="121" s="1"/>
  <c r="J150" i="121"/>
  <c r="K150" i="121" s="1"/>
  <c r="J149" i="121"/>
  <c r="K149" i="121" s="1"/>
  <c r="J148" i="121"/>
  <c r="K148" i="121" s="1"/>
  <c r="K147" i="121"/>
  <c r="J147" i="121"/>
  <c r="J146" i="121"/>
  <c r="K146" i="121" s="1"/>
  <c r="J145" i="121"/>
  <c r="K145" i="121" s="1"/>
  <c r="J144" i="121"/>
  <c r="K144" i="121" s="1"/>
  <c r="J143" i="121"/>
  <c r="K143" i="121" s="1"/>
  <c r="J142" i="121"/>
  <c r="K142" i="121" s="1"/>
  <c r="J141" i="121"/>
  <c r="K141" i="121" s="1"/>
  <c r="J140" i="121"/>
  <c r="K140" i="121" s="1"/>
  <c r="K139" i="121"/>
  <c r="J139" i="121"/>
  <c r="J138" i="121"/>
  <c r="K138" i="121" s="1"/>
  <c r="J137" i="121"/>
  <c r="K137" i="121" s="1"/>
  <c r="J136" i="121"/>
  <c r="K136" i="121" s="1"/>
  <c r="J135" i="121"/>
  <c r="K135" i="121" s="1"/>
  <c r="J134" i="121"/>
  <c r="K134" i="121" s="1"/>
  <c r="J133" i="121"/>
  <c r="K133" i="121" s="1"/>
  <c r="J132" i="121"/>
  <c r="K132" i="121" s="1"/>
  <c r="K131" i="121"/>
  <c r="J131" i="121"/>
  <c r="J130" i="121"/>
  <c r="K130" i="121" s="1"/>
  <c r="J129" i="121"/>
  <c r="K129" i="121" s="1"/>
  <c r="J128" i="121"/>
  <c r="K128" i="121" s="1"/>
  <c r="J127" i="121"/>
  <c r="K127" i="121" s="1"/>
  <c r="J126" i="121"/>
  <c r="K126" i="121" s="1"/>
  <c r="J125" i="121"/>
  <c r="K125" i="121" s="1"/>
  <c r="J124" i="121"/>
  <c r="K124" i="121" s="1"/>
  <c r="K123" i="121"/>
  <c r="J123" i="121"/>
  <c r="J122" i="121"/>
  <c r="K122" i="121" s="1"/>
  <c r="J121" i="121"/>
  <c r="K121" i="121" s="1"/>
  <c r="J120" i="121"/>
  <c r="K120" i="121" s="1"/>
  <c r="J119" i="121"/>
  <c r="K119" i="121" s="1"/>
  <c r="J118" i="121"/>
  <c r="K118" i="121" s="1"/>
  <c r="J117" i="121"/>
  <c r="K117" i="121" s="1"/>
  <c r="J116" i="121"/>
  <c r="K116" i="121" s="1"/>
  <c r="K115" i="121"/>
  <c r="J115" i="121"/>
  <c r="J114" i="121"/>
  <c r="K114" i="121" s="1"/>
  <c r="J113" i="121"/>
  <c r="K113" i="121" s="1"/>
  <c r="J112" i="121"/>
  <c r="K112" i="121" s="1"/>
  <c r="J111" i="121"/>
  <c r="K111" i="121" s="1"/>
  <c r="J110" i="121"/>
  <c r="K110" i="121" s="1"/>
  <c r="J109" i="121"/>
  <c r="K109" i="121" s="1"/>
  <c r="J108" i="121"/>
  <c r="K108" i="121" s="1"/>
  <c r="K107" i="121"/>
  <c r="J107" i="121"/>
  <c r="J106" i="121"/>
  <c r="K106" i="121" s="1"/>
  <c r="J105" i="121"/>
  <c r="K105" i="121" s="1"/>
  <c r="J104" i="121"/>
  <c r="K104" i="121" s="1"/>
  <c r="J103" i="121"/>
  <c r="K103" i="121" s="1"/>
  <c r="J102" i="121"/>
  <c r="K102" i="121" s="1"/>
  <c r="J101" i="121"/>
  <c r="K101" i="121" s="1"/>
  <c r="J100" i="121"/>
  <c r="K100" i="121" s="1"/>
  <c r="K99" i="121"/>
  <c r="J99" i="121"/>
  <c r="J98" i="121"/>
  <c r="K98" i="121" s="1"/>
  <c r="J97" i="121"/>
  <c r="K97" i="121" s="1"/>
  <c r="J96" i="121"/>
  <c r="K96" i="121" s="1"/>
  <c r="J95" i="121"/>
  <c r="K95" i="121" s="1"/>
  <c r="J94" i="121"/>
  <c r="K94" i="121" s="1"/>
  <c r="J93" i="121"/>
  <c r="K93" i="121" s="1"/>
  <c r="J92" i="121"/>
  <c r="K92" i="121" s="1"/>
  <c r="K91" i="121"/>
  <c r="J91" i="121"/>
  <c r="J90" i="121"/>
  <c r="K90" i="121" s="1"/>
  <c r="J89" i="121"/>
  <c r="K89" i="121" s="1"/>
  <c r="J88" i="121"/>
  <c r="K88" i="121" s="1"/>
  <c r="J87" i="121"/>
  <c r="K87" i="121" s="1"/>
  <c r="J86" i="121"/>
  <c r="K86" i="121" s="1"/>
  <c r="J85" i="121"/>
  <c r="K85" i="121" s="1"/>
  <c r="J84" i="121"/>
  <c r="K84" i="121" s="1"/>
  <c r="K83" i="121"/>
  <c r="J83" i="121"/>
  <c r="J82" i="121"/>
  <c r="K82" i="121" s="1"/>
  <c r="J81" i="121"/>
  <c r="K81" i="121" s="1"/>
  <c r="J80" i="121"/>
  <c r="K80" i="121" s="1"/>
  <c r="J79" i="121"/>
  <c r="K79" i="121" s="1"/>
  <c r="J78" i="121"/>
  <c r="K78" i="121" s="1"/>
  <c r="J77" i="121"/>
  <c r="K77" i="121" s="1"/>
  <c r="J76" i="121"/>
  <c r="K76" i="121" s="1"/>
  <c r="K75" i="121"/>
  <c r="J75" i="121"/>
  <c r="J74" i="121"/>
  <c r="K74" i="121" s="1"/>
  <c r="J73" i="121"/>
  <c r="K73" i="121" s="1"/>
  <c r="J72" i="121"/>
  <c r="K72" i="121" s="1"/>
  <c r="J71" i="121"/>
  <c r="K71" i="121" s="1"/>
  <c r="J70" i="121"/>
  <c r="K70" i="121" s="1"/>
  <c r="J69" i="121"/>
  <c r="K69" i="121" s="1"/>
  <c r="J68" i="121"/>
  <c r="K68" i="121" s="1"/>
  <c r="K67" i="121"/>
  <c r="J67" i="121"/>
  <c r="J66" i="121"/>
  <c r="K66" i="121" s="1"/>
  <c r="J65" i="121"/>
  <c r="K65" i="121" s="1"/>
  <c r="J64" i="121"/>
  <c r="K64" i="121" s="1"/>
  <c r="J63" i="121"/>
  <c r="K63" i="121" s="1"/>
  <c r="J62" i="121"/>
  <c r="K62" i="121" s="1"/>
  <c r="J61" i="121"/>
  <c r="K61" i="121" s="1"/>
  <c r="J60" i="121"/>
  <c r="K60" i="121" s="1"/>
  <c r="K59" i="121"/>
  <c r="J59" i="121"/>
  <c r="J58" i="121"/>
  <c r="K58" i="121" s="1"/>
  <c r="J57" i="121"/>
  <c r="K57" i="121" s="1"/>
  <c r="J56" i="121"/>
  <c r="K56" i="121" s="1"/>
  <c r="J55" i="121"/>
  <c r="K55" i="121" s="1"/>
  <c r="J54" i="121"/>
  <c r="K54" i="121" s="1"/>
  <c r="J53" i="121"/>
  <c r="K53" i="121" s="1"/>
  <c r="J52" i="121"/>
  <c r="K52" i="121" s="1"/>
  <c r="K51" i="121"/>
  <c r="J51" i="121"/>
  <c r="J50" i="121"/>
  <c r="K50" i="121" s="1"/>
  <c r="J49" i="121"/>
  <c r="K49" i="121" s="1"/>
  <c r="J48" i="121"/>
  <c r="K48" i="121" s="1"/>
  <c r="J47" i="121"/>
  <c r="K47" i="121" s="1"/>
  <c r="J46" i="121"/>
  <c r="K46" i="121" s="1"/>
  <c r="J45" i="121"/>
  <c r="K45" i="121" s="1"/>
  <c r="J44" i="121"/>
  <c r="K44" i="121" s="1"/>
  <c r="K43" i="121"/>
  <c r="J43" i="121"/>
  <c r="J42" i="121"/>
  <c r="K42" i="121" s="1"/>
  <c r="J41" i="121"/>
  <c r="K41" i="121" s="1"/>
  <c r="J40" i="121"/>
  <c r="K40" i="121" s="1"/>
  <c r="J39" i="121"/>
  <c r="K39" i="121" s="1"/>
  <c r="J38" i="121"/>
  <c r="K38" i="121" s="1"/>
  <c r="J37" i="121"/>
  <c r="K37" i="121" s="1"/>
  <c r="J36" i="121"/>
  <c r="K36" i="121" s="1"/>
  <c r="K35" i="121"/>
  <c r="J35" i="121"/>
  <c r="J34" i="121"/>
  <c r="K34" i="121" s="1"/>
  <c r="J33" i="121"/>
  <c r="K33" i="121" s="1"/>
  <c r="J32" i="121"/>
  <c r="K32" i="121" s="1"/>
  <c r="J31" i="121"/>
  <c r="K31" i="121" s="1"/>
  <c r="J30" i="121"/>
  <c r="K30" i="121" s="1"/>
  <c r="J29" i="121"/>
  <c r="K29" i="121" s="1"/>
  <c r="J28" i="121"/>
  <c r="K28" i="121" s="1"/>
  <c r="K27" i="121"/>
  <c r="J27" i="121"/>
  <c r="J26" i="121"/>
  <c r="K26" i="121" s="1"/>
  <c r="J25" i="121"/>
  <c r="K25" i="121" s="1"/>
  <c r="J24" i="121"/>
  <c r="K24" i="121" s="1"/>
  <c r="J23" i="121"/>
  <c r="K23" i="121" s="1"/>
  <c r="J22" i="121"/>
  <c r="K22" i="121" s="1"/>
  <c r="J21" i="121"/>
  <c r="K21" i="121" s="1"/>
  <c r="J20" i="121"/>
  <c r="K20" i="121" s="1"/>
  <c r="K19" i="121"/>
  <c r="J19" i="121"/>
  <c r="J18" i="121"/>
  <c r="K18" i="121" s="1"/>
  <c r="J17" i="121"/>
  <c r="K17" i="121" s="1"/>
  <c r="J16" i="121"/>
  <c r="K16" i="121" s="1"/>
  <c r="J15" i="121"/>
  <c r="K15" i="121" s="1"/>
  <c r="J14" i="121"/>
  <c r="K14" i="121" s="1"/>
  <c r="J13" i="121"/>
  <c r="K13" i="121" s="1"/>
  <c r="J12" i="121"/>
  <c r="K12" i="121" s="1"/>
  <c r="K11" i="121"/>
  <c r="J11" i="121"/>
  <c r="J10" i="121"/>
  <c r="K10" i="121" s="1"/>
  <c r="J9" i="121"/>
  <c r="K9" i="121" s="1"/>
  <c r="J8" i="121"/>
  <c r="K8" i="121" s="1"/>
  <c r="J7" i="121"/>
  <c r="K7" i="121" s="1"/>
  <c r="J6" i="121"/>
  <c r="K6" i="121" s="1"/>
  <c r="J5" i="121"/>
  <c r="K5" i="121" s="1"/>
  <c r="K4" i="121"/>
  <c r="H649" i="117"/>
  <c r="J648" i="117"/>
  <c r="K648" i="117" s="1"/>
  <c r="J647" i="117"/>
  <c r="K647" i="117" s="1"/>
  <c r="J646" i="117"/>
  <c r="K646" i="117" s="1"/>
  <c r="J645" i="117"/>
  <c r="K645" i="117" s="1"/>
  <c r="J644" i="117"/>
  <c r="K644" i="117" s="1"/>
  <c r="J643" i="117"/>
  <c r="K643" i="117" s="1"/>
  <c r="J642" i="117"/>
  <c r="K642" i="117" s="1"/>
  <c r="J641" i="117"/>
  <c r="K641" i="117" s="1"/>
  <c r="J640" i="117"/>
  <c r="K640" i="117" s="1"/>
  <c r="J639" i="117"/>
  <c r="K639" i="117" s="1"/>
  <c r="J638" i="117"/>
  <c r="K638" i="117" s="1"/>
  <c r="J637" i="117"/>
  <c r="K637" i="117" s="1"/>
  <c r="J636" i="117"/>
  <c r="K636" i="117" s="1"/>
  <c r="J635" i="117"/>
  <c r="K635" i="117" s="1"/>
  <c r="J634" i="117"/>
  <c r="K634" i="117" s="1"/>
  <c r="J633" i="117"/>
  <c r="K633" i="117" s="1"/>
  <c r="J632" i="117"/>
  <c r="K632" i="117" s="1"/>
  <c r="J631" i="117"/>
  <c r="K631" i="117" s="1"/>
  <c r="J630" i="117"/>
  <c r="K630" i="117" s="1"/>
  <c r="J629" i="117"/>
  <c r="K629" i="117" s="1"/>
  <c r="J628" i="117"/>
  <c r="K628" i="117" s="1"/>
  <c r="J627" i="117"/>
  <c r="K627" i="117" s="1"/>
  <c r="J626" i="117"/>
  <c r="K626" i="117" s="1"/>
  <c r="J625" i="117"/>
  <c r="K625" i="117" s="1"/>
  <c r="J624" i="117"/>
  <c r="K624" i="117" s="1"/>
  <c r="J623" i="117"/>
  <c r="K623" i="117" s="1"/>
  <c r="J622" i="117"/>
  <c r="K622" i="117" s="1"/>
  <c r="J621" i="117"/>
  <c r="K621" i="117" s="1"/>
  <c r="J620" i="117"/>
  <c r="K620" i="117" s="1"/>
  <c r="J619" i="117"/>
  <c r="K619" i="117" s="1"/>
  <c r="J618" i="117"/>
  <c r="K618" i="117" s="1"/>
  <c r="J617" i="117"/>
  <c r="K617" i="117" s="1"/>
  <c r="J616" i="117"/>
  <c r="K616" i="117" s="1"/>
  <c r="J615" i="117"/>
  <c r="K615" i="117" s="1"/>
  <c r="J614" i="117"/>
  <c r="K614" i="117" s="1"/>
  <c r="J613" i="117"/>
  <c r="K613" i="117" s="1"/>
  <c r="J612" i="117"/>
  <c r="K612" i="117" s="1"/>
  <c r="J611" i="117"/>
  <c r="K611" i="117" s="1"/>
  <c r="J610" i="117"/>
  <c r="K610" i="117" s="1"/>
  <c r="J609" i="117"/>
  <c r="K609" i="117" s="1"/>
  <c r="J608" i="117"/>
  <c r="K608" i="117" s="1"/>
  <c r="J607" i="117"/>
  <c r="K607" i="117" s="1"/>
  <c r="J606" i="117"/>
  <c r="K606" i="117" s="1"/>
  <c r="J605" i="117"/>
  <c r="K605" i="117" s="1"/>
  <c r="J604" i="117"/>
  <c r="K604" i="117" s="1"/>
  <c r="J603" i="117"/>
  <c r="K603" i="117" s="1"/>
  <c r="J602" i="117"/>
  <c r="K602" i="117" s="1"/>
  <c r="J601" i="117"/>
  <c r="K601" i="117" s="1"/>
  <c r="J600" i="117"/>
  <c r="K600" i="117" s="1"/>
  <c r="J599" i="117"/>
  <c r="K599" i="117" s="1"/>
  <c r="J598" i="117"/>
  <c r="K598" i="117" s="1"/>
  <c r="J597" i="117"/>
  <c r="K597" i="117" s="1"/>
  <c r="J596" i="117"/>
  <c r="K596" i="117" s="1"/>
  <c r="J595" i="117"/>
  <c r="K595" i="117" s="1"/>
  <c r="J594" i="117"/>
  <c r="K594" i="117" s="1"/>
  <c r="J593" i="117"/>
  <c r="K593" i="117" s="1"/>
  <c r="J592" i="117"/>
  <c r="K592" i="117" s="1"/>
  <c r="J591" i="117"/>
  <c r="K591" i="117" s="1"/>
  <c r="J590" i="117"/>
  <c r="K590" i="117" s="1"/>
  <c r="J589" i="117"/>
  <c r="K589" i="117" s="1"/>
  <c r="J588" i="117"/>
  <c r="K588" i="117" s="1"/>
  <c r="J587" i="117"/>
  <c r="K587" i="117" s="1"/>
  <c r="J586" i="117"/>
  <c r="K586" i="117" s="1"/>
  <c r="J585" i="117"/>
  <c r="K585" i="117" s="1"/>
  <c r="K584" i="117"/>
  <c r="J584" i="117"/>
  <c r="J583" i="117"/>
  <c r="K583" i="117" s="1"/>
  <c r="J582" i="117"/>
  <c r="K582" i="117" s="1"/>
  <c r="K581" i="117"/>
  <c r="J581" i="117"/>
  <c r="J580" i="117"/>
  <c r="K580" i="117" s="1"/>
  <c r="J579" i="117"/>
  <c r="K579" i="117" s="1"/>
  <c r="J578" i="117"/>
  <c r="K578" i="117" s="1"/>
  <c r="J577" i="117"/>
  <c r="K577" i="117" s="1"/>
  <c r="J576" i="117"/>
  <c r="K576" i="117" s="1"/>
  <c r="J575" i="117"/>
  <c r="K575" i="117" s="1"/>
  <c r="J574" i="117"/>
  <c r="K574" i="117" s="1"/>
  <c r="J573" i="117"/>
  <c r="K573" i="117" s="1"/>
  <c r="J572" i="117"/>
  <c r="K572" i="117" s="1"/>
  <c r="J571" i="117"/>
  <c r="K571" i="117" s="1"/>
  <c r="J570" i="117"/>
  <c r="K570" i="117" s="1"/>
  <c r="J569" i="117"/>
  <c r="K569" i="117" s="1"/>
  <c r="J568" i="117"/>
  <c r="K568" i="117" s="1"/>
  <c r="J567" i="117"/>
  <c r="K567" i="117" s="1"/>
  <c r="J566" i="117"/>
  <c r="K566" i="117" s="1"/>
  <c r="J565" i="117"/>
  <c r="K565" i="117" s="1"/>
  <c r="J564" i="117"/>
  <c r="K564" i="117" s="1"/>
  <c r="J563" i="117"/>
  <c r="K563" i="117" s="1"/>
  <c r="J562" i="117"/>
  <c r="K562" i="117" s="1"/>
  <c r="J561" i="117"/>
  <c r="K561" i="117" s="1"/>
  <c r="J560" i="117"/>
  <c r="K560" i="117" s="1"/>
  <c r="J559" i="117"/>
  <c r="K559" i="117" s="1"/>
  <c r="J558" i="117"/>
  <c r="K558" i="117" s="1"/>
  <c r="J557" i="117"/>
  <c r="K557" i="117" s="1"/>
  <c r="J556" i="117"/>
  <c r="K556" i="117" s="1"/>
  <c r="J555" i="117"/>
  <c r="K555" i="117" s="1"/>
  <c r="J554" i="117"/>
  <c r="K554" i="117" s="1"/>
  <c r="J553" i="117"/>
  <c r="K553" i="117" s="1"/>
  <c r="J552" i="117"/>
  <c r="K552" i="117" s="1"/>
  <c r="J551" i="117"/>
  <c r="K551" i="117" s="1"/>
  <c r="J550" i="117"/>
  <c r="K550" i="117" s="1"/>
  <c r="J549" i="117"/>
  <c r="K549" i="117" s="1"/>
  <c r="J548" i="117"/>
  <c r="K548" i="117" s="1"/>
  <c r="J547" i="117"/>
  <c r="K547" i="117" s="1"/>
  <c r="J546" i="117"/>
  <c r="K546" i="117" s="1"/>
  <c r="J545" i="117"/>
  <c r="K545" i="117" s="1"/>
  <c r="J544" i="117"/>
  <c r="K544" i="117" s="1"/>
  <c r="J543" i="117"/>
  <c r="K543" i="117" s="1"/>
  <c r="J542" i="117"/>
  <c r="K542" i="117" s="1"/>
  <c r="J541" i="117"/>
  <c r="K541" i="117" s="1"/>
  <c r="J540" i="117"/>
  <c r="K540" i="117" s="1"/>
  <c r="J539" i="117"/>
  <c r="K539" i="117" s="1"/>
  <c r="J538" i="117"/>
  <c r="K538" i="117" s="1"/>
  <c r="J537" i="117"/>
  <c r="K537" i="117" s="1"/>
  <c r="J536" i="117"/>
  <c r="K536" i="117" s="1"/>
  <c r="K535" i="117"/>
  <c r="J535" i="117"/>
  <c r="J534" i="117"/>
  <c r="K534" i="117" s="1"/>
  <c r="J533" i="117"/>
  <c r="K533" i="117" s="1"/>
  <c r="J532" i="117"/>
  <c r="K532" i="117" s="1"/>
  <c r="J531" i="117"/>
  <c r="K531" i="117" s="1"/>
  <c r="J530" i="117"/>
  <c r="K530" i="117" s="1"/>
  <c r="J529" i="117"/>
  <c r="K529" i="117" s="1"/>
  <c r="J528" i="117"/>
  <c r="K528" i="117" s="1"/>
  <c r="J527" i="117"/>
  <c r="K527" i="117" s="1"/>
  <c r="J526" i="117"/>
  <c r="K526" i="117" s="1"/>
  <c r="J525" i="117"/>
  <c r="K525" i="117" s="1"/>
  <c r="J524" i="117"/>
  <c r="K524" i="117" s="1"/>
  <c r="J523" i="117"/>
  <c r="K523" i="117" s="1"/>
  <c r="J522" i="117"/>
  <c r="K522" i="117" s="1"/>
  <c r="J521" i="117"/>
  <c r="K521" i="117" s="1"/>
  <c r="J520" i="117"/>
  <c r="K520" i="117" s="1"/>
  <c r="J519" i="117"/>
  <c r="K519" i="117" s="1"/>
  <c r="J518" i="117"/>
  <c r="K518" i="117" s="1"/>
  <c r="J517" i="117"/>
  <c r="K517" i="117" s="1"/>
  <c r="J516" i="117"/>
  <c r="K516" i="117" s="1"/>
  <c r="J515" i="117"/>
  <c r="K515" i="117" s="1"/>
  <c r="J514" i="117"/>
  <c r="K514" i="117" s="1"/>
  <c r="J513" i="117"/>
  <c r="K513" i="117" s="1"/>
  <c r="J512" i="117"/>
  <c r="K512" i="117" s="1"/>
  <c r="J511" i="117"/>
  <c r="K511" i="117" s="1"/>
  <c r="J510" i="117"/>
  <c r="K510" i="117" s="1"/>
  <c r="J509" i="117"/>
  <c r="K509" i="117" s="1"/>
  <c r="J508" i="117"/>
  <c r="K508" i="117" s="1"/>
  <c r="J507" i="117"/>
  <c r="K507" i="117" s="1"/>
  <c r="J506" i="117"/>
  <c r="K506" i="117" s="1"/>
  <c r="J505" i="117"/>
  <c r="K505" i="117" s="1"/>
  <c r="J504" i="117"/>
  <c r="K504" i="117" s="1"/>
  <c r="J503" i="117"/>
  <c r="K503" i="117" s="1"/>
  <c r="J502" i="117"/>
  <c r="K502" i="117" s="1"/>
  <c r="J501" i="117"/>
  <c r="K501" i="117" s="1"/>
  <c r="J500" i="117"/>
  <c r="K500" i="117" s="1"/>
  <c r="J499" i="117"/>
  <c r="K499" i="117" s="1"/>
  <c r="J498" i="117"/>
  <c r="K498" i="117" s="1"/>
  <c r="J497" i="117"/>
  <c r="K497" i="117" s="1"/>
  <c r="J496" i="117"/>
  <c r="K496" i="117" s="1"/>
  <c r="J495" i="117"/>
  <c r="K495" i="117" s="1"/>
  <c r="J494" i="117"/>
  <c r="K494" i="117" s="1"/>
  <c r="J493" i="117"/>
  <c r="K493" i="117" s="1"/>
  <c r="J492" i="117"/>
  <c r="K492" i="117" s="1"/>
  <c r="J491" i="117"/>
  <c r="K491" i="117" s="1"/>
  <c r="J490" i="117"/>
  <c r="K490" i="117" s="1"/>
  <c r="J489" i="117"/>
  <c r="K489" i="117" s="1"/>
  <c r="J488" i="117"/>
  <c r="K488" i="117" s="1"/>
  <c r="J487" i="117"/>
  <c r="K487" i="117" s="1"/>
  <c r="J486" i="117"/>
  <c r="K486" i="117" s="1"/>
  <c r="J485" i="117"/>
  <c r="K485" i="117" s="1"/>
  <c r="J484" i="117"/>
  <c r="K484" i="117" s="1"/>
  <c r="J483" i="117"/>
  <c r="K483" i="117" s="1"/>
  <c r="J482" i="117"/>
  <c r="K482" i="117" s="1"/>
  <c r="J481" i="117"/>
  <c r="K481" i="117" s="1"/>
  <c r="J480" i="117"/>
  <c r="K480" i="117" s="1"/>
  <c r="J479" i="117"/>
  <c r="K479" i="117" s="1"/>
  <c r="J478" i="117"/>
  <c r="K478" i="117" s="1"/>
  <c r="J477" i="117"/>
  <c r="K477" i="117" s="1"/>
  <c r="J476" i="117"/>
  <c r="K476" i="117" s="1"/>
  <c r="J475" i="117"/>
  <c r="K475" i="117" s="1"/>
  <c r="J474" i="117"/>
  <c r="K474" i="117" s="1"/>
  <c r="J473" i="117"/>
  <c r="K473" i="117" s="1"/>
  <c r="J472" i="117"/>
  <c r="K472" i="117" s="1"/>
  <c r="J471" i="117"/>
  <c r="K471" i="117" s="1"/>
  <c r="J470" i="117"/>
  <c r="K470" i="117" s="1"/>
  <c r="J469" i="117"/>
  <c r="K469" i="117" s="1"/>
  <c r="J468" i="117"/>
  <c r="K468" i="117" s="1"/>
  <c r="J467" i="117"/>
  <c r="K467" i="117" s="1"/>
  <c r="J466" i="117"/>
  <c r="K466" i="117" s="1"/>
  <c r="J465" i="117"/>
  <c r="K465" i="117" s="1"/>
  <c r="J464" i="117"/>
  <c r="K464" i="117" s="1"/>
  <c r="J463" i="117"/>
  <c r="K463" i="117" s="1"/>
  <c r="J462" i="117"/>
  <c r="K462" i="117" s="1"/>
  <c r="J461" i="117"/>
  <c r="K461" i="117" s="1"/>
  <c r="J460" i="117"/>
  <c r="K460" i="117" s="1"/>
  <c r="J459" i="117"/>
  <c r="K459" i="117" s="1"/>
  <c r="J458" i="117"/>
  <c r="K458" i="117" s="1"/>
  <c r="J457" i="117"/>
  <c r="K457" i="117" s="1"/>
  <c r="J456" i="117"/>
  <c r="K456" i="117" s="1"/>
  <c r="J455" i="117"/>
  <c r="K455" i="117" s="1"/>
  <c r="J454" i="117"/>
  <c r="K454" i="117" s="1"/>
  <c r="J453" i="117"/>
  <c r="K453" i="117" s="1"/>
  <c r="J452" i="117"/>
  <c r="K452" i="117" s="1"/>
  <c r="J451" i="117"/>
  <c r="K451" i="117" s="1"/>
  <c r="J450" i="117"/>
  <c r="K450" i="117" s="1"/>
  <c r="J449" i="117"/>
  <c r="K449" i="117" s="1"/>
  <c r="J448" i="117"/>
  <c r="K448" i="117" s="1"/>
  <c r="J447" i="117"/>
  <c r="K447" i="117" s="1"/>
  <c r="J446" i="117"/>
  <c r="K446" i="117" s="1"/>
  <c r="J445" i="117"/>
  <c r="K445" i="117" s="1"/>
  <c r="J444" i="117"/>
  <c r="K444" i="117" s="1"/>
  <c r="J443" i="117"/>
  <c r="K443" i="117" s="1"/>
  <c r="J442" i="117"/>
  <c r="K442" i="117" s="1"/>
  <c r="J441" i="117"/>
  <c r="K441" i="117" s="1"/>
  <c r="J440" i="117"/>
  <c r="K440" i="117" s="1"/>
  <c r="J439" i="117"/>
  <c r="K439" i="117" s="1"/>
  <c r="J438" i="117"/>
  <c r="K438" i="117" s="1"/>
  <c r="J437" i="117"/>
  <c r="K437" i="117" s="1"/>
  <c r="J436" i="117"/>
  <c r="K436" i="117" s="1"/>
  <c r="J435" i="117"/>
  <c r="K435" i="117" s="1"/>
  <c r="J434" i="117"/>
  <c r="K434" i="117" s="1"/>
  <c r="J433" i="117"/>
  <c r="K433" i="117" s="1"/>
  <c r="J432" i="117"/>
  <c r="K432" i="117" s="1"/>
  <c r="J431" i="117"/>
  <c r="K431" i="117" s="1"/>
  <c r="J430" i="117"/>
  <c r="K430" i="117" s="1"/>
  <c r="J429" i="117"/>
  <c r="K429" i="117" s="1"/>
  <c r="J428" i="117"/>
  <c r="K428" i="117" s="1"/>
  <c r="J427" i="117"/>
  <c r="K427" i="117" s="1"/>
  <c r="J426" i="117"/>
  <c r="K426" i="117" s="1"/>
  <c r="J425" i="117"/>
  <c r="K425" i="117" s="1"/>
  <c r="J424" i="117"/>
  <c r="K424" i="117" s="1"/>
  <c r="J423" i="117"/>
  <c r="K423" i="117" s="1"/>
  <c r="J422" i="117"/>
  <c r="K422" i="117" s="1"/>
  <c r="J421" i="117"/>
  <c r="K421" i="117" s="1"/>
  <c r="J420" i="117"/>
  <c r="K420" i="117" s="1"/>
  <c r="J419" i="117"/>
  <c r="K419" i="117" s="1"/>
  <c r="J418" i="117"/>
  <c r="K418" i="117" s="1"/>
  <c r="J417" i="117"/>
  <c r="K417" i="117" s="1"/>
  <c r="J416" i="117"/>
  <c r="K416" i="117" s="1"/>
  <c r="J415" i="117"/>
  <c r="K415" i="117" s="1"/>
  <c r="J414" i="117"/>
  <c r="K414" i="117" s="1"/>
  <c r="J413" i="117"/>
  <c r="K413" i="117" s="1"/>
  <c r="J412" i="117"/>
  <c r="K412" i="117" s="1"/>
  <c r="J411" i="117"/>
  <c r="K411" i="117" s="1"/>
  <c r="J410" i="117"/>
  <c r="K410" i="117" s="1"/>
  <c r="J409" i="117"/>
  <c r="K409" i="117" s="1"/>
  <c r="J408" i="117"/>
  <c r="K408" i="117" s="1"/>
  <c r="J407" i="117"/>
  <c r="K407" i="117" s="1"/>
  <c r="J406" i="117"/>
  <c r="K406" i="117" s="1"/>
  <c r="J405" i="117"/>
  <c r="K405" i="117" s="1"/>
  <c r="J404" i="117"/>
  <c r="K404" i="117" s="1"/>
  <c r="J403" i="117"/>
  <c r="K403" i="117" s="1"/>
  <c r="J402" i="117"/>
  <c r="K402" i="117" s="1"/>
  <c r="J401" i="117"/>
  <c r="K401" i="117" s="1"/>
  <c r="J400" i="117"/>
  <c r="K400" i="117" s="1"/>
  <c r="J399" i="117"/>
  <c r="K399" i="117" s="1"/>
  <c r="J398" i="117"/>
  <c r="K398" i="117" s="1"/>
  <c r="J397" i="117"/>
  <c r="K397" i="117" s="1"/>
  <c r="J396" i="117"/>
  <c r="K396" i="117" s="1"/>
  <c r="J395" i="117"/>
  <c r="K395" i="117" s="1"/>
  <c r="J394" i="117"/>
  <c r="K394" i="117" s="1"/>
  <c r="J393" i="117"/>
  <c r="K393" i="117" s="1"/>
  <c r="J392" i="117"/>
  <c r="K392" i="117" s="1"/>
  <c r="J391" i="117"/>
  <c r="K391" i="117" s="1"/>
  <c r="J390" i="117"/>
  <c r="K390" i="117" s="1"/>
  <c r="J389" i="117"/>
  <c r="K389" i="117" s="1"/>
  <c r="J388" i="117"/>
  <c r="K388" i="117" s="1"/>
  <c r="J387" i="117"/>
  <c r="K387" i="117" s="1"/>
  <c r="J386" i="117"/>
  <c r="K386" i="117" s="1"/>
  <c r="J385" i="117"/>
  <c r="K385" i="117" s="1"/>
  <c r="J384" i="117"/>
  <c r="K384" i="117" s="1"/>
  <c r="J383" i="117"/>
  <c r="K383" i="117" s="1"/>
  <c r="J382" i="117"/>
  <c r="K382" i="117" s="1"/>
  <c r="J381" i="117"/>
  <c r="K381" i="117" s="1"/>
  <c r="J380" i="117"/>
  <c r="K380" i="117" s="1"/>
  <c r="J379" i="117"/>
  <c r="K379" i="117" s="1"/>
  <c r="J378" i="117"/>
  <c r="K378" i="117" s="1"/>
  <c r="J377" i="117"/>
  <c r="K377" i="117" s="1"/>
  <c r="J376" i="117"/>
  <c r="K376" i="117" s="1"/>
  <c r="J375" i="117"/>
  <c r="K375" i="117" s="1"/>
  <c r="J374" i="117"/>
  <c r="K374" i="117" s="1"/>
  <c r="J373" i="117"/>
  <c r="K373" i="117" s="1"/>
  <c r="K372" i="117"/>
  <c r="J372" i="117"/>
  <c r="J371" i="117"/>
  <c r="K371" i="117" s="1"/>
  <c r="J370" i="117"/>
  <c r="K370" i="117" s="1"/>
  <c r="J369" i="117"/>
  <c r="K369" i="117" s="1"/>
  <c r="J368" i="117"/>
  <c r="K368" i="117" s="1"/>
  <c r="J367" i="117"/>
  <c r="K367" i="117" s="1"/>
  <c r="J366" i="117"/>
  <c r="K366" i="117" s="1"/>
  <c r="J365" i="117"/>
  <c r="K365" i="117" s="1"/>
  <c r="J364" i="117"/>
  <c r="K364" i="117" s="1"/>
  <c r="J363" i="117"/>
  <c r="K363" i="117" s="1"/>
  <c r="J362" i="117"/>
  <c r="K362" i="117" s="1"/>
  <c r="J361" i="117"/>
  <c r="K361" i="117" s="1"/>
  <c r="J360" i="117"/>
  <c r="K360" i="117" s="1"/>
  <c r="J359" i="117"/>
  <c r="K359" i="117" s="1"/>
  <c r="J358" i="117"/>
  <c r="K358" i="117" s="1"/>
  <c r="J357" i="117"/>
  <c r="K357" i="117" s="1"/>
  <c r="J356" i="117"/>
  <c r="K356" i="117" s="1"/>
  <c r="J355" i="117"/>
  <c r="K355" i="117" s="1"/>
  <c r="J354" i="117"/>
  <c r="K354" i="117" s="1"/>
  <c r="J353" i="117"/>
  <c r="K353" i="117" s="1"/>
  <c r="J352" i="117"/>
  <c r="K352" i="117" s="1"/>
  <c r="J351" i="117"/>
  <c r="K351" i="117" s="1"/>
  <c r="J350" i="117"/>
  <c r="K350" i="117" s="1"/>
  <c r="J349" i="117"/>
  <c r="K349" i="117" s="1"/>
  <c r="J348" i="117"/>
  <c r="K348" i="117" s="1"/>
  <c r="J347" i="117"/>
  <c r="K347" i="117" s="1"/>
  <c r="J346" i="117"/>
  <c r="K346" i="117" s="1"/>
  <c r="K345" i="117"/>
  <c r="J345" i="117"/>
  <c r="J344" i="117"/>
  <c r="K344" i="117" s="1"/>
  <c r="J343" i="117"/>
  <c r="K343" i="117" s="1"/>
  <c r="J342" i="117"/>
  <c r="K342" i="117" s="1"/>
  <c r="J341" i="117"/>
  <c r="K341" i="117" s="1"/>
  <c r="J340" i="117"/>
  <c r="K340" i="117" s="1"/>
  <c r="J339" i="117"/>
  <c r="K339" i="117" s="1"/>
  <c r="J338" i="117"/>
  <c r="K338" i="117" s="1"/>
  <c r="J337" i="117"/>
  <c r="K337" i="117" s="1"/>
  <c r="J336" i="117"/>
  <c r="K336" i="117" s="1"/>
  <c r="J335" i="117"/>
  <c r="K335" i="117" s="1"/>
  <c r="J334" i="117"/>
  <c r="K334" i="117" s="1"/>
  <c r="J333" i="117"/>
  <c r="K333" i="117" s="1"/>
  <c r="J332" i="117"/>
  <c r="K332" i="117" s="1"/>
  <c r="J331" i="117"/>
  <c r="K331" i="117" s="1"/>
  <c r="J330" i="117"/>
  <c r="K330" i="117" s="1"/>
  <c r="J329" i="117"/>
  <c r="K329" i="117" s="1"/>
  <c r="J328" i="117"/>
  <c r="K328" i="117" s="1"/>
  <c r="J327" i="117"/>
  <c r="K327" i="117" s="1"/>
  <c r="K326" i="117"/>
  <c r="J326" i="117"/>
  <c r="J325" i="117"/>
  <c r="K325" i="117" s="1"/>
  <c r="J324" i="117"/>
  <c r="K324" i="117" s="1"/>
  <c r="J323" i="117"/>
  <c r="K323" i="117" s="1"/>
  <c r="J322" i="117"/>
  <c r="K322" i="117" s="1"/>
  <c r="J321" i="117"/>
  <c r="K321" i="117" s="1"/>
  <c r="J320" i="117"/>
  <c r="K320" i="117" s="1"/>
  <c r="J319" i="117"/>
  <c r="K319" i="117" s="1"/>
  <c r="J318" i="117"/>
  <c r="K318" i="117" s="1"/>
  <c r="J317" i="117"/>
  <c r="K317" i="117" s="1"/>
  <c r="J316" i="117"/>
  <c r="K316" i="117" s="1"/>
  <c r="K315" i="117"/>
  <c r="J315" i="117"/>
  <c r="J314" i="117"/>
  <c r="K314" i="117" s="1"/>
  <c r="J313" i="117"/>
  <c r="K313" i="117" s="1"/>
  <c r="J312" i="117"/>
  <c r="K312" i="117" s="1"/>
  <c r="J311" i="117"/>
  <c r="K311" i="117" s="1"/>
  <c r="J310" i="117"/>
  <c r="K310" i="117" s="1"/>
  <c r="J309" i="117"/>
  <c r="K309" i="117" s="1"/>
  <c r="J308" i="117"/>
  <c r="K308" i="117" s="1"/>
  <c r="J307" i="117"/>
  <c r="K307" i="117" s="1"/>
  <c r="J306" i="117"/>
  <c r="K306" i="117" s="1"/>
  <c r="J305" i="117"/>
  <c r="K305" i="117" s="1"/>
  <c r="J304" i="117"/>
  <c r="K304" i="117" s="1"/>
  <c r="J303" i="117"/>
  <c r="K303" i="117" s="1"/>
  <c r="J302" i="117"/>
  <c r="K302" i="117" s="1"/>
  <c r="J301" i="117"/>
  <c r="K301" i="117" s="1"/>
  <c r="J300" i="117"/>
  <c r="K300" i="117" s="1"/>
  <c r="J299" i="117"/>
  <c r="K299" i="117" s="1"/>
  <c r="J298" i="117"/>
  <c r="K298" i="117" s="1"/>
  <c r="J297" i="117"/>
  <c r="K297" i="117" s="1"/>
  <c r="J296" i="117"/>
  <c r="K296" i="117" s="1"/>
  <c r="J295" i="117"/>
  <c r="K295" i="117" s="1"/>
  <c r="J294" i="117"/>
  <c r="K294" i="117" s="1"/>
  <c r="J293" i="117"/>
  <c r="K293" i="117" s="1"/>
  <c r="J292" i="117"/>
  <c r="K292" i="117" s="1"/>
  <c r="J291" i="117"/>
  <c r="K291" i="117" s="1"/>
  <c r="J290" i="117"/>
  <c r="K290" i="117" s="1"/>
  <c r="J289" i="117"/>
  <c r="K289" i="117" s="1"/>
  <c r="J288" i="117"/>
  <c r="K288" i="117" s="1"/>
  <c r="J287" i="117"/>
  <c r="K287" i="117" s="1"/>
  <c r="J286" i="117"/>
  <c r="K286" i="117" s="1"/>
  <c r="J285" i="117"/>
  <c r="K285" i="117" s="1"/>
  <c r="J284" i="117"/>
  <c r="K284" i="117" s="1"/>
  <c r="J283" i="117"/>
  <c r="K283" i="117" s="1"/>
  <c r="J282" i="117"/>
  <c r="K282" i="117" s="1"/>
  <c r="J281" i="117"/>
  <c r="K281" i="117" s="1"/>
  <c r="J280" i="117"/>
  <c r="K280" i="117" s="1"/>
  <c r="J279" i="117"/>
  <c r="K279" i="117" s="1"/>
  <c r="J278" i="117"/>
  <c r="K278" i="117" s="1"/>
  <c r="J277" i="117"/>
  <c r="K277" i="117" s="1"/>
  <c r="J276" i="117"/>
  <c r="K276" i="117" s="1"/>
  <c r="J275" i="117"/>
  <c r="K275" i="117" s="1"/>
  <c r="J274" i="117"/>
  <c r="K274" i="117" s="1"/>
  <c r="J273" i="117"/>
  <c r="K273" i="117" s="1"/>
  <c r="J272" i="117"/>
  <c r="K272" i="117" s="1"/>
  <c r="J271" i="117"/>
  <c r="K271" i="117" s="1"/>
  <c r="J270" i="117"/>
  <c r="K270" i="117" s="1"/>
  <c r="J269" i="117"/>
  <c r="K269" i="117" s="1"/>
  <c r="J268" i="117"/>
  <c r="K268" i="117" s="1"/>
  <c r="J267" i="117"/>
  <c r="K267" i="117" s="1"/>
  <c r="J266" i="117"/>
  <c r="K266" i="117" s="1"/>
  <c r="J265" i="117"/>
  <c r="K265" i="117" s="1"/>
  <c r="J264" i="117"/>
  <c r="K264" i="117" s="1"/>
  <c r="J263" i="117"/>
  <c r="K263" i="117" s="1"/>
  <c r="J262" i="117"/>
  <c r="K262" i="117" s="1"/>
  <c r="J261" i="117"/>
  <c r="K261" i="117" s="1"/>
  <c r="J260" i="117"/>
  <c r="K260" i="117" s="1"/>
  <c r="J259" i="117"/>
  <c r="K259" i="117" s="1"/>
  <c r="J258" i="117"/>
  <c r="K258" i="117" s="1"/>
  <c r="J257" i="117"/>
  <c r="K257" i="117" s="1"/>
  <c r="J256" i="117"/>
  <c r="K256" i="117" s="1"/>
  <c r="J255" i="117"/>
  <c r="K255" i="117" s="1"/>
  <c r="J254" i="117"/>
  <c r="K254" i="117" s="1"/>
  <c r="J253" i="117"/>
  <c r="K253" i="117" s="1"/>
  <c r="J252" i="117"/>
  <c r="K252" i="117" s="1"/>
  <c r="J251" i="117"/>
  <c r="K251" i="117" s="1"/>
  <c r="J250" i="117"/>
  <c r="K250" i="117" s="1"/>
  <c r="J249" i="117"/>
  <c r="K249" i="117" s="1"/>
  <c r="J248" i="117"/>
  <c r="K248" i="117" s="1"/>
  <c r="J247" i="117"/>
  <c r="K247" i="117" s="1"/>
  <c r="J246" i="117"/>
  <c r="K246" i="117" s="1"/>
  <c r="J245" i="117"/>
  <c r="K245" i="117" s="1"/>
  <c r="J244" i="117"/>
  <c r="K244" i="117" s="1"/>
  <c r="J243" i="117"/>
  <c r="K243" i="117" s="1"/>
  <c r="J242" i="117"/>
  <c r="K242" i="117" s="1"/>
  <c r="J241" i="117"/>
  <c r="K241" i="117" s="1"/>
  <c r="J240" i="117"/>
  <c r="K240" i="117" s="1"/>
  <c r="J239" i="117"/>
  <c r="K239" i="117" s="1"/>
  <c r="J238" i="117"/>
  <c r="K238" i="117" s="1"/>
  <c r="J237" i="117"/>
  <c r="K237" i="117" s="1"/>
  <c r="J236" i="117"/>
  <c r="K236" i="117" s="1"/>
  <c r="J235" i="117"/>
  <c r="K235" i="117" s="1"/>
  <c r="J234" i="117"/>
  <c r="K234" i="117" s="1"/>
  <c r="J233" i="117"/>
  <c r="K233" i="117" s="1"/>
  <c r="J232" i="117"/>
  <c r="K232" i="117" s="1"/>
  <c r="J231" i="117"/>
  <c r="K231" i="117" s="1"/>
  <c r="J230" i="117"/>
  <c r="K230" i="117" s="1"/>
  <c r="J229" i="117"/>
  <c r="K229" i="117" s="1"/>
  <c r="J228" i="117"/>
  <c r="K228" i="117" s="1"/>
  <c r="J227" i="117"/>
  <c r="K227" i="117" s="1"/>
  <c r="J226" i="117"/>
  <c r="K226" i="117" s="1"/>
  <c r="J225" i="117"/>
  <c r="K225" i="117" s="1"/>
  <c r="J224" i="117"/>
  <c r="K224" i="117" s="1"/>
  <c r="J223" i="117"/>
  <c r="K223" i="117" s="1"/>
  <c r="J222" i="117"/>
  <c r="K222" i="117" s="1"/>
  <c r="J221" i="117"/>
  <c r="K221" i="117" s="1"/>
  <c r="J220" i="117"/>
  <c r="K220" i="117" s="1"/>
  <c r="J219" i="117"/>
  <c r="K219" i="117" s="1"/>
  <c r="J218" i="117"/>
  <c r="K218" i="117" s="1"/>
  <c r="J217" i="117"/>
  <c r="K217" i="117" s="1"/>
  <c r="J216" i="117"/>
  <c r="K216" i="117" s="1"/>
  <c r="J215" i="117"/>
  <c r="K215" i="117" s="1"/>
  <c r="J214" i="117"/>
  <c r="K214" i="117" s="1"/>
  <c r="J213" i="117"/>
  <c r="K213" i="117" s="1"/>
  <c r="J212" i="117"/>
  <c r="K212" i="117" s="1"/>
  <c r="J211" i="117"/>
  <c r="K211" i="117" s="1"/>
  <c r="J210" i="117"/>
  <c r="K210" i="117" s="1"/>
  <c r="J209" i="117"/>
  <c r="K209" i="117" s="1"/>
  <c r="J208" i="117"/>
  <c r="K208" i="117" s="1"/>
  <c r="J207" i="117"/>
  <c r="K207" i="117" s="1"/>
  <c r="J206" i="117"/>
  <c r="K206" i="117" s="1"/>
  <c r="J205" i="117"/>
  <c r="K205" i="117" s="1"/>
  <c r="J204" i="117"/>
  <c r="K204" i="117" s="1"/>
  <c r="J203" i="117"/>
  <c r="K203" i="117" s="1"/>
  <c r="J202" i="117"/>
  <c r="K202" i="117" s="1"/>
  <c r="J201" i="117"/>
  <c r="K201" i="117" s="1"/>
  <c r="J200" i="117"/>
  <c r="K200" i="117" s="1"/>
  <c r="J199" i="117"/>
  <c r="K199" i="117" s="1"/>
  <c r="J198" i="117"/>
  <c r="K198" i="117" s="1"/>
  <c r="J197" i="117"/>
  <c r="K197" i="117" s="1"/>
  <c r="J196" i="117"/>
  <c r="K196" i="117" s="1"/>
  <c r="J195" i="117"/>
  <c r="K195" i="117" s="1"/>
  <c r="J194" i="117"/>
  <c r="K194" i="117" s="1"/>
  <c r="J193" i="117"/>
  <c r="K193" i="117" s="1"/>
  <c r="J192" i="117"/>
  <c r="K192" i="117" s="1"/>
  <c r="J191" i="117"/>
  <c r="K191" i="117" s="1"/>
  <c r="J190" i="117"/>
  <c r="K190" i="117" s="1"/>
  <c r="J189" i="117"/>
  <c r="K189" i="117" s="1"/>
  <c r="J188" i="117"/>
  <c r="K188" i="117" s="1"/>
  <c r="J187" i="117"/>
  <c r="K187" i="117" s="1"/>
  <c r="J186" i="117"/>
  <c r="K186" i="117" s="1"/>
  <c r="J185" i="117"/>
  <c r="K185" i="117" s="1"/>
  <c r="J184" i="117"/>
  <c r="K184" i="117" s="1"/>
  <c r="J183" i="117"/>
  <c r="K183" i="117" s="1"/>
  <c r="J182" i="117"/>
  <c r="K182" i="117" s="1"/>
  <c r="J181" i="117"/>
  <c r="K181" i="117" s="1"/>
  <c r="J180" i="117"/>
  <c r="K180" i="117" s="1"/>
  <c r="J179" i="117"/>
  <c r="K179" i="117" s="1"/>
  <c r="J178" i="117"/>
  <c r="K178" i="117" s="1"/>
  <c r="J177" i="117"/>
  <c r="K177" i="117" s="1"/>
  <c r="J176" i="117"/>
  <c r="K176" i="117" s="1"/>
  <c r="J175" i="117"/>
  <c r="K175" i="117" s="1"/>
  <c r="J174" i="117"/>
  <c r="K174" i="117" s="1"/>
  <c r="J173" i="117"/>
  <c r="K173" i="117" s="1"/>
  <c r="J172" i="117"/>
  <c r="K172" i="117" s="1"/>
  <c r="J171" i="117"/>
  <c r="K171" i="117" s="1"/>
  <c r="J170" i="117"/>
  <c r="K170" i="117" s="1"/>
  <c r="J169" i="117"/>
  <c r="K169" i="117" s="1"/>
  <c r="J168" i="117"/>
  <c r="K168" i="117" s="1"/>
  <c r="J167" i="117"/>
  <c r="K167" i="117" s="1"/>
  <c r="J166" i="117"/>
  <c r="K166" i="117" s="1"/>
  <c r="J165" i="117"/>
  <c r="K165" i="117" s="1"/>
  <c r="J164" i="117"/>
  <c r="K164" i="117" s="1"/>
  <c r="J163" i="117"/>
  <c r="K163" i="117" s="1"/>
  <c r="J162" i="117"/>
  <c r="K162" i="117" s="1"/>
  <c r="J161" i="117"/>
  <c r="K161" i="117" s="1"/>
  <c r="J160" i="117"/>
  <c r="K160" i="117" s="1"/>
  <c r="J159" i="117"/>
  <c r="K159" i="117" s="1"/>
  <c r="J158" i="117"/>
  <c r="K158" i="117" s="1"/>
  <c r="J157" i="117"/>
  <c r="K157" i="117" s="1"/>
  <c r="J156" i="117"/>
  <c r="K156" i="117" s="1"/>
  <c r="J155" i="117"/>
  <c r="K155" i="117" s="1"/>
  <c r="J154" i="117"/>
  <c r="K154" i="117" s="1"/>
  <c r="J153" i="117"/>
  <c r="K153" i="117" s="1"/>
  <c r="J152" i="117"/>
  <c r="K152" i="117" s="1"/>
  <c r="J151" i="117"/>
  <c r="K151" i="117" s="1"/>
  <c r="J150" i="117"/>
  <c r="K150" i="117" s="1"/>
  <c r="J149" i="117"/>
  <c r="K149" i="117" s="1"/>
  <c r="J148" i="117"/>
  <c r="K148" i="117" s="1"/>
  <c r="J147" i="117"/>
  <c r="K147" i="117" s="1"/>
  <c r="J146" i="117"/>
  <c r="K146" i="117" s="1"/>
  <c r="J145" i="117"/>
  <c r="K145" i="117" s="1"/>
  <c r="J144" i="117"/>
  <c r="K144" i="117" s="1"/>
  <c r="J143" i="117"/>
  <c r="K143" i="117" s="1"/>
  <c r="J142" i="117"/>
  <c r="K142" i="117" s="1"/>
  <c r="J141" i="117"/>
  <c r="K141" i="117" s="1"/>
  <c r="J140" i="117"/>
  <c r="K140" i="117" s="1"/>
  <c r="J139" i="117"/>
  <c r="K139" i="117" s="1"/>
  <c r="J138" i="117"/>
  <c r="K138" i="117" s="1"/>
  <c r="J137" i="117"/>
  <c r="K137" i="117" s="1"/>
  <c r="J136" i="117"/>
  <c r="K136" i="117" s="1"/>
  <c r="J135" i="117"/>
  <c r="K135" i="117" s="1"/>
  <c r="J134" i="117"/>
  <c r="K134" i="117" s="1"/>
  <c r="J133" i="117"/>
  <c r="K133" i="117" s="1"/>
  <c r="K132" i="117"/>
  <c r="J132" i="117"/>
  <c r="J131" i="117"/>
  <c r="K131" i="117" s="1"/>
  <c r="J130" i="117"/>
  <c r="K130" i="117" s="1"/>
  <c r="J129" i="117"/>
  <c r="K129" i="117" s="1"/>
  <c r="J128" i="117"/>
  <c r="K128" i="117" s="1"/>
  <c r="J127" i="117"/>
  <c r="K127" i="117" s="1"/>
  <c r="J126" i="117"/>
  <c r="K126" i="117" s="1"/>
  <c r="K125" i="117"/>
  <c r="J125" i="117"/>
  <c r="J124" i="117"/>
  <c r="K124" i="117" s="1"/>
  <c r="J123" i="117"/>
  <c r="K123" i="117" s="1"/>
  <c r="J122" i="117"/>
  <c r="K122" i="117" s="1"/>
  <c r="J121" i="117"/>
  <c r="K121" i="117" s="1"/>
  <c r="J120" i="117"/>
  <c r="K120" i="117" s="1"/>
  <c r="J119" i="117"/>
  <c r="K119" i="117" s="1"/>
  <c r="J118" i="117"/>
  <c r="K118" i="117" s="1"/>
  <c r="J117" i="117"/>
  <c r="K117" i="117" s="1"/>
  <c r="J116" i="117"/>
  <c r="K116" i="117" s="1"/>
  <c r="J115" i="117"/>
  <c r="K115" i="117" s="1"/>
  <c r="K114" i="117"/>
  <c r="J114" i="117"/>
  <c r="J113" i="117"/>
  <c r="K113" i="117" s="1"/>
  <c r="J112" i="117"/>
  <c r="K112" i="117" s="1"/>
  <c r="J111" i="117"/>
  <c r="K111" i="117" s="1"/>
  <c r="J110" i="117"/>
  <c r="K110" i="117" s="1"/>
  <c r="J109" i="117"/>
  <c r="K109" i="117" s="1"/>
  <c r="J108" i="117"/>
  <c r="K108" i="117" s="1"/>
  <c r="J107" i="117"/>
  <c r="K107" i="117" s="1"/>
  <c r="J106" i="117"/>
  <c r="K106" i="117" s="1"/>
  <c r="J105" i="117"/>
  <c r="K105" i="117" s="1"/>
  <c r="J104" i="117"/>
  <c r="K104" i="117" s="1"/>
  <c r="J103" i="117"/>
  <c r="K103" i="117" s="1"/>
  <c r="J102" i="117"/>
  <c r="K102" i="117" s="1"/>
  <c r="J101" i="117"/>
  <c r="K101" i="117" s="1"/>
  <c r="J100" i="117"/>
  <c r="K100" i="117" s="1"/>
  <c r="J99" i="117"/>
  <c r="K99" i="117" s="1"/>
  <c r="J98" i="117"/>
  <c r="K98" i="117" s="1"/>
  <c r="J97" i="117"/>
  <c r="K97" i="117" s="1"/>
  <c r="J96" i="117"/>
  <c r="K96" i="117" s="1"/>
  <c r="J95" i="117"/>
  <c r="K95" i="117" s="1"/>
  <c r="J94" i="117"/>
  <c r="K94" i="117" s="1"/>
  <c r="J93" i="117"/>
  <c r="K93" i="117" s="1"/>
  <c r="J92" i="117"/>
  <c r="K92" i="117" s="1"/>
  <c r="J91" i="117"/>
  <c r="K91" i="117" s="1"/>
  <c r="J90" i="117"/>
  <c r="K90" i="117" s="1"/>
  <c r="J89" i="117"/>
  <c r="K89" i="117" s="1"/>
  <c r="J88" i="117"/>
  <c r="K88" i="117" s="1"/>
  <c r="J87" i="117"/>
  <c r="K87" i="117" s="1"/>
  <c r="J86" i="117"/>
  <c r="K86" i="117" s="1"/>
  <c r="J85" i="117"/>
  <c r="K85" i="117" s="1"/>
  <c r="J84" i="117"/>
  <c r="K84" i="117" s="1"/>
  <c r="J83" i="117"/>
  <c r="K83" i="117" s="1"/>
  <c r="J82" i="117"/>
  <c r="K82" i="117" s="1"/>
  <c r="J81" i="117"/>
  <c r="K81" i="117" s="1"/>
  <c r="J80" i="117"/>
  <c r="K80" i="117" s="1"/>
  <c r="J79" i="117"/>
  <c r="K79" i="117" s="1"/>
  <c r="J78" i="117"/>
  <c r="K78" i="117" s="1"/>
  <c r="J77" i="117"/>
  <c r="K77" i="117" s="1"/>
  <c r="J76" i="117"/>
  <c r="K76" i="117" s="1"/>
  <c r="J75" i="117"/>
  <c r="K75" i="117" s="1"/>
  <c r="J74" i="117"/>
  <c r="K74" i="117" s="1"/>
  <c r="J73" i="117"/>
  <c r="K73" i="117" s="1"/>
  <c r="J72" i="117"/>
  <c r="K72" i="117" s="1"/>
  <c r="J71" i="117"/>
  <c r="K71" i="117" s="1"/>
  <c r="J70" i="117"/>
  <c r="K70" i="117" s="1"/>
  <c r="J69" i="117"/>
  <c r="K69" i="117" s="1"/>
  <c r="J68" i="117"/>
  <c r="K68" i="117" s="1"/>
  <c r="J67" i="117"/>
  <c r="K67" i="117" s="1"/>
  <c r="J66" i="117"/>
  <c r="K66" i="117" s="1"/>
  <c r="J65" i="117"/>
  <c r="K65" i="117" s="1"/>
  <c r="J64" i="117"/>
  <c r="K64" i="117" s="1"/>
  <c r="J63" i="117"/>
  <c r="K63" i="117" s="1"/>
  <c r="J62" i="117"/>
  <c r="K62" i="117" s="1"/>
  <c r="J61" i="117"/>
  <c r="K61" i="117" s="1"/>
  <c r="J60" i="117"/>
  <c r="K60" i="117" s="1"/>
  <c r="J59" i="117"/>
  <c r="K59" i="117" s="1"/>
  <c r="J58" i="117"/>
  <c r="K58" i="117" s="1"/>
  <c r="J57" i="117"/>
  <c r="K57" i="117" s="1"/>
  <c r="J56" i="117"/>
  <c r="K56" i="117" s="1"/>
  <c r="J55" i="117"/>
  <c r="K55" i="117" s="1"/>
  <c r="J54" i="117"/>
  <c r="K54" i="117" s="1"/>
  <c r="J53" i="117"/>
  <c r="K53" i="117" s="1"/>
  <c r="J52" i="117"/>
  <c r="K52" i="117" s="1"/>
  <c r="J51" i="117"/>
  <c r="K51" i="117" s="1"/>
  <c r="J50" i="117"/>
  <c r="K50" i="117" s="1"/>
  <c r="J49" i="117"/>
  <c r="K49" i="117" s="1"/>
  <c r="J48" i="117"/>
  <c r="K48" i="117" s="1"/>
  <c r="J47" i="117"/>
  <c r="K47" i="117" s="1"/>
  <c r="J46" i="117"/>
  <c r="K46" i="117" s="1"/>
  <c r="J45" i="117"/>
  <c r="K45" i="117" s="1"/>
  <c r="J44" i="117"/>
  <c r="K44" i="117" s="1"/>
  <c r="J43" i="117"/>
  <c r="K43" i="117" s="1"/>
  <c r="J42" i="117"/>
  <c r="K42" i="117" s="1"/>
  <c r="J41" i="117"/>
  <c r="K41" i="117" s="1"/>
  <c r="J40" i="117"/>
  <c r="K40" i="117" s="1"/>
  <c r="J39" i="117"/>
  <c r="K39" i="117" s="1"/>
  <c r="J38" i="117"/>
  <c r="K38" i="117" s="1"/>
  <c r="J37" i="117"/>
  <c r="K37" i="117" s="1"/>
  <c r="J36" i="117"/>
  <c r="K36" i="117" s="1"/>
  <c r="J35" i="117"/>
  <c r="K35" i="117" s="1"/>
  <c r="J34" i="117"/>
  <c r="K34" i="117" s="1"/>
  <c r="K33" i="117"/>
  <c r="J33" i="117"/>
  <c r="J32" i="117"/>
  <c r="K32" i="117" s="1"/>
  <c r="J31" i="117"/>
  <c r="K31" i="117" s="1"/>
  <c r="J30" i="117"/>
  <c r="K30" i="117" s="1"/>
  <c r="J29" i="117"/>
  <c r="K29" i="117" s="1"/>
  <c r="J28" i="117"/>
  <c r="K28" i="117" s="1"/>
  <c r="J27" i="117"/>
  <c r="K27" i="117" s="1"/>
  <c r="K26" i="117"/>
  <c r="J26" i="117"/>
  <c r="J25" i="117"/>
  <c r="K25" i="117" s="1"/>
  <c r="J24" i="117"/>
  <c r="K24" i="117" s="1"/>
  <c r="J23" i="117"/>
  <c r="K23" i="117" s="1"/>
  <c r="J22" i="117"/>
  <c r="K22" i="117" s="1"/>
  <c r="J21" i="117"/>
  <c r="K21" i="117" s="1"/>
  <c r="J20" i="117"/>
  <c r="K20" i="117" s="1"/>
  <c r="J19" i="117"/>
  <c r="K19" i="117" s="1"/>
  <c r="J18" i="117"/>
  <c r="K18" i="117" s="1"/>
  <c r="J17" i="117"/>
  <c r="K17" i="117" s="1"/>
  <c r="J16" i="117"/>
  <c r="K16" i="117" s="1"/>
  <c r="J15" i="117"/>
  <c r="K15" i="117" s="1"/>
  <c r="J14" i="117"/>
  <c r="K14" i="117" s="1"/>
  <c r="J13" i="117"/>
  <c r="K13" i="117" s="1"/>
  <c r="J12" i="117"/>
  <c r="K12" i="117" s="1"/>
  <c r="J11" i="117"/>
  <c r="K11" i="117" s="1"/>
  <c r="J10" i="117"/>
  <c r="K10" i="117" s="1"/>
  <c r="J9" i="117"/>
  <c r="K9" i="117" s="1"/>
  <c r="J8" i="117"/>
  <c r="K8" i="117" s="1"/>
  <c r="J7" i="117"/>
  <c r="K7" i="117" s="1"/>
  <c r="J6" i="117"/>
  <c r="K6" i="117" s="1"/>
  <c r="J5" i="117"/>
  <c r="K5" i="117" s="1"/>
  <c r="J4" i="117"/>
  <c r="K4" i="117" s="1"/>
  <c r="H649" i="110"/>
  <c r="K648" i="110"/>
  <c r="K647" i="110"/>
  <c r="K646" i="110"/>
  <c r="K645" i="110"/>
  <c r="K644" i="110"/>
  <c r="K643" i="110"/>
  <c r="K642" i="110"/>
  <c r="K641" i="110"/>
  <c r="K640" i="110"/>
  <c r="K639" i="110"/>
  <c r="K638" i="110"/>
  <c r="K637" i="110"/>
  <c r="K636" i="110"/>
  <c r="K635" i="110"/>
  <c r="K634" i="110"/>
  <c r="K633" i="110"/>
  <c r="K632" i="110"/>
  <c r="K631" i="110"/>
  <c r="K630" i="110"/>
  <c r="K629" i="110"/>
  <c r="K628" i="110"/>
  <c r="K627" i="110"/>
  <c r="K626" i="110"/>
  <c r="K625" i="110"/>
  <c r="K624" i="110"/>
  <c r="K623" i="110"/>
  <c r="K622" i="110"/>
  <c r="K621" i="110"/>
  <c r="K620" i="110"/>
  <c r="K619" i="110"/>
  <c r="K618" i="110"/>
  <c r="K617" i="110"/>
  <c r="K616" i="110"/>
  <c r="K615" i="110"/>
  <c r="K614" i="110"/>
  <c r="K613" i="110"/>
  <c r="K612" i="110"/>
  <c r="K611" i="110"/>
  <c r="K610" i="110"/>
  <c r="K609" i="110"/>
  <c r="K608" i="110"/>
  <c r="K607" i="110"/>
  <c r="K606" i="110"/>
  <c r="K605" i="110"/>
  <c r="K604" i="110"/>
  <c r="K603" i="110"/>
  <c r="K602" i="110"/>
  <c r="K601" i="110"/>
  <c r="K600" i="110"/>
  <c r="K599" i="110"/>
  <c r="K598" i="110"/>
  <c r="K597" i="110"/>
  <c r="K596" i="110"/>
  <c r="K595" i="110"/>
  <c r="K594" i="110"/>
  <c r="K593" i="110"/>
  <c r="K592" i="110"/>
  <c r="K591" i="110"/>
  <c r="K590" i="110"/>
  <c r="K589" i="110"/>
  <c r="K588" i="110"/>
  <c r="K587" i="110"/>
  <c r="K586" i="110"/>
  <c r="K585" i="110"/>
  <c r="K584" i="110"/>
  <c r="K583" i="110"/>
  <c r="K582" i="110"/>
  <c r="K581" i="110"/>
  <c r="K580" i="110"/>
  <c r="K579" i="110"/>
  <c r="K578" i="110"/>
  <c r="K577" i="110"/>
  <c r="K576" i="110"/>
  <c r="K575" i="110"/>
  <c r="K574" i="110"/>
  <c r="K573" i="110"/>
  <c r="K572" i="110"/>
  <c r="K571" i="110"/>
  <c r="K570" i="110"/>
  <c r="K569" i="110"/>
  <c r="K568" i="110"/>
  <c r="K567" i="110"/>
  <c r="K566" i="110"/>
  <c r="K565" i="110"/>
  <c r="K564" i="110"/>
  <c r="K563" i="110"/>
  <c r="K562" i="110"/>
  <c r="K561" i="110"/>
  <c r="K560" i="110"/>
  <c r="K559" i="110"/>
  <c r="K558" i="110"/>
  <c r="K557" i="110"/>
  <c r="K556" i="110"/>
  <c r="K555" i="110"/>
  <c r="K554" i="110"/>
  <c r="K553" i="110"/>
  <c r="K552" i="110"/>
  <c r="K551" i="110"/>
  <c r="K550" i="110"/>
  <c r="K549" i="110"/>
  <c r="K548" i="110"/>
  <c r="K547" i="110"/>
  <c r="K546" i="110"/>
  <c r="K545" i="110"/>
  <c r="K544" i="110"/>
  <c r="K543" i="110"/>
  <c r="K542" i="110"/>
  <c r="K541" i="110"/>
  <c r="K540" i="110"/>
  <c r="K539" i="110"/>
  <c r="K538" i="110"/>
  <c r="K537" i="110"/>
  <c r="K536" i="110"/>
  <c r="K535" i="110"/>
  <c r="K534" i="110"/>
  <c r="K533" i="110"/>
  <c r="K532" i="110"/>
  <c r="K531" i="110"/>
  <c r="K530" i="110"/>
  <c r="K529" i="110"/>
  <c r="K528" i="110"/>
  <c r="K527" i="110"/>
  <c r="K526" i="110"/>
  <c r="K525" i="110"/>
  <c r="K524" i="110"/>
  <c r="K523" i="110"/>
  <c r="K522" i="110"/>
  <c r="K521" i="110"/>
  <c r="K520" i="110"/>
  <c r="K519" i="110"/>
  <c r="K518" i="110"/>
  <c r="K517" i="110"/>
  <c r="K516" i="110"/>
  <c r="K515" i="110"/>
  <c r="K514" i="110"/>
  <c r="K513" i="110"/>
  <c r="K512" i="110"/>
  <c r="K511" i="110"/>
  <c r="K510" i="110"/>
  <c r="K509" i="110"/>
  <c r="K508" i="110"/>
  <c r="K507" i="110"/>
  <c r="K506" i="110"/>
  <c r="K505" i="110"/>
  <c r="K504" i="110"/>
  <c r="K503" i="110"/>
  <c r="K502" i="110"/>
  <c r="K501" i="110"/>
  <c r="K500" i="110"/>
  <c r="K499" i="110"/>
  <c r="K498" i="110"/>
  <c r="K497" i="110"/>
  <c r="K496" i="110"/>
  <c r="K495" i="110"/>
  <c r="K494" i="110"/>
  <c r="K493" i="110"/>
  <c r="K492" i="110"/>
  <c r="K491" i="110"/>
  <c r="K490" i="110"/>
  <c r="K489" i="110"/>
  <c r="K488" i="110"/>
  <c r="K487" i="110"/>
  <c r="K486" i="110"/>
  <c r="K485" i="110"/>
  <c r="K484" i="110"/>
  <c r="K483" i="110"/>
  <c r="K482" i="110"/>
  <c r="K481" i="110"/>
  <c r="K480" i="110"/>
  <c r="K479" i="110"/>
  <c r="K478" i="110"/>
  <c r="K477" i="110"/>
  <c r="K476" i="110"/>
  <c r="K475" i="110"/>
  <c r="K474" i="110"/>
  <c r="K473" i="110"/>
  <c r="K472" i="110"/>
  <c r="K471" i="110"/>
  <c r="K470" i="110"/>
  <c r="K469" i="110"/>
  <c r="K468" i="110"/>
  <c r="K467" i="110"/>
  <c r="K466" i="110"/>
  <c r="K465" i="110"/>
  <c r="K464" i="110"/>
  <c r="K463" i="110"/>
  <c r="K462" i="110"/>
  <c r="K461" i="110"/>
  <c r="K460" i="110"/>
  <c r="K459" i="110"/>
  <c r="K458" i="110"/>
  <c r="K457" i="110"/>
  <c r="K456" i="110"/>
  <c r="K455" i="110"/>
  <c r="K454" i="110"/>
  <c r="K453" i="110"/>
  <c r="K452" i="110"/>
  <c r="K451" i="110"/>
  <c r="K450" i="110"/>
  <c r="K449" i="110"/>
  <c r="K448" i="110"/>
  <c r="K447" i="110"/>
  <c r="K446" i="110"/>
  <c r="K445" i="110"/>
  <c r="K444" i="110"/>
  <c r="K443" i="110"/>
  <c r="K442" i="110"/>
  <c r="K441" i="110"/>
  <c r="K440" i="110"/>
  <c r="K439" i="110"/>
  <c r="K438" i="110"/>
  <c r="K437" i="110"/>
  <c r="K436" i="110"/>
  <c r="K435" i="110"/>
  <c r="K434" i="110"/>
  <c r="K433" i="110"/>
  <c r="K432" i="110"/>
  <c r="K431" i="110"/>
  <c r="K430" i="110"/>
  <c r="K429" i="110"/>
  <c r="K428" i="110"/>
  <c r="K427" i="110"/>
  <c r="K426" i="110"/>
  <c r="K425" i="110"/>
  <c r="K424" i="110"/>
  <c r="K423" i="110"/>
  <c r="K422" i="110"/>
  <c r="K421" i="110"/>
  <c r="K420" i="110"/>
  <c r="K419" i="110"/>
  <c r="K418" i="110"/>
  <c r="K417" i="110"/>
  <c r="K416" i="110"/>
  <c r="K415" i="110"/>
  <c r="K414" i="110"/>
  <c r="K413" i="110"/>
  <c r="K412" i="110"/>
  <c r="K411" i="110"/>
  <c r="K410" i="110"/>
  <c r="K409" i="110"/>
  <c r="K408" i="110"/>
  <c r="K407" i="110"/>
  <c r="K406" i="110"/>
  <c r="K405" i="110"/>
  <c r="K404" i="110"/>
  <c r="K403" i="110"/>
  <c r="K402" i="110"/>
  <c r="K401" i="110"/>
  <c r="K400" i="110"/>
  <c r="K399" i="110"/>
  <c r="K398" i="110"/>
  <c r="K397" i="110"/>
  <c r="K396" i="110"/>
  <c r="K395" i="110"/>
  <c r="K394" i="110"/>
  <c r="K393" i="110"/>
  <c r="K392" i="110"/>
  <c r="K391" i="110"/>
  <c r="K390" i="110"/>
  <c r="K389" i="110"/>
  <c r="K388" i="110"/>
  <c r="K387" i="110"/>
  <c r="K386" i="110"/>
  <c r="K385" i="110"/>
  <c r="K384" i="110"/>
  <c r="K383" i="110"/>
  <c r="K382" i="110"/>
  <c r="K381" i="110"/>
  <c r="K380" i="110"/>
  <c r="K379" i="110"/>
  <c r="K378" i="110"/>
  <c r="K377" i="110"/>
  <c r="K376" i="110"/>
  <c r="K375" i="110"/>
  <c r="K374" i="110"/>
  <c r="K373" i="110"/>
  <c r="K372" i="110"/>
  <c r="K371" i="110"/>
  <c r="K370" i="110"/>
  <c r="K369" i="110"/>
  <c r="K368" i="110"/>
  <c r="K367" i="110"/>
  <c r="K366" i="110"/>
  <c r="K365" i="110"/>
  <c r="K364" i="110"/>
  <c r="K363" i="110"/>
  <c r="K362" i="110"/>
  <c r="K361" i="110"/>
  <c r="K360" i="110"/>
  <c r="K359" i="110"/>
  <c r="K358" i="110"/>
  <c r="K357" i="110"/>
  <c r="K356" i="110"/>
  <c r="K355" i="110"/>
  <c r="K354" i="110"/>
  <c r="K353" i="110"/>
  <c r="K352" i="110"/>
  <c r="K351" i="110"/>
  <c r="K350" i="110"/>
  <c r="K349" i="110"/>
  <c r="K348" i="110"/>
  <c r="K347" i="110"/>
  <c r="K346" i="110"/>
  <c r="K345" i="110"/>
  <c r="K344" i="110"/>
  <c r="K343" i="110"/>
  <c r="K342" i="110"/>
  <c r="K341" i="110"/>
  <c r="K340" i="110"/>
  <c r="K339" i="110"/>
  <c r="K338" i="110"/>
  <c r="K337" i="110"/>
  <c r="K336" i="110"/>
  <c r="K335" i="110"/>
  <c r="K334" i="110"/>
  <c r="K333" i="110"/>
  <c r="K332" i="110"/>
  <c r="K331" i="110"/>
  <c r="K330" i="110"/>
  <c r="K329" i="110"/>
  <c r="K328" i="110"/>
  <c r="K327" i="110"/>
  <c r="K326" i="110"/>
  <c r="K325" i="110"/>
  <c r="K324" i="110"/>
  <c r="K323" i="110"/>
  <c r="K322" i="110"/>
  <c r="K321" i="110"/>
  <c r="K320" i="110"/>
  <c r="K319" i="110"/>
  <c r="K318" i="110"/>
  <c r="K317" i="110"/>
  <c r="K316" i="110"/>
  <c r="K315" i="110"/>
  <c r="K314" i="110"/>
  <c r="K313" i="110"/>
  <c r="K312" i="110"/>
  <c r="K311" i="110"/>
  <c r="K310" i="110"/>
  <c r="K309" i="110"/>
  <c r="K308" i="110"/>
  <c r="K307" i="110"/>
  <c r="K306" i="110"/>
  <c r="K305" i="110"/>
  <c r="K304" i="110"/>
  <c r="K303" i="110"/>
  <c r="K302" i="110"/>
  <c r="K301" i="110"/>
  <c r="K300" i="110"/>
  <c r="K299" i="110"/>
  <c r="K298" i="110"/>
  <c r="K297" i="110"/>
  <c r="K296" i="110"/>
  <c r="K295" i="110"/>
  <c r="K294" i="110"/>
  <c r="K293" i="110"/>
  <c r="K292" i="110"/>
  <c r="K291" i="110"/>
  <c r="K290" i="110"/>
  <c r="K289" i="110"/>
  <c r="K288" i="110"/>
  <c r="K287" i="110"/>
  <c r="K286" i="110"/>
  <c r="K285" i="110"/>
  <c r="K284" i="110"/>
  <c r="K283" i="110"/>
  <c r="K282" i="110"/>
  <c r="K281" i="110"/>
  <c r="K280" i="110"/>
  <c r="K279" i="110"/>
  <c r="K278" i="110"/>
  <c r="K277" i="110"/>
  <c r="K276" i="110"/>
  <c r="K275" i="110"/>
  <c r="K274" i="110"/>
  <c r="K273" i="110"/>
  <c r="K272" i="110"/>
  <c r="K271" i="110"/>
  <c r="K270" i="110"/>
  <c r="K269" i="110"/>
  <c r="K268" i="110"/>
  <c r="K267" i="110"/>
  <c r="K266" i="110"/>
  <c r="K265" i="110"/>
  <c r="K264" i="110"/>
  <c r="K263" i="110"/>
  <c r="K262" i="110"/>
  <c r="K261" i="110"/>
  <c r="K260" i="110"/>
  <c r="K259" i="110"/>
  <c r="K258" i="110"/>
  <c r="K257" i="110"/>
  <c r="K256" i="110"/>
  <c r="K255" i="110"/>
  <c r="K254" i="110"/>
  <c r="K253" i="110"/>
  <c r="K252" i="110"/>
  <c r="K251" i="110"/>
  <c r="K250" i="110"/>
  <c r="K249" i="110"/>
  <c r="K248" i="110"/>
  <c r="K247" i="110"/>
  <c r="K246" i="110"/>
  <c r="K245" i="110"/>
  <c r="K244" i="110"/>
  <c r="K243" i="110"/>
  <c r="K242" i="110"/>
  <c r="K241" i="110"/>
  <c r="K240" i="110"/>
  <c r="K239" i="110"/>
  <c r="K238" i="110"/>
  <c r="K237" i="110"/>
  <c r="K236" i="110"/>
  <c r="K235" i="110"/>
  <c r="K234" i="110"/>
  <c r="K233" i="110"/>
  <c r="K232" i="110"/>
  <c r="K231" i="110"/>
  <c r="K230" i="110"/>
  <c r="K229" i="110"/>
  <c r="K228" i="110"/>
  <c r="K227" i="110"/>
  <c r="K226" i="110"/>
  <c r="K225" i="110"/>
  <c r="K224" i="110"/>
  <c r="K223" i="110"/>
  <c r="K222" i="110"/>
  <c r="K221" i="110"/>
  <c r="K220" i="110"/>
  <c r="K219" i="110"/>
  <c r="K218" i="110"/>
  <c r="K217" i="110"/>
  <c r="K216" i="110"/>
  <c r="K215" i="110"/>
  <c r="K214" i="110"/>
  <c r="K213" i="110"/>
  <c r="K212" i="110"/>
  <c r="K211" i="110"/>
  <c r="K210" i="110"/>
  <c r="K209" i="110"/>
  <c r="K208" i="110"/>
  <c r="K207" i="110"/>
  <c r="K206" i="110"/>
  <c r="K205" i="110"/>
  <c r="K204" i="110"/>
  <c r="K203" i="110"/>
  <c r="K202" i="110"/>
  <c r="K201" i="110"/>
  <c r="K200" i="110"/>
  <c r="K199" i="110"/>
  <c r="K198" i="110"/>
  <c r="K197" i="110"/>
  <c r="K196" i="110"/>
  <c r="K195" i="110"/>
  <c r="K194" i="110"/>
  <c r="K193" i="110"/>
  <c r="K192" i="110"/>
  <c r="K191" i="110"/>
  <c r="K190" i="110"/>
  <c r="K189" i="110"/>
  <c r="K188" i="110"/>
  <c r="K187" i="110"/>
  <c r="K186" i="110"/>
  <c r="K185" i="110"/>
  <c r="K184" i="110"/>
  <c r="K183" i="110"/>
  <c r="K182" i="110"/>
  <c r="K181" i="110"/>
  <c r="K180" i="110"/>
  <c r="K179" i="110"/>
  <c r="K178" i="110"/>
  <c r="K177" i="110"/>
  <c r="K176" i="110"/>
  <c r="K175" i="110"/>
  <c r="K174" i="110"/>
  <c r="K173" i="110"/>
  <c r="K172" i="110"/>
  <c r="K171" i="110"/>
  <c r="K170" i="110"/>
  <c r="K169" i="110"/>
  <c r="K168" i="110"/>
  <c r="K167" i="110"/>
  <c r="K166" i="110"/>
  <c r="K165" i="110"/>
  <c r="K164" i="110"/>
  <c r="K163" i="110"/>
  <c r="K162" i="110"/>
  <c r="K161" i="110"/>
  <c r="K160" i="110"/>
  <c r="K159" i="110"/>
  <c r="K158" i="110"/>
  <c r="K157" i="110"/>
  <c r="K156" i="110"/>
  <c r="K155" i="110"/>
  <c r="K154" i="110"/>
  <c r="K153" i="110"/>
  <c r="K152" i="110"/>
  <c r="K151" i="110"/>
  <c r="K150" i="110"/>
  <c r="K149" i="110"/>
  <c r="K148" i="110"/>
  <c r="K147" i="110"/>
  <c r="K146" i="110"/>
  <c r="K145" i="110"/>
  <c r="K144" i="110"/>
  <c r="K143" i="110"/>
  <c r="K142" i="110"/>
  <c r="K141" i="110"/>
  <c r="K140" i="110"/>
  <c r="K139" i="110"/>
  <c r="K138" i="110"/>
  <c r="K137" i="110"/>
  <c r="K136" i="110"/>
  <c r="K135" i="110"/>
  <c r="K134" i="110"/>
  <c r="K133" i="110"/>
  <c r="K132" i="110"/>
  <c r="K131" i="110"/>
  <c r="K130" i="110"/>
  <c r="K129" i="110"/>
  <c r="K128" i="110"/>
  <c r="K127" i="110"/>
  <c r="K126" i="110"/>
  <c r="K125" i="110"/>
  <c r="K124" i="110"/>
  <c r="K123" i="110"/>
  <c r="K122" i="110"/>
  <c r="K121" i="110"/>
  <c r="K120" i="110"/>
  <c r="K119" i="110"/>
  <c r="K118" i="110"/>
  <c r="K117" i="110"/>
  <c r="K116" i="110"/>
  <c r="K115" i="110"/>
  <c r="K114" i="110"/>
  <c r="K113" i="110"/>
  <c r="K112" i="110"/>
  <c r="K111" i="110"/>
  <c r="K110" i="110"/>
  <c r="K109" i="110"/>
  <c r="K108" i="110"/>
  <c r="K107" i="110"/>
  <c r="K106" i="110"/>
  <c r="K105" i="110"/>
  <c r="K104" i="110"/>
  <c r="K103" i="110"/>
  <c r="K102" i="110"/>
  <c r="K101" i="110"/>
  <c r="K100" i="110"/>
  <c r="K99" i="110"/>
  <c r="K98" i="110"/>
  <c r="K97" i="110"/>
  <c r="K96" i="110"/>
  <c r="K95" i="110"/>
  <c r="K94" i="110"/>
  <c r="K93" i="110"/>
  <c r="K92" i="110"/>
  <c r="K91" i="110"/>
  <c r="K90" i="110"/>
  <c r="K89" i="110"/>
  <c r="K88" i="110"/>
  <c r="K87" i="110"/>
  <c r="K86" i="110"/>
  <c r="K85" i="110"/>
  <c r="K84" i="110"/>
  <c r="K83" i="110"/>
  <c r="K82" i="110"/>
  <c r="K81" i="110"/>
  <c r="K80" i="110"/>
  <c r="K79" i="110"/>
  <c r="K78" i="110"/>
  <c r="K77" i="110"/>
  <c r="K76" i="110"/>
  <c r="K75" i="110"/>
  <c r="K74" i="110"/>
  <c r="K73" i="110"/>
  <c r="K72" i="110"/>
  <c r="K71" i="110"/>
  <c r="K70" i="110"/>
  <c r="K69" i="110"/>
  <c r="K68" i="110"/>
  <c r="K67" i="110"/>
  <c r="K66" i="110"/>
  <c r="K65" i="110"/>
  <c r="K64" i="110"/>
  <c r="K63" i="110"/>
  <c r="K62" i="110"/>
  <c r="K61" i="110"/>
  <c r="K60" i="110"/>
  <c r="K59" i="110"/>
  <c r="K58" i="110"/>
  <c r="K57" i="110"/>
  <c r="K56" i="110"/>
  <c r="K55" i="110"/>
  <c r="K54" i="110"/>
  <c r="K53" i="110"/>
  <c r="K52" i="110"/>
  <c r="K51" i="110"/>
  <c r="K50" i="110"/>
  <c r="K49" i="110"/>
  <c r="K48" i="110"/>
  <c r="K47" i="110"/>
  <c r="K46" i="110"/>
  <c r="K45" i="110"/>
  <c r="K44" i="110"/>
  <c r="K43" i="110"/>
  <c r="K42" i="110"/>
  <c r="K41" i="110"/>
  <c r="K40" i="110"/>
  <c r="K39" i="110"/>
  <c r="K38" i="110"/>
  <c r="K37" i="110"/>
  <c r="K36" i="110"/>
  <c r="K35" i="110"/>
  <c r="K34" i="110"/>
  <c r="K33" i="110"/>
  <c r="K32" i="110"/>
  <c r="K31" i="110"/>
  <c r="K30" i="110"/>
  <c r="K29" i="110"/>
  <c r="K28" i="110"/>
  <c r="K27" i="110"/>
  <c r="K26" i="110"/>
  <c r="K25" i="110"/>
  <c r="K24" i="110"/>
  <c r="K23" i="110"/>
  <c r="K22" i="110"/>
  <c r="K21" i="110"/>
  <c r="K20" i="110"/>
  <c r="K19" i="110"/>
  <c r="K18" i="110"/>
  <c r="K17" i="110"/>
  <c r="K16" i="110"/>
  <c r="K15" i="110"/>
  <c r="K14" i="110"/>
  <c r="K13" i="110"/>
  <c r="K12" i="110"/>
  <c r="K11" i="110"/>
  <c r="K10" i="110"/>
  <c r="K9" i="110"/>
  <c r="K8" i="110"/>
  <c r="K7" i="110"/>
  <c r="K6" i="110"/>
  <c r="K5" i="110"/>
  <c r="K4" i="110"/>
  <c r="H649" i="112"/>
  <c r="J648" i="112"/>
  <c r="K648" i="112" s="1"/>
  <c r="J647" i="112"/>
  <c r="K647" i="112" s="1"/>
  <c r="J646" i="112"/>
  <c r="K646" i="112" s="1"/>
  <c r="J645" i="112"/>
  <c r="K645" i="112" s="1"/>
  <c r="J644" i="112"/>
  <c r="K644" i="112" s="1"/>
  <c r="J643" i="112"/>
  <c r="K643" i="112" s="1"/>
  <c r="J642" i="112"/>
  <c r="K642" i="112" s="1"/>
  <c r="J641" i="112"/>
  <c r="K641" i="112" s="1"/>
  <c r="J640" i="112"/>
  <c r="K640" i="112" s="1"/>
  <c r="J639" i="112"/>
  <c r="K639" i="112" s="1"/>
  <c r="J638" i="112"/>
  <c r="K638" i="112" s="1"/>
  <c r="J637" i="112"/>
  <c r="K637" i="112" s="1"/>
  <c r="J636" i="112"/>
  <c r="K636" i="112" s="1"/>
  <c r="J635" i="112"/>
  <c r="K635" i="112" s="1"/>
  <c r="J634" i="112"/>
  <c r="K634" i="112" s="1"/>
  <c r="J633" i="112"/>
  <c r="K633" i="112" s="1"/>
  <c r="J632" i="112"/>
  <c r="K632" i="112" s="1"/>
  <c r="J631" i="112"/>
  <c r="K631" i="112" s="1"/>
  <c r="J630" i="112"/>
  <c r="K630" i="112" s="1"/>
  <c r="J629" i="112"/>
  <c r="K629" i="112" s="1"/>
  <c r="J628" i="112"/>
  <c r="K628" i="112" s="1"/>
  <c r="J627" i="112"/>
  <c r="K627" i="112" s="1"/>
  <c r="J626" i="112"/>
  <c r="K626" i="112" s="1"/>
  <c r="J625" i="112"/>
  <c r="K625" i="112" s="1"/>
  <c r="J624" i="112"/>
  <c r="K624" i="112" s="1"/>
  <c r="J623" i="112"/>
  <c r="K623" i="112" s="1"/>
  <c r="J622" i="112"/>
  <c r="K622" i="112" s="1"/>
  <c r="J621" i="112"/>
  <c r="K621" i="112" s="1"/>
  <c r="J620" i="112"/>
  <c r="K620" i="112" s="1"/>
  <c r="J619" i="112"/>
  <c r="K619" i="112" s="1"/>
  <c r="J618" i="112"/>
  <c r="K618" i="112" s="1"/>
  <c r="J617" i="112"/>
  <c r="K617" i="112" s="1"/>
  <c r="J616" i="112"/>
  <c r="K616" i="112" s="1"/>
  <c r="J615" i="112"/>
  <c r="K615" i="112" s="1"/>
  <c r="J614" i="112"/>
  <c r="K614" i="112" s="1"/>
  <c r="J613" i="112"/>
  <c r="K613" i="112" s="1"/>
  <c r="J612" i="112"/>
  <c r="K612" i="112" s="1"/>
  <c r="J611" i="112"/>
  <c r="K611" i="112" s="1"/>
  <c r="J610" i="112"/>
  <c r="K610" i="112" s="1"/>
  <c r="J609" i="112"/>
  <c r="K609" i="112" s="1"/>
  <c r="J608" i="112"/>
  <c r="K608" i="112" s="1"/>
  <c r="J607" i="112"/>
  <c r="K607" i="112" s="1"/>
  <c r="J606" i="112"/>
  <c r="K606" i="112" s="1"/>
  <c r="J605" i="112"/>
  <c r="K605" i="112" s="1"/>
  <c r="J604" i="112"/>
  <c r="K604" i="112" s="1"/>
  <c r="J603" i="112"/>
  <c r="K603" i="112" s="1"/>
  <c r="J602" i="112"/>
  <c r="K602" i="112" s="1"/>
  <c r="J601" i="112"/>
  <c r="K601" i="112" s="1"/>
  <c r="J600" i="112"/>
  <c r="K600" i="112" s="1"/>
  <c r="J599" i="112"/>
  <c r="K599" i="112" s="1"/>
  <c r="J598" i="112"/>
  <c r="K598" i="112" s="1"/>
  <c r="J597" i="112"/>
  <c r="K597" i="112" s="1"/>
  <c r="J596" i="112"/>
  <c r="K596" i="112" s="1"/>
  <c r="J595" i="112"/>
  <c r="K595" i="112" s="1"/>
  <c r="J594" i="112"/>
  <c r="K594" i="112" s="1"/>
  <c r="J593" i="112"/>
  <c r="K593" i="112" s="1"/>
  <c r="J592" i="112"/>
  <c r="K592" i="112" s="1"/>
  <c r="J591" i="112"/>
  <c r="K591" i="112" s="1"/>
  <c r="J590" i="112"/>
  <c r="K590" i="112" s="1"/>
  <c r="J589" i="112"/>
  <c r="K589" i="112" s="1"/>
  <c r="J588" i="112"/>
  <c r="K588" i="112" s="1"/>
  <c r="J587" i="112"/>
  <c r="K587" i="112" s="1"/>
  <c r="J586" i="112"/>
  <c r="K586" i="112" s="1"/>
  <c r="J585" i="112"/>
  <c r="K585" i="112" s="1"/>
  <c r="J584" i="112"/>
  <c r="K584" i="112" s="1"/>
  <c r="J583" i="112"/>
  <c r="K583" i="112" s="1"/>
  <c r="J582" i="112"/>
  <c r="K582" i="112" s="1"/>
  <c r="J581" i="112"/>
  <c r="K581" i="112" s="1"/>
  <c r="J580" i="112"/>
  <c r="K580" i="112" s="1"/>
  <c r="J579" i="112"/>
  <c r="K579" i="112" s="1"/>
  <c r="J578" i="112"/>
  <c r="K578" i="112" s="1"/>
  <c r="J577" i="112"/>
  <c r="K577" i="112" s="1"/>
  <c r="J576" i="112"/>
  <c r="K576" i="112" s="1"/>
  <c r="J575" i="112"/>
  <c r="K575" i="112" s="1"/>
  <c r="J574" i="112"/>
  <c r="K574" i="112" s="1"/>
  <c r="J573" i="112"/>
  <c r="K573" i="112" s="1"/>
  <c r="J572" i="112"/>
  <c r="K572" i="112" s="1"/>
  <c r="J571" i="112"/>
  <c r="K571" i="112" s="1"/>
  <c r="J570" i="112"/>
  <c r="K570" i="112" s="1"/>
  <c r="J569" i="112"/>
  <c r="K569" i="112" s="1"/>
  <c r="J568" i="112"/>
  <c r="K568" i="112" s="1"/>
  <c r="J567" i="112"/>
  <c r="K567" i="112" s="1"/>
  <c r="J566" i="112"/>
  <c r="K566" i="112" s="1"/>
  <c r="J565" i="112"/>
  <c r="K565" i="112" s="1"/>
  <c r="J564" i="112"/>
  <c r="K564" i="112" s="1"/>
  <c r="J563" i="112"/>
  <c r="K563" i="112" s="1"/>
  <c r="J562" i="112"/>
  <c r="K562" i="112" s="1"/>
  <c r="J561" i="112"/>
  <c r="K561" i="112" s="1"/>
  <c r="J560" i="112"/>
  <c r="K560" i="112" s="1"/>
  <c r="J559" i="112"/>
  <c r="K559" i="112" s="1"/>
  <c r="J558" i="112"/>
  <c r="K558" i="112" s="1"/>
  <c r="J557" i="112"/>
  <c r="K557" i="112" s="1"/>
  <c r="J556" i="112"/>
  <c r="K556" i="112" s="1"/>
  <c r="J555" i="112"/>
  <c r="K555" i="112" s="1"/>
  <c r="J554" i="112"/>
  <c r="K554" i="112" s="1"/>
  <c r="J553" i="112"/>
  <c r="K553" i="112" s="1"/>
  <c r="J552" i="112"/>
  <c r="K552" i="112" s="1"/>
  <c r="J551" i="112"/>
  <c r="K551" i="112" s="1"/>
  <c r="J550" i="112"/>
  <c r="K550" i="112" s="1"/>
  <c r="J549" i="112"/>
  <c r="K549" i="112" s="1"/>
  <c r="J548" i="112"/>
  <c r="K548" i="112" s="1"/>
  <c r="J547" i="112"/>
  <c r="K547" i="112" s="1"/>
  <c r="J546" i="112"/>
  <c r="K546" i="112" s="1"/>
  <c r="J545" i="112"/>
  <c r="K545" i="112" s="1"/>
  <c r="J544" i="112"/>
  <c r="K544" i="112" s="1"/>
  <c r="J543" i="112"/>
  <c r="K543" i="112" s="1"/>
  <c r="J542" i="112"/>
  <c r="K542" i="112" s="1"/>
  <c r="J541" i="112"/>
  <c r="K541" i="112" s="1"/>
  <c r="J540" i="112"/>
  <c r="K540" i="112" s="1"/>
  <c r="J539" i="112"/>
  <c r="K539" i="112" s="1"/>
  <c r="J538" i="112"/>
  <c r="K538" i="112" s="1"/>
  <c r="J537" i="112"/>
  <c r="K537" i="112" s="1"/>
  <c r="J536" i="112"/>
  <c r="K536" i="112" s="1"/>
  <c r="J535" i="112"/>
  <c r="K535" i="112" s="1"/>
  <c r="J534" i="112"/>
  <c r="K534" i="112" s="1"/>
  <c r="J533" i="112"/>
  <c r="K533" i="112" s="1"/>
  <c r="J532" i="112"/>
  <c r="K532" i="112" s="1"/>
  <c r="J531" i="112"/>
  <c r="K531" i="112" s="1"/>
  <c r="J530" i="112"/>
  <c r="K530" i="112" s="1"/>
  <c r="J529" i="112"/>
  <c r="K529" i="112" s="1"/>
  <c r="J528" i="112"/>
  <c r="K528" i="112" s="1"/>
  <c r="J527" i="112"/>
  <c r="K527" i="112" s="1"/>
  <c r="J526" i="112"/>
  <c r="K526" i="112" s="1"/>
  <c r="J525" i="112"/>
  <c r="K525" i="112" s="1"/>
  <c r="J524" i="112"/>
  <c r="K524" i="112" s="1"/>
  <c r="J523" i="112"/>
  <c r="K523" i="112" s="1"/>
  <c r="J522" i="112"/>
  <c r="K522" i="112" s="1"/>
  <c r="J521" i="112"/>
  <c r="K521" i="112" s="1"/>
  <c r="J520" i="112"/>
  <c r="K520" i="112" s="1"/>
  <c r="J519" i="112"/>
  <c r="K519" i="112" s="1"/>
  <c r="J518" i="112"/>
  <c r="K518" i="112" s="1"/>
  <c r="J517" i="112"/>
  <c r="K517" i="112" s="1"/>
  <c r="J516" i="112"/>
  <c r="K516" i="112" s="1"/>
  <c r="J515" i="112"/>
  <c r="K515" i="112" s="1"/>
  <c r="J514" i="112"/>
  <c r="K514" i="112" s="1"/>
  <c r="J513" i="112"/>
  <c r="K513" i="112" s="1"/>
  <c r="J512" i="112"/>
  <c r="K512" i="112" s="1"/>
  <c r="J511" i="112"/>
  <c r="K511" i="112" s="1"/>
  <c r="J510" i="112"/>
  <c r="K510" i="112" s="1"/>
  <c r="J509" i="112"/>
  <c r="K509" i="112" s="1"/>
  <c r="J508" i="112"/>
  <c r="K508" i="112" s="1"/>
  <c r="J507" i="112"/>
  <c r="K507" i="112" s="1"/>
  <c r="J506" i="112"/>
  <c r="K506" i="112" s="1"/>
  <c r="J505" i="112"/>
  <c r="K505" i="112" s="1"/>
  <c r="J504" i="112"/>
  <c r="K504" i="112" s="1"/>
  <c r="J503" i="112"/>
  <c r="K503" i="112" s="1"/>
  <c r="J502" i="112"/>
  <c r="K502" i="112" s="1"/>
  <c r="J501" i="112"/>
  <c r="K501" i="112" s="1"/>
  <c r="J500" i="112"/>
  <c r="K500" i="112" s="1"/>
  <c r="J499" i="112"/>
  <c r="K499" i="112" s="1"/>
  <c r="J498" i="112"/>
  <c r="K498" i="112" s="1"/>
  <c r="J497" i="112"/>
  <c r="K497" i="112" s="1"/>
  <c r="J496" i="112"/>
  <c r="K496" i="112" s="1"/>
  <c r="J495" i="112"/>
  <c r="K495" i="112" s="1"/>
  <c r="J494" i="112"/>
  <c r="K494" i="112" s="1"/>
  <c r="J493" i="112"/>
  <c r="K493" i="112" s="1"/>
  <c r="J492" i="112"/>
  <c r="K492" i="112" s="1"/>
  <c r="J491" i="112"/>
  <c r="K491" i="112" s="1"/>
  <c r="J490" i="112"/>
  <c r="K490" i="112" s="1"/>
  <c r="J489" i="112"/>
  <c r="K489" i="112" s="1"/>
  <c r="J488" i="112"/>
  <c r="K488" i="112" s="1"/>
  <c r="J487" i="112"/>
  <c r="K487" i="112" s="1"/>
  <c r="J486" i="112"/>
  <c r="K486" i="112" s="1"/>
  <c r="J485" i="112"/>
  <c r="K485" i="112" s="1"/>
  <c r="J484" i="112"/>
  <c r="K484" i="112" s="1"/>
  <c r="J483" i="112"/>
  <c r="K483" i="112" s="1"/>
  <c r="J482" i="112"/>
  <c r="K482" i="112" s="1"/>
  <c r="J481" i="112"/>
  <c r="K481" i="112" s="1"/>
  <c r="J480" i="112"/>
  <c r="K480" i="112" s="1"/>
  <c r="J479" i="112"/>
  <c r="K479" i="112" s="1"/>
  <c r="J478" i="112"/>
  <c r="K478" i="112" s="1"/>
  <c r="J477" i="112"/>
  <c r="K477" i="112" s="1"/>
  <c r="J476" i="112"/>
  <c r="K476" i="112" s="1"/>
  <c r="J475" i="112"/>
  <c r="K475" i="112" s="1"/>
  <c r="J474" i="112"/>
  <c r="K474" i="112" s="1"/>
  <c r="J473" i="112"/>
  <c r="K473" i="112" s="1"/>
  <c r="J472" i="112"/>
  <c r="K472" i="112" s="1"/>
  <c r="J471" i="112"/>
  <c r="K471" i="112" s="1"/>
  <c r="J470" i="112"/>
  <c r="K470" i="112" s="1"/>
  <c r="J469" i="112"/>
  <c r="K469" i="112" s="1"/>
  <c r="J468" i="112"/>
  <c r="K468" i="112" s="1"/>
  <c r="J467" i="112"/>
  <c r="K467" i="112" s="1"/>
  <c r="J466" i="112"/>
  <c r="K466" i="112" s="1"/>
  <c r="J465" i="112"/>
  <c r="K465" i="112" s="1"/>
  <c r="J464" i="112"/>
  <c r="K464" i="112" s="1"/>
  <c r="J463" i="112"/>
  <c r="K463" i="112" s="1"/>
  <c r="J462" i="112"/>
  <c r="K462" i="112" s="1"/>
  <c r="J461" i="112"/>
  <c r="K461" i="112" s="1"/>
  <c r="J460" i="112"/>
  <c r="K460" i="112" s="1"/>
  <c r="J459" i="112"/>
  <c r="K459" i="112" s="1"/>
  <c r="J458" i="112"/>
  <c r="K458" i="112" s="1"/>
  <c r="J457" i="112"/>
  <c r="K457" i="112" s="1"/>
  <c r="J456" i="112"/>
  <c r="K456" i="112" s="1"/>
  <c r="J455" i="112"/>
  <c r="K455" i="112" s="1"/>
  <c r="J454" i="112"/>
  <c r="K454" i="112" s="1"/>
  <c r="J453" i="112"/>
  <c r="K453" i="112" s="1"/>
  <c r="J452" i="112"/>
  <c r="K452" i="112" s="1"/>
  <c r="J451" i="112"/>
  <c r="K451" i="112" s="1"/>
  <c r="J450" i="112"/>
  <c r="K450" i="112" s="1"/>
  <c r="J449" i="112"/>
  <c r="K449" i="112" s="1"/>
  <c r="J448" i="112"/>
  <c r="K448" i="112" s="1"/>
  <c r="J447" i="112"/>
  <c r="K447" i="112" s="1"/>
  <c r="J446" i="112"/>
  <c r="K446" i="112" s="1"/>
  <c r="J445" i="112"/>
  <c r="K445" i="112" s="1"/>
  <c r="J444" i="112"/>
  <c r="K444" i="112" s="1"/>
  <c r="J443" i="112"/>
  <c r="K443" i="112" s="1"/>
  <c r="J442" i="112"/>
  <c r="K442" i="112" s="1"/>
  <c r="J441" i="112"/>
  <c r="K441" i="112" s="1"/>
  <c r="J440" i="112"/>
  <c r="K440" i="112" s="1"/>
  <c r="J439" i="112"/>
  <c r="K439" i="112" s="1"/>
  <c r="J438" i="112"/>
  <c r="K438" i="112" s="1"/>
  <c r="J437" i="112"/>
  <c r="K437" i="112" s="1"/>
  <c r="J436" i="112"/>
  <c r="K436" i="112" s="1"/>
  <c r="J435" i="112"/>
  <c r="K435" i="112" s="1"/>
  <c r="J434" i="112"/>
  <c r="K434" i="112" s="1"/>
  <c r="J433" i="112"/>
  <c r="K433" i="112" s="1"/>
  <c r="J432" i="112"/>
  <c r="K432" i="112" s="1"/>
  <c r="J431" i="112"/>
  <c r="K431" i="112" s="1"/>
  <c r="J430" i="112"/>
  <c r="K430" i="112" s="1"/>
  <c r="J429" i="112"/>
  <c r="K429" i="112" s="1"/>
  <c r="J428" i="112"/>
  <c r="K428" i="112" s="1"/>
  <c r="J427" i="112"/>
  <c r="K427" i="112" s="1"/>
  <c r="J426" i="112"/>
  <c r="K426" i="112" s="1"/>
  <c r="J425" i="112"/>
  <c r="K425" i="112" s="1"/>
  <c r="J424" i="112"/>
  <c r="K424" i="112" s="1"/>
  <c r="J423" i="112"/>
  <c r="K423" i="112" s="1"/>
  <c r="J422" i="112"/>
  <c r="K422" i="112" s="1"/>
  <c r="J421" i="112"/>
  <c r="K421" i="112" s="1"/>
  <c r="J420" i="112"/>
  <c r="K420" i="112" s="1"/>
  <c r="J419" i="112"/>
  <c r="K419" i="112" s="1"/>
  <c r="J418" i="112"/>
  <c r="K418" i="112" s="1"/>
  <c r="J417" i="112"/>
  <c r="K417" i="112" s="1"/>
  <c r="J416" i="112"/>
  <c r="K416" i="112" s="1"/>
  <c r="J415" i="112"/>
  <c r="K415" i="112" s="1"/>
  <c r="J414" i="112"/>
  <c r="K414" i="112" s="1"/>
  <c r="J413" i="112"/>
  <c r="K413" i="112" s="1"/>
  <c r="J412" i="112"/>
  <c r="K412" i="112" s="1"/>
  <c r="J411" i="112"/>
  <c r="K411" i="112" s="1"/>
  <c r="J410" i="112"/>
  <c r="K410" i="112" s="1"/>
  <c r="J409" i="112"/>
  <c r="K409" i="112" s="1"/>
  <c r="J408" i="112"/>
  <c r="K408" i="112" s="1"/>
  <c r="J407" i="112"/>
  <c r="K407" i="112" s="1"/>
  <c r="J406" i="112"/>
  <c r="K406" i="112" s="1"/>
  <c r="J405" i="112"/>
  <c r="K405" i="112" s="1"/>
  <c r="J404" i="112"/>
  <c r="K404" i="112" s="1"/>
  <c r="J403" i="112"/>
  <c r="K403" i="112" s="1"/>
  <c r="J402" i="112"/>
  <c r="K402" i="112" s="1"/>
  <c r="J401" i="112"/>
  <c r="K401" i="112" s="1"/>
  <c r="J400" i="112"/>
  <c r="K400" i="112" s="1"/>
  <c r="J399" i="112"/>
  <c r="K399" i="112" s="1"/>
  <c r="J398" i="112"/>
  <c r="K398" i="112" s="1"/>
  <c r="J397" i="112"/>
  <c r="K397" i="112" s="1"/>
  <c r="J396" i="112"/>
  <c r="K396" i="112" s="1"/>
  <c r="J395" i="112"/>
  <c r="K395" i="112" s="1"/>
  <c r="J394" i="112"/>
  <c r="K394" i="112" s="1"/>
  <c r="J393" i="112"/>
  <c r="K393" i="112" s="1"/>
  <c r="J392" i="112"/>
  <c r="K392" i="112" s="1"/>
  <c r="J391" i="112"/>
  <c r="K391" i="112" s="1"/>
  <c r="J390" i="112"/>
  <c r="K390" i="112" s="1"/>
  <c r="J389" i="112"/>
  <c r="K389" i="112" s="1"/>
  <c r="J388" i="112"/>
  <c r="K388" i="112" s="1"/>
  <c r="J387" i="112"/>
  <c r="K387" i="112" s="1"/>
  <c r="J386" i="112"/>
  <c r="K386" i="112" s="1"/>
  <c r="J385" i="112"/>
  <c r="K385" i="112" s="1"/>
  <c r="J384" i="112"/>
  <c r="K384" i="112" s="1"/>
  <c r="J383" i="112"/>
  <c r="K383" i="112" s="1"/>
  <c r="J382" i="112"/>
  <c r="K382" i="112" s="1"/>
  <c r="J381" i="112"/>
  <c r="K381" i="112" s="1"/>
  <c r="J380" i="112"/>
  <c r="K380" i="112" s="1"/>
  <c r="J379" i="112"/>
  <c r="K379" i="112" s="1"/>
  <c r="J378" i="112"/>
  <c r="K378" i="112" s="1"/>
  <c r="J377" i="112"/>
  <c r="K377" i="112" s="1"/>
  <c r="J376" i="112"/>
  <c r="K376" i="112" s="1"/>
  <c r="J375" i="112"/>
  <c r="K375" i="112" s="1"/>
  <c r="J374" i="112"/>
  <c r="K374" i="112" s="1"/>
  <c r="J373" i="112"/>
  <c r="K373" i="112" s="1"/>
  <c r="J372" i="112"/>
  <c r="K372" i="112" s="1"/>
  <c r="J371" i="112"/>
  <c r="K371" i="112" s="1"/>
  <c r="J370" i="112"/>
  <c r="K370" i="112" s="1"/>
  <c r="J369" i="112"/>
  <c r="K369" i="112" s="1"/>
  <c r="J368" i="112"/>
  <c r="K368" i="112" s="1"/>
  <c r="J367" i="112"/>
  <c r="K367" i="112" s="1"/>
  <c r="J366" i="112"/>
  <c r="K366" i="112" s="1"/>
  <c r="J365" i="112"/>
  <c r="K365" i="112" s="1"/>
  <c r="J364" i="112"/>
  <c r="K364" i="112" s="1"/>
  <c r="J363" i="112"/>
  <c r="K363" i="112" s="1"/>
  <c r="J362" i="112"/>
  <c r="K362" i="112" s="1"/>
  <c r="J361" i="112"/>
  <c r="K361" i="112" s="1"/>
  <c r="J360" i="112"/>
  <c r="K360" i="112" s="1"/>
  <c r="J359" i="112"/>
  <c r="K359" i="112" s="1"/>
  <c r="J358" i="112"/>
  <c r="K358" i="112" s="1"/>
  <c r="J357" i="112"/>
  <c r="K357" i="112" s="1"/>
  <c r="J356" i="112"/>
  <c r="K356" i="112" s="1"/>
  <c r="J355" i="112"/>
  <c r="K355" i="112" s="1"/>
  <c r="J354" i="112"/>
  <c r="K354" i="112" s="1"/>
  <c r="J353" i="112"/>
  <c r="K353" i="112" s="1"/>
  <c r="J352" i="112"/>
  <c r="K352" i="112" s="1"/>
  <c r="J351" i="112"/>
  <c r="K351" i="112" s="1"/>
  <c r="J350" i="112"/>
  <c r="K350" i="112" s="1"/>
  <c r="J349" i="112"/>
  <c r="K349" i="112" s="1"/>
  <c r="J348" i="112"/>
  <c r="K348" i="112" s="1"/>
  <c r="J347" i="112"/>
  <c r="K347" i="112" s="1"/>
  <c r="J346" i="112"/>
  <c r="K346" i="112" s="1"/>
  <c r="J345" i="112"/>
  <c r="K345" i="112" s="1"/>
  <c r="J344" i="112"/>
  <c r="K344" i="112" s="1"/>
  <c r="J343" i="112"/>
  <c r="K343" i="112" s="1"/>
  <c r="J342" i="112"/>
  <c r="K342" i="112" s="1"/>
  <c r="J341" i="112"/>
  <c r="K341" i="112" s="1"/>
  <c r="J340" i="112"/>
  <c r="K340" i="112" s="1"/>
  <c r="J339" i="112"/>
  <c r="K339" i="112" s="1"/>
  <c r="J338" i="112"/>
  <c r="K338" i="112" s="1"/>
  <c r="J337" i="112"/>
  <c r="K337" i="112" s="1"/>
  <c r="J336" i="112"/>
  <c r="K336" i="112" s="1"/>
  <c r="J335" i="112"/>
  <c r="K335" i="112" s="1"/>
  <c r="J334" i="112"/>
  <c r="K334" i="112" s="1"/>
  <c r="J333" i="112"/>
  <c r="K333" i="112" s="1"/>
  <c r="J332" i="112"/>
  <c r="K332" i="112" s="1"/>
  <c r="J331" i="112"/>
  <c r="K331" i="112" s="1"/>
  <c r="J330" i="112"/>
  <c r="K330" i="112" s="1"/>
  <c r="J329" i="112"/>
  <c r="K329" i="112" s="1"/>
  <c r="J328" i="112"/>
  <c r="K328" i="112" s="1"/>
  <c r="J327" i="112"/>
  <c r="K327" i="112" s="1"/>
  <c r="J326" i="112"/>
  <c r="K326" i="112" s="1"/>
  <c r="J325" i="112"/>
  <c r="K325" i="112" s="1"/>
  <c r="J324" i="112"/>
  <c r="K324" i="112" s="1"/>
  <c r="J323" i="112"/>
  <c r="K323" i="112" s="1"/>
  <c r="J322" i="112"/>
  <c r="K322" i="112" s="1"/>
  <c r="J321" i="112"/>
  <c r="K321" i="112" s="1"/>
  <c r="J320" i="112"/>
  <c r="K320" i="112" s="1"/>
  <c r="J319" i="112"/>
  <c r="K319" i="112" s="1"/>
  <c r="J318" i="112"/>
  <c r="K318" i="112" s="1"/>
  <c r="J317" i="112"/>
  <c r="K317" i="112" s="1"/>
  <c r="J316" i="112"/>
  <c r="K316" i="112" s="1"/>
  <c r="J315" i="112"/>
  <c r="K315" i="112" s="1"/>
  <c r="J314" i="112"/>
  <c r="K314" i="112" s="1"/>
  <c r="J313" i="112"/>
  <c r="K313" i="112" s="1"/>
  <c r="J312" i="112"/>
  <c r="K312" i="112" s="1"/>
  <c r="J311" i="112"/>
  <c r="K311" i="112" s="1"/>
  <c r="J310" i="112"/>
  <c r="K310" i="112" s="1"/>
  <c r="J309" i="112"/>
  <c r="K309" i="112" s="1"/>
  <c r="J308" i="112"/>
  <c r="K308" i="112" s="1"/>
  <c r="J307" i="112"/>
  <c r="K307" i="112" s="1"/>
  <c r="J306" i="112"/>
  <c r="K306" i="112" s="1"/>
  <c r="J305" i="112"/>
  <c r="K305" i="112" s="1"/>
  <c r="J304" i="112"/>
  <c r="K304" i="112" s="1"/>
  <c r="J303" i="112"/>
  <c r="K303" i="112" s="1"/>
  <c r="J302" i="112"/>
  <c r="K302" i="112" s="1"/>
  <c r="J301" i="112"/>
  <c r="K301" i="112" s="1"/>
  <c r="J300" i="112"/>
  <c r="K300" i="112" s="1"/>
  <c r="J299" i="112"/>
  <c r="K299" i="112" s="1"/>
  <c r="J298" i="112"/>
  <c r="K298" i="112" s="1"/>
  <c r="J297" i="112"/>
  <c r="K297" i="112" s="1"/>
  <c r="J296" i="112"/>
  <c r="K296" i="112" s="1"/>
  <c r="J295" i="112"/>
  <c r="K295" i="112" s="1"/>
  <c r="J294" i="112"/>
  <c r="K294" i="112" s="1"/>
  <c r="J293" i="112"/>
  <c r="K293" i="112" s="1"/>
  <c r="J292" i="112"/>
  <c r="K292" i="112" s="1"/>
  <c r="J291" i="112"/>
  <c r="K291" i="112" s="1"/>
  <c r="J290" i="112"/>
  <c r="K290" i="112" s="1"/>
  <c r="J289" i="112"/>
  <c r="K289" i="112" s="1"/>
  <c r="J288" i="112"/>
  <c r="K288" i="112" s="1"/>
  <c r="J287" i="112"/>
  <c r="K287" i="112" s="1"/>
  <c r="J286" i="112"/>
  <c r="K286" i="112" s="1"/>
  <c r="J285" i="112"/>
  <c r="K285" i="112" s="1"/>
  <c r="J284" i="112"/>
  <c r="K284" i="112" s="1"/>
  <c r="J283" i="112"/>
  <c r="K283" i="112" s="1"/>
  <c r="J282" i="112"/>
  <c r="K282" i="112" s="1"/>
  <c r="J281" i="112"/>
  <c r="K281" i="112" s="1"/>
  <c r="J280" i="112"/>
  <c r="K280" i="112" s="1"/>
  <c r="J279" i="112"/>
  <c r="K279" i="112" s="1"/>
  <c r="J278" i="112"/>
  <c r="K278" i="112" s="1"/>
  <c r="J277" i="112"/>
  <c r="K277" i="112" s="1"/>
  <c r="J276" i="112"/>
  <c r="K276" i="112" s="1"/>
  <c r="J275" i="112"/>
  <c r="K275" i="112" s="1"/>
  <c r="J274" i="112"/>
  <c r="K274" i="112" s="1"/>
  <c r="J273" i="112"/>
  <c r="K273" i="112" s="1"/>
  <c r="J272" i="112"/>
  <c r="K272" i="112" s="1"/>
  <c r="J271" i="112"/>
  <c r="K271" i="112" s="1"/>
  <c r="J270" i="112"/>
  <c r="K270" i="112" s="1"/>
  <c r="J269" i="112"/>
  <c r="K269" i="112" s="1"/>
  <c r="J268" i="112"/>
  <c r="K268" i="112" s="1"/>
  <c r="J267" i="112"/>
  <c r="K267" i="112" s="1"/>
  <c r="J266" i="112"/>
  <c r="K266" i="112" s="1"/>
  <c r="J265" i="112"/>
  <c r="K265" i="112" s="1"/>
  <c r="J264" i="112"/>
  <c r="K264" i="112" s="1"/>
  <c r="J263" i="112"/>
  <c r="K263" i="112" s="1"/>
  <c r="J262" i="112"/>
  <c r="K262" i="112" s="1"/>
  <c r="J261" i="112"/>
  <c r="K261" i="112" s="1"/>
  <c r="J260" i="112"/>
  <c r="K260" i="112" s="1"/>
  <c r="J259" i="112"/>
  <c r="K259" i="112" s="1"/>
  <c r="J258" i="112"/>
  <c r="K258" i="112" s="1"/>
  <c r="J257" i="112"/>
  <c r="K257" i="112" s="1"/>
  <c r="J256" i="112"/>
  <c r="K256" i="112" s="1"/>
  <c r="J255" i="112"/>
  <c r="K255" i="112" s="1"/>
  <c r="J254" i="112"/>
  <c r="K254" i="112" s="1"/>
  <c r="J253" i="112"/>
  <c r="K253" i="112" s="1"/>
  <c r="J252" i="112"/>
  <c r="K252" i="112" s="1"/>
  <c r="J251" i="112"/>
  <c r="K251" i="112" s="1"/>
  <c r="J250" i="112"/>
  <c r="K250" i="112" s="1"/>
  <c r="J249" i="112"/>
  <c r="K249" i="112" s="1"/>
  <c r="J248" i="112"/>
  <c r="K248" i="112" s="1"/>
  <c r="J247" i="112"/>
  <c r="K247" i="112" s="1"/>
  <c r="J246" i="112"/>
  <c r="K246" i="112" s="1"/>
  <c r="J245" i="112"/>
  <c r="K245" i="112" s="1"/>
  <c r="J244" i="112"/>
  <c r="K244" i="112" s="1"/>
  <c r="J243" i="112"/>
  <c r="K243" i="112" s="1"/>
  <c r="J242" i="112"/>
  <c r="K242" i="112" s="1"/>
  <c r="J241" i="112"/>
  <c r="K241" i="112" s="1"/>
  <c r="J240" i="112"/>
  <c r="K240" i="112" s="1"/>
  <c r="J239" i="112"/>
  <c r="K239" i="112" s="1"/>
  <c r="J238" i="112"/>
  <c r="K238" i="112" s="1"/>
  <c r="J237" i="112"/>
  <c r="K237" i="112" s="1"/>
  <c r="J236" i="112"/>
  <c r="K236" i="112" s="1"/>
  <c r="J235" i="112"/>
  <c r="K235" i="112" s="1"/>
  <c r="J234" i="112"/>
  <c r="K234" i="112" s="1"/>
  <c r="J233" i="112"/>
  <c r="K233" i="112" s="1"/>
  <c r="J232" i="112"/>
  <c r="K232" i="112" s="1"/>
  <c r="J231" i="112"/>
  <c r="K231" i="112" s="1"/>
  <c r="J230" i="112"/>
  <c r="K230" i="112" s="1"/>
  <c r="J229" i="112"/>
  <c r="K229" i="112" s="1"/>
  <c r="J228" i="112"/>
  <c r="K228" i="112" s="1"/>
  <c r="J227" i="112"/>
  <c r="K227" i="112" s="1"/>
  <c r="J226" i="112"/>
  <c r="K226" i="112" s="1"/>
  <c r="J225" i="112"/>
  <c r="K225" i="112" s="1"/>
  <c r="J224" i="112"/>
  <c r="K224" i="112" s="1"/>
  <c r="J223" i="112"/>
  <c r="K223" i="112" s="1"/>
  <c r="J222" i="112"/>
  <c r="K222" i="112" s="1"/>
  <c r="J221" i="112"/>
  <c r="K221" i="112" s="1"/>
  <c r="J220" i="112"/>
  <c r="K220" i="112" s="1"/>
  <c r="J219" i="112"/>
  <c r="K219" i="112" s="1"/>
  <c r="J218" i="112"/>
  <c r="K218" i="112" s="1"/>
  <c r="J217" i="112"/>
  <c r="K217" i="112" s="1"/>
  <c r="J216" i="112"/>
  <c r="K216" i="112" s="1"/>
  <c r="J215" i="112"/>
  <c r="K215" i="112" s="1"/>
  <c r="J214" i="112"/>
  <c r="K214" i="112" s="1"/>
  <c r="J213" i="112"/>
  <c r="K213" i="112" s="1"/>
  <c r="J212" i="112"/>
  <c r="K212" i="112" s="1"/>
  <c r="J211" i="112"/>
  <c r="K211" i="112" s="1"/>
  <c r="J210" i="112"/>
  <c r="K210" i="112" s="1"/>
  <c r="J209" i="112"/>
  <c r="K209" i="112" s="1"/>
  <c r="J208" i="112"/>
  <c r="K208" i="112" s="1"/>
  <c r="J207" i="112"/>
  <c r="K207" i="112" s="1"/>
  <c r="J206" i="112"/>
  <c r="K206" i="112" s="1"/>
  <c r="J205" i="112"/>
  <c r="K205" i="112" s="1"/>
  <c r="J204" i="112"/>
  <c r="K204" i="112" s="1"/>
  <c r="J203" i="112"/>
  <c r="K203" i="112" s="1"/>
  <c r="J202" i="112"/>
  <c r="K202" i="112" s="1"/>
  <c r="J201" i="112"/>
  <c r="K201" i="112" s="1"/>
  <c r="J200" i="112"/>
  <c r="K200" i="112" s="1"/>
  <c r="J199" i="112"/>
  <c r="K199" i="112" s="1"/>
  <c r="J198" i="112"/>
  <c r="K198" i="112" s="1"/>
  <c r="J197" i="112"/>
  <c r="K197" i="112" s="1"/>
  <c r="J196" i="112"/>
  <c r="K196" i="112" s="1"/>
  <c r="J195" i="112"/>
  <c r="K195" i="112" s="1"/>
  <c r="J194" i="112"/>
  <c r="K194" i="112" s="1"/>
  <c r="J193" i="112"/>
  <c r="K193" i="112" s="1"/>
  <c r="J192" i="112"/>
  <c r="K192" i="112" s="1"/>
  <c r="J191" i="112"/>
  <c r="K191" i="112" s="1"/>
  <c r="J190" i="112"/>
  <c r="K190" i="112" s="1"/>
  <c r="J189" i="112"/>
  <c r="K189" i="112" s="1"/>
  <c r="J188" i="112"/>
  <c r="K188" i="112" s="1"/>
  <c r="J187" i="112"/>
  <c r="K187" i="112" s="1"/>
  <c r="J186" i="112"/>
  <c r="K186" i="112" s="1"/>
  <c r="J185" i="112"/>
  <c r="K185" i="112" s="1"/>
  <c r="J184" i="112"/>
  <c r="K184" i="112" s="1"/>
  <c r="J183" i="112"/>
  <c r="K183" i="112" s="1"/>
  <c r="J182" i="112"/>
  <c r="K182" i="112" s="1"/>
  <c r="J181" i="112"/>
  <c r="K181" i="112" s="1"/>
  <c r="J180" i="112"/>
  <c r="K180" i="112" s="1"/>
  <c r="J179" i="112"/>
  <c r="K179" i="112" s="1"/>
  <c r="J178" i="112"/>
  <c r="K178" i="112" s="1"/>
  <c r="J177" i="112"/>
  <c r="K177" i="112" s="1"/>
  <c r="J176" i="112"/>
  <c r="K176" i="112" s="1"/>
  <c r="J175" i="112"/>
  <c r="K175" i="112" s="1"/>
  <c r="J174" i="112"/>
  <c r="K174" i="112" s="1"/>
  <c r="J173" i="112"/>
  <c r="K173" i="112" s="1"/>
  <c r="J172" i="112"/>
  <c r="K172" i="112" s="1"/>
  <c r="J171" i="112"/>
  <c r="K171" i="112" s="1"/>
  <c r="J170" i="112"/>
  <c r="K170" i="112" s="1"/>
  <c r="J169" i="112"/>
  <c r="K169" i="112" s="1"/>
  <c r="J168" i="112"/>
  <c r="K168" i="112" s="1"/>
  <c r="J167" i="112"/>
  <c r="K167" i="112" s="1"/>
  <c r="J166" i="112"/>
  <c r="K166" i="112" s="1"/>
  <c r="J165" i="112"/>
  <c r="K165" i="112" s="1"/>
  <c r="J164" i="112"/>
  <c r="K164" i="112" s="1"/>
  <c r="J163" i="112"/>
  <c r="K163" i="112" s="1"/>
  <c r="J162" i="112"/>
  <c r="K162" i="112" s="1"/>
  <c r="J161" i="112"/>
  <c r="K161" i="112" s="1"/>
  <c r="J160" i="112"/>
  <c r="K160" i="112" s="1"/>
  <c r="J159" i="112"/>
  <c r="K159" i="112" s="1"/>
  <c r="J158" i="112"/>
  <c r="K158" i="112" s="1"/>
  <c r="J157" i="112"/>
  <c r="K157" i="112" s="1"/>
  <c r="J156" i="112"/>
  <c r="K156" i="112" s="1"/>
  <c r="J155" i="112"/>
  <c r="K155" i="112" s="1"/>
  <c r="J154" i="112"/>
  <c r="K154" i="112" s="1"/>
  <c r="J153" i="112"/>
  <c r="K153" i="112" s="1"/>
  <c r="J152" i="112"/>
  <c r="K152" i="112" s="1"/>
  <c r="J151" i="112"/>
  <c r="K151" i="112" s="1"/>
  <c r="J150" i="112"/>
  <c r="K150" i="112" s="1"/>
  <c r="J149" i="112"/>
  <c r="K149" i="112" s="1"/>
  <c r="J148" i="112"/>
  <c r="K148" i="112" s="1"/>
  <c r="J147" i="112"/>
  <c r="K147" i="112" s="1"/>
  <c r="J146" i="112"/>
  <c r="K146" i="112" s="1"/>
  <c r="J145" i="112"/>
  <c r="K145" i="112" s="1"/>
  <c r="J144" i="112"/>
  <c r="K144" i="112" s="1"/>
  <c r="J143" i="112"/>
  <c r="K143" i="112" s="1"/>
  <c r="J142" i="112"/>
  <c r="K142" i="112" s="1"/>
  <c r="J141" i="112"/>
  <c r="K141" i="112" s="1"/>
  <c r="J140" i="112"/>
  <c r="K140" i="112" s="1"/>
  <c r="J139" i="112"/>
  <c r="K139" i="112" s="1"/>
  <c r="J138" i="112"/>
  <c r="K138" i="112" s="1"/>
  <c r="J137" i="112"/>
  <c r="K137" i="112" s="1"/>
  <c r="J136" i="112"/>
  <c r="K136" i="112" s="1"/>
  <c r="J135" i="112"/>
  <c r="K135" i="112" s="1"/>
  <c r="J134" i="112"/>
  <c r="K134" i="112" s="1"/>
  <c r="J133" i="112"/>
  <c r="K133" i="112" s="1"/>
  <c r="J132" i="112"/>
  <c r="K132" i="112" s="1"/>
  <c r="J131" i="112"/>
  <c r="K131" i="112" s="1"/>
  <c r="J130" i="112"/>
  <c r="K130" i="112" s="1"/>
  <c r="J129" i="112"/>
  <c r="K129" i="112" s="1"/>
  <c r="J128" i="112"/>
  <c r="K128" i="112" s="1"/>
  <c r="J127" i="112"/>
  <c r="K127" i="112" s="1"/>
  <c r="J126" i="112"/>
  <c r="K126" i="112" s="1"/>
  <c r="J125" i="112"/>
  <c r="K125" i="112" s="1"/>
  <c r="J124" i="112"/>
  <c r="K124" i="112" s="1"/>
  <c r="J123" i="112"/>
  <c r="K123" i="112" s="1"/>
  <c r="J122" i="112"/>
  <c r="K122" i="112" s="1"/>
  <c r="J121" i="112"/>
  <c r="K121" i="112" s="1"/>
  <c r="J120" i="112"/>
  <c r="K120" i="112" s="1"/>
  <c r="J119" i="112"/>
  <c r="K119" i="112" s="1"/>
  <c r="J118" i="112"/>
  <c r="K118" i="112" s="1"/>
  <c r="J117" i="112"/>
  <c r="K117" i="112" s="1"/>
  <c r="J116" i="112"/>
  <c r="K116" i="112" s="1"/>
  <c r="J115" i="112"/>
  <c r="K115" i="112" s="1"/>
  <c r="J114" i="112"/>
  <c r="K114" i="112" s="1"/>
  <c r="J113" i="112"/>
  <c r="K113" i="112" s="1"/>
  <c r="J112" i="112"/>
  <c r="K112" i="112" s="1"/>
  <c r="J111" i="112"/>
  <c r="K111" i="112" s="1"/>
  <c r="J110" i="112"/>
  <c r="K110" i="112" s="1"/>
  <c r="J109" i="112"/>
  <c r="K109" i="112" s="1"/>
  <c r="J108" i="112"/>
  <c r="K108" i="112" s="1"/>
  <c r="J107" i="112"/>
  <c r="K107" i="112" s="1"/>
  <c r="J106" i="112"/>
  <c r="K106" i="112" s="1"/>
  <c r="J105" i="112"/>
  <c r="K105" i="112" s="1"/>
  <c r="J104" i="112"/>
  <c r="K104" i="112" s="1"/>
  <c r="J103" i="112"/>
  <c r="K103" i="112" s="1"/>
  <c r="J102" i="112"/>
  <c r="K102" i="112" s="1"/>
  <c r="J101" i="112"/>
  <c r="K101" i="112" s="1"/>
  <c r="J100" i="112"/>
  <c r="K100" i="112" s="1"/>
  <c r="J99" i="112"/>
  <c r="K99" i="112" s="1"/>
  <c r="J98" i="112"/>
  <c r="K98" i="112" s="1"/>
  <c r="J97" i="112"/>
  <c r="K97" i="112" s="1"/>
  <c r="J96" i="112"/>
  <c r="K96" i="112" s="1"/>
  <c r="J95" i="112"/>
  <c r="K95" i="112" s="1"/>
  <c r="J94" i="112"/>
  <c r="K94" i="112" s="1"/>
  <c r="J93" i="112"/>
  <c r="K93" i="112" s="1"/>
  <c r="J92" i="112"/>
  <c r="K92" i="112" s="1"/>
  <c r="J91" i="112"/>
  <c r="K91" i="112" s="1"/>
  <c r="J90" i="112"/>
  <c r="K90" i="112" s="1"/>
  <c r="J89" i="112"/>
  <c r="K89" i="112" s="1"/>
  <c r="J88" i="112"/>
  <c r="K88" i="112" s="1"/>
  <c r="J87" i="112"/>
  <c r="K87" i="112" s="1"/>
  <c r="J86" i="112"/>
  <c r="K86" i="112" s="1"/>
  <c r="J85" i="112"/>
  <c r="K85" i="112" s="1"/>
  <c r="J84" i="112"/>
  <c r="K84" i="112" s="1"/>
  <c r="J83" i="112"/>
  <c r="K83" i="112" s="1"/>
  <c r="J82" i="112"/>
  <c r="K82" i="112" s="1"/>
  <c r="J81" i="112"/>
  <c r="K81" i="112" s="1"/>
  <c r="J80" i="112"/>
  <c r="K80" i="112" s="1"/>
  <c r="J79" i="112"/>
  <c r="K79" i="112" s="1"/>
  <c r="J78" i="112"/>
  <c r="K78" i="112" s="1"/>
  <c r="J77" i="112"/>
  <c r="K77" i="112" s="1"/>
  <c r="J76" i="112"/>
  <c r="K76" i="112" s="1"/>
  <c r="J75" i="112"/>
  <c r="K75" i="112" s="1"/>
  <c r="J74" i="112"/>
  <c r="K74" i="112" s="1"/>
  <c r="J73" i="112"/>
  <c r="K73" i="112" s="1"/>
  <c r="J72" i="112"/>
  <c r="K72" i="112" s="1"/>
  <c r="J71" i="112"/>
  <c r="K71" i="112" s="1"/>
  <c r="J70" i="112"/>
  <c r="K70" i="112" s="1"/>
  <c r="J69" i="112"/>
  <c r="K69" i="112" s="1"/>
  <c r="J68" i="112"/>
  <c r="K68" i="112" s="1"/>
  <c r="J67" i="112"/>
  <c r="K67" i="112" s="1"/>
  <c r="J66" i="112"/>
  <c r="K66" i="112" s="1"/>
  <c r="J65" i="112"/>
  <c r="K65" i="112" s="1"/>
  <c r="J64" i="112"/>
  <c r="K64" i="112" s="1"/>
  <c r="J63" i="112"/>
  <c r="K63" i="112" s="1"/>
  <c r="J62" i="112"/>
  <c r="K62" i="112" s="1"/>
  <c r="J61" i="112"/>
  <c r="K61" i="112" s="1"/>
  <c r="J60" i="112"/>
  <c r="K60" i="112" s="1"/>
  <c r="J59" i="112"/>
  <c r="K59" i="112" s="1"/>
  <c r="J58" i="112"/>
  <c r="K58" i="112" s="1"/>
  <c r="J57" i="112"/>
  <c r="K57" i="112" s="1"/>
  <c r="J56" i="112"/>
  <c r="K56" i="112" s="1"/>
  <c r="J55" i="112"/>
  <c r="K55" i="112" s="1"/>
  <c r="J54" i="112"/>
  <c r="K54" i="112" s="1"/>
  <c r="J53" i="112"/>
  <c r="K53" i="112" s="1"/>
  <c r="J52" i="112"/>
  <c r="K52" i="112" s="1"/>
  <c r="J51" i="112"/>
  <c r="K51" i="112" s="1"/>
  <c r="J50" i="112"/>
  <c r="K50" i="112" s="1"/>
  <c r="J49" i="112"/>
  <c r="K49" i="112" s="1"/>
  <c r="J48" i="112"/>
  <c r="K48" i="112" s="1"/>
  <c r="J47" i="112"/>
  <c r="K47" i="112" s="1"/>
  <c r="J46" i="112"/>
  <c r="K46" i="112" s="1"/>
  <c r="J45" i="112"/>
  <c r="K45" i="112" s="1"/>
  <c r="J44" i="112"/>
  <c r="K44" i="112" s="1"/>
  <c r="J43" i="112"/>
  <c r="K43" i="112" s="1"/>
  <c r="J42" i="112"/>
  <c r="K42" i="112" s="1"/>
  <c r="J41" i="112"/>
  <c r="K41" i="112" s="1"/>
  <c r="J40" i="112"/>
  <c r="K40" i="112" s="1"/>
  <c r="J39" i="112"/>
  <c r="K39" i="112" s="1"/>
  <c r="J38" i="112"/>
  <c r="K38" i="112" s="1"/>
  <c r="J37" i="112"/>
  <c r="K37" i="112" s="1"/>
  <c r="J36" i="112"/>
  <c r="K36" i="112" s="1"/>
  <c r="J35" i="112"/>
  <c r="K35" i="112" s="1"/>
  <c r="J34" i="112"/>
  <c r="K34" i="112" s="1"/>
  <c r="J33" i="112"/>
  <c r="K33" i="112" s="1"/>
  <c r="J32" i="112"/>
  <c r="K32" i="112" s="1"/>
  <c r="J31" i="112"/>
  <c r="K31" i="112" s="1"/>
  <c r="J30" i="112"/>
  <c r="K30" i="112" s="1"/>
  <c r="J29" i="112"/>
  <c r="K29" i="112" s="1"/>
  <c r="J28" i="112"/>
  <c r="K28" i="112" s="1"/>
  <c r="J27" i="112"/>
  <c r="K27" i="112" s="1"/>
  <c r="J26" i="112"/>
  <c r="K26" i="112" s="1"/>
  <c r="J25" i="112"/>
  <c r="K25" i="112" s="1"/>
  <c r="J24" i="112"/>
  <c r="K24" i="112" s="1"/>
  <c r="J23" i="112"/>
  <c r="K23" i="112" s="1"/>
  <c r="J22" i="112"/>
  <c r="K22" i="112" s="1"/>
  <c r="J21" i="112"/>
  <c r="K21" i="112" s="1"/>
  <c r="J20" i="112"/>
  <c r="K20" i="112" s="1"/>
  <c r="J19" i="112"/>
  <c r="K19" i="112" s="1"/>
  <c r="J18" i="112"/>
  <c r="K18" i="112" s="1"/>
  <c r="J17" i="112"/>
  <c r="K17" i="112" s="1"/>
  <c r="J16" i="112"/>
  <c r="K16" i="112" s="1"/>
  <c r="J15" i="112"/>
  <c r="K15" i="112" s="1"/>
  <c r="J14" i="112"/>
  <c r="K14" i="112" s="1"/>
  <c r="J13" i="112"/>
  <c r="K13" i="112" s="1"/>
  <c r="J12" i="112"/>
  <c r="K12" i="112" s="1"/>
  <c r="J11" i="112"/>
  <c r="K11" i="112" s="1"/>
  <c r="J10" i="112"/>
  <c r="K10" i="112" s="1"/>
  <c r="J9" i="112"/>
  <c r="K9" i="112" s="1"/>
  <c r="J8" i="112"/>
  <c r="K8" i="112" s="1"/>
  <c r="J7" i="112"/>
  <c r="K7" i="112" s="1"/>
  <c r="J6" i="112"/>
  <c r="K6" i="112" s="1"/>
  <c r="J5" i="112"/>
  <c r="K5" i="112" s="1"/>
  <c r="K4" i="112"/>
  <c r="H649" i="114"/>
  <c r="J648" i="114"/>
  <c r="K648" i="114" s="1"/>
  <c r="J647" i="114"/>
  <c r="K647" i="114" s="1"/>
  <c r="J646" i="114"/>
  <c r="K646" i="114" s="1"/>
  <c r="J645" i="114"/>
  <c r="K645" i="114" s="1"/>
  <c r="J644" i="114"/>
  <c r="K644" i="114" s="1"/>
  <c r="K643" i="114"/>
  <c r="J643" i="114"/>
  <c r="J642" i="114"/>
  <c r="K642" i="114" s="1"/>
  <c r="J641" i="114"/>
  <c r="K641" i="114" s="1"/>
  <c r="J640" i="114"/>
  <c r="K640" i="114" s="1"/>
  <c r="J639" i="114"/>
  <c r="K639" i="114" s="1"/>
  <c r="J638" i="114"/>
  <c r="K638" i="114" s="1"/>
  <c r="J637" i="114"/>
  <c r="K637" i="114" s="1"/>
  <c r="J636" i="114"/>
  <c r="K636" i="114" s="1"/>
  <c r="J635" i="114"/>
  <c r="K635" i="114" s="1"/>
  <c r="J634" i="114"/>
  <c r="K634" i="114" s="1"/>
  <c r="J633" i="114"/>
  <c r="K633" i="114" s="1"/>
  <c r="J632" i="114"/>
  <c r="K632" i="114" s="1"/>
  <c r="J631" i="114"/>
  <c r="K631" i="114" s="1"/>
  <c r="J630" i="114"/>
  <c r="K630" i="114" s="1"/>
  <c r="J629" i="114"/>
  <c r="K629" i="114" s="1"/>
  <c r="J628" i="114"/>
  <c r="K628" i="114" s="1"/>
  <c r="J627" i="114"/>
  <c r="K627" i="114" s="1"/>
  <c r="J626" i="114"/>
  <c r="K626" i="114" s="1"/>
  <c r="K625" i="114"/>
  <c r="J625" i="114"/>
  <c r="J624" i="114"/>
  <c r="K624" i="114" s="1"/>
  <c r="J623" i="114"/>
  <c r="K623" i="114" s="1"/>
  <c r="J622" i="114"/>
  <c r="K622" i="114" s="1"/>
  <c r="J621" i="114"/>
  <c r="K621" i="114" s="1"/>
  <c r="J620" i="114"/>
  <c r="K620" i="114" s="1"/>
  <c r="J619" i="114"/>
  <c r="K619" i="114" s="1"/>
  <c r="J618" i="114"/>
  <c r="K618" i="114" s="1"/>
  <c r="J617" i="114"/>
  <c r="K617" i="114" s="1"/>
  <c r="J616" i="114"/>
  <c r="K616" i="114" s="1"/>
  <c r="J615" i="114"/>
  <c r="K615" i="114" s="1"/>
  <c r="J614" i="114"/>
  <c r="K614" i="114" s="1"/>
  <c r="J613" i="114"/>
  <c r="K613" i="114" s="1"/>
  <c r="J612" i="114"/>
  <c r="K612" i="114" s="1"/>
  <c r="J611" i="114"/>
  <c r="K611" i="114" s="1"/>
  <c r="J610" i="114"/>
  <c r="K610" i="114" s="1"/>
  <c r="J609" i="114"/>
  <c r="K609" i="114" s="1"/>
  <c r="J608" i="114"/>
  <c r="K608" i="114" s="1"/>
  <c r="J607" i="114"/>
  <c r="K607" i="114" s="1"/>
  <c r="J606" i="114"/>
  <c r="K606" i="114" s="1"/>
  <c r="J605" i="114"/>
  <c r="K605" i="114" s="1"/>
  <c r="J604" i="114"/>
  <c r="K604" i="114" s="1"/>
  <c r="J603" i="114"/>
  <c r="K603" i="114" s="1"/>
  <c r="J602" i="114"/>
  <c r="K602" i="114" s="1"/>
  <c r="J601" i="114"/>
  <c r="K601" i="114" s="1"/>
  <c r="J600" i="114"/>
  <c r="K600" i="114" s="1"/>
  <c r="J599" i="114"/>
  <c r="K599" i="114" s="1"/>
  <c r="J598" i="114"/>
  <c r="K598" i="114" s="1"/>
  <c r="J597" i="114"/>
  <c r="K597" i="114" s="1"/>
  <c r="J596" i="114"/>
  <c r="K596" i="114" s="1"/>
  <c r="J595" i="114"/>
  <c r="K595" i="114" s="1"/>
  <c r="J594" i="114"/>
  <c r="K594" i="114" s="1"/>
  <c r="J593" i="114"/>
  <c r="K593" i="114" s="1"/>
  <c r="J592" i="114"/>
  <c r="K592" i="114" s="1"/>
  <c r="J591" i="114"/>
  <c r="K591" i="114" s="1"/>
  <c r="J590" i="114"/>
  <c r="K590" i="114" s="1"/>
  <c r="J589" i="114"/>
  <c r="K589" i="114" s="1"/>
  <c r="J588" i="114"/>
  <c r="K588" i="114" s="1"/>
  <c r="J587" i="114"/>
  <c r="K587" i="114" s="1"/>
  <c r="J586" i="114"/>
  <c r="K586" i="114" s="1"/>
  <c r="J585" i="114"/>
  <c r="K585" i="114" s="1"/>
  <c r="J584" i="114"/>
  <c r="K584" i="114" s="1"/>
  <c r="J583" i="114"/>
  <c r="K583" i="114" s="1"/>
  <c r="J582" i="114"/>
  <c r="K582" i="114" s="1"/>
  <c r="J581" i="114"/>
  <c r="K581" i="114" s="1"/>
  <c r="J580" i="114"/>
  <c r="K580" i="114" s="1"/>
  <c r="J579" i="114"/>
  <c r="K579" i="114" s="1"/>
  <c r="J578" i="114"/>
  <c r="K578" i="114" s="1"/>
  <c r="J577" i="114"/>
  <c r="K577" i="114" s="1"/>
  <c r="J576" i="114"/>
  <c r="K576" i="114" s="1"/>
  <c r="J575" i="114"/>
  <c r="K575" i="114" s="1"/>
  <c r="J574" i="114"/>
  <c r="K574" i="114" s="1"/>
  <c r="J573" i="114"/>
  <c r="K573" i="114" s="1"/>
  <c r="J572" i="114"/>
  <c r="K572" i="114" s="1"/>
  <c r="J571" i="114"/>
  <c r="K571" i="114" s="1"/>
  <c r="J570" i="114"/>
  <c r="K570" i="114" s="1"/>
  <c r="J569" i="114"/>
  <c r="K569" i="114" s="1"/>
  <c r="J568" i="114"/>
  <c r="K568" i="114" s="1"/>
  <c r="J567" i="114"/>
  <c r="K567" i="114" s="1"/>
  <c r="J566" i="114"/>
  <c r="K566" i="114" s="1"/>
  <c r="J565" i="114"/>
  <c r="K565" i="114" s="1"/>
  <c r="J564" i="114"/>
  <c r="K564" i="114" s="1"/>
  <c r="J563" i="114"/>
  <c r="K563" i="114" s="1"/>
  <c r="K562" i="114"/>
  <c r="J562" i="114"/>
  <c r="J561" i="114"/>
  <c r="K561" i="114" s="1"/>
  <c r="J560" i="114"/>
  <c r="K560" i="114" s="1"/>
  <c r="J559" i="114"/>
  <c r="K559" i="114" s="1"/>
  <c r="J558" i="114"/>
  <c r="K558" i="114" s="1"/>
  <c r="J557" i="114"/>
  <c r="K557" i="114" s="1"/>
  <c r="J556" i="114"/>
  <c r="K556" i="114" s="1"/>
  <c r="J555" i="114"/>
  <c r="K555" i="114" s="1"/>
  <c r="J554" i="114"/>
  <c r="K554" i="114" s="1"/>
  <c r="J553" i="114"/>
  <c r="K553" i="114" s="1"/>
  <c r="J552" i="114"/>
  <c r="K552" i="114" s="1"/>
  <c r="J551" i="114"/>
  <c r="K551" i="114" s="1"/>
  <c r="J550" i="114"/>
  <c r="K550" i="114" s="1"/>
  <c r="J549" i="114"/>
  <c r="K549" i="114" s="1"/>
  <c r="K548" i="114"/>
  <c r="J548" i="114"/>
  <c r="J547" i="114"/>
  <c r="K547" i="114" s="1"/>
  <c r="J546" i="114"/>
  <c r="K546" i="114" s="1"/>
  <c r="J545" i="114"/>
  <c r="K545" i="114" s="1"/>
  <c r="J544" i="114"/>
  <c r="K544" i="114" s="1"/>
  <c r="J543" i="114"/>
  <c r="K543" i="114" s="1"/>
  <c r="J542" i="114"/>
  <c r="K542" i="114" s="1"/>
  <c r="J541" i="114"/>
  <c r="K541" i="114" s="1"/>
  <c r="J540" i="114"/>
  <c r="K540" i="114" s="1"/>
  <c r="J539" i="114"/>
  <c r="K539" i="114" s="1"/>
  <c r="J538" i="114"/>
  <c r="K538" i="114" s="1"/>
  <c r="J537" i="114"/>
  <c r="K537" i="114" s="1"/>
  <c r="J536" i="114"/>
  <c r="K536" i="114" s="1"/>
  <c r="J535" i="114"/>
  <c r="K535" i="114" s="1"/>
  <c r="J534" i="114"/>
  <c r="K534" i="114" s="1"/>
  <c r="J533" i="114"/>
  <c r="K533" i="114" s="1"/>
  <c r="J532" i="114"/>
  <c r="K532" i="114" s="1"/>
  <c r="J531" i="114"/>
  <c r="K531" i="114" s="1"/>
  <c r="J530" i="114"/>
  <c r="K530" i="114" s="1"/>
  <c r="J529" i="114"/>
  <c r="K529" i="114" s="1"/>
  <c r="J528" i="114"/>
  <c r="K528" i="114" s="1"/>
  <c r="J527" i="114"/>
  <c r="K527" i="114" s="1"/>
  <c r="J526" i="114"/>
  <c r="K526" i="114" s="1"/>
  <c r="J525" i="114"/>
  <c r="K525" i="114" s="1"/>
  <c r="K524" i="114"/>
  <c r="J524" i="114"/>
  <c r="K523" i="114"/>
  <c r="J523" i="114"/>
  <c r="J522" i="114"/>
  <c r="K522" i="114" s="1"/>
  <c r="J521" i="114"/>
  <c r="K521" i="114" s="1"/>
  <c r="J520" i="114"/>
  <c r="K520" i="114" s="1"/>
  <c r="J519" i="114"/>
  <c r="K519" i="114" s="1"/>
  <c r="K518" i="114"/>
  <c r="J518" i="114"/>
  <c r="J517" i="114"/>
  <c r="K517" i="114" s="1"/>
  <c r="J516" i="114"/>
  <c r="K516" i="114" s="1"/>
  <c r="K515" i="114"/>
  <c r="J515" i="114"/>
  <c r="J514" i="114"/>
  <c r="K514" i="114" s="1"/>
  <c r="J513" i="114"/>
  <c r="K513" i="114" s="1"/>
  <c r="J512" i="114"/>
  <c r="K512" i="114" s="1"/>
  <c r="J511" i="114"/>
  <c r="K511" i="114" s="1"/>
  <c r="J510" i="114"/>
  <c r="K510" i="114" s="1"/>
  <c r="J509" i="114"/>
  <c r="K509" i="114" s="1"/>
  <c r="J508" i="114"/>
  <c r="K508" i="114" s="1"/>
  <c r="J507" i="114"/>
  <c r="K507" i="114" s="1"/>
  <c r="J506" i="114"/>
  <c r="K506" i="114" s="1"/>
  <c r="J505" i="114"/>
  <c r="K505" i="114" s="1"/>
  <c r="J504" i="114"/>
  <c r="K504" i="114" s="1"/>
  <c r="J503" i="114"/>
  <c r="K503" i="114" s="1"/>
  <c r="J502" i="114"/>
  <c r="K502" i="114" s="1"/>
  <c r="J501" i="114"/>
  <c r="K501" i="114" s="1"/>
  <c r="J500" i="114"/>
  <c r="K500" i="114" s="1"/>
  <c r="J499" i="114"/>
  <c r="K499" i="114" s="1"/>
  <c r="J498" i="114"/>
  <c r="K498" i="114" s="1"/>
  <c r="J497" i="114"/>
  <c r="K497" i="114" s="1"/>
  <c r="J496" i="114"/>
  <c r="K496" i="114" s="1"/>
  <c r="J495" i="114"/>
  <c r="K495" i="114" s="1"/>
  <c r="J494" i="114"/>
  <c r="K494" i="114" s="1"/>
  <c r="J493" i="114"/>
  <c r="K493" i="114" s="1"/>
  <c r="J492" i="114"/>
  <c r="K492" i="114" s="1"/>
  <c r="J491" i="114"/>
  <c r="K491" i="114" s="1"/>
  <c r="J490" i="114"/>
  <c r="K490" i="114" s="1"/>
  <c r="J489" i="114"/>
  <c r="K489" i="114" s="1"/>
  <c r="J488" i="114"/>
  <c r="K488" i="114" s="1"/>
  <c r="J487" i="114"/>
  <c r="K487" i="114" s="1"/>
  <c r="J486" i="114"/>
  <c r="K486" i="114" s="1"/>
  <c r="J485" i="114"/>
  <c r="K485" i="114" s="1"/>
  <c r="J484" i="114"/>
  <c r="K484" i="114" s="1"/>
  <c r="J483" i="114"/>
  <c r="K483" i="114" s="1"/>
  <c r="J482" i="114"/>
  <c r="K482" i="114" s="1"/>
  <c r="J481" i="114"/>
  <c r="K481" i="114" s="1"/>
  <c r="J480" i="114"/>
  <c r="K480" i="114" s="1"/>
  <c r="J479" i="114"/>
  <c r="K479" i="114" s="1"/>
  <c r="J478" i="114"/>
  <c r="K478" i="114" s="1"/>
  <c r="J477" i="114"/>
  <c r="K477" i="114" s="1"/>
  <c r="J476" i="114"/>
  <c r="K476" i="114" s="1"/>
  <c r="J475" i="114"/>
  <c r="K475" i="114" s="1"/>
  <c r="J474" i="114"/>
  <c r="K474" i="114" s="1"/>
  <c r="J473" i="114"/>
  <c r="K473" i="114" s="1"/>
  <c r="J472" i="114"/>
  <c r="K472" i="114" s="1"/>
  <c r="J471" i="114"/>
  <c r="K471" i="114" s="1"/>
  <c r="J470" i="114"/>
  <c r="K470" i="114" s="1"/>
  <c r="J469" i="114"/>
  <c r="K469" i="114" s="1"/>
  <c r="J468" i="114"/>
  <c r="K468" i="114" s="1"/>
  <c r="J467" i="114"/>
  <c r="K467" i="114" s="1"/>
  <c r="J466" i="114"/>
  <c r="K466" i="114" s="1"/>
  <c r="J465" i="114"/>
  <c r="K465" i="114" s="1"/>
  <c r="J464" i="114"/>
  <c r="K464" i="114" s="1"/>
  <c r="K463" i="114"/>
  <c r="J463" i="114"/>
  <c r="J462" i="114"/>
  <c r="K462" i="114" s="1"/>
  <c r="J461" i="114"/>
  <c r="K461" i="114" s="1"/>
  <c r="J460" i="114"/>
  <c r="K460" i="114" s="1"/>
  <c r="J459" i="114"/>
  <c r="K459" i="114" s="1"/>
  <c r="J458" i="114"/>
  <c r="K458" i="114" s="1"/>
  <c r="J457" i="114"/>
  <c r="K457" i="114" s="1"/>
  <c r="J456" i="114"/>
  <c r="K456" i="114" s="1"/>
  <c r="J455" i="114"/>
  <c r="K455" i="114" s="1"/>
  <c r="J454" i="114"/>
  <c r="K454" i="114" s="1"/>
  <c r="J453" i="114"/>
  <c r="K453" i="114" s="1"/>
  <c r="K452" i="114"/>
  <c r="J452" i="114"/>
  <c r="J451" i="114"/>
  <c r="K451" i="114" s="1"/>
  <c r="J450" i="114"/>
  <c r="K450" i="114" s="1"/>
  <c r="K449" i="114"/>
  <c r="J449" i="114"/>
  <c r="J448" i="114"/>
  <c r="K448" i="114" s="1"/>
  <c r="J447" i="114"/>
  <c r="K447" i="114" s="1"/>
  <c r="K446" i="114"/>
  <c r="J446" i="114"/>
  <c r="K445" i="114"/>
  <c r="J445" i="114"/>
  <c r="J444" i="114"/>
  <c r="K444" i="114" s="1"/>
  <c r="J443" i="114"/>
  <c r="K443" i="114" s="1"/>
  <c r="J442" i="114"/>
  <c r="K442" i="114" s="1"/>
  <c r="J441" i="114"/>
  <c r="K441" i="114" s="1"/>
  <c r="K440" i="114"/>
  <c r="J440" i="114"/>
  <c r="J439" i="114"/>
  <c r="K439" i="114" s="1"/>
  <c r="J438" i="114"/>
  <c r="K438" i="114" s="1"/>
  <c r="K437" i="114"/>
  <c r="J437" i="114"/>
  <c r="K436" i="114"/>
  <c r="J436" i="114"/>
  <c r="J435" i="114"/>
  <c r="K435" i="114" s="1"/>
  <c r="J434" i="114"/>
  <c r="K434" i="114" s="1"/>
  <c r="J433" i="114"/>
  <c r="K433" i="114" s="1"/>
  <c r="J432" i="114"/>
  <c r="K432" i="114" s="1"/>
  <c r="K431" i="114"/>
  <c r="J431" i="114"/>
  <c r="J430" i="114"/>
  <c r="K430" i="114" s="1"/>
  <c r="J429" i="114"/>
  <c r="K429" i="114" s="1"/>
  <c r="K428" i="114"/>
  <c r="J428" i="114"/>
  <c r="K427" i="114"/>
  <c r="J427" i="114"/>
  <c r="J426" i="114"/>
  <c r="K426" i="114" s="1"/>
  <c r="J425" i="114"/>
  <c r="K425" i="114" s="1"/>
  <c r="J424" i="114"/>
  <c r="K424" i="114" s="1"/>
  <c r="J423" i="114"/>
  <c r="K423" i="114" s="1"/>
  <c r="J422" i="114"/>
  <c r="K422" i="114" s="1"/>
  <c r="J421" i="114"/>
  <c r="K421" i="114" s="1"/>
  <c r="J420" i="114"/>
  <c r="K420" i="114" s="1"/>
  <c r="J419" i="114"/>
  <c r="K419" i="114" s="1"/>
  <c r="J418" i="114"/>
  <c r="K418" i="114" s="1"/>
  <c r="J417" i="114"/>
  <c r="K417" i="114" s="1"/>
  <c r="K416" i="114"/>
  <c r="J416" i="114"/>
  <c r="K415" i="114"/>
  <c r="J415" i="114"/>
  <c r="J414" i="114"/>
  <c r="K414" i="114" s="1"/>
  <c r="J413" i="114"/>
  <c r="K413" i="114" s="1"/>
  <c r="J412" i="114"/>
  <c r="K412" i="114" s="1"/>
  <c r="J411" i="114"/>
  <c r="K411" i="114" s="1"/>
  <c r="J410" i="114"/>
  <c r="K410" i="114" s="1"/>
  <c r="J409" i="114"/>
  <c r="K409" i="114" s="1"/>
  <c r="J408" i="114"/>
  <c r="K408" i="114" s="1"/>
  <c r="J407" i="114"/>
  <c r="K407" i="114" s="1"/>
  <c r="J406" i="114"/>
  <c r="K406" i="114" s="1"/>
  <c r="J405" i="114"/>
  <c r="K405" i="114" s="1"/>
  <c r="J404" i="114"/>
  <c r="K404" i="114" s="1"/>
  <c r="J403" i="114"/>
  <c r="K403" i="114" s="1"/>
  <c r="J402" i="114"/>
  <c r="K402" i="114" s="1"/>
  <c r="J401" i="114"/>
  <c r="K401" i="114" s="1"/>
  <c r="K400" i="114"/>
  <c r="J400" i="114"/>
  <c r="J399" i="114"/>
  <c r="K399" i="114" s="1"/>
  <c r="J398" i="114"/>
  <c r="K398" i="114" s="1"/>
  <c r="J397" i="114"/>
  <c r="K397" i="114" s="1"/>
  <c r="J396" i="114"/>
  <c r="K396" i="114" s="1"/>
  <c r="J395" i="114"/>
  <c r="K395" i="114" s="1"/>
  <c r="J394" i="114"/>
  <c r="K394" i="114" s="1"/>
  <c r="J393" i="114"/>
  <c r="K393" i="114" s="1"/>
  <c r="J392" i="114"/>
  <c r="K392" i="114" s="1"/>
  <c r="J391" i="114"/>
  <c r="K391" i="114" s="1"/>
  <c r="J390" i="114"/>
  <c r="K390" i="114" s="1"/>
  <c r="J389" i="114"/>
  <c r="K389" i="114" s="1"/>
  <c r="J388" i="114"/>
  <c r="K388" i="114" s="1"/>
  <c r="J387" i="114"/>
  <c r="K387" i="114" s="1"/>
  <c r="J386" i="114"/>
  <c r="K386" i="114" s="1"/>
  <c r="J385" i="114"/>
  <c r="K385" i="114" s="1"/>
  <c r="J384" i="114"/>
  <c r="K384" i="114" s="1"/>
  <c r="J383" i="114"/>
  <c r="K383" i="114" s="1"/>
  <c r="J382" i="114"/>
  <c r="K382" i="114" s="1"/>
  <c r="J381" i="114"/>
  <c r="K381" i="114" s="1"/>
  <c r="J380" i="114"/>
  <c r="K380" i="114" s="1"/>
  <c r="J379" i="114"/>
  <c r="K379" i="114" s="1"/>
  <c r="J378" i="114"/>
  <c r="K378" i="114" s="1"/>
  <c r="J377" i="114"/>
  <c r="K377" i="114" s="1"/>
  <c r="J376" i="114"/>
  <c r="K376" i="114" s="1"/>
  <c r="J375" i="114"/>
  <c r="K375" i="114" s="1"/>
  <c r="J374" i="114"/>
  <c r="K374" i="114" s="1"/>
  <c r="J373" i="114"/>
  <c r="K373" i="114" s="1"/>
  <c r="J372" i="114"/>
  <c r="K372" i="114" s="1"/>
  <c r="J371" i="114"/>
  <c r="K371" i="114" s="1"/>
  <c r="J370" i="114"/>
  <c r="K370" i="114" s="1"/>
  <c r="J369" i="114"/>
  <c r="K369" i="114" s="1"/>
  <c r="J368" i="114"/>
  <c r="K368" i="114" s="1"/>
  <c r="J367" i="114"/>
  <c r="K367" i="114" s="1"/>
  <c r="K366" i="114"/>
  <c r="J366" i="114"/>
  <c r="J365" i="114"/>
  <c r="K365" i="114" s="1"/>
  <c r="J364" i="114"/>
  <c r="K364" i="114" s="1"/>
  <c r="J363" i="114"/>
  <c r="K363" i="114" s="1"/>
  <c r="J362" i="114"/>
  <c r="K362" i="114" s="1"/>
  <c r="J361" i="114"/>
  <c r="K361" i="114" s="1"/>
  <c r="J360" i="114"/>
  <c r="K360" i="114" s="1"/>
  <c r="J359" i="114"/>
  <c r="K359" i="114" s="1"/>
  <c r="J358" i="114"/>
  <c r="K358" i="114" s="1"/>
  <c r="J357" i="114"/>
  <c r="K357" i="114" s="1"/>
  <c r="J356" i="114"/>
  <c r="K356" i="114" s="1"/>
  <c r="J355" i="114"/>
  <c r="K355" i="114" s="1"/>
  <c r="J354" i="114"/>
  <c r="K354" i="114" s="1"/>
  <c r="J353" i="114"/>
  <c r="K353" i="114" s="1"/>
  <c r="J352" i="114"/>
  <c r="K352" i="114" s="1"/>
  <c r="J351" i="114"/>
  <c r="K351" i="114" s="1"/>
  <c r="J350" i="114"/>
  <c r="K350" i="114" s="1"/>
  <c r="J349" i="114"/>
  <c r="K349" i="114" s="1"/>
  <c r="J348" i="114"/>
  <c r="K348" i="114" s="1"/>
  <c r="J347" i="114"/>
  <c r="K347" i="114" s="1"/>
  <c r="J346" i="114"/>
  <c r="K346" i="114" s="1"/>
  <c r="J345" i="114"/>
  <c r="K345" i="114" s="1"/>
  <c r="J344" i="114"/>
  <c r="K344" i="114" s="1"/>
  <c r="J343" i="114"/>
  <c r="K343" i="114" s="1"/>
  <c r="J342" i="114"/>
  <c r="K342" i="114" s="1"/>
  <c r="J341" i="114"/>
  <c r="K341" i="114" s="1"/>
  <c r="J340" i="114"/>
  <c r="K340" i="114" s="1"/>
  <c r="J339" i="114"/>
  <c r="K339" i="114" s="1"/>
  <c r="J338" i="114"/>
  <c r="K338" i="114" s="1"/>
  <c r="J337" i="114"/>
  <c r="K337" i="114" s="1"/>
  <c r="K336" i="114"/>
  <c r="J336" i="114"/>
  <c r="J335" i="114"/>
  <c r="K335" i="114" s="1"/>
  <c r="J334" i="114"/>
  <c r="K334" i="114" s="1"/>
  <c r="J333" i="114"/>
  <c r="K333" i="114" s="1"/>
  <c r="J332" i="114"/>
  <c r="K332" i="114" s="1"/>
  <c r="J331" i="114"/>
  <c r="K331" i="114" s="1"/>
  <c r="J330" i="114"/>
  <c r="K330" i="114" s="1"/>
  <c r="J329" i="114"/>
  <c r="K329" i="114" s="1"/>
  <c r="J328" i="114"/>
  <c r="K328" i="114" s="1"/>
  <c r="J327" i="114"/>
  <c r="K327" i="114" s="1"/>
  <c r="J326" i="114"/>
  <c r="K326" i="114" s="1"/>
  <c r="J325" i="114"/>
  <c r="K325" i="114" s="1"/>
  <c r="J324" i="114"/>
  <c r="K324" i="114" s="1"/>
  <c r="J323" i="114"/>
  <c r="K323" i="114" s="1"/>
  <c r="J322" i="114"/>
  <c r="K322" i="114" s="1"/>
  <c r="J321" i="114"/>
  <c r="K321" i="114" s="1"/>
  <c r="J320" i="114"/>
  <c r="K320" i="114" s="1"/>
  <c r="J319" i="114"/>
  <c r="K319" i="114" s="1"/>
  <c r="J318" i="114"/>
  <c r="K318" i="114" s="1"/>
  <c r="J317" i="114"/>
  <c r="K317" i="114" s="1"/>
  <c r="J316" i="114"/>
  <c r="K316" i="114" s="1"/>
  <c r="J315" i="114"/>
  <c r="K315" i="114" s="1"/>
  <c r="J314" i="114"/>
  <c r="K314" i="114" s="1"/>
  <c r="J313" i="114"/>
  <c r="K313" i="114" s="1"/>
  <c r="J312" i="114"/>
  <c r="K312" i="114" s="1"/>
  <c r="J311" i="114"/>
  <c r="K311" i="114" s="1"/>
  <c r="J310" i="114"/>
  <c r="K310" i="114" s="1"/>
  <c r="J309" i="114"/>
  <c r="K309" i="114" s="1"/>
  <c r="J308" i="114"/>
  <c r="K308" i="114" s="1"/>
  <c r="J307" i="114"/>
  <c r="K307" i="114" s="1"/>
  <c r="J306" i="114"/>
  <c r="K306" i="114" s="1"/>
  <c r="J305" i="114"/>
  <c r="K305" i="114" s="1"/>
  <c r="J304" i="114"/>
  <c r="K304" i="114" s="1"/>
  <c r="J303" i="114"/>
  <c r="K303" i="114" s="1"/>
  <c r="J302" i="114"/>
  <c r="K302" i="114" s="1"/>
  <c r="J301" i="114"/>
  <c r="K301" i="114" s="1"/>
  <c r="K300" i="114"/>
  <c r="J300" i="114"/>
  <c r="J299" i="114"/>
  <c r="K299" i="114" s="1"/>
  <c r="J298" i="114"/>
  <c r="K298" i="114" s="1"/>
  <c r="J297" i="114"/>
  <c r="K297" i="114" s="1"/>
  <c r="J296" i="114"/>
  <c r="K296" i="114" s="1"/>
  <c r="J295" i="114"/>
  <c r="K295" i="114" s="1"/>
  <c r="J294" i="114"/>
  <c r="K294" i="114" s="1"/>
  <c r="J293" i="114"/>
  <c r="K293" i="114" s="1"/>
  <c r="J292" i="114"/>
  <c r="K292" i="114" s="1"/>
  <c r="J291" i="114"/>
  <c r="K291" i="114" s="1"/>
  <c r="J290" i="114"/>
  <c r="K290" i="114" s="1"/>
  <c r="J289" i="114"/>
  <c r="K289" i="114" s="1"/>
  <c r="J288" i="114"/>
  <c r="K288" i="114" s="1"/>
  <c r="J287" i="114"/>
  <c r="K287" i="114" s="1"/>
  <c r="J286" i="114"/>
  <c r="K286" i="114" s="1"/>
  <c r="J285" i="114"/>
  <c r="K285" i="114" s="1"/>
  <c r="J284" i="114"/>
  <c r="K284" i="114" s="1"/>
  <c r="J283" i="114"/>
  <c r="K283" i="114" s="1"/>
  <c r="J282" i="114"/>
  <c r="K282" i="114" s="1"/>
  <c r="J281" i="114"/>
  <c r="K281" i="114" s="1"/>
  <c r="J280" i="114"/>
  <c r="K280" i="114" s="1"/>
  <c r="J279" i="114"/>
  <c r="K279" i="114" s="1"/>
  <c r="J278" i="114"/>
  <c r="K278" i="114" s="1"/>
  <c r="J277" i="114"/>
  <c r="K277" i="114" s="1"/>
  <c r="J276" i="114"/>
  <c r="K276" i="114" s="1"/>
  <c r="J275" i="114"/>
  <c r="K275" i="114" s="1"/>
  <c r="J274" i="114"/>
  <c r="K274" i="114" s="1"/>
  <c r="J273" i="114"/>
  <c r="K273" i="114" s="1"/>
  <c r="J272" i="114"/>
  <c r="K272" i="114" s="1"/>
  <c r="J271" i="114"/>
  <c r="K271" i="114" s="1"/>
  <c r="J270" i="114"/>
  <c r="K270" i="114" s="1"/>
  <c r="J269" i="114"/>
  <c r="K269" i="114" s="1"/>
  <c r="J268" i="114"/>
  <c r="K268" i="114" s="1"/>
  <c r="J267" i="114"/>
  <c r="K267" i="114" s="1"/>
  <c r="J266" i="114"/>
  <c r="K266" i="114" s="1"/>
  <c r="J265" i="114"/>
  <c r="K265" i="114" s="1"/>
  <c r="J264" i="114"/>
  <c r="K264" i="114" s="1"/>
  <c r="J263" i="114"/>
  <c r="K263" i="114" s="1"/>
  <c r="J262" i="114"/>
  <c r="K262" i="114" s="1"/>
  <c r="J261" i="114"/>
  <c r="K261" i="114" s="1"/>
  <c r="J260" i="114"/>
  <c r="K260" i="114" s="1"/>
  <c r="J259" i="114"/>
  <c r="K259" i="114" s="1"/>
  <c r="J258" i="114"/>
  <c r="K258" i="114" s="1"/>
  <c r="J257" i="114"/>
  <c r="K257" i="114" s="1"/>
  <c r="J256" i="114"/>
  <c r="K256" i="114" s="1"/>
  <c r="J255" i="114"/>
  <c r="K255" i="114" s="1"/>
  <c r="J254" i="114"/>
  <c r="K254" i="114" s="1"/>
  <c r="J253" i="114"/>
  <c r="K253" i="114" s="1"/>
  <c r="J252" i="114"/>
  <c r="K252" i="114" s="1"/>
  <c r="J251" i="114"/>
  <c r="K251" i="114" s="1"/>
  <c r="J250" i="114"/>
  <c r="K250" i="114" s="1"/>
  <c r="J249" i="114"/>
  <c r="K249" i="114" s="1"/>
  <c r="J248" i="114"/>
  <c r="K248" i="114" s="1"/>
  <c r="J247" i="114"/>
  <c r="K247" i="114" s="1"/>
  <c r="J246" i="114"/>
  <c r="K246" i="114" s="1"/>
  <c r="J245" i="114"/>
  <c r="K245" i="114" s="1"/>
  <c r="J244" i="114"/>
  <c r="K244" i="114" s="1"/>
  <c r="J243" i="114"/>
  <c r="K243" i="114" s="1"/>
  <c r="J242" i="114"/>
  <c r="K242" i="114" s="1"/>
  <c r="J241" i="114"/>
  <c r="K241" i="114" s="1"/>
  <c r="J240" i="114"/>
  <c r="K240" i="114" s="1"/>
  <c r="J239" i="114"/>
  <c r="K239" i="114" s="1"/>
  <c r="J238" i="114"/>
  <c r="K238" i="114" s="1"/>
  <c r="J237" i="114"/>
  <c r="K237" i="114" s="1"/>
  <c r="J236" i="114"/>
  <c r="K236" i="114" s="1"/>
  <c r="J235" i="114"/>
  <c r="K235" i="114" s="1"/>
  <c r="J234" i="114"/>
  <c r="K234" i="114" s="1"/>
  <c r="J233" i="114"/>
  <c r="K233" i="114" s="1"/>
  <c r="J232" i="114"/>
  <c r="K232" i="114" s="1"/>
  <c r="J231" i="114"/>
  <c r="K231" i="114" s="1"/>
  <c r="J230" i="114"/>
  <c r="K230" i="114" s="1"/>
  <c r="J229" i="114"/>
  <c r="K229" i="114" s="1"/>
  <c r="J228" i="114"/>
  <c r="K228" i="114" s="1"/>
  <c r="J227" i="114"/>
  <c r="K227" i="114" s="1"/>
  <c r="J226" i="114"/>
  <c r="K226" i="114" s="1"/>
  <c r="J225" i="114"/>
  <c r="K225" i="114" s="1"/>
  <c r="J224" i="114"/>
  <c r="K224" i="114" s="1"/>
  <c r="J223" i="114"/>
  <c r="K223" i="114" s="1"/>
  <c r="J222" i="114"/>
  <c r="K222" i="114" s="1"/>
  <c r="J221" i="114"/>
  <c r="K221" i="114" s="1"/>
  <c r="J220" i="114"/>
  <c r="K220" i="114" s="1"/>
  <c r="J219" i="114"/>
  <c r="K219" i="114" s="1"/>
  <c r="J218" i="114"/>
  <c r="K218" i="114" s="1"/>
  <c r="J217" i="114"/>
  <c r="K217" i="114" s="1"/>
  <c r="J216" i="114"/>
  <c r="K216" i="114" s="1"/>
  <c r="J215" i="114"/>
  <c r="K215" i="114" s="1"/>
  <c r="J214" i="114"/>
  <c r="K214" i="114" s="1"/>
  <c r="J213" i="114"/>
  <c r="K213" i="114" s="1"/>
  <c r="J212" i="114"/>
  <c r="K212" i="114" s="1"/>
  <c r="J211" i="114"/>
  <c r="K211" i="114" s="1"/>
  <c r="J210" i="114"/>
  <c r="K210" i="114" s="1"/>
  <c r="J209" i="114"/>
  <c r="K209" i="114" s="1"/>
  <c r="J208" i="114"/>
  <c r="K208" i="114" s="1"/>
  <c r="J207" i="114"/>
  <c r="K207" i="114" s="1"/>
  <c r="J206" i="114"/>
  <c r="K206" i="114" s="1"/>
  <c r="J205" i="114"/>
  <c r="K205" i="114" s="1"/>
  <c r="J204" i="114"/>
  <c r="K204" i="114" s="1"/>
  <c r="J203" i="114"/>
  <c r="K203" i="114" s="1"/>
  <c r="J202" i="114"/>
  <c r="K202" i="114" s="1"/>
  <c r="J201" i="114"/>
  <c r="K201" i="114" s="1"/>
  <c r="J200" i="114"/>
  <c r="K200" i="114" s="1"/>
  <c r="J199" i="114"/>
  <c r="K199" i="114" s="1"/>
  <c r="J198" i="114"/>
  <c r="K198" i="114" s="1"/>
  <c r="J197" i="114"/>
  <c r="K197" i="114" s="1"/>
  <c r="J196" i="114"/>
  <c r="K196" i="114" s="1"/>
  <c r="J195" i="114"/>
  <c r="K195" i="114" s="1"/>
  <c r="J194" i="114"/>
  <c r="K194" i="114" s="1"/>
  <c r="J193" i="114"/>
  <c r="K193" i="114" s="1"/>
  <c r="J192" i="114"/>
  <c r="K192" i="114" s="1"/>
  <c r="J191" i="114"/>
  <c r="K191" i="114" s="1"/>
  <c r="J190" i="114"/>
  <c r="K190" i="114" s="1"/>
  <c r="J189" i="114"/>
  <c r="K189" i="114" s="1"/>
  <c r="J188" i="114"/>
  <c r="K188" i="114" s="1"/>
  <c r="J187" i="114"/>
  <c r="K187" i="114" s="1"/>
  <c r="J186" i="114"/>
  <c r="K186" i="114" s="1"/>
  <c r="J185" i="114"/>
  <c r="K185" i="114" s="1"/>
  <c r="J184" i="114"/>
  <c r="K184" i="114" s="1"/>
  <c r="J183" i="114"/>
  <c r="K183" i="114" s="1"/>
  <c r="J182" i="114"/>
  <c r="K182" i="114" s="1"/>
  <c r="J181" i="114"/>
  <c r="K181" i="114" s="1"/>
  <c r="J180" i="114"/>
  <c r="K180" i="114" s="1"/>
  <c r="J179" i="114"/>
  <c r="K179" i="114" s="1"/>
  <c r="J178" i="114"/>
  <c r="K178" i="114" s="1"/>
  <c r="J177" i="114"/>
  <c r="K177" i="114" s="1"/>
  <c r="J176" i="114"/>
  <c r="K176" i="114" s="1"/>
  <c r="J175" i="114"/>
  <c r="K175" i="114" s="1"/>
  <c r="J174" i="114"/>
  <c r="K174" i="114" s="1"/>
  <c r="J173" i="114"/>
  <c r="K173" i="114" s="1"/>
  <c r="J172" i="114"/>
  <c r="K172" i="114" s="1"/>
  <c r="J171" i="114"/>
  <c r="K171" i="114" s="1"/>
  <c r="J170" i="114"/>
  <c r="K170" i="114" s="1"/>
  <c r="J169" i="114"/>
  <c r="K169" i="114" s="1"/>
  <c r="J168" i="114"/>
  <c r="K168" i="114" s="1"/>
  <c r="J167" i="114"/>
  <c r="K167" i="114" s="1"/>
  <c r="J166" i="114"/>
  <c r="K166" i="114" s="1"/>
  <c r="J165" i="114"/>
  <c r="K165" i="114" s="1"/>
  <c r="J164" i="114"/>
  <c r="K164" i="114" s="1"/>
  <c r="J163" i="114"/>
  <c r="K163" i="114" s="1"/>
  <c r="J162" i="114"/>
  <c r="K162" i="114" s="1"/>
  <c r="J161" i="114"/>
  <c r="K161" i="114" s="1"/>
  <c r="J160" i="114"/>
  <c r="K160" i="114" s="1"/>
  <c r="J159" i="114"/>
  <c r="K159" i="114" s="1"/>
  <c r="J158" i="114"/>
  <c r="K158" i="114" s="1"/>
  <c r="J157" i="114"/>
  <c r="K157" i="114" s="1"/>
  <c r="J156" i="114"/>
  <c r="K156" i="114" s="1"/>
  <c r="J155" i="114"/>
  <c r="K155" i="114" s="1"/>
  <c r="J154" i="114"/>
  <c r="K154" i="114" s="1"/>
  <c r="J153" i="114"/>
  <c r="K153" i="114" s="1"/>
  <c r="J152" i="114"/>
  <c r="K152" i="114" s="1"/>
  <c r="J151" i="114"/>
  <c r="K151" i="114" s="1"/>
  <c r="J150" i="114"/>
  <c r="K150" i="114" s="1"/>
  <c r="J149" i="114"/>
  <c r="K149" i="114" s="1"/>
  <c r="J148" i="114"/>
  <c r="K148" i="114" s="1"/>
  <c r="J147" i="114"/>
  <c r="K147" i="114" s="1"/>
  <c r="J146" i="114"/>
  <c r="K146" i="114" s="1"/>
  <c r="J145" i="114"/>
  <c r="K145" i="114" s="1"/>
  <c r="J144" i="114"/>
  <c r="K144" i="114" s="1"/>
  <c r="J143" i="114"/>
  <c r="K143" i="114" s="1"/>
  <c r="J142" i="114"/>
  <c r="K142" i="114" s="1"/>
  <c r="J141" i="114"/>
  <c r="K141" i="114" s="1"/>
  <c r="J140" i="114"/>
  <c r="K140" i="114" s="1"/>
  <c r="J139" i="114"/>
  <c r="K139" i="114" s="1"/>
  <c r="J138" i="114"/>
  <c r="K138" i="114" s="1"/>
  <c r="J137" i="114"/>
  <c r="K137" i="114" s="1"/>
  <c r="J136" i="114"/>
  <c r="K136" i="114" s="1"/>
  <c r="J135" i="114"/>
  <c r="K135" i="114" s="1"/>
  <c r="J134" i="114"/>
  <c r="K134" i="114" s="1"/>
  <c r="J133" i="114"/>
  <c r="K133" i="114" s="1"/>
  <c r="J132" i="114"/>
  <c r="K132" i="114" s="1"/>
  <c r="J131" i="114"/>
  <c r="K131" i="114" s="1"/>
  <c r="J130" i="114"/>
  <c r="K130" i="114" s="1"/>
  <c r="J129" i="114"/>
  <c r="K129" i="114" s="1"/>
  <c r="J128" i="114"/>
  <c r="K128" i="114" s="1"/>
  <c r="J127" i="114"/>
  <c r="K127" i="114" s="1"/>
  <c r="J126" i="114"/>
  <c r="K126" i="114" s="1"/>
  <c r="J125" i="114"/>
  <c r="K125" i="114" s="1"/>
  <c r="J124" i="114"/>
  <c r="K124" i="114" s="1"/>
  <c r="J123" i="114"/>
  <c r="K123" i="114" s="1"/>
  <c r="J122" i="114"/>
  <c r="K122" i="114" s="1"/>
  <c r="J121" i="114"/>
  <c r="K121" i="114" s="1"/>
  <c r="J120" i="114"/>
  <c r="K120" i="114" s="1"/>
  <c r="J119" i="114"/>
  <c r="K119" i="114" s="1"/>
  <c r="J118" i="114"/>
  <c r="K118" i="114" s="1"/>
  <c r="J117" i="114"/>
  <c r="K117" i="114" s="1"/>
  <c r="J116" i="114"/>
  <c r="K116" i="114" s="1"/>
  <c r="J115" i="114"/>
  <c r="K115" i="114" s="1"/>
  <c r="J114" i="114"/>
  <c r="K114" i="114" s="1"/>
  <c r="J113" i="114"/>
  <c r="K113" i="114" s="1"/>
  <c r="J112" i="114"/>
  <c r="K112" i="114" s="1"/>
  <c r="J111" i="114"/>
  <c r="K111" i="114" s="1"/>
  <c r="J110" i="114"/>
  <c r="K110" i="114" s="1"/>
  <c r="J109" i="114"/>
  <c r="K109" i="114" s="1"/>
  <c r="J108" i="114"/>
  <c r="K108" i="114" s="1"/>
  <c r="J107" i="114"/>
  <c r="K107" i="114" s="1"/>
  <c r="J106" i="114"/>
  <c r="K106" i="114" s="1"/>
  <c r="J105" i="114"/>
  <c r="K105" i="114" s="1"/>
  <c r="J104" i="114"/>
  <c r="K104" i="114" s="1"/>
  <c r="J103" i="114"/>
  <c r="K103" i="114" s="1"/>
  <c r="J102" i="114"/>
  <c r="K102" i="114" s="1"/>
  <c r="J101" i="114"/>
  <c r="K101" i="114" s="1"/>
  <c r="J100" i="114"/>
  <c r="K100" i="114" s="1"/>
  <c r="J99" i="114"/>
  <c r="K99" i="114" s="1"/>
  <c r="J98" i="114"/>
  <c r="K98" i="114" s="1"/>
  <c r="J97" i="114"/>
  <c r="K97" i="114" s="1"/>
  <c r="J96" i="114"/>
  <c r="K96" i="114" s="1"/>
  <c r="J95" i="114"/>
  <c r="K95" i="114" s="1"/>
  <c r="J94" i="114"/>
  <c r="K94" i="114" s="1"/>
  <c r="J93" i="114"/>
  <c r="K93" i="114" s="1"/>
  <c r="J92" i="114"/>
  <c r="K92" i="114" s="1"/>
  <c r="J91" i="114"/>
  <c r="K91" i="114" s="1"/>
  <c r="J90" i="114"/>
  <c r="K90" i="114" s="1"/>
  <c r="J89" i="114"/>
  <c r="K89" i="114" s="1"/>
  <c r="J88" i="114"/>
  <c r="K88" i="114" s="1"/>
  <c r="J87" i="114"/>
  <c r="K87" i="114" s="1"/>
  <c r="J86" i="114"/>
  <c r="K86" i="114" s="1"/>
  <c r="J85" i="114"/>
  <c r="K85" i="114" s="1"/>
  <c r="J84" i="114"/>
  <c r="K84" i="114" s="1"/>
  <c r="J83" i="114"/>
  <c r="K83" i="114" s="1"/>
  <c r="J82" i="114"/>
  <c r="K82" i="114" s="1"/>
  <c r="J81" i="114"/>
  <c r="K81" i="114" s="1"/>
  <c r="J80" i="114"/>
  <c r="K80" i="114" s="1"/>
  <c r="J79" i="114"/>
  <c r="K79" i="114" s="1"/>
  <c r="J78" i="114"/>
  <c r="K78" i="114" s="1"/>
  <c r="J77" i="114"/>
  <c r="K77" i="114" s="1"/>
  <c r="J76" i="114"/>
  <c r="K76" i="114" s="1"/>
  <c r="J75" i="114"/>
  <c r="K75" i="114" s="1"/>
  <c r="J74" i="114"/>
  <c r="K74" i="114" s="1"/>
  <c r="J73" i="114"/>
  <c r="K73" i="114" s="1"/>
  <c r="J72" i="114"/>
  <c r="K72" i="114" s="1"/>
  <c r="J71" i="114"/>
  <c r="K71" i="114" s="1"/>
  <c r="J70" i="114"/>
  <c r="K70" i="114" s="1"/>
  <c r="J69" i="114"/>
  <c r="K69" i="114" s="1"/>
  <c r="J68" i="114"/>
  <c r="K68" i="114" s="1"/>
  <c r="J67" i="114"/>
  <c r="K67" i="114" s="1"/>
  <c r="J66" i="114"/>
  <c r="K66" i="114" s="1"/>
  <c r="J65" i="114"/>
  <c r="K65" i="114" s="1"/>
  <c r="J64" i="114"/>
  <c r="K64" i="114" s="1"/>
  <c r="J63" i="114"/>
  <c r="K63" i="114" s="1"/>
  <c r="J62" i="114"/>
  <c r="K62" i="114" s="1"/>
  <c r="J61" i="114"/>
  <c r="K61" i="114" s="1"/>
  <c r="J60" i="114"/>
  <c r="K60" i="114" s="1"/>
  <c r="J59" i="114"/>
  <c r="K59" i="114" s="1"/>
  <c r="J58" i="114"/>
  <c r="K58" i="114" s="1"/>
  <c r="J57" i="114"/>
  <c r="K57" i="114" s="1"/>
  <c r="J56" i="114"/>
  <c r="K56" i="114" s="1"/>
  <c r="J55" i="114"/>
  <c r="K55" i="114" s="1"/>
  <c r="J54" i="114"/>
  <c r="K54" i="114" s="1"/>
  <c r="J53" i="114"/>
  <c r="K53" i="114" s="1"/>
  <c r="J52" i="114"/>
  <c r="K52" i="114" s="1"/>
  <c r="J51" i="114"/>
  <c r="K51" i="114" s="1"/>
  <c r="J50" i="114"/>
  <c r="K50" i="114" s="1"/>
  <c r="J49" i="114"/>
  <c r="K49" i="114" s="1"/>
  <c r="J48" i="114"/>
  <c r="K48" i="114" s="1"/>
  <c r="J47" i="114"/>
  <c r="K47" i="114" s="1"/>
  <c r="J46" i="114"/>
  <c r="K46" i="114" s="1"/>
  <c r="J45" i="114"/>
  <c r="K45" i="114" s="1"/>
  <c r="J44" i="114"/>
  <c r="K44" i="114" s="1"/>
  <c r="J43" i="114"/>
  <c r="K43" i="114" s="1"/>
  <c r="J42" i="114"/>
  <c r="K42" i="114" s="1"/>
  <c r="J41" i="114"/>
  <c r="K41" i="114" s="1"/>
  <c r="J40" i="114"/>
  <c r="K40" i="114" s="1"/>
  <c r="J39" i="114"/>
  <c r="K39" i="114" s="1"/>
  <c r="J38" i="114"/>
  <c r="K38" i="114" s="1"/>
  <c r="J37" i="114"/>
  <c r="K37" i="114" s="1"/>
  <c r="J36" i="114"/>
  <c r="K36" i="114" s="1"/>
  <c r="J35" i="114"/>
  <c r="K35" i="114" s="1"/>
  <c r="J34" i="114"/>
  <c r="K34" i="114" s="1"/>
  <c r="J33" i="114"/>
  <c r="K33" i="114" s="1"/>
  <c r="J32" i="114"/>
  <c r="K32" i="114" s="1"/>
  <c r="J31" i="114"/>
  <c r="K31" i="114" s="1"/>
  <c r="J30" i="114"/>
  <c r="K30" i="114" s="1"/>
  <c r="J29" i="114"/>
  <c r="K29" i="114" s="1"/>
  <c r="J28" i="114"/>
  <c r="K28" i="114" s="1"/>
  <c r="J27" i="114"/>
  <c r="K27" i="114" s="1"/>
  <c r="J26" i="114"/>
  <c r="K26" i="114" s="1"/>
  <c r="J25" i="114"/>
  <c r="K25" i="114" s="1"/>
  <c r="J24" i="114"/>
  <c r="K24" i="114" s="1"/>
  <c r="J23" i="114"/>
  <c r="K23" i="114" s="1"/>
  <c r="J22" i="114"/>
  <c r="K22" i="114" s="1"/>
  <c r="J21" i="114"/>
  <c r="K21" i="114" s="1"/>
  <c r="J20" i="114"/>
  <c r="K20" i="114" s="1"/>
  <c r="J19" i="114"/>
  <c r="K19" i="114" s="1"/>
  <c r="J18" i="114"/>
  <c r="K18" i="114" s="1"/>
  <c r="J17" i="114"/>
  <c r="K17" i="114" s="1"/>
  <c r="J16" i="114"/>
  <c r="K16" i="114" s="1"/>
  <c r="J15" i="114"/>
  <c r="K15" i="114" s="1"/>
  <c r="J14" i="114"/>
  <c r="K14" i="114" s="1"/>
  <c r="J13" i="114"/>
  <c r="K13" i="114" s="1"/>
  <c r="J12" i="114"/>
  <c r="K12" i="114" s="1"/>
  <c r="J11" i="114"/>
  <c r="K11" i="114" s="1"/>
  <c r="J10" i="114"/>
  <c r="K10" i="114" s="1"/>
  <c r="J9" i="114"/>
  <c r="K9" i="114" s="1"/>
  <c r="J8" i="114"/>
  <c r="K8" i="114" s="1"/>
  <c r="J7" i="114"/>
  <c r="K7" i="114" s="1"/>
  <c r="J6" i="114"/>
  <c r="K6" i="114" s="1"/>
  <c r="J5" i="114"/>
  <c r="K5" i="114" s="1"/>
  <c r="J4" i="114"/>
  <c r="K4" i="114" s="1"/>
  <c r="H649" i="111"/>
  <c r="K648" i="111"/>
  <c r="K647" i="111"/>
  <c r="K642" i="111"/>
  <c r="K640" i="111"/>
  <c r="K639" i="111"/>
  <c r="K636" i="111"/>
  <c r="K635" i="111"/>
  <c r="K632" i="111"/>
  <c r="K630" i="111"/>
  <c r="K628" i="111"/>
  <c r="K627" i="111"/>
  <c r="K624" i="111"/>
  <c r="K623" i="111"/>
  <c r="K616" i="111"/>
  <c r="K615" i="111"/>
  <c r="K612" i="111"/>
  <c r="K611" i="111"/>
  <c r="K610" i="111"/>
  <c r="K604" i="111"/>
  <c r="K603" i="111"/>
  <c r="K600" i="111"/>
  <c r="K599" i="111"/>
  <c r="K596" i="111"/>
  <c r="K592" i="111"/>
  <c r="K591" i="111"/>
  <c r="K588" i="111"/>
  <c r="K587" i="111"/>
  <c r="K580" i="111"/>
  <c r="K579" i="111"/>
  <c r="K576" i="111"/>
  <c r="K575" i="111"/>
  <c r="K570" i="111"/>
  <c r="K568" i="111"/>
  <c r="K567" i="111"/>
  <c r="K564" i="111"/>
  <c r="K563" i="111"/>
  <c r="K560" i="111"/>
  <c r="K556" i="111"/>
  <c r="K555" i="111"/>
  <c r="K552" i="111"/>
  <c r="K551" i="111"/>
  <c r="K550" i="111"/>
  <c r="K544" i="111"/>
  <c r="K543" i="111"/>
  <c r="K540" i="111"/>
  <c r="K539" i="111"/>
  <c r="K532" i="111"/>
  <c r="K531" i="111"/>
  <c r="K528" i="111"/>
  <c r="K527" i="111"/>
  <c r="K526" i="111"/>
  <c r="K524" i="111"/>
  <c r="K520" i="111"/>
  <c r="K519" i="111"/>
  <c r="K516" i="111"/>
  <c r="K515" i="111"/>
  <c r="K508" i="111"/>
  <c r="K507" i="111"/>
  <c r="K504" i="111"/>
  <c r="K503" i="111"/>
  <c r="K496" i="111"/>
  <c r="K495" i="111"/>
  <c r="K492" i="111"/>
  <c r="K491" i="111"/>
  <c r="K488" i="111"/>
  <c r="K484" i="111"/>
  <c r="K483" i="111"/>
  <c r="K482" i="111"/>
  <c r="K480" i="111"/>
  <c r="K479" i="111"/>
  <c r="K478" i="111"/>
  <c r="K472" i="111"/>
  <c r="K471" i="111"/>
  <c r="K468" i="111"/>
  <c r="K467" i="111"/>
  <c r="K460" i="111"/>
  <c r="K459" i="111"/>
  <c r="K456" i="111"/>
  <c r="K455" i="111"/>
  <c r="K452" i="111"/>
  <c r="K450" i="111"/>
  <c r="K448" i="111"/>
  <c r="K447" i="111"/>
  <c r="K446" i="111"/>
  <c r="K444" i="111"/>
  <c r="K443" i="111"/>
  <c r="K438" i="111"/>
  <c r="K436" i="111"/>
  <c r="K435" i="111"/>
  <c r="K432" i="111"/>
  <c r="K431" i="111"/>
  <c r="K426" i="111"/>
  <c r="K424" i="111"/>
  <c r="K423" i="111"/>
  <c r="K420" i="111"/>
  <c r="K419" i="111"/>
  <c r="K416" i="111"/>
  <c r="K414" i="111"/>
  <c r="K412" i="111"/>
  <c r="K411" i="111"/>
  <c r="K408" i="111"/>
  <c r="K407" i="111"/>
  <c r="K400" i="111"/>
  <c r="K399" i="111"/>
  <c r="K396" i="111"/>
  <c r="K395" i="111"/>
  <c r="K394" i="111"/>
  <c r="K388" i="111"/>
  <c r="K387" i="111"/>
  <c r="K384" i="111"/>
  <c r="K383" i="111"/>
  <c r="K382" i="111"/>
  <c r="K380" i="111"/>
  <c r="K376" i="111"/>
  <c r="K375" i="111"/>
  <c r="K372" i="111"/>
  <c r="K371" i="111"/>
  <c r="K364" i="111"/>
  <c r="K363" i="111"/>
  <c r="K360" i="111"/>
  <c r="K359" i="111"/>
  <c r="K352" i="111"/>
  <c r="K351" i="111"/>
  <c r="K348" i="111"/>
  <c r="K347" i="111"/>
  <c r="K344" i="111"/>
  <c r="K340" i="111"/>
  <c r="K339" i="111"/>
  <c r="K338" i="111"/>
  <c r="K336" i="111"/>
  <c r="K335" i="111"/>
  <c r="K334" i="111"/>
  <c r="K328" i="111"/>
  <c r="K327" i="111"/>
  <c r="K324" i="111"/>
  <c r="K323" i="111"/>
  <c r="K316" i="111"/>
  <c r="K315" i="111"/>
  <c r="K312" i="111"/>
  <c r="K311" i="111"/>
  <c r="K308" i="111"/>
  <c r="K306" i="111"/>
  <c r="K304" i="111"/>
  <c r="K302" i="111"/>
  <c r="K300" i="111"/>
  <c r="K299" i="111"/>
  <c r="K294" i="111"/>
  <c r="K292" i="111"/>
  <c r="K291" i="111"/>
  <c r="K288" i="111"/>
  <c r="K287" i="111"/>
  <c r="K280" i="111"/>
  <c r="K279" i="111"/>
  <c r="K276" i="111"/>
  <c r="K275" i="111"/>
  <c r="K272" i="111"/>
  <c r="K268" i="111"/>
  <c r="K267" i="111"/>
  <c r="K264" i="111"/>
  <c r="K262" i="111"/>
  <c r="K256" i="111"/>
  <c r="K255" i="111"/>
  <c r="K252" i="111"/>
  <c r="K246" i="111"/>
  <c r="K244" i="111"/>
  <c r="K243" i="111"/>
  <c r="K240" i="111"/>
  <c r="K238" i="111"/>
  <c r="K236" i="111"/>
  <c r="K232" i="111"/>
  <c r="K231" i="111"/>
  <c r="K228" i="111"/>
  <c r="K227" i="111"/>
  <c r="K226" i="111"/>
  <c r="K222" i="111"/>
  <c r="K220" i="111"/>
  <c r="K216" i="111"/>
  <c r="K215" i="111"/>
  <c r="K208" i="111"/>
  <c r="K204" i="111"/>
  <c r="K203" i="111"/>
  <c r="K202" i="111"/>
  <c r="K200" i="111"/>
  <c r="K196" i="111"/>
  <c r="K195" i="111"/>
  <c r="K192" i="111"/>
  <c r="K190" i="111"/>
  <c r="K184" i="111"/>
  <c r="K183" i="111"/>
  <c r="K180" i="111"/>
  <c r="K174" i="111"/>
  <c r="K172" i="111"/>
  <c r="K171" i="111"/>
  <c r="K168" i="111"/>
  <c r="K166" i="111"/>
  <c r="K164" i="111"/>
  <c r="K160" i="111"/>
  <c r="K159" i="111"/>
  <c r="K156" i="111"/>
  <c r="K155" i="111"/>
  <c r="K154" i="111"/>
  <c r="K150" i="111"/>
  <c r="K148" i="111"/>
  <c r="K144" i="111"/>
  <c r="K143" i="111"/>
  <c r="K136" i="111"/>
  <c r="K132" i="111"/>
  <c r="K131" i="111"/>
  <c r="K130" i="111"/>
  <c r="K128" i="111"/>
  <c r="K124" i="111"/>
  <c r="K123" i="111"/>
  <c r="K120" i="111"/>
  <c r="K118" i="111"/>
  <c r="K112" i="111"/>
  <c r="K111" i="111"/>
  <c r="K108" i="111"/>
  <c r="K102" i="111"/>
  <c r="K100" i="111"/>
  <c r="K99" i="111"/>
  <c r="K96" i="111"/>
  <c r="K94" i="111"/>
  <c r="K92" i="111"/>
  <c r="K88" i="111"/>
  <c r="K87" i="111"/>
  <c r="K84" i="111"/>
  <c r="K83" i="111"/>
  <c r="K82" i="111"/>
  <c r="K76" i="111"/>
  <c r="K75" i="111"/>
  <c r="K72" i="111"/>
  <c r="K71" i="111"/>
  <c r="K68" i="111"/>
  <c r="K66" i="111"/>
  <c r="K64" i="111"/>
  <c r="K62" i="111"/>
  <c r="K60" i="111"/>
  <c r="K59" i="111"/>
  <c r="K54" i="111"/>
  <c r="K52" i="111"/>
  <c r="K51" i="111"/>
  <c r="K48" i="111"/>
  <c r="K47" i="111"/>
  <c r="K40" i="111"/>
  <c r="K39" i="111"/>
  <c r="K36" i="111"/>
  <c r="K35" i="111"/>
  <c r="K32" i="111"/>
  <c r="K28" i="111"/>
  <c r="K27" i="111"/>
  <c r="K24" i="111"/>
  <c r="K23" i="111"/>
  <c r="K22" i="111"/>
  <c r="K16" i="111"/>
  <c r="K15" i="111"/>
  <c r="K12" i="111"/>
  <c r="K11" i="111"/>
  <c r="K10" i="111"/>
  <c r="K4" i="111"/>
  <c r="H649" i="105"/>
  <c r="J648" i="105"/>
  <c r="K648" i="105" s="1"/>
  <c r="J647" i="105"/>
  <c r="K647" i="105" s="1"/>
  <c r="J646" i="105"/>
  <c r="K646" i="105" s="1"/>
  <c r="J645" i="105"/>
  <c r="K645" i="105" s="1"/>
  <c r="J644" i="105"/>
  <c r="K644" i="105" s="1"/>
  <c r="J643" i="105"/>
  <c r="K643" i="105" s="1"/>
  <c r="J642" i="105"/>
  <c r="K642" i="105" s="1"/>
  <c r="J641" i="105"/>
  <c r="K641" i="105" s="1"/>
  <c r="J640" i="105"/>
  <c r="K640" i="105" s="1"/>
  <c r="J639" i="105"/>
  <c r="K639" i="105" s="1"/>
  <c r="J638" i="105"/>
  <c r="K638" i="105" s="1"/>
  <c r="J637" i="105"/>
  <c r="K637" i="105" s="1"/>
  <c r="J636" i="105"/>
  <c r="K636" i="105" s="1"/>
  <c r="J635" i="105"/>
  <c r="K635" i="105" s="1"/>
  <c r="J634" i="105"/>
  <c r="K634" i="105" s="1"/>
  <c r="J633" i="105"/>
  <c r="K633" i="105" s="1"/>
  <c r="J632" i="105"/>
  <c r="K632" i="105" s="1"/>
  <c r="J631" i="105"/>
  <c r="K631" i="105" s="1"/>
  <c r="J630" i="105"/>
  <c r="K630" i="105" s="1"/>
  <c r="J629" i="105"/>
  <c r="K629" i="105" s="1"/>
  <c r="J628" i="105"/>
  <c r="K628" i="105" s="1"/>
  <c r="J627" i="105"/>
  <c r="K627" i="105" s="1"/>
  <c r="J626" i="105"/>
  <c r="K626" i="105" s="1"/>
  <c r="J625" i="105"/>
  <c r="K625" i="105" s="1"/>
  <c r="J624" i="105"/>
  <c r="K624" i="105" s="1"/>
  <c r="J623" i="105"/>
  <c r="K623" i="105" s="1"/>
  <c r="J622" i="105"/>
  <c r="K622" i="105" s="1"/>
  <c r="J621" i="105"/>
  <c r="K621" i="105" s="1"/>
  <c r="J620" i="105"/>
  <c r="K620" i="105" s="1"/>
  <c r="J619" i="105"/>
  <c r="K619" i="105" s="1"/>
  <c r="J618" i="105"/>
  <c r="K618" i="105" s="1"/>
  <c r="J617" i="105"/>
  <c r="K617" i="105" s="1"/>
  <c r="J616" i="105"/>
  <c r="K616" i="105" s="1"/>
  <c r="J615" i="105"/>
  <c r="K615" i="105" s="1"/>
  <c r="J614" i="105"/>
  <c r="K614" i="105" s="1"/>
  <c r="J613" i="105"/>
  <c r="K613" i="105" s="1"/>
  <c r="J612" i="105"/>
  <c r="K612" i="105" s="1"/>
  <c r="J611" i="105"/>
  <c r="K611" i="105" s="1"/>
  <c r="J610" i="105"/>
  <c r="K610" i="105" s="1"/>
  <c r="J609" i="105"/>
  <c r="K609" i="105" s="1"/>
  <c r="J608" i="105"/>
  <c r="K608" i="105" s="1"/>
  <c r="J607" i="105"/>
  <c r="K607" i="105" s="1"/>
  <c r="J606" i="105"/>
  <c r="K606" i="105" s="1"/>
  <c r="J605" i="105"/>
  <c r="K605" i="105" s="1"/>
  <c r="J604" i="105"/>
  <c r="K604" i="105" s="1"/>
  <c r="J603" i="105"/>
  <c r="K603" i="105" s="1"/>
  <c r="J602" i="105"/>
  <c r="K602" i="105" s="1"/>
  <c r="J601" i="105"/>
  <c r="K601" i="105" s="1"/>
  <c r="J600" i="105"/>
  <c r="K600" i="105" s="1"/>
  <c r="J599" i="105"/>
  <c r="K599" i="105" s="1"/>
  <c r="J598" i="105"/>
  <c r="K598" i="105" s="1"/>
  <c r="J597" i="105"/>
  <c r="K597" i="105" s="1"/>
  <c r="J596" i="105"/>
  <c r="K596" i="105" s="1"/>
  <c r="J595" i="105"/>
  <c r="K595" i="105" s="1"/>
  <c r="J594" i="105"/>
  <c r="K594" i="105" s="1"/>
  <c r="J593" i="105"/>
  <c r="K593" i="105" s="1"/>
  <c r="J592" i="105"/>
  <c r="K592" i="105" s="1"/>
  <c r="J591" i="105"/>
  <c r="K591" i="105" s="1"/>
  <c r="J590" i="105"/>
  <c r="K590" i="105" s="1"/>
  <c r="J589" i="105"/>
  <c r="K589" i="105" s="1"/>
  <c r="J588" i="105"/>
  <c r="K588" i="105" s="1"/>
  <c r="J587" i="105"/>
  <c r="K587" i="105" s="1"/>
  <c r="J586" i="105"/>
  <c r="K586" i="105" s="1"/>
  <c r="J585" i="105"/>
  <c r="K585" i="105" s="1"/>
  <c r="J584" i="105"/>
  <c r="K584" i="105" s="1"/>
  <c r="J583" i="105"/>
  <c r="K583" i="105" s="1"/>
  <c r="J582" i="105"/>
  <c r="K582" i="105" s="1"/>
  <c r="J581" i="105"/>
  <c r="K581" i="105" s="1"/>
  <c r="J580" i="105"/>
  <c r="K580" i="105" s="1"/>
  <c r="J579" i="105"/>
  <c r="K579" i="105" s="1"/>
  <c r="J578" i="105"/>
  <c r="K578" i="105" s="1"/>
  <c r="J577" i="105"/>
  <c r="K577" i="105" s="1"/>
  <c r="J576" i="105"/>
  <c r="K576" i="105" s="1"/>
  <c r="J575" i="105"/>
  <c r="K575" i="105" s="1"/>
  <c r="J574" i="105"/>
  <c r="K574" i="105" s="1"/>
  <c r="J573" i="105"/>
  <c r="K573" i="105" s="1"/>
  <c r="J572" i="105"/>
  <c r="K572" i="105" s="1"/>
  <c r="J571" i="105"/>
  <c r="K571" i="105" s="1"/>
  <c r="J570" i="105"/>
  <c r="K570" i="105" s="1"/>
  <c r="J569" i="105"/>
  <c r="K569" i="105" s="1"/>
  <c r="J568" i="105"/>
  <c r="K568" i="105" s="1"/>
  <c r="J567" i="105"/>
  <c r="K567" i="105" s="1"/>
  <c r="J566" i="105"/>
  <c r="K566" i="105" s="1"/>
  <c r="J565" i="105"/>
  <c r="K565" i="105" s="1"/>
  <c r="J564" i="105"/>
  <c r="K564" i="105" s="1"/>
  <c r="J563" i="105"/>
  <c r="K563" i="105" s="1"/>
  <c r="J562" i="105"/>
  <c r="K562" i="105" s="1"/>
  <c r="J561" i="105"/>
  <c r="K561" i="105" s="1"/>
  <c r="J560" i="105"/>
  <c r="K560" i="105" s="1"/>
  <c r="J559" i="105"/>
  <c r="K559" i="105" s="1"/>
  <c r="J558" i="105"/>
  <c r="K558" i="105" s="1"/>
  <c r="J557" i="105"/>
  <c r="K557" i="105" s="1"/>
  <c r="J556" i="105"/>
  <c r="K556" i="105" s="1"/>
  <c r="J555" i="105"/>
  <c r="K555" i="105" s="1"/>
  <c r="J554" i="105"/>
  <c r="K554" i="105" s="1"/>
  <c r="J553" i="105"/>
  <c r="K553" i="105" s="1"/>
  <c r="J552" i="105"/>
  <c r="K552" i="105" s="1"/>
  <c r="J551" i="105"/>
  <c r="K551" i="105" s="1"/>
  <c r="J550" i="105"/>
  <c r="K550" i="105" s="1"/>
  <c r="J549" i="105"/>
  <c r="K549" i="105" s="1"/>
  <c r="J548" i="105"/>
  <c r="K548" i="105" s="1"/>
  <c r="J547" i="105"/>
  <c r="K547" i="105" s="1"/>
  <c r="J546" i="105"/>
  <c r="K546" i="105" s="1"/>
  <c r="J545" i="105"/>
  <c r="K545" i="105" s="1"/>
  <c r="J544" i="105"/>
  <c r="K544" i="105" s="1"/>
  <c r="J543" i="105"/>
  <c r="K543" i="105" s="1"/>
  <c r="J542" i="105"/>
  <c r="K542" i="105" s="1"/>
  <c r="J541" i="105"/>
  <c r="K541" i="105" s="1"/>
  <c r="J540" i="105"/>
  <c r="K540" i="105" s="1"/>
  <c r="J539" i="105"/>
  <c r="K539" i="105" s="1"/>
  <c r="J538" i="105"/>
  <c r="K538" i="105" s="1"/>
  <c r="J537" i="105"/>
  <c r="K537" i="105" s="1"/>
  <c r="J536" i="105"/>
  <c r="K536" i="105" s="1"/>
  <c r="J535" i="105"/>
  <c r="K535" i="105" s="1"/>
  <c r="J534" i="105"/>
  <c r="K534" i="105" s="1"/>
  <c r="J533" i="105"/>
  <c r="K533" i="105" s="1"/>
  <c r="J532" i="105"/>
  <c r="K532" i="105" s="1"/>
  <c r="J531" i="105"/>
  <c r="K531" i="105" s="1"/>
  <c r="J530" i="105"/>
  <c r="K530" i="105" s="1"/>
  <c r="J529" i="105"/>
  <c r="K529" i="105" s="1"/>
  <c r="J528" i="105"/>
  <c r="K528" i="105" s="1"/>
  <c r="J527" i="105"/>
  <c r="K527" i="105" s="1"/>
  <c r="J526" i="105"/>
  <c r="K526" i="105" s="1"/>
  <c r="J525" i="105"/>
  <c r="K525" i="105" s="1"/>
  <c r="J524" i="105"/>
  <c r="K524" i="105" s="1"/>
  <c r="J523" i="105"/>
  <c r="K523" i="105" s="1"/>
  <c r="J522" i="105"/>
  <c r="K522" i="105" s="1"/>
  <c r="J521" i="105"/>
  <c r="K521" i="105" s="1"/>
  <c r="J520" i="105"/>
  <c r="K520" i="105" s="1"/>
  <c r="J519" i="105"/>
  <c r="K519" i="105" s="1"/>
  <c r="J518" i="105"/>
  <c r="K518" i="105" s="1"/>
  <c r="J517" i="105"/>
  <c r="K517" i="105" s="1"/>
  <c r="J516" i="105"/>
  <c r="K516" i="105" s="1"/>
  <c r="J515" i="105"/>
  <c r="K515" i="105" s="1"/>
  <c r="J514" i="105"/>
  <c r="K514" i="105" s="1"/>
  <c r="J513" i="105"/>
  <c r="K513" i="105" s="1"/>
  <c r="J512" i="105"/>
  <c r="K512" i="105" s="1"/>
  <c r="J511" i="105"/>
  <c r="K511" i="105" s="1"/>
  <c r="J510" i="105"/>
  <c r="K510" i="105" s="1"/>
  <c r="J509" i="105"/>
  <c r="K509" i="105" s="1"/>
  <c r="J508" i="105"/>
  <c r="K508" i="105" s="1"/>
  <c r="J507" i="105"/>
  <c r="K507" i="105" s="1"/>
  <c r="J506" i="105"/>
  <c r="K506" i="105" s="1"/>
  <c r="J505" i="105"/>
  <c r="K505" i="105" s="1"/>
  <c r="J504" i="105"/>
  <c r="K504" i="105" s="1"/>
  <c r="J503" i="105"/>
  <c r="K503" i="105" s="1"/>
  <c r="J502" i="105"/>
  <c r="K502" i="105" s="1"/>
  <c r="J501" i="105"/>
  <c r="K501" i="105" s="1"/>
  <c r="J500" i="105"/>
  <c r="K500" i="105" s="1"/>
  <c r="J499" i="105"/>
  <c r="K499" i="105" s="1"/>
  <c r="J498" i="105"/>
  <c r="K498" i="105" s="1"/>
  <c r="J497" i="105"/>
  <c r="K497" i="105" s="1"/>
  <c r="J496" i="105"/>
  <c r="K496" i="105" s="1"/>
  <c r="J495" i="105"/>
  <c r="K495" i="105" s="1"/>
  <c r="J494" i="105"/>
  <c r="K494" i="105" s="1"/>
  <c r="J493" i="105"/>
  <c r="K493" i="105" s="1"/>
  <c r="J492" i="105"/>
  <c r="K492" i="105" s="1"/>
  <c r="J491" i="105"/>
  <c r="K491" i="105" s="1"/>
  <c r="J490" i="105"/>
  <c r="K490" i="105" s="1"/>
  <c r="J489" i="105"/>
  <c r="K489" i="105" s="1"/>
  <c r="J488" i="105"/>
  <c r="K488" i="105" s="1"/>
  <c r="J487" i="105"/>
  <c r="K487" i="105" s="1"/>
  <c r="J486" i="105"/>
  <c r="K486" i="105" s="1"/>
  <c r="J485" i="105"/>
  <c r="K485" i="105" s="1"/>
  <c r="J484" i="105"/>
  <c r="K484" i="105" s="1"/>
  <c r="J483" i="105"/>
  <c r="K483" i="105" s="1"/>
  <c r="J482" i="105"/>
  <c r="K482" i="105" s="1"/>
  <c r="J481" i="105"/>
  <c r="K481" i="105" s="1"/>
  <c r="J480" i="105"/>
  <c r="K480" i="105" s="1"/>
  <c r="J479" i="105"/>
  <c r="K479" i="105" s="1"/>
  <c r="J478" i="105"/>
  <c r="K478" i="105" s="1"/>
  <c r="J477" i="105"/>
  <c r="K477" i="105" s="1"/>
  <c r="J476" i="105"/>
  <c r="K476" i="105" s="1"/>
  <c r="J475" i="105"/>
  <c r="K475" i="105" s="1"/>
  <c r="J474" i="105"/>
  <c r="K474" i="105" s="1"/>
  <c r="J473" i="105"/>
  <c r="K473" i="105" s="1"/>
  <c r="J472" i="105"/>
  <c r="K472" i="105" s="1"/>
  <c r="J471" i="105"/>
  <c r="K471" i="105" s="1"/>
  <c r="J470" i="105"/>
  <c r="K470" i="105" s="1"/>
  <c r="J469" i="105"/>
  <c r="K469" i="105" s="1"/>
  <c r="J468" i="105"/>
  <c r="K468" i="105" s="1"/>
  <c r="J467" i="105"/>
  <c r="K467" i="105" s="1"/>
  <c r="J466" i="105"/>
  <c r="K466" i="105" s="1"/>
  <c r="J465" i="105"/>
  <c r="K465" i="105" s="1"/>
  <c r="J464" i="105"/>
  <c r="K464" i="105" s="1"/>
  <c r="J463" i="105"/>
  <c r="K463" i="105" s="1"/>
  <c r="J462" i="105"/>
  <c r="K462" i="105" s="1"/>
  <c r="J461" i="105"/>
  <c r="K461" i="105" s="1"/>
  <c r="J460" i="105"/>
  <c r="K460" i="105" s="1"/>
  <c r="J459" i="105"/>
  <c r="K459" i="105" s="1"/>
  <c r="J458" i="105"/>
  <c r="K458" i="105" s="1"/>
  <c r="J457" i="105"/>
  <c r="K457" i="105" s="1"/>
  <c r="J456" i="105"/>
  <c r="K456" i="105" s="1"/>
  <c r="J455" i="105"/>
  <c r="K455" i="105" s="1"/>
  <c r="J454" i="105"/>
  <c r="K454" i="105" s="1"/>
  <c r="J453" i="105"/>
  <c r="K453" i="105" s="1"/>
  <c r="J452" i="105"/>
  <c r="K452" i="105" s="1"/>
  <c r="J451" i="105"/>
  <c r="K451" i="105" s="1"/>
  <c r="J450" i="105"/>
  <c r="K450" i="105" s="1"/>
  <c r="J449" i="105"/>
  <c r="K449" i="105" s="1"/>
  <c r="J448" i="105"/>
  <c r="K448" i="105" s="1"/>
  <c r="J447" i="105"/>
  <c r="K447" i="105" s="1"/>
  <c r="J446" i="105"/>
  <c r="K446" i="105" s="1"/>
  <c r="J445" i="105"/>
  <c r="K445" i="105" s="1"/>
  <c r="J444" i="105"/>
  <c r="K444" i="105" s="1"/>
  <c r="J443" i="105"/>
  <c r="K443" i="105" s="1"/>
  <c r="J442" i="105"/>
  <c r="K442" i="105" s="1"/>
  <c r="J441" i="105"/>
  <c r="K441" i="105" s="1"/>
  <c r="J440" i="105"/>
  <c r="K440" i="105" s="1"/>
  <c r="J439" i="105"/>
  <c r="K439" i="105" s="1"/>
  <c r="J438" i="105"/>
  <c r="K438" i="105" s="1"/>
  <c r="J437" i="105"/>
  <c r="K437" i="105" s="1"/>
  <c r="J436" i="105"/>
  <c r="K436" i="105" s="1"/>
  <c r="J435" i="105"/>
  <c r="K435" i="105" s="1"/>
  <c r="J434" i="105"/>
  <c r="K434" i="105" s="1"/>
  <c r="J433" i="105"/>
  <c r="K433" i="105" s="1"/>
  <c r="J432" i="105"/>
  <c r="K432" i="105" s="1"/>
  <c r="J431" i="105"/>
  <c r="K431" i="105" s="1"/>
  <c r="J430" i="105"/>
  <c r="K430" i="105" s="1"/>
  <c r="J429" i="105"/>
  <c r="K429" i="105" s="1"/>
  <c r="J428" i="105"/>
  <c r="K428" i="105" s="1"/>
  <c r="J427" i="105"/>
  <c r="K427" i="105" s="1"/>
  <c r="J426" i="105"/>
  <c r="K426" i="105" s="1"/>
  <c r="J425" i="105"/>
  <c r="K425" i="105" s="1"/>
  <c r="J424" i="105"/>
  <c r="K424" i="105" s="1"/>
  <c r="J423" i="105"/>
  <c r="K423" i="105" s="1"/>
  <c r="J422" i="105"/>
  <c r="K422" i="105" s="1"/>
  <c r="J421" i="105"/>
  <c r="K421" i="105" s="1"/>
  <c r="J420" i="105"/>
  <c r="K420" i="105" s="1"/>
  <c r="J419" i="105"/>
  <c r="K419" i="105" s="1"/>
  <c r="J418" i="105"/>
  <c r="K418" i="105" s="1"/>
  <c r="J417" i="105"/>
  <c r="K417" i="105" s="1"/>
  <c r="J416" i="105"/>
  <c r="K416" i="105" s="1"/>
  <c r="J415" i="105"/>
  <c r="K415" i="105" s="1"/>
  <c r="J414" i="105"/>
  <c r="K414" i="105" s="1"/>
  <c r="J413" i="105"/>
  <c r="K413" i="105" s="1"/>
  <c r="J412" i="105"/>
  <c r="K412" i="105" s="1"/>
  <c r="J411" i="105"/>
  <c r="K411" i="105" s="1"/>
  <c r="J410" i="105"/>
  <c r="K410" i="105" s="1"/>
  <c r="J409" i="105"/>
  <c r="K409" i="105" s="1"/>
  <c r="J408" i="105"/>
  <c r="K408" i="105" s="1"/>
  <c r="J407" i="105"/>
  <c r="K407" i="105" s="1"/>
  <c r="J406" i="105"/>
  <c r="K406" i="105" s="1"/>
  <c r="J405" i="105"/>
  <c r="K405" i="105" s="1"/>
  <c r="J404" i="105"/>
  <c r="K404" i="105" s="1"/>
  <c r="J403" i="105"/>
  <c r="K403" i="105" s="1"/>
  <c r="J402" i="105"/>
  <c r="K402" i="105" s="1"/>
  <c r="J401" i="105"/>
  <c r="K401" i="105" s="1"/>
  <c r="J400" i="105"/>
  <c r="K400" i="105" s="1"/>
  <c r="J399" i="105"/>
  <c r="K399" i="105" s="1"/>
  <c r="J398" i="105"/>
  <c r="K398" i="105" s="1"/>
  <c r="J397" i="105"/>
  <c r="K397" i="105" s="1"/>
  <c r="J396" i="105"/>
  <c r="K396" i="105" s="1"/>
  <c r="J395" i="105"/>
  <c r="K395" i="105" s="1"/>
  <c r="J394" i="105"/>
  <c r="K394" i="105" s="1"/>
  <c r="J393" i="105"/>
  <c r="K393" i="105" s="1"/>
  <c r="J392" i="105"/>
  <c r="K392" i="105" s="1"/>
  <c r="J391" i="105"/>
  <c r="K391" i="105" s="1"/>
  <c r="J390" i="105"/>
  <c r="K390" i="105" s="1"/>
  <c r="J389" i="105"/>
  <c r="K389" i="105" s="1"/>
  <c r="J388" i="105"/>
  <c r="K388" i="105" s="1"/>
  <c r="J387" i="105"/>
  <c r="K387" i="105" s="1"/>
  <c r="J386" i="105"/>
  <c r="K386" i="105" s="1"/>
  <c r="J385" i="105"/>
  <c r="K385" i="105" s="1"/>
  <c r="J384" i="105"/>
  <c r="K384" i="105" s="1"/>
  <c r="J383" i="105"/>
  <c r="K383" i="105" s="1"/>
  <c r="J382" i="105"/>
  <c r="K382" i="105" s="1"/>
  <c r="J381" i="105"/>
  <c r="K381" i="105" s="1"/>
  <c r="J380" i="105"/>
  <c r="K380" i="105" s="1"/>
  <c r="J379" i="105"/>
  <c r="K379" i="105" s="1"/>
  <c r="J378" i="105"/>
  <c r="K378" i="105" s="1"/>
  <c r="J377" i="105"/>
  <c r="K377" i="105" s="1"/>
  <c r="J376" i="105"/>
  <c r="K376" i="105" s="1"/>
  <c r="J375" i="105"/>
  <c r="K375" i="105" s="1"/>
  <c r="J374" i="105"/>
  <c r="K374" i="105" s="1"/>
  <c r="J373" i="105"/>
  <c r="K373" i="105" s="1"/>
  <c r="J372" i="105"/>
  <c r="K372" i="105" s="1"/>
  <c r="J371" i="105"/>
  <c r="K371" i="105" s="1"/>
  <c r="J370" i="105"/>
  <c r="K370" i="105" s="1"/>
  <c r="J369" i="105"/>
  <c r="K369" i="105" s="1"/>
  <c r="J368" i="105"/>
  <c r="K368" i="105" s="1"/>
  <c r="J367" i="105"/>
  <c r="K367" i="105" s="1"/>
  <c r="J366" i="105"/>
  <c r="K366" i="105" s="1"/>
  <c r="J365" i="105"/>
  <c r="K365" i="105" s="1"/>
  <c r="J364" i="105"/>
  <c r="K364" i="105" s="1"/>
  <c r="J363" i="105"/>
  <c r="K363" i="105" s="1"/>
  <c r="J362" i="105"/>
  <c r="K362" i="105" s="1"/>
  <c r="J361" i="105"/>
  <c r="K361" i="105" s="1"/>
  <c r="J360" i="105"/>
  <c r="K360" i="105" s="1"/>
  <c r="J359" i="105"/>
  <c r="K359" i="105" s="1"/>
  <c r="J358" i="105"/>
  <c r="K358" i="105" s="1"/>
  <c r="J357" i="105"/>
  <c r="K357" i="105" s="1"/>
  <c r="J356" i="105"/>
  <c r="K356" i="105" s="1"/>
  <c r="J355" i="105"/>
  <c r="K355" i="105" s="1"/>
  <c r="J354" i="105"/>
  <c r="K354" i="105" s="1"/>
  <c r="J353" i="105"/>
  <c r="K353" i="105" s="1"/>
  <c r="J352" i="105"/>
  <c r="K352" i="105" s="1"/>
  <c r="J351" i="105"/>
  <c r="K351" i="105" s="1"/>
  <c r="J350" i="105"/>
  <c r="K350" i="105" s="1"/>
  <c r="J349" i="105"/>
  <c r="K349" i="105" s="1"/>
  <c r="J348" i="105"/>
  <c r="K348" i="105" s="1"/>
  <c r="J347" i="105"/>
  <c r="K347" i="105" s="1"/>
  <c r="J346" i="105"/>
  <c r="K346" i="105" s="1"/>
  <c r="J345" i="105"/>
  <c r="K345" i="105" s="1"/>
  <c r="J344" i="105"/>
  <c r="K344" i="105" s="1"/>
  <c r="J343" i="105"/>
  <c r="K343" i="105" s="1"/>
  <c r="J342" i="105"/>
  <c r="K342" i="105" s="1"/>
  <c r="J341" i="105"/>
  <c r="K341" i="105" s="1"/>
  <c r="J340" i="105"/>
  <c r="K340" i="105" s="1"/>
  <c r="J339" i="105"/>
  <c r="K339" i="105" s="1"/>
  <c r="J338" i="105"/>
  <c r="K338" i="105" s="1"/>
  <c r="J337" i="105"/>
  <c r="K337" i="105" s="1"/>
  <c r="J336" i="105"/>
  <c r="K336" i="105" s="1"/>
  <c r="J335" i="105"/>
  <c r="K335" i="105" s="1"/>
  <c r="J334" i="105"/>
  <c r="K334" i="105" s="1"/>
  <c r="J333" i="105"/>
  <c r="K333" i="105" s="1"/>
  <c r="J332" i="105"/>
  <c r="K332" i="105" s="1"/>
  <c r="J331" i="105"/>
  <c r="K331" i="105" s="1"/>
  <c r="J330" i="105"/>
  <c r="K330" i="105" s="1"/>
  <c r="J329" i="105"/>
  <c r="K329" i="105" s="1"/>
  <c r="J328" i="105"/>
  <c r="K328" i="105" s="1"/>
  <c r="J327" i="105"/>
  <c r="K327" i="105" s="1"/>
  <c r="J326" i="105"/>
  <c r="K326" i="105" s="1"/>
  <c r="J325" i="105"/>
  <c r="K325" i="105" s="1"/>
  <c r="J324" i="105"/>
  <c r="K324" i="105" s="1"/>
  <c r="J323" i="105"/>
  <c r="K323" i="105" s="1"/>
  <c r="J322" i="105"/>
  <c r="K322" i="105" s="1"/>
  <c r="J321" i="105"/>
  <c r="K321" i="105" s="1"/>
  <c r="J320" i="105"/>
  <c r="K320" i="105" s="1"/>
  <c r="J319" i="105"/>
  <c r="K319" i="105" s="1"/>
  <c r="J318" i="105"/>
  <c r="K318" i="105" s="1"/>
  <c r="J317" i="105"/>
  <c r="K317" i="105" s="1"/>
  <c r="J316" i="105"/>
  <c r="K316" i="105" s="1"/>
  <c r="J315" i="105"/>
  <c r="K315" i="105" s="1"/>
  <c r="J314" i="105"/>
  <c r="K314" i="105" s="1"/>
  <c r="J313" i="105"/>
  <c r="K313" i="105" s="1"/>
  <c r="J312" i="105"/>
  <c r="K312" i="105" s="1"/>
  <c r="J311" i="105"/>
  <c r="K311" i="105" s="1"/>
  <c r="J310" i="105"/>
  <c r="K310" i="105" s="1"/>
  <c r="J309" i="105"/>
  <c r="K309" i="105" s="1"/>
  <c r="J308" i="105"/>
  <c r="K308" i="105" s="1"/>
  <c r="J307" i="105"/>
  <c r="K307" i="105" s="1"/>
  <c r="J306" i="105"/>
  <c r="K306" i="105" s="1"/>
  <c r="J305" i="105"/>
  <c r="K305" i="105" s="1"/>
  <c r="J304" i="105"/>
  <c r="K304" i="105" s="1"/>
  <c r="J303" i="105"/>
  <c r="K303" i="105" s="1"/>
  <c r="J302" i="105"/>
  <c r="K302" i="105" s="1"/>
  <c r="J301" i="105"/>
  <c r="K301" i="105" s="1"/>
  <c r="J300" i="105"/>
  <c r="K300" i="105" s="1"/>
  <c r="J299" i="105"/>
  <c r="K299" i="105" s="1"/>
  <c r="J298" i="105"/>
  <c r="K298" i="105" s="1"/>
  <c r="J297" i="105"/>
  <c r="K297" i="105" s="1"/>
  <c r="J296" i="105"/>
  <c r="K296" i="105" s="1"/>
  <c r="J295" i="105"/>
  <c r="K295" i="105" s="1"/>
  <c r="J294" i="105"/>
  <c r="K294" i="105" s="1"/>
  <c r="J293" i="105"/>
  <c r="K293" i="105" s="1"/>
  <c r="J292" i="105"/>
  <c r="K292" i="105" s="1"/>
  <c r="J291" i="105"/>
  <c r="K291" i="105" s="1"/>
  <c r="J290" i="105"/>
  <c r="K290" i="105" s="1"/>
  <c r="J289" i="105"/>
  <c r="K289" i="105" s="1"/>
  <c r="J288" i="105"/>
  <c r="K288" i="105" s="1"/>
  <c r="J287" i="105"/>
  <c r="K287" i="105" s="1"/>
  <c r="J286" i="105"/>
  <c r="K286" i="105" s="1"/>
  <c r="J285" i="105"/>
  <c r="K285" i="105" s="1"/>
  <c r="J284" i="105"/>
  <c r="K284" i="105" s="1"/>
  <c r="J283" i="105"/>
  <c r="K283" i="105" s="1"/>
  <c r="J282" i="105"/>
  <c r="K282" i="105" s="1"/>
  <c r="J281" i="105"/>
  <c r="K281" i="105" s="1"/>
  <c r="J280" i="105"/>
  <c r="K280" i="105" s="1"/>
  <c r="J279" i="105"/>
  <c r="K279" i="105" s="1"/>
  <c r="J278" i="105"/>
  <c r="K278" i="105" s="1"/>
  <c r="J277" i="105"/>
  <c r="K277" i="105" s="1"/>
  <c r="J276" i="105"/>
  <c r="K276" i="105" s="1"/>
  <c r="J275" i="105"/>
  <c r="K275" i="105" s="1"/>
  <c r="J274" i="105"/>
  <c r="K274" i="105" s="1"/>
  <c r="J273" i="105"/>
  <c r="K273" i="105" s="1"/>
  <c r="J272" i="105"/>
  <c r="K272" i="105" s="1"/>
  <c r="J271" i="105"/>
  <c r="K271" i="105" s="1"/>
  <c r="J270" i="105"/>
  <c r="K270" i="105" s="1"/>
  <c r="J269" i="105"/>
  <c r="K269" i="105" s="1"/>
  <c r="J268" i="105"/>
  <c r="K268" i="105" s="1"/>
  <c r="J267" i="105"/>
  <c r="K267" i="105" s="1"/>
  <c r="J266" i="105"/>
  <c r="K266" i="105" s="1"/>
  <c r="J265" i="105"/>
  <c r="K265" i="105" s="1"/>
  <c r="J264" i="105"/>
  <c r="K264" i="105" s="1"/>
  <c r="J263" i="105"/>
  <c r="K263" i="105" s="1"/>
  <c r="J262" i="105"/>
  <c r="K262" i="105" s="1"/>
  <c r="J261" i="105"/>
  <c r="K261" i="105" s="1"/>
  <c r="J260" i="105"/>
  <c r="K260" i="105" s="1"/>
  <c r="J259" i="105"/>
  <c r="K259" i="105" s="1"/>
  <c r="J258" i="105"/>
  <c r="K258" i="105" s="1"/>
  <c r="J257" i="105"/>
  <c r="K257" i="105" s="1"/>
  <c r="J256" i="105"/>
  <c r="K256" i="105" s="1"/>
  <c r="J255" i="105"/>
  <c r="K255" i="105" s="1"/>
  <c r="J254" i="105"/>
  <c r="K254" i="105" s="1"/>
  <c r="J253" i="105"/>
  <c r="K253" i="105" s="1"/>
  <c r="J252" i="105"/>
  <c r="K252" i="105" s="1"/>
  <c r="J251" i="105"/>
  <c r="K251" i="105" s="1"/>
  <c r="J250" i="105"/>
  <c r="K250" i="105" s="1"/>
  <c r="J249" i="105"/>
  <c r="K249" i="105" s="1"/>
  <c r="J248" i="105"/>
  <c r="K248" i="105" s="1"/>
  <c r="J247" i="105"/>
  <c r="K247" i="105" s="1"/>
  <c r="J246" i="105"/>
  <c r="K246" i="105" s="1"/>
  <c r="J245" i="105"/>
  <c r="K245" i="105" s="1"/>
  <c r="J244" i="105"/>
  <c r="K244" i="105" s="1"/>
  <c r="J243" i="105"/>
  <c r="K243" i="105" s="1"/>
  <c r="J242" i="105"/>
  <c r="K242" i="105" s="1"/>
  <c r="J241" i="105"/>
  <c r="K241" i="105" s="1"/>
  <c r="J240" i="105"/>
  <c r="K240" i="105" s="1"/>
  <c r="J239" i="105"/>
  <c r="K239" i="105" s="1"/>
  <c r="J238" i="105"/>
  <c r="K238" i="105" s="1"/>
  <c r="J237" i="105"/>
  <c r="K237" i="105" s="1"/>
  <c r="J236" i="105"/>
  <c r="K236" i="105" s="1"/>
  <c r="J235" i="105"/>
  <c r="K235" i="105" s="1"/>
  <c r="J234" i="105"/>
  <c r="K234" i="105" s="1"/>
  <c r="J233" i="105"/>
  <c r="K233" i="105" s="1"/>
  <c r="J232" i="105"/>
  <c r="K232" i="105" s="1"/>
  <c r="J231" i="105"/>
  <c r="K231" i="105" s="1"/>
  <c r="J230" i="105"/>
  <c r="K230" i="105" s="1"/>
  <c r="J229" i="105"/>
  <c r="K229" i="105" s="1"/>
  <c r="J228" i="105"/>
  <c r="K228" i="105" s="1"/>
  <c r="J227" i="105"/>
  <c r="K227" i="105" s="1"/>
  <c r="J226" i="105"/>
  <c r="K226" i="105" s="1"/>
  <c r="J225" i="105"/>
  <c r="K225" i="105" s="1"/>
  <c r="J224" i="105"/>
  <c r="K224" i="105" s="1"/>
  <c r="J223" i="105"/>
  <c r="K223" i="105" s="1"/>
  <c r="J222" i="105"/>
  <c r="K222" i="105" s="1"/>
  <c r="J221" i="105"/>
  <c r="K221" i="105" s="1"/>
  <c r="J220" i="105"/>
  <c r="K220" i="105" s="1"/>
  <c r="J219" i="105"/>
  <c r="K219" i="105" s="1"/>
  <c r="J218" i="105"/>
  <c r="K218" i="105" s="1"/>
  <c r="J217" i="105"/>
  <c r="K217" i="105" s="1"/>
  <c r="J216" i="105"/>
  <c r="K216" i="105" s="1"/>
  <c r="J215" i="105"/>
  <c r="K215" i="105" s="1"/>
  <c r="J214" i="105"/>
  <c r="K214" i="105" s="1"/>
  <c r="J213" i="105"/>
  <c r="K213" i="105" s="1"/>
  <c r="J212" i="105"/>
  <c r="K212" i="105" s="1"/>
  <c r="J211" i="105"/>
  <c r="K211" i="105" s="1"/>
  <c r="J210" i="105"/>
  <c r="K210" i="105" s="1"/>
  <c r="J209" i="105"/>
  <c r="K209" i="105" s="1"/>
  <c r="J208" i="105"/>
  <c r="K208" i="105" s="1"/>
  <c r="J207" i="105"/>
  <c r="K207" i="105" s="1"/>
  <c r="J206" i="105"/>
  <c r="K206" i="105" s="1"/>
  <c r="J205" i="105"/>
  <c r="K205" i="105" s="1"/>
  <c r="J204" i="105"/>
  <c r="K204" i="105" s="1"/>
  <c r="J203" i="105"/>
  <c r="K203" i="105" s="1"/>
  <c r="J202" i="105"/>
  <c r="K202" i="105" s="1"/>
  <c r="J201" i="105"/>
  <c r="K201" i="105" s="1"/>
  <c r="J200" i="105"/>
  <c r="K200" i="105" s="1"/>
  <c r="J199" i="105"/>
  <c r="K199" i="105" s="1"/>
  <c r="J198" i="105"/>
  <c r="K198" i="105" s="1"/>
  <c r="J197" i="105"/>
  <c r="K197" i="105" s="1"/>
  <c r="J196" i="105"/>
  <c r="K196" i="105" s="1"/>
  <c r="J195" i="105"/>
  <c r="K195" i="105" s="1"/>
  <c r="J194" i="105"/>
  <c r="K194" i="105" s="1"/>
  <c r="J193" i="105"/>
  <c r="K193" i="105" s="1"/>
  <c r="J192" i="105"/>
  <c r="K192" i="105" s="1"/>
  <c r="J191" i="105"/>
  <c r="K191" i="105" s="1"/>
  <c r="J190" i="105"/>
  <c r="K190" i="105" s="1"/>
  <c r="J189" i="105"/>
  <c r="K189" i="105" s="1"/>
  <c r="J188" i="105"/>
  <c r="K188" i="105" s="1"/>
  <c r="J187" i="105"/>
  <c r="K187" i="105" s="1"/>
  <c r="J186" i="105"/>
  <c r="K186" i="105" s="1"/>
  <c r="J185" i="105"/>
  <c r="K185" i="105" s="1"/>
  <c r="J184" i="105"/>
  <c r="K184" i="105" s="1"/>
  <c r="J183" i="105"/>
  <c r="K183" i="105" s="1"/>
  <c r="J182" i="105"/>
  <c r="K182" i="105" s="1"/>
  <c r="J181" i="105"/>
  <c r="K181" i="105" s="1"/>
  <c r="J180" i="105"/>
  <c r="K180" i="105" s="1"/>
  <c r="J179" i="105"/>
  <c r="K179" i="105" s="1"/>
  <c r="J178" i="105"/>
  <c r="K178" i="105" s="1"/>
  <c r="J177" i="105"/>
  <c r="K177" i="105" s="1"/>
  <c r="J176" i="105"/>
  <c r="K176" i="105" s="1"/>
  <c r="J175" i="105"/>
  <c r="K175" i="105" s="1"/>
  <c r="J174" i="105"/>
  <c r="K174" i="105" s="1"/>
  <c r="J173" i="105"/>
  <c r="K173" i="105" s="1"/>
  <c r="J172" i="105"/>
  <c r="K172" i="105" s="1"/>
  <c r="J171" i="105"/>
  <c r="K171" i="105" s="1"/>
  <c r="J170" i="105"/>
  <c r="K170" i="105" s="1"/>
  <c r="J169" i="105"/>
  <c r="K169" i="105" s="1"/>
  <c r="J168" i="105"/>
  <c r="K168" i="105" s="1"/>
  <c r="J167" i="105"/>
  <c r="K167" i="105" s="1"/>
  <c r="J166" i="105"/>
  <c r="K166" i="105" s="1"/>
  <c r="J165" i="105"/>
  <c r="K165" i="105" s="1"/>
  <c r="J164" i="105"/>
  <c r="K164" i="105" s="1"/>
  <c r="J163" i="105"/>
  <c r="K163" i="105" s="1"/>
  <c r="J162" i="105"/>
  <c r="K162" i="105" s="1"/>
  <c r="J161" i="105"/>
  <c r="K161" i="105" s="1"/>
  <c r="J160" i="105"/>
  <c r="K160" i="105" s="1"/>
  <c r="J159" i="105"/>
  <c r="K159" i="105" s="1"/>
  <c r="J158" i="105"/>
  <c r="K158" i="105" s="1"/>
  <c r="J157" i="105"/>
  <c r="K157" i="105" s="1"/>
  <c r="J156" i="105"/>
  <c r="K156" i="105" s="1"/>
  <c r="J155" i="105"/>
  <c r="K155" i="105" s="1"/>
  <c r="J154" i="105"/>
  <c r="K154" i="105" s="1"/>
  <c r="J153" i="105"/>
  <c r="K153" i="105" s="1"/>
  <c r="J152" i="105"/>
  <c r="K152" i="105" s="1"/>
  <c r="J151" i="105"/>
  <c r="K151" i="105" s="1"/>
  <c r="J150" i="105"/>
  <c r="K150" i="105" s="1"/>
  <c r="J149" i="105"/>
  <c r="K149" i="105" s="1"/>
  <c r="J148" i="105"/>
  <c r="K148" i="105" s="1"/>
  <c r="J147" i="105"/>
  <c r="K147" i="105" s="1"/>
  <c r="J146" i="105"/>
  <c r="K146" i="105" s="1"/>
  <c r="J145" i="105"/>
  <c r="K145" i="105" s="1"/>
  <c r="J144" i="105"/>
  <c r="K144" i="105" s="1"/>
  <c r="J143" i="105"/>
  <c r="K143" i="105" s="1"/>
  <c r="J142" i="105"/>
  <c r="K142" i="105" s="1"/>
  <c r="J141" i="105"/>
  <c r="K141" i="105" s="1"/>
  <c r="J140" i="105"/>
  <c r="K140" i="105" s="1"/>
  <c r="J139" i="105"/>
  <c r="K139" i="105" s="1"/>
  <c r="J138" i="105"/>
  <c r="K138" i="105" s="1"/>
  <c r="J137" i="105"/>
  <c r="K137" i="105" s="1"/>
  <c r="J136" i="105"/>
  <c r="K136" i="105" s="1"/>
  <c r="J135" i="105"/>
  <c r="K135" i="105" s="1"/>
  <c r="J134" i="105"/>
  <c r="K134" i="105" s="1"/>
  <c r="J133" i="105"/>
  <c r="K133" i="105" s="1"/>
  <c r="J132" i="105"/>
  <c r="K132" i="105" s="1"/>
  <c r="J131" i="105"/>
  <c r="K131" i="105" s="1"/>
  <c r="J130" i="105"/>
  <c r="K130" i="105" s="1"/>
  <c r="J129" i="105"/>
  <c r="K129" i="105" s="1"/>
  <c r="J128" i="105"/>
  <c r="K128" i="105" s="1"/>
  <c r="J127" i="105"/>
  <c r="K127" i="105" s="1"/>
  <c r="J126" i="105"/>
  <c r="K126" i="105" s="1"/>
  <c r="J125" i="105"/>
  <c r="K125" i="105" s="1"/>
  <c r="J124" i="105"/>
  <c r="K124" i="105" s="1"/>
  <c r="J123" i="105"/>
  <c r="K123" i="105" s="1"/>
  <c r="J122" i="105"/>
  <c r="K122" i="105" s="1"/>
  <c r="J121" i="105"/>
  <c r="K121" i="105" s="1"/>
  <c r="J120" i="105"/>
  <c r="K120" i="105" s="1"/>
  <c r="J119" i="105"/>
  <c r="K119" i="105" s="1"/>
  <c r="J118" i="105"/>
  <c r="K118" i="105" s="1"/>
  <c r="J117" i="105"/>
  <c r="K117" i="105" s="1"/>
  <c r="J116" i="105"/>
  <c r="K116" i="105" s="1"/>
  <c r="J115" i="105"/>
  <c r="K115" i="105" s="1"/>
  <c r="J114" i="105"/>
  <c r="K114" i="105" s="1"/>
  <c r="J113" i="105"/>
  <c r="K113" i="105" s="1"/>
  <c r="J112" i="105"/>
  <c r="K112" i="105" s="1"/>
  <c r="J111" i="105"/>
  <c r="K111" i="105" s="1"/>
  <c r="J110" i="105"/>
  <c r="K110" i="105" s="1"/>
  <c r="J109" i="105"/>
  <c r="K109" i="105" s="1"/>
  <c r="J108" i="105"/>
  <c r="K108" i="105" s="1"/>
  <c r="J107" i="105"/>
  <c r="K107" i="105" s="1"/>
  <c r="J106" i="105"/>
  <c r="K106" i="105" s="1"/>
  <c r="J105" i="105"/>
  <c r="K105" i="105" s="1"/>
  <c r="J104" i="105"/>
  <c r="K104" i="105" s="1"/>
  <c r="J103" i="105"/>
  <c r="K103" i="105" s="1"/>
  <c r="J102" i="105"/>
  <c r="K102" i="105" s="1"/>
  <c r="J101" i="105"/>
  <c r="K101" i="105" s="1"/>
  <c r="J100" i="105"/>
  <c r="K100" i="105" s="1"/>
  <c r="J99" i="105"/>
  <c r="K99" i="105" s="1"/>
  <c r="J98" i="105"/>
  <c r="K98" i="105" s="1"/>
  <c r="J97" i="105"/>
  <c r="K97" i="105" s="1"/>
  <c r="J96" i="105"/>
  <c r="K96" i="105" s="1"/>
  <c r="J95" i="105"/>
  <c r="K95" i="105" s="1"/>
  <c r="J94" i="105"/>
  <c r="K94" i="105" s="1"/>
  <c r="J93" i="105"/>
  <c r="K93" i="105" s="1"/>
  <c r="J92" i="105"/>
  <c r="K92" i="105" s="1"/>
  <c r="J91" i="105"/>
  <c r="K91" i="105" s="1"/>
  <c r="J90" i="105"/>
  <c r="K90" i="105" s="1"/>
  <c r="J89" i="105"/>
  <c r="K89" i="105" s="1"/>
  <c r="J88" i="105"/>
  <c r="K88" i="105" s="1"/>
  <c r="J87" i="105"/>
  <c r="K87" i="105" s="1"/>
  <c r="J86" i="105"/>
  <c r="K86" i="105" s="1"/>
  <c r="J85" i="105"/>
  <c r="K85" i="105" s="1"/>
  <c r="J84" i="105"/>
  <c r="K84" i="105" s="1"/>
  <c r="J83" i="105"/>
  <c r="K83" i="105" s="1"/>
  <c r="J82" i="105"/>
  <c r="K82" i="105" s="1"/>
  <c r="J81" i="105"/>
  <c r="K81" i="105" s="1"/>
  <c r="J80" i="105"/>
  <c r="K80" i="105" s="1"/>
  <c r="J79" i="105"/>
  <c r="K79" i="105" s="1"/>
  <c r="J78" i="105"/>
  <c r="K78" i="105" s="1"/>
  <c r="J77" i="105"/>
  <c r="K77" i="105" s="1"/>
  <c r="J76" i="105"/>
  <c r="K76" i="105" s="1"/>
  <c r="J75" i="105"/>
  <c r="K75" i="105" s="1"/>
  <c r="J74" i="105"/>
  <c r="K74" i="105" s="1"/>
  <c r="J73" i="105"/>
  <c r="K73" i="105" s="1"/>
  <c r="J72" i="105"/>
  <c r="K72" i="105" s="1"/>
  <c r="J71" i="105"/>
  <c r="K71" i="105" s="1"/>
  <c r="J70" i="105"/>
  <c r="K70" i="105" s="1"/>
  <c r="J69" i="105"/>
  <c r="K69" i="105" s="1"/>
  <c r="J68" i="105"/>
  <c r="K68" i="105" s="1"/>
  <c r="J67" i="105"/>
  <c r="K67" i="105" s="1"/>
  <c r="J66" i="105"/>
  <c r="K66" i="105" s="1"/>
  <c r="J65" i="105"/>
  <c r="K65" i="105" s="1"/>
  <c r="J64" i="105"/>
  <c r="K64" i="105" s="1"/>
  <c r="J63" i="105"/>
  <c r="K63" i="105" s="1"/>
  <c r="J62" i="105"/>
  <c r="K62" i="105" s="1"/>
  <c r="J61" i="105"/>
  <c r="K61" i="105" s="1"/>
  <c r="J60" i="105"/>
  <c r="K60" i="105" s="1"/>
  <c r="J59" i="105"/>
  <c r="K59" i="105" s="1"/>
  <c r="J58" i="105"/>
  <c r="K58" i="105" s="1"/>
  <c r="J57" i="105"/>
  <c r="K57" i="105" s="1"/>
  <c r="J56" i="105"/>
  <c r="K56" i="105" s="1"/>
  <c r="J55" i="105"/>
  <c r="K55" i="105" s="1"/>
  <c r="J54" i="105"/>
  <c r="K54" i="105" s="1"/>
  <c r="J53" i="105"/>
  <c r="K53" i="105" s="1"/>
  <c r="J52" i="105"/>
  <c r="K52" i="105" s="1"/>
  <c r="J51" i="105"/>
  <c r="K51" i="105" s="1"/>
  <c r="J50" i="105"/>
  <c r="K50" i="105" s="1"/>
  <c r="J49" i="105"/>
  <c r="K49" i="105" s="1"/>
  <c r="J48" i="105"/>
  <c r="K48" i="105" s="1"/>
  <c r="J47" i="105"/>
  <c r="K47" i="105" s="1"/>
  <c r="J46" i="105"/>
  <c r="K46" i="105" s="1"/>
  <c r="J45" i="105"/>
  <c r="K45" i="105" s="1"/>
  <c r="J44" i="105"/>
  <c r="K44" i="105" s="1"/>
  <c r="J43" i="105"/>
  <c r="K43" i="105" s="1"/>
  <c r="J42" i="105"/>
  <c r="K42" i="105" s="1"/>
  <c r="J41" i="105"/>
  <c r="K41" i="105" s="1"/>
  <c r="J40" i="105"/>
  <c r="K40" i="105" s="1"/>
  <c r="J39" i="105"/>
  <c r="K39" i="105" s="1"/>
  <c r="J38" i="105"/>
  <c r="K38" i="105" s="1"/>
  <c r="J37" i="105"/>
  <c r="K37" i="105" s="1"/>
  <c r="J36" i="105"/>
  <c r="K36" i="105" s="1"/>
  <c r="J35" i="105"/>
  <c r="K35" i="105" s="1"/>
  <c r="J34" i="105"/>
  <c r="K34" i="105" s="1"/>
  <c r="J33" i="105"/>
  <c r="K33" i="105" s="1"/>
  <c r="J32" i="105"/>
  <c r="K32" i="105" s="1"/>
  <c r="J31" i="105"/>
  <c r="K31" i="105" s="1"/>
  <c r="J30" i="105"/>
  <c r="K30" i="105" s="1"/>
  <c r="J29" i="105"/>
  <c r="K29" i="105" s="1"/>
  <c r="J28" i="105"/>
  <c r="K28" i="105" s="1"/>
  <c r="J27" i="105"/>
  <c r="K27" i="105" s="1"/>
  <c r="J26" i="105"/>
  <c r="K26" i="105" s="1"/>
  <c r="J25" i="105"/>
  <c r="K25" i="105" s="1"/>
  <c r="J24" i="105"/>
  <c r="K24" i="105" s="1"/>
  <c r="J23" i="105"/>
  <c r="K23" i="105" s="1"/>
  <c r="J22" i="105"/>
  <c r="K22" i="105" s="1"/>
  <c r="J21" i="105"/>
  <c r="K21" i="105" s="1"/>
  <c r="J20" i="105"/>
  <c r="K20" i="105" s="1"/>
  <c r="J19" i="105"/>
  <c r="K19" i="105" s="1"/>
  <c r="J18" i="105"/>
  <c r="K18" i="105" s="1"/>
  <c r="J17" i="105"/>
  <c r="K17" i="105" s="1"/>
  <c r="J16" i="105"/>
  <c r="K16" i="105" s="1"/>
  <c r="J15" i="105"/>
  <c r="K15" i="105" s="1"/>
  <c r="J14" i="105"/>
  <c r="K14" i="105" s="1"/>
  <c r="J13" i="105"/>
  <c r="K13" i="105" s="1"/>
  <c r="J12" i="105"/>
  <c r="K12" i="105" s="1"/>
  <c r="J11" i="105"/>
  <c r="K11" i="105" s="1"/>
  <c r="J10" i="105"/>
  <c r="K10" i="105" s="1"/>
  <c r="J9" i="105"/>
  <c r="K9" i="105" s="1"/>
  <c r="J8" i="105"/>
  <c r="K8" i="105" s="1"/>
  <c r="J7" i="105"/>
  <c r="K7" i="105" s="1"/>
  <c r="J6" i="105"/>
  <c r="K6" i="105" s="1"/>
  <c r="J5" i="105"/>
  <c r="K5" i="105" s="1"/>
  <c r="J4" i="105"/>
  <c r="K4" i="105" s="1"/>
  <c r="H649" i="129"/>
  <c r="J648" i="129"/>
  <c r="K648" i="129" s="1"/>
  <c r="J647" i="129"/>
  <c r="K647" i="129" s="1"/>
  <c r="J646" i="129"/>
  <c r="K646" i="129" s="1"/>
  <c r="J645" i="129"/>
  <c r="K645" i="129" s="1"/>
  <c r="J644" i="129"/>
  <c r="K644" i="129" s="1"/>
  <c r="J643" i="129"/>
  <c r="K643" i="129" s="1"/>
  <c r="J642" i="129"/>
  <c r="K642" i="129" s="1"/>
  <c r="J641" i="129"/>
  <c r="K641" i="129" s="1"/>
  <c r="J640" i="129"/>
  <c r="K640" i="129" s="1"/>
  <c r="J639" i="129"/>
  <c r="K639" i="129" s="1"/>
  <c r="J638" i="129"/>
  <c r="K638" i="129" s="1"/>
  <c r="J637" i="129"/>
  <c r="K637" i="129" s="1"/>
  <c r="J636" i="129"/>
  <c r="K636" i="129" s="1"/>
  <c r="J635" i="129"/>
  <c r="K635" i="129" s="1"/>
  <c r="J634" i="129"/>
  <c r="K634" i="129" s="1"/>
  <c r="J633" i="129"/>
  <c r="K633" i="129" s="1"/>
  <c r="J632" i="129"/>
  <c r="K632" i="129" s="1"/>
  <c r="J631" i="129"/>
  <c r="K631" i="129" s="1"/>
  <c r="J630" i="129"/>
  <c r="K630" i="129" s="1"/>
  <c r="J629" i="129"/>
  <c r="K629" i="129" s="1"/>
  <c r="J628" i="129"/>
  <c r="K628" i="129" s="1"/>
  <c r="J627" i="129"/>
  <c r="K627" i="129" s="1"/>
  <c r="J626" i="129"/>
  <c r="K626" i="129" s="1"/>
  <c r="J625" i="129"/>
  <c r="K625" i="129" s="1"/>
  <c r="J624" i="129"/>
  <c r="K624" i="129" s="1"/>
  <c r="J623" i="129"/>
  <c r="K623" i="129" s="1"/>
  <c r="J622" i="129"/>
  <c r="K622" i="129" s="1"/>
  <c r="J621" i="129"/>
  <c r="K621" i="129" s="1"/>
  <c r="J620" i="129"/>
  <c r="K620" i="129" s="1"/>
  <c r="J619" i="129"/>
  <c r="K619" i="129" s="1"/>
  <c r="J618" i="129"/>
  <c r="K618" i="129" s="1"/>
  <c r="J617" i="129"/>
  <c r="K617" i="129" s="1"/>
  <c r="J616" i="129"/>
  <c r="K616" i="129" s="1"/>
  <c r="J615" i="129"/>
  <c r="K615" i="129" s="1"/>
  <c r="J614" i="129"/>
  <c r="K614" i="129" s="1"/>
  <c r="J613" i="129"/>
  <c r="K613" i="129" s="1"/>
  <c r="J612" i="129"/>
  <c r="K612" i="129" s="1"/>
  <c r="J611" i="129"/>
  <c r="K611" i="129" s="1"/>
  <c r="J610" i="129"/>
  <c r="K610" i="129" s="1"/>
  <c r="J609" i="129"/>
  <c r="K609" i="129" s="1"/>
  <c r="J608" i="129"/>
  <c r="K608" i="129" s="1"/>
  <c r="J607" i="129"/>
  <c r="K607" i="129" s="1"/>
  <c r="J606" i="129"/>
  <c r="K606" i="129" s="1"/>
  <c r="J605" i="129"/>
  <c r="K605" i="129" s="1"/>
  <c r="J604" i="129"/>
  <c r="K604" i="129" s="1"/>
  <c r="J603" i="129"/>
  <c r="K603" i="129" s="1"/>
  <c r="J602" i="129"/>
  <c r="K602" i="129" s="1"/>
  <c r="J601" i="129"/>
  <c r="K601" i="129" s="1"/>
  <c r="J600" i="129"/>
  <c r="K600" i="129" s="1"/>
  <c r="J599" i="129"/>
  <c r="K599" i="129" s="1"/>
  <c r="J598" i="129"/>
  <c r="K598" i="129" s="1"/>
  <c r="J597" i="129"/>
  <c r="K597" i="129" s="1"/>
  <c r="J596" i="129"/>
  <c r="K596" i="129" s="1"/>
  <c r="J595" i="129"/>
  <c r="K595" i="129" s="1"/>
  <c r="J594" i="129"/>
  <c r="K594" i="129" s="1"/>
  <c r="J593" i="129"/>
  <c r="K593" i="129" s="1"/>
  <c r="J592" i="129"/>
  <c r="K592" i="129" s="1"/>
  <c r="J591" i="129"/>
  <c r="K591" i="129" s="1"/>
  <c r="J590" i="129"/>
  <c r="K590" i="129" s="1"/>
  <c r="J589" i="129"/>
  <c r="K589" i="129" s="1"/>
  <c r="J588" i="129"/>
  <c r="K588" i="129" s="1"/>
  <c r="J587" i="129"/>
  <c r="K587" i="129" s="1"/>
  <c r="J586" i="129"/>
  <c r="K586" i="129" s="1"/>
  <c r="J585" i="129"/>
  <c r="K585" i="129" s="1"/>
  <c r="J584" i="129"/>
  <c r="K584" i="129" s="1"/>
  <c r="J583" i="129"/>
  <c r="K583" i="129" s="1"/>
  <c r="J582" i="129"/>
  <c r="K582" i="129" s="1"/>
  <c r="J581" i="129"/>
  <c r="K581" i="129" s="1"/>
  <c r="J580" i="129"/>
  <c r="K580" i="129" s="1"/>
  <c r="J579" i="129"/>
  <c r="K579" i="129" s="1"/>
  <c r="J578" i="129"/>
  <c r="K578" i="129" s="1"/>
  <c r="J577" i="129"/>
  <c r="K577" i="129" s="1"/>
  <c r="J576" i="129"/>
  <c r="K576" i="129" s="1"/>
  <c r="J575" i="129"/>
  <c r="K575" i="129" s="1"/>
  <c r="J574" i="129"/>
  <c r="K574" i="129" s="1"/>
  <c r="J573" i="129"/>
  <c r="K573" i="129" s="1"/>
  <c r="J572" i="129"/>
  <c r="K572" i="129" s="1"/>
  <c r="J571" i="129"/>
  <c r="K571" i="129" s="1"/>
  <c r="J570" i="129"/>
  <c r="K570" i="129" s="1"/>
  <c r="J569" i="129"/>
  <c r="K569" i="129" s="1"/>
  <c r="J568" i="129"/>
  <c r="K568" i="129" s="1"/>
  <c r="J567" i="129"/>
  <c r="K567" i="129" s="1"/>
  <c r="J566" i="129"/>
  <c r="K566" i="129" s="1"/>
  <c r="J565" i="129"/>
  <c r="K565" i="129" s="1"/>
  <c r="J564" i="129"/>
  <c r="K564" i="129" s="1"/>
  <c r="J563" i="129"/>
  <c r="K563" i="129" s="1"/>
  <c r="J562" i="129"/>
  <c r="K562" i="129" s="1"/>
  <c r="J561" i="129"/>
  <c r="K561" i="129" s="1"/>
  <c r="J560" i="129"/>
  <c r="K560" i="129" s="1"/>
  <c r="J559" i="129"/>
  <c r="K559" i="129" s="1"/>
  <c r="J558" i="129"/>
  <c r="K558" i="129" s="1"/>
  <c r="J557" i="129"/>
  <c r="K557" i="129" s="1"/>
  <c r="J556" i="129"/>
  <c r="K556" i="129" s="1"/>
  <c r="J555" i="129"/>
  <c r="K555" i="129" s="1"/>
  <c r="J554" i="129"/>
  <c r="K554" i="129" s="1"/>
  <c r="J553" i="129"/>
  <c r="K553" i="129" s="1"/>
  <c r="J552" i="129"/>
  <c r="K552" i="129" s="1"/>
  <c r="J551" i="129"/>
  <c r="K551" i="129" s="1"/>
  <c r="J550" i="129"/>
  <c r="K550" i="129" s="1"/>
  <c r="J549" i="129"/>
  <c r="K549" i="129" s="1"/>
  <c r="J548" i="129"/>
  <c r="K548" i="129" s="1"/>
  <c r="J547" i="129"/>
  <c r="K547" i="129" s="1"/>
  <c r="J546" i="129"/>
  <c r="K546" i="129" s="1"/>
  <c r="J545" i="129"/>
  <c r="K545" i="129" s="1"/>
  <c r="J544" i="129"/>
  <c r="K544" i="129" s="1"/>
  <c r="J543" i="129"/>
  <c r="K543" i="129" s="1"/>
  <c r="J542" i="129"/>
  <c r="K542" i="129" s="1"/>
  <c r="J541" i="129"/>
  <c r="K541" i="129" s="1"/>
  <c r="J540" i="129"/>
  <c r="K540" i="129" s="1"/>
  <c r="J539" i="129"/>
  <c r="K539" i="129" s="1"/>
  <c r="J538" i="129"/>
  <c r="K538" i="129" s="1"/>
  <c r="J537" i="129"/>
  <c r="K537" i="129" s="1"/>
  <c r="J536" i="129"/>
  <c r="K536" i="129" s="1"/>
  <c r="J535" i="129"/>
  <c r="K535" i="129" s="1"/>
  <c r="J534" i="129"/>
  <c r="K534" i="129" s="1"/>
  <c r="J533" i="129"/>
  <c r="K533" i="129" s="1"/>
  <c r="J532" i="129"/>
  <c r="K532" i="129" s="1"/>
  <c r="J531" i="129"/>
  <c r="K531" i="129" s="1"/>
  <c r="J530" i="129"/>
  <c r="K530" i="129" s="1"/>
  <c r="J529" i="129"/>
  <c r="K529" i="129" s="1"/>
  <c r="J528" i="129"/>
  <c r="K528" i="129" s="1"/>
  <c r="J527" i="129"/>
  <c r="K527" i="129" s="1"/>
  <c r="J526" i="129"/>
  <c r="K526" i="129" s="1"/>
  <c r="J525" i="129"/>
  <c r="K525" i="129" s="1"/>
  <c r="J524" i="129"/>
  <c r="K524" i="129" s="1"/>
  <c r="J523" i="129"/>
  <c r="K523" i="129" s="1"/>
  <c r="J522" i="129"/>
  <c r="K522" i="129" s="1"/>
  <c r="J521" i="129"/>
  <c r="K521" i="129" s="1"/>
  <c r="J520" i="129"/>
  <c r="K520" i="129" s="1"/>
  <c r="J519" i="129"/>
  <c r="K519" i="129" s="1"/>
  <c r="J518" i="129"/>
  <c r="K518" i="129" s="1"/>
  <c r="J517" i="129"/>
  <c r="K517" i="129" s="1"/>
  <c r="J516" i="129"/>
  <c r="K516" i="129" s="1"/>
  <c r="J515" i="129"/>
  <c r="K515" i="129" s="1"/>
  <c r="J514" i="129"/>
  <c r="K514" i="129" s="1"/>
  <c r="J513" i="129"/>
  <c r="K513" i="129" s="1"/>
  <c r="J512" i="129"/>
  <c r="K512" i="129" s="1"/>
  <c r="J511" i="129"/>
  <c r="K511" i="129" s="1"/>
  <c r="J510" i="129"/>
  <c r="K510" i="129" s="1"/>
  <c r="J509" i="129"/>
  <c r="K509" i="129" s="1"/>
  <c r="J508" i="129"/>
  <c r="K508" i="129" s="1"/>
  <c r="J507" i="129"/>
  <c r="K507" i="129" s="1"/>
  <c r="J506" i="129"/>
  <c r="K506" i="129" s="1"/>
  <c r="J505" i="129"/>
  <c r="K505" i="129" s="1"/>
  <c r="J504" i="129"/>
  <c r="K504" i="129" s="1"/>
  <c r="J503" i="129"/>
  <c r="K503" i="129" s="1"/>
  <c r="J502" i="129"/>
  <c r="K502" i="129" s="1"/>
  <c r="J501" i="129"/>
  <c r="K501" i="129" s="1"/>
  <c r="J500" i="129"/>
  <c r="K500" i="129" s="1"/>
  <c r="J499" i="129"/>
  <c r="K499" i="129" s="1"/>
  <c r="J498" i="129"/>
  <c r="K498" i="129" s="1"/>
  <c r="J497" i="129"/>
  <c r="K497" i="129" s="1"/>
  <c r="J496" i="129"/>
  <c r="K496" i="129" s="1"/>
  <c r="J495" i="129"/>
  <c r="K495" i="129" s="1"/>
  <c r="J494" i="129"/>
  <c r="K494" i="129" s="1"/>
  <c r="J493" i="129"/>
  <c r="K493" i="129" s="1"/>
  <c r="J492" i="129"/>
  <c r="K492" i="129" s="1"/>
  <c r="J491" i="129"/>
  <c r="K491" i="129" s="1"/>
  <c r="J490" i="129"/>
  <c r="K490" i="129" s="1"/>
  <c r="J489" i="129"/>
  <c r="K489" i="129" s="1"/>
  <c r="J488" i="129"/>
  <c r="K488" i="129" s="1"/>
  <c r="J487" i="129"/>
  <c r="K487" i="129" s="1"/>
  <c r="J486" i="129"/>
  <c r="K486" i="129" s="1"/>
  <c r="J485" i="129"/>
  <c r="K485" i="129" s="1"/>
  <c r="J484" i="129"/>
  <c r="K484" i="129" s="1"/>
  <c r="J483" i="129"/>
  <c r="K483" i="129" s="1"/>
  <c r="J482" i="129"/>
  <c r="K482" i="129" s="1"/>
  <c r="J481" i="129"/>
  <c r="K481" i="129" s="1"/>
  <c r="J480" i="129"/>
  <c r="K480" i="129" s="1"/>
  <c r="J479" i="129"/>
  <c r="K479" i="129" s="1"/>
  <c r="J478" i="129"/>
  <c r="K478" i="129" s="1"/>
  <c r="J477" i="129"/>
  <c r="K477" i="129" s="1"/>
  <c r="J476" i="129"/>
  <c r="K476" i="129" s="1"/>
  <c r="J475" i="129"/>
  <c r="K475" i="129" s="1"/>
  <c r="J474" i="129"/>
  <c r="K474" i="129" s="1"/>
  <c r="J473" i="129"/>
  <c r="K473" i="129" s="1"/>
  <c r="J472" i="129"/>
  <c r="K472" i="129" s="1"/>
  <c r="J471" i="129"/>
  <c r="K471" i="129" s="1"/>
  <c r="J470" i="129"/>
  <c r="K470" i="129" s="1"/>
  <c r="J469" i="129"/>
  <c r="K469" i="129" s="1"/>
  <c r="J468" i="129"/>
  <c r="K468" i="129" s="1"/>
  <c r="J467" i="129"/>
  <c r="K467" i="129" s="1"/>
  <c r="J466" i="129"/>
  <c r="K466" i="129" s="1"/>
  <c r="J465" i="129"/>
  <c r="K465" i="129" s="1"/>
  <c r="J464" i="129"/>
  <c r="K464" i="129" s="1"/>
  <c r="J463" i="129"/>
  <c r="K463" i="129" s="1"/>
  <c r="J462" i="129"/>
  <c r="K462" i="129" s="1"/>
  <c r="J461" i="129"/>
  <c r="K461" i="129" s="1"/>
  <c r="J460" i="129"/>
  <c r="K460" i="129" s="1"/>
  <c r="J459" i="129"/>
  <c r="K459" i="129" s="1"/>
  <c r="J458" i="129"/>
  <c r="K458" i="129" s="1"/>
  <c r="J457" i="129"/>
  <c r="K457" i="129" s="1"/>
  <c r="J456" i="129"/>
  <c r="K456" i="129" s="1"/>
  <c r="J455" i="129"/>
  <c r="K455" i="129" s="1"/>
  <c r="J454" i="129"/>
  <c r="K454" i="129" s="1"/>
  <c r="J453" i="129"/>
  <c r="K453" i="129" s="1"/>
  <c r="J452" i="129"/>
  <c r="K452" i="129" s="1"/>
  <c r="J451" i="129"/>
  <c r="K451" i="129" s="1"/>
  <c r="J450" i="129"/>
  <c r="K450" i="129" s="1"/>
  <c r="J449" i="129"/>
  <c r="K449" i="129" s="1"/>
  <c r="J448" i="129"/>
  <c r="K448" i="129" s="1"/>
  <c r="J447" i="129"/>
  <c r="K447" i="129" s="1"/>
  <c r="J446" i="129"/>
  <c r="K446" i="129" s="1"/>
  <c r="J445" i="129"/>
  <c r="K445" i="129" s="1"/>
  <c r="J444" i="129"/>
  <c r="K444" i="129" s="1"/>
  <c r="J443" i="129"/>
  <c r="K443" i="129" s="1"/>
  <c r="J442" i="129"/>
  <c r="K442" i="129" s="1"/>
  <c r="J441" i="129"/>
  <c r="K441" i="129" s="1"/>
  <c r="J440" i="129"/>
  <c r="K440" i="129" s="1"/>
  <c r="J439" i="129"/>
  <c r="K439" i="129" s="1"/>
  <c r="J438" i="129"/>
  <c r="K438" i="129" s="1"/>
  <c r="J437" i="129"/>
  <c r="K437" i="129" s="1"/>
  <c r="J436" i="129"/>
  <c r="K436" i="129" s="1"/>
  <c r="J435" i="129"/>
  <c r="K435" i="129" s="1"/>
  <c r="J434" i="129"/>
  <c r="K434" i="129" s="1"/>
  <c r="J433" i="129"/>
  <c r="K433" i="129" s="1"/>
  <c r="J432" i="129"/>
  <c r="K432" i="129" s="1"/>
  <c r="J431" i="129"/>
  <c r="K431" i="129" s="1"/>
  <c r="J430" i="129"/>
  <c r="K430" i="129" s="1"/>
  <c r="J429" i="129"/>
  <c r="K429" i="129" s="1"/>
  <c r="J428" i="129"/>
  <c r="K428" i="129" s="1"/>
  <c r="J427" i="129"/>
  <c r="K427" i="129" s="1"/>
  <c r="J426" i="129"/>
  <c r="K426" i="129" s="1"/>
  <c r="J425" i="129"/>
  <c r="K425" i="129" s="1"/>
  <c r="J424" i="129"/>
  <c r="K424" i="129" s="1"/>
  <c r="J423" i="129"/>
  <c r="K423" i="129" s="1"/>
  <c r="J422" i="129"/>
  <c r="K422" i="129" s="1"/>
  <c r="J421" i="129"/>
  <c r="K421" i="129" s="1"/>
  <c r="J420" i="129"/>
  <c r="K420" i="129" s="1"/>
  <c r="J419" i="129"/>
  <c r="K419" i="129" s="1"/>
  <c r="J418" i="129"/>
  <c r="K418" i="129" s="1"/>
  <c r="J417" i="129"/>
  <c r="K417" i="129" s="1"/>
  <c r="J416" i="129"/>
  <c r="K416" i="129" s="1"/>
  <c r="J415" i="129"/>
  <c r="K415" i="129" s="1"/>
  <c r="J414" i="129"/>
  <c r="K414" i="129" s="1"/>
  <c r="J413" i="129"/>
  <c r="K413" i="129" s="1"/>
  <c r="J412" i="129"/>
  <c r="K412" i="129" s="1"/>
  <c r="J411" i="129"/>
  <c r="K411" i="129" s="1"/>
  <c r="J410" i="129"/>
  <c r="K410" i="129" s="1"/>
  <c r="J409" i="129"/>
  <c r="K409" i="129" s="1"/>
  <c r="J408" i="129"/>
  <c r="K408" i="129" s="1"/>
  <c r="J407" i="129"/>
  <c r="K407" i="129" s="1"/>
  <c r="J406" i="129"/>
  <c r="K406" i="129" s="1"/>
  <c r="J405" i="129"/>
  <c r="K405" i="129" s="1"/>
  <c r="J404" i="129"/>
  <c r="K404" i="129" s="1"/>
  <c r="J403" i="129"/>
  <c r="K403" i="129" s="1"/>
  <c r="J402" i="129"/>
  <c r="K402" i="129" s="1"/>
  <c r="J401" i="129"/>
  <c r="K401" i="129" s="1"/>
  <c r="J400" i="129"/>
  <c r="K400" i="129" s="1"/>
  <c r="J399" i="129"/>
  <c r="K399" i="129" s="1"/>
  <c r="K398" i="129"/>
  <c r="J398" i="129"/>
  <c r="J397" i="129"/>
  <c r="K397" i="129" s="1"/>
  <c r="J396" i="129"/>
  <c r="K396" i="129" s="1"/>
  <c r="J395" i="129"/>
  <c r="K395" i="129" s="1"/>
  <c r="J394" i="129"/>
  <c r="K394" i="129" s="1"/>
  <c r="J393" i="129"/>
  <c r="K393" i="129" s="1"/>
  <c r="K392" i="129"/>
  <c r="J392" i="129"/>
  <c r="J391" i="129"/>
  <c r="K391" i="129" s="1"/>
  <c r="J390" i="129"/>
  <c r="K390" i="129" s="1"/>
  <c r="J389" i="129"/>
  <c r="K389" i="129" s="1"/>
  <c r="J388" i="129"/>
  <c r="K388" i="129" s="1"/>
  <c r="J387" i="129"/>
  <c r="K387" i="129" s="1"/>
  <c r="K386" i="129"/>
  <c r="J386" i="129"/>
  <c r="J385" i="129"/>
  <c r="K385" i="129" s="1"/>
  <c r="J384" i="129"/>
  <c r="K384" i="129" s="1"/>
  <c r="J383" i="129"/>
  <c r="K383" i="129" s="1"/>
  <c r="J382" i="129"/>
  <c r="K382" i="129" s="1"/>
  <c r="J381" i="129"/>
  <c r="K381" i="129" s="1"/>
  <c r="K380" i="129"/>
  <c r="J380" i="129"/>
  <c r="J379" i="129"/>
  <c r="K379" i="129" s="1"/>
  <c r="J378" i="129"/>
  <c r="K378" i="129" s="1"/>
  <c r="J377" i="129"/>
  <c r="K377" i="129" s="1"/>
  <c r="J376" i="129"/>
  <c r="K376" i="129" s="1"/>
  <c r="J375" i="129"/>
  <c r="K375" i="129" s="1"/>
  <c r="K374" i="129"/>
  <c r="J374" i="129"/>
  <c r="J373" i="129"/>
  <c r="K373" i="129" s="1"/>
  <c r="J372" i="129"/>
  <c r="K372" i="129" s="1"/>
  <c r="J371" i="129"/>
  <c r="K371" i="129" s="1"/>
  <c r="J370" i="129"/>
  <c r="K370" i="129" s="1"/>
  <c r="J369" i="129"/>
  <c r="K369" i="129" s="1"/>
  <c r="J368" i="129"/>
  <c r="K368" i="129" s="1"/>
  <c r="J367" i="129"/>
  <c r="K367" i="129" s="1"/>
  <c r="J366" i="129"/>
  <c r="K366" i="129" s="1"/>
  <c r="J365" i="129"/>
  <c r="K365" i="129" s="1"/>
  <c r="J364" i="129"/>
  <c r="K364" i="129" s="1"/>
  <c r="J363" i="129"/>
  <c r="K363" i="129" s="1"/>
  <c r="J362" i="129"/>
  <c r="K362" i="129" s="1"/>
  <c r="J361" i="129"/>
  <c r="K361" i="129" s="1"/>
  <c r="J360" i="129"/>
  <c r="K360" i="129" s="1"/>
  <c r="J359" i="129"/>
  <c r="K359" i="129" s="1"/>
  <c r="J358" i="129"/>
  <c r="K358" i="129" s="1"/>
  <c r="J357" i="129"/>
  <c r="K357" i="129" s="1"/>
  <c r="J356" i="129"/>
  <c r="K356" i="129" s="1"/>
  <c r="J355" i="129"/>
  <c r="K355" i="129" s="1"/>
  <c r="J354" i="129"/>
  <c r="K354" i="129" s="1"/>
  <c r="J353" i="129"/>
  <c r="K353" i="129" s="1"/>
  <c r="J352" i="129"/>
  <c r="K352" i="129" s="1"/>
  <c r="J351" i="129"/>
  <c r="K351" i="129" s="1"/>
  <c r="J350" i="129"/>
  <c r="K350" i="129" s="1"/>
  <c r="J349" i="129"/>
  <c r="K349" i="129" s="1"/>
  <c r="J348" i="129"/>
  <c r="K348" i="129" s="1"/>
  <c r="J347" i="129"/>
  <c r="K347" i="129" s="1"/>
  <c r="J346" i="129"/>
  <c r="K346" i="129" s="1"/>
  <c r="J345" i="129"/>
  <c r="K345" i="129" s="1"/>
  <c r="J344" i="129"/>
  <c r="K344" i="129" s="1"/>
  <c r="J343" i="129"/>
  <c r="K343" i="129" s="1"/>
  <c r="J342" i="129"/>
  <c r="K342" i="129" s="1"/>
  <c r="J341" i="129"/>
  <c r="K341" i="129" s="1"/>
  <c r="J340" i="129"/>
  <c r="K340" i="129" s="1"/>
  <c r="J339" i="129"/>
  <c r="K339" i="129" s="1"/>
  <c r="J338" i="129"/>
  <c r="K338" i="129" s="1"/>
  <c r="J337" i="129"/>
  <c r="K337" i="129" s="1"/>
  <c r="J336" i="129"/>
  <c r="K336" i="129" s="1"/>
  <c r="J335" i="129"/>
  <c r="K335" i="129" s="1"/>
  <c r="J334" i="129"/>
  <c r="K334" i="129" s="1"/>
  <c r="J333" i="129"/>
  <c r="K333" i="129" s="1"/>
  <c r="J332" i="129"/>
  <c r="K332" i="129" s="1"/>
  <c r="J331" i="129"/>
  <c r="K331" i="129" s="1"/>
  <c r="J330" i="129"/>
  <c r="K330" i="129" s="1"/>
  <c r="J329" i="129"/>
  <c r="K329" i="129" s="1"/>
  <c r="J328" i="129"/>
  <c r="K328" i="129" s="1"/>
  <c r="J327" i="129"/>
  <c r="K327" i="129" s="1"/>
  <c r="J326" i="129"/>
  <c r="K326" i="129" s="1"/>
  <c r="J325" i="129"/>
  <c r="K325" i="129" s="1"/>
  <c r="J324" i="129"/>
  <c r="K324" i="129" s="1"/>
  <c r="J323" i="129"/>
  <c r="K323" i="129" s="1"/>
  <c r="J322" i="129"/>
  <c r="K322" i="129" s="1"/>
  <c r="J321" i="129"/>
  <c r="K321" i="129" s="1"/>
  <c r="J320" i="129"/>
  <c r="K320" i="129" s="1"/>
  <c r="J319" i="129"/>
  <c r="K319" i="129" s="1"/>
  <c r="J318" i="129"/>
  <c r="K318" i="129" s="1"/>
  <c r="J317" i="129"/>
  <c r="K317" i="129" s="1"/>
  <c r="J316" i="129"/>
  <c r="K316" i="129" s="1"/>
  <c r="J315" i="129"/>
  <c r="K315" i="129" s="1"/>
  <c r="J314" i="129"/>
  <c r="K314" i="129" s="1"/>
  <c r="J313" i="129"/>
  <c r="K313" i="129" s="1"/>
  <c r="J312" i="129"/>
  <c r="K312" i="129" s="1"/>
  <c r="J311" i="129"/>
  <c r="K311" i="129" s="1"/>
  <c r="J310" i="129"/>
  <c r="K310" i="129" s="1"/>
  <c r="J309" i="129"/>
  <c r="K309" i="129" s="1"/>
  <c r="J308" i="129"/>
  <c r="K308" i="129" s="1"/>
  <c r="J307" i="129"/>
  <c r="K307" i="129" s="1"/>
  <c r="J306" i="129"/>
  <c r="K306" i="129" s="1"/>
  <c r="J305" i="129"/>
  <c r="K305" i="129" s="1"/>
  <c r="J304" i="129"/>
  <c r="K304" i="129" s="1"/>
  <c r="J303" i="129"/>
  <c r="K303" i="129" s="1"/>
  <c r="J302" i="129"/>
  <c r="K302" i="129" s="1"/>
  <c r="J301" i="129"/>
  <c r="K301" i="129" s="1"/>
  <c r="J300" i="129"/>
  <c r="K300" i="129" s="1"/>
  <c r="J299" i="129"/>
  <c r="K299" i="129" s="1"/>
  <c r="J298" i="129"/>
  <c r="K298" i="129" s="1"/>
  <c r="J297" i="129"/>
  <c r="K297" i="129" s="1"/>
  <c r="J296" i="129"/>
  <c r="K296" i="129" s="1"/>
  <c r="J295" i="129"/>
  <c r="K295" i="129" s="1"/>
  <c r="J294" i="129"/>
  <c r="K294" i="129" s="1"/>
  <c r="J293" i="129"/>
  <c r="K293" i="129" s="1"/>
  <c r="J292" i="129"/>
  <c r="K292" i="129" s="1"/>
  <c r="J291" i="129"/>
  <c r="K291" i="129" s="1"/>
  <c r="J290" i="129"/>
  <c r="K290" i="129" s="1"/>
  <c r="J289" i="129"/>
  <c r="K289" i="129" s="1"/>
  <c r="J288" i="129"/>
  <c r="K288" i="129" s="1"/>
  <c r="J287" i="129"/>
  <c r="K287" i="129" s="1"/>
  <c r="J286" i="129"/>
  <c r="K286" i="129" s="1"/>
  <c r="J285" i="129"/>
  <c r="K285" i="129" s="1"/>
  <c r="J284" i="129"/>
  <c r="K284" i="129" s="1"/>
  <c r="J283" i="129"/>
  <c r="K283" i="129" s="1"/>
  <c r="J282" i="129"/>
  <c r="K282" i="129" s="1"/>
  <c r="J281" i="129"/>
  <c r="K281" i="129" s="1"/>
  <c r="J280" i="129"/>
  <c r="K280" i="129" s="1"/>
  <c r="J279" i="129"/>
  <c r="K279" i="129" s="1"/>
  <c r="J278" i="129"/>
  <c r="K278" i="129" s="1"/>
  <c r="J277" i="129"/>
  <c r="K277" i="129" s="1"/>
  <c r="J276" i="129"/>
  <c r="K276" i="129" s="1"/>
  <c r="J275" i="129"/>
  <c r="K275" i="129" s="1"/>
  <c r="J274" i="129"/>
  <c r="K274" i="129" s="1"/>
  <c r="J273" i="129"/>
  <c r="K273" i="129" s="1"/>
  <c r="J272" i="129"/>
  <c r="K272" i="129" s="1"/>
  <c r="J271" i="129"/>
  <c r="K271" i="129" s="1"/>
  <c r="J270" i="129"/>
  <c r="K270" i="129" s="1"/>
  <c r="J269" i="129"/>
  <c r="K269" i="129" s="1"/>
  <c r="J268" i="129"/>
  <c r="K268" i="129" s="1"/>
  <c r="J267" i="129"/>
  <c r="K267" i="129" s="1"/>
  <c r="J266" i="129"/>
  <c r="K266" i="129" s="1"/>
  <c r="J265" i="129"/>
  <c r="K265" i="129" s="1"/>
  <c r="J264" i="129"/>
  <c r="K264" i="129" s="1"/>
  <c r="J263" i="129"/>
  <c r="K263" i="129" s="1"/>
  <c r="J262" i="129"/>
  <c r="K262" i="129" s="1"/>
  <c r="J261" i="129"/>
  <c r="K261" i="129" s="1"/>
  <c r="J260" i="129"/>
  <c r="K260" i="129" s="1"/>
  <c r="J259" i="129"/>
  <c r="K259" i="129" s="1"/>
  <c r="J258" i="129"/>
  <c r="K258" i="129" s="1"/>
  <c r="J257" i="129"/>
  <c r="K257" i="129" s="1"/>
  <c r="J256" i="129"/>
  <c r="K256" i="129" s="1"/>
  <c r="J255" i="129"/>
  <c r="K255" i="129" s="1"/>
  <c r="J254" i="129"/>
  <c r="K254" i="129" s="1"/>
  <c r="J253" i="129"/>
  <c r="K253" i="129" s="1"/>
  <c r="J252" i="129"/>
  <c r="K252" i="129" s="1"/>
  <c r="J251" i="129"/>
  <c r="K251" i="129" s="1"/>
  <c r="J250" i="129"/>
  <c r="K250" i="129" s="1"/>
  <c r="J249" i="129"/>
  <c r="K249" i="129" s="1"/>
  <c r="J248" i="129"/>
  <c r="K248" i="129" s="1"/>
  <c r="J247" i="129"/>
  <c r="K247" i="129" s="1"/>
  <c r="J246" i="129"/>
  <c r="K246" i="129" s="1"/>
  <c r="J245" i="129"/>
  <c r="K245" i="129" s="1"/>
  <c r="J244" i="129"/>
  <c r="K244" i="129" s="1"/>
  <c r="J243" i="129"/>
  <c r="K243" i="129" s="1"/>
  <c r="J242" i="129"/>
  <c r="K242" i="129" s="1"/>
  <c r="J241" i="129"/>
  <c r="K241" i="129" s="1"/>
  <c r="J240" i="129"/>
  <c r="K240" i="129" s="1"/>
  <c r="J239" i="129"/>
  <c r="K239" i="129" s="1"/>
  <c r="J238" i="129"/>
  <c r="K238" i="129" s="1"/>
  <c r="J237" i="129"/>
  <c r="K237" i="129" s="1"/>
  <c r="J236" i="129"/>
  <c r="K236" i="129" s="1"/>
  <c r="J235" i="129"/>
  <c r="K235" i="129" s="1"/>
  <c r="J234" i="129"/>
  <c r="K234" i="129" s="1"/>
  <c r="J233" i="129"/>
  <c r="K233" i="129" s="1"/>
  <c r="J232" i="129"/>
  <c r="K232" i="129" s="1"/>
  <c r="J231" i="129"/>
  <c r="K231" i="129" s="1"/>
  <c r="J230" i="129"/>
  <c r="K230" i="129" s="1"/>
  <c r="J229" i="129"/>
  <c r="K229" i="129" s="1"/>
  <c r="J228" i="129"/>
  <c r="K228" i="129" s="1"/>
  <c r="J227" i="129"/>
  <c r="K227" i="129" s="1"/>
  <c r="J226" i="129"/>
  <c r="K226" i="129" s="1"/>
  <c r="J225" i="129"/>
  <c r="K225" i="129" s="1"/>
  <c r="J224" i="129"/>
  <c r="K224" i="129" s="1"/>
  <c r="J223" i="129"/>
  <c r="K223" i="129" s="1"/>
  <c r="J222" i="129"/>
  <c r="K222" i="129" s="1"/>
  <c r="J221" i="129"/>
  <c r="K221" i="129" s="1"/>
  <c r="J220" i="129"/>
  <c r="K220" i="129" s="1"/>
  <c r="J219" i="129"/>
  <c r="K219" i="129" s="1"/>
  <c r="J218" i="129"/>
  <c r="K218" i="129" s="1"/>
  <c r="J217" i="129"/>
  <c r="K217" i="129" s="1"/>
  <c r="J216" i="129"/>
  <c r="K216" i="129" s="1"/>
  <c r="J215" i="129"/>
  <c r="K215" i="129" s="1"/>
  <c r="J214" i="129"/>
  <c r="K214" i="129" s="1"/>
  <c r="J213" i="129"/>
  <c r="K213" i="129" s="1"/>
  <c r="J212" i="129"/>
  <c r="K212" i="129" s="1"/>
  <c r="J211" i="129"/>
  <c r="K211" i="129" s="1"/>
  <c r="J210" i="129"/>
  <c r="K210" i="129" s="1"/>
  <c r="J209" i="129"/>
  <c r="K209" i="129" s="1"/>
  <c r="J208" i="129"/>
  <c r="K208" i="129" s="1"/>
  <c r="J207" i="129"/>
  <c r="K207" i="129" s="1"/>
  <c r="J206" i="129"/>
  <c r="K206" i="129" s="1"/>
  <c r="J205" i="129"/>
  <c r="K205" i="129" s="1"/>
  <c r="J204" i="129"/>
  <c r="K204" i="129" s="1"/>
  <c r="J203" i="129"/>
  <c r="K203" i="129" s="1"/>
  <c r="J202" i="129"/>
  <c r="K202" i="129" s="1"/>
  <c r="J201" i="129"/>
  <c r="K201" i="129" s="1"/>
  <c r="J200" i="129"/>
  <c r="K200" i="129" s="1"/>
  <c r="J199" i="129"/>
  <c r="K199" i="129" s="1"/>
  <c r="J198" i="129"/>
  <c r="K198" i="129" s="1"/>
  <c r="J197" i="129"/>
  <c r="K197" i="129" s="1"/>
  <c r="J196" i="129"/>
  <c r="K196" i="129" s="1"/>
  <c r="J195" i="129"/>
  <c r="K195" i="129" s="1"/>
  <c r="J194" i="129"/>
  <c r="K194" i="129" s="1"/>
  <c r="J193" i="129"/>
  <c r="K193" i="129" s="1"/>
  <c r="J192" i="129"/>
  <c r="K192" i="129" s="1"/>
  <c r="J191" i="129"/>
  <c r="K191" i="129" s="1"/>
  <c r="J190" i="129"/>
  <c r="K190" i="129" s="1"/>
  <c r="J189" i="129"/>
  <c r="K189" i="129" s="1"/>
  <c r="J188" i="129"/>
  <c r="K188" i="129" s="1"/>
  <c r="J187" i="129"/>
  <c r="K187" i="129" s="1"/>
  <c r="J186" i="129"/>
  <c r="K186" i="129" s="1"/>
  <c r="J185" i="129"/>
  <c r="K185" i="129" s="1"/>
  <c r="J184" i="129"/>
  <c r="K184" i="129" s="1"/>
  <c r="J183" i="129"/>
  <c r="K183" i="129" s="1"/>
  <c r="J182" i="129"/>
  <c r="K182" i="129" s="1"/>
  <c r="J181" i="129"/>
  <c r="K181" i="129" s="1"/>
  <c r="J180" i="129"/>
  <c r="K180" i="129" s="1"/>
  <c r="J179" i="129"/>
  <c r="K179" i="129" s="1"/>
  <c r="J178" i="129"/>
  <c r="K178" i="129" s="1"/>
  <c r="J177" i="129"/>
  <c r="K177" i="129" s="1"/>
  <c r="J176" i="129"/>
  <c r="K176" i="129" s="1"/>
  <c r="J175" i="129"/>
  <c r="K175" i="129" s="1"/>
  <c r="J174" i="129"/>
  <c r="K174" i="129" s="1"/>
  <c r="J173" i="129"/>
  <c r="K173" i="129" s="1"/>
  <c r="J172" i="129"/>
  <c r="K172" i="129" s="1"/>
  <c r="J171" i="129"/>
  <c r="K171" i="129" s="1"/>
  <c r="J170" i="129"/>
  <c r="K170" i="129" s="1"/>
  <c r="J169" i="129"/>
  <c r="K169" i="129" s="1"/>
  <c r="J168" i="129"/>
  <c r="K168" i="129" s="1"/>
  <c r="J167" i="129"/>
  <c r="K167" i="129" s="1"/>
  <c r="J166" i="129"/>
  <c r="K166" i="129" s="1"/>
  <c r="J165" i="129"/>
  <c r="K165" i="129" s="1"/>
  <c r="J164" i="129"/>
  <c r="K164" i="129" s="1"/>
  <c r="J163" i="129"/>
  <c r="K163" i="129" s="1"/>
  <c r="J162" i="129"/>
  <c r="K162" i="129" s="1"/>
  <c r="J161" i="129"/>
  <c r="K161" i="129" s="1"/>
  <c r="J160" i="129"/>
  <c r="K160" i="129" s="1"/>
  <c r="J159" i="129"/>
  <c r="K159" i="129" s="1"/>
  <c r="J158" i="129"/>
  <c r="K158" i="129" s="1"/>
  <c r="J157" i="129"/>
  <c r="K157" i="129" s="1"/>
  <c r="J156" i="129"/>
  <c r="K156" i="129" s="1"/>
  <c r="J155" i="129"/>
  <c r="K155" i="129" s="1"/>
  <c r="J154" i="129"/>
  <c r="K154" i="129" s="1"/>
  <c r="J153" i="129"/>
  <c r="K153" i="129" s="1"/>
  <c r="J152" i="129"/>
  <c r="K152" i="129" s="1"/>
  <c r="J151" i="129"/>
  <c r="K151" i="129" s="1"/>
  <c r="J150" i="129"/>
  <c r="K150" i="129" s="1"/>
  <c r="J149" i="129"/>
  <c r="K149" i="129" s="1"/>
  <c r="J148" i="129"/>
  <c r="K148" i="129" s="1"/>
  <c r="J147" i="129"/>
  <c r="K147" i="129" s="1"/>
  <c r="J146" i="129"/>
  <c r="K146" i="129" s="1"/>
  <c r="J145" i="129"/>
  <c r="K145" i="129" s="1"/>
  <c r="J144" i="129"/>
  <c r="K144" i="129" s="1"/>
  <c r="J143" i="129"/>
  <c r="K143" i="129" s="1"/>
  <c r="J142" i="129"/>
  <c r="K142" i="129" s="1"/>
  <c r="J141" i="129"/>
  <c r="K141" i="129" s="1"/>
  <c r="J140" i="129"/>
  <c r="K140" i="129" s="1"/>
  <c r="J139" i="129"/>
  <c r="K139" i="129" s="1"/>
  <c r="J138" i="129"/>
  <c r="K138" i="129" s="1"/>
  <c r="J137" i="129"/>
  <c r="K137" i="129" s="1"/>
  <c r="J136" i="129"/>
  <c r="K136" i="129" s="1"/>
  <c r="J135" i="129"/>
  <c r="K135" i="129" s="1"/>
  <c r="J134" i="129"/>
  <c r="K134" i="129" s="1"/>
  <c r="J133" i="129"/>
  <c r="K133" i="129" s="1"/>
  <c r="J132" i="129"/>
  <c r="K132" i="129" s="1"/>
  <c r="J131" i="129"/>
  <c r="K131" i="129" s="1"/>
  <c r="J130" i="129"/>
  <c r="K130" i="129" s="1"/>
  <c r="J129" i="129"/>
  <c r="K129" i="129" s="1"/>
  <c r="J128" i="129"/>
  <c r="K128" i="129" s="1"/>
  <c r="J127" i="129"/>
  <c r="K127" i="129" s="1"/>
  <c r="J126" i="129"/>
  <c r="K126" i="129" s="1"/>
  <c r="J125" i="129"/>
  <c r="K125" i="129" s="1"/>
  <c r="J124" i="129"/>
  <c r="K124" i="129" s="1"/>
  <c r="J123" i="129"/>
  <c r="K123" i="129" s="1"/>
  <c r="J122" i="129"/>
  <c r="K122" i="129" s="1"/>
  <c r="J121" i="129"/>
  <c r="K121" i="129" s="1"/>
  <c r="J120" i="129"/>
  <c r="K120" i="129" s="1"/>
  <c r="J119" i="129"/>
  <c r="K119" i="129" s="1"/>
  <c r="J118" i="129"/>
  <c r="K118" i="129" s="1"/>
  <c r="J117" i="129"/>
  <c r="K117" i="129" s="1"/>
  <c r="J116" i="129"/>
  <c r="K116" i="129" s="1"/>
  <c r="J115" i="129"/>
  <c r="K115" i="129" s="1"/>
  <c r="J114" i="129"/>
  <c r="K114" i="129" s="1"/>
  <c r="J113" i="129"/>
  <c r="K113" i="129" s="1"/>
  <c r="J112" i="129"/>
  <c r="K112" i="129" s="1"/>
  <c r="J111" i="129"/>
  <c r="K111" i="129" s="1"/>
  <c r="J110" i="129"/>
  <c r="K110" i="129" s="1"/>
  <c r="J109" i="129"/>
  <c r="K109" i="129" s="1"/>
  <c r="J108" i="129"/>
  <c r="K108" i="129" s="1"/>
  <c r="J107" i="129"/>
  <c r="K107" i="129" s="1"/>
  <c r="J106" i="129"/>
  <c r="K106" i="129" s="1"/>
  <c r="J105" i="129"/>
  <c r="K105" i="129" s="1"/>
  <c r="J104" i="129"/>
  <c r="K104" i="129" s="1"/>
  <c r="J103" i="129"/>
  <c r="K103" i="129" s="1"/>
  <c r="J102" i="129"/>
  <c r="K102" i="129" s="1"/>
  <c r="J101" i="129"/>
  <c r="K101" i="129" s="1"/>
  <c r="J100" i="129"/>
  <c r="K100" i="129" s="1"/>
  <c r="J99" i="129"/>
  <c r="K99" i="129" s="1"/>
  <c r="J98" i="129"/>
  <c r="K98" i="129" s="1"/>
  <c r="J97" i="129"/>
  <c r="K97" i="129" s="1"/>
  <c r="J96" i="129"/>
  <c r="K96" i="129" s="1"/>
  <c r="J95" i="129"/>
  <c r="K95" i="129" s="1"/>
  <c r="J94" i="129"/>
  <c r="K94" i="129" s="1"/>
  <c r="J93" i="129"/>
  <c r="K93" i="129" s="1"/>
  <c r="J92" i="129"/>
  <c r="K92" i="129" s="1"/>
  <c r="J91" i="129"/>
  <c r="K91" i="129" s="1"/>
  <c r="J90" i="129"/>
  <c r="K90" i="129" s="1"/>
  <c r="J89" i="129"/>
  <c r="K89" i="129" s="1"/>
  <c r="J88" i="129"/>
  <c r="K88" i="129" s="1"/>
  <c r="J87" i="129"/>
  <c r="K87" i="129" s="1"/>
  <c r="J86" i="129"/>
  <c r="K86" i="129" s="1"/>
  <c r="J85" i="129"/>
  <c r="K85" i="129" s="1"/>
  <c r="J84" i="129"/>
  <c r="K84" i="129" s="1"/>
  <c r="J83" i="129"/>
  <c r="K83" i="129" s="1"/>
  <c r="J82" i="129"/>
  <c r="K82" i="129" s="1"/>
  <c r="J81" i="129"/>
  <c r="K81" i="129" s="1"/>
  <c r="J80" i="129"/>
  <c r="K80" i="129" s="1"/>
  <c r="J79" i="129"/>
  <c r="K79" i="129" s="1"/>
  <c r="J78" i="129"/>
  <c r="K78" i="129" s="1"/>
  <c r="J77" i="129"/>
  <c r="K77" i="129" s="1"/>
  <c r="J76" i="129"/>
  <c r="K76" i="129" s="1"/>
  <c r="J75" i="129"/>
  <c r="K75" i="129" s="1"/>
  <c r="J74" i="129"/>
  <c r="K74" i="129" s="1"/>
  <c r="J73" i="129"/>
  <c r="K73" i="129" s="1"/>
  <c r="J72" i="129"/>
  <c r="K72" i="129" s="1"/>
  <c r="J71" i="129"/>
  <c r="K71" i="129" s="1"/>
  <c r="J70" i="129"/>
  <c r="K70" i="129" s="1"/>
  <c r="J69" i="129"/>
  <c r="K69" i="129" s="1"/>
  <c r="J68" i="129"/>
  <c r="K68" i="129" s="1"/>
  <c r="J67" i="129"/>
  <c r="K67" i="129" s="1"/>
  <c r="J66" i="129"/>
  <c r="K66" i="129" s="1"/>
  <c r="J65" i="129"/>
  <c r="K65" i="129" s="1"/>
  <c r="J64" i="129"/>
  <c r="K64" i="129" s="1"/>
  <c r="J63" i="129"/>
  <c r="K63" i="129" s="1"/>
  <c r="J62" i="129"/>
  <c r="K62" i="129" s="1"/>
  <c r="J61" i="129"/>
  <c r="K61" i="129" s="1"/>
  <c r="J60" i="129"/>
  <c r="K60" i="129" s="1"/>
  <c r="J59" i="129"/>
  <c r="K59" i="129" s="1"/>
  <c r="J58" i="129"/>
  <c r="K58" i="129" s="1"/>
  <c r="J57" i="129"/>
  <c r="K57" i="129" s="1"/>
  <c r="J56" i="129"/>
  <c r="K56" i="129" s="1"/>
  <c r="J55" i="129"/>
  <c r="K55" i="129" s="1"/>
  <c r="J54" i="129"/>
  <c r="K54" i="129" s="1"/>
  <c r="J53" i="129"/>
  <c r="K53" i="129" s="1"/>
  <c r="J52" i="129"/>
  <c r="K52" i="129" s="1"/>
  <c r="J51" i="129"/>
  <c r="K51" i="129" s="1"/>
  <c r="J50" i="129"/>
  <c r="K50" i="129" s="1"/>
  <c r="J49" i="129"/>
  <c r="K49" i="129" s="1"/>
  <c r="J48" i="129"/>
  <c r="K48" i="129" s="1"/>
  <c r="J47" i="129"/>
  <c r="K47" i="129" s="1"/>
  <c r="J46" i="129"/>
  <c r="K46" i="129" s="1"/>
  <c r="J45" i="129"/>
  <c r="K45" i="129" s="1"/>
  <c r="J44" i="129"/>
  <c r="K44" i="129" s="1"/>
  <c r="J43" i="129"/>
  <c r="K43" i="129" s="1"/>
  <c r="J42" i="129"/>
  <c r="K42" i="129" s="1"/>
  <c r="J41" i="129"/>
  <c r="K41" i="129" s="1"/>
  <c r="J40" i="129"/>
  <c r="K40" i="129" s="1"/>
  <c r="J39" i="129"/>
  <c r="K39" i="129" s="1"/>
  <c r="J38" i="129"/>
  <c r="K38" i="129" s="1"/>
  <c r="J37" i="129"/>
  <c r="K37" i="129" s="1"/>
  <c r="J36" i="129"/>
  <c r="K36" i="129" s="1"/>
  <c r="J35" i="129"/>
  <c r="K35" i="129" s="1"/>
  <c r="J34" i="129"/>
  <c r="K34" i="129" s="1"/>
  <c r="J33" i="129"/>
  <c r="K33" i="129" s="1"/>
  <c r="J32" i="129"/>
  <c r="K32" i="129" s="1"/>
  <c r="J31" i="129"/>
  <c r="K31" i="129" s="1"/>
  <c r="J30" i="129"/>
  <c r="K30" i="129" s="1"/>
  <c r="J29" i="129"/>
  <c r="K29" i="129" s="1"/>
  <c r="J28" i="129"/>
  <c r="K28" i="129" s="1"/>
  <c r="J27" i="129"/>
  <c r="K27" i="129" s="1"/>
  <c r="J26" i="129"/>
  <c r="K26" i="129" s="1"/>
  <c r="J25" i="129"/>
  <c r="K25" i="129" s="1"/>
  <c r="J24" i="129"/>
  <c r="K24" i="129" s="1"/>
  <c r="J23" i="129"/>
  <c r="K23" i="129" s="1"/>
  <c r="J22" i="129"/>
  <c r="K22" i="129" s="1"/>
  <c r="J21" i="129"/>
  <c r="K21" i="129" s="1"/>
  <c r="J20" i="129"/>
  <c r="K20" i="129" s="1"/>
  <c r="J19" i="129"/>
  <c r="K19" i="129" s="1"/>
  <c r="J18" i="129"/>
  <c r="K18" i="129" s="1"/>
  <c r="J17" i="129"/>
  <c r="K17" i="129" s="1"/>
  <c r="J16" i="129"/>
  <c r="K16" i="129" s="1"/>
  <c r="J15" i="129"/>
  <c r="K15" i="129" s="1"/>
  <c r="J14" i="129"/>
  <c r="K14" i="129" s="1"/>
  <c r="J13" i="129"/>
  <c r="K13" i="129" s="1"/>
  <c r="J12" i="129"/>
  <c r="K12" i="129" s="1"/>
  <c r="J11" i="129"/>
  <c r="K11" i="129" s="1"/>
  <c r="J10" i="129"/>
  <c r="K10" i="129" s="1"/>
  <c r="J9" i="129"/>
  <c r="K9" i="129" s="1"/>
  <c r="J8" i="129"/>
  <c r="K8" i="129" s="1"/>
  <c r="J7" i="129"/>
  <c r="K7" i="129" s="1"/>
  <c r="J6" i="129"/>
  <c r="K6" i="129" s="1"/>
  <c r="J5" i="129"/>
  <c r="K5" i="129" s="1"/>
  <c r="J4" i="129"/>
  <c r="K4" i="129" s="1"/>
  <c r="L630" i="128" l="1"/>
  <c r="L600" i="128"/>
  <c r="L564" i="128"/>
  <c r="L648" i="128"/>
  <c r="L588" i="128"/>
  <c r="L625" i="128"/>
  <c r="L595" i="128"/>
  <c r="L620" i="128"/>
  <c r="L614" i="128"/>
  <c r="L608" i="128"/>
  <c r="L602" i="128"/>
  <c r="L596" i="128"/>
  <c r="L590" i="128"/>
  <c r="L584" i="128"/>
  <c r="L578" i="128"/>
  <c r="L572" i="128"/>
  <c r="L566" i="128"/>
  <c r="L645" i="128"/>
  <c r="L621" i="128"/>
  <c r="L615" i="128"/>
  <c r="L609" i="128"/>
  <c r="L603" i="128"/>
  <c r="L597" i="128"/>
  <c r="L591" i="128"/>
  <c r="L585" i="128"/>
  <c r="L579" i="128"/>
  <c r="L573" i="128"/>
  <c r="L567" i="128"/>
  <c r="L561" i="128"/>
  <c r="L646" i="128"/>
  <c r="L640" i="128"/>
  <c r="L634" i="128"/>
  <c r="L628" i="128"/>
  <c r="L622" i="128"/>
  <c r="L616" i="128"/>
  <c r="L610" i="128"/>
  <c r="L604" i="128"/>
  <c r="L598" i="128"/>
  <c r="L592" i="128"/>
  <c r="L586" i="128"/>
  <c r="L580" i="128"/>
  <c r="L574" i="128"/>
  <c r="L568" i="128"/>
  <c r="L562" i="128"/>
  <c r="J561" i="113" l="1"/>
  <c r="J562" i="113"/>
  <c r="I562" i="128" s="1"/>
  <c r="J563" i="113"/>
  <c r="J564" i="113"/>
  <c r="J565" i="113"/>
  <c r="I565" i="128" s="1"/>
  <c r="J566" i="113"/>
  <c r="J567" i="113"/>
  <c r="J568" i="113"/>
  <c r="I568" i="128" s="1"/>
  <c r="J569" i="113"/>
  <c r="J570" i="113"/>
  <c r="J571" i="113"/>
  <c r="I571" i="128" s="1"/>
  <c r="J572" i="113"/>
  <c r="J573" i="113"/>
  <c r="J574" i="113"/>
  <c r="I574" i="128" s="1"/>
  <c r="J575" i="113"/>
  <c r="J576" i="113"/>
  <c r="J577" i="113"/>
  <c r="I577" i="128" s="1"/>
  <c r="J578" i="113"/>
  <c r="J579" i="113"/>
  <c r="J580" i="113"/>
  <c r="I580" i="128" s="1"/>
  <c r="J581" i="113"/>
  <c r="J582" i="113"/>
  <c r="J583" i="113"/>
  <c r="I583" i="128" s="1"/>
  <c r="J584" i="113"/>
  <c r="J585" i="113"/>
  <c r="J586" i="113"/>
  <c r="I586" i="128" s="1"/>
  <c r="J587" i="113"/>
  <c r="J588" i="113"/>
  <c r="J589" i="113"/>
  <c r="I589" i="128" s="1"/>
  <c r="J590" i="113"/>
  <c r="J591" i="113"/>
  <c r="J592" i="113"/>
  <c r="I592" i="128" s="1"/>
  <c r="J593" i="113"/>
  <c r="J594" i="113"/>
  <c r="J595" i="113"/>
  <c r="I595" i="128" s="1"/>
  <c r="J596" i="113"/>
  <c r="J597" i="113"/>
  <c r="J598" i="113"/>
  <c r="I598" i="128" s="1"/>
  <c r="J599" i="113"/>
  <c r="J600" i="113"/>
  <c r="J601" i="113"/>
  <c r="I601" i="128" s="1"/>
  <c r="J602" i="113"/>
  <c r="J603" i="113"/>
  <c r="J604" i="113"/>
  <c r="I604" i="128" s="1"/>
  <c r="J605" i="113"/>
  <c r="J606" i="113"/>
  <c r="J607" i="113"/>
  <c r="I607" i="128" s="1"/>
  <c r="J608" i="113"/>
  <c r="J609" i="113"/>
  <c r="J610" i="113"/>
  <c r="I610" i="128" s="1"/>
  <c r="J611" i="113"/>
  <c r="J612" i="113"/>
  <c r="J613" i="113"/>
  <c r="I613" i="128" s="1"/>
  <c r="J614" i="113"/>
  <c r="J615" i="113"/>
  <c r="J616" i="113"/>
  <c r="I616" i="128" s="1"/>
  <c r="J617" i="113"/>
  <c r="J618" i="113"/>
  <c r="J619" i="113"/>
  <c r="I619" i="128" s="1"/>
  <c r="J620" i="113"/>
  <c r="J621" i="113"/>
  <c r="J622" i="113"/>
  <c r="I622" i="128" s="1"/>
  <c r="J623" i="113"/>
  <c r="J624" i="113"/>
  <c r="J625" i="113"/>
  <c r="I625" i="128" s="1"/>
  <c r="J626" i="113"/>
  <c r="J627" i="113"/>
  <c r="J628" i="113"/>
  <c r="I628" i="128" s="1"/>
  <c r="J629" i="113"/>
  <c r="J630" i="113"/>
  <c r="J631" i="113"/>
  <c r="I631" i="128" s="1"/>
  <c r="J632" i="113"/>
  <c r="J633" i="113"/>
  <c r="J634" i="113"/>
  <c r="I634" i="128" s="1"/>
  <c r="J635" i="113"/>
  <c r="J636" i="113"/>
  <c r="J637" i="113"/>
  <c r="I637" i="128" s="1"/>
  <c r="J638" i="113"/>
  <c r="J639" i="113"/>
  <c r="J640" i="113"/>
  <c r="I640" i="128" s="1"/>
  <c r="J641" i="113"/>
  <c r="J642" i="113"/>
  <c r="J643" i="113"/>
  <c r="I643" i="128" s="1"/>
  <c r="J644" i="113"/>
  <c r="J645" i="113"/>
  <c r="J646" i="113"/>
  <c r="I646" i="128" s="1"/>
  <c r="J647" i="113"/>
  <c r="J648" i="113"/>
  <c r="H649" i="113"/>
  <c r="K613" i="113" l="1"/>
  <c r="K604" i="113"/>
  <c r="K595" i="113"/>
  <c r="K586" i="113"/>
  <c r="K577" i="113"/>
  <c r="K568" i="113"/>
  <c r="M646" i="128"/>
  <c r="J646" i="128"/>
  <c r="K641" i="113"/>
  <c r="I641" i="128"/>
  <c r="K632" i="113"/>
  <c r="I632" i="128"/>
  <c r="K614" i="113"/>
  <c r="I614" i="128"/>
  <c r="M574" i="128"/>
  <c r="J574" i="128"/>
  <c r="M565" i="128"/>
  <c r="J565" i="128"/>
  <c r="K645" i="113"/>
  <c r="I645" i="128"/>
  <c r="K640" i="113"/>
  <c r="K636" i="113"/>
  <c r="I636" i="128"/>
  <c r="K631" i="113"/>
  <c r="K627" i="113"/>
  <c r="I627" i="128"/>
  <c r="K622" i="113"/>
  <c r="K618" i="113"/>
  <c r="I618" i="128"/>
  <c r="K609" i="113"/>
  <c r="I609" i="128"/>
  <c r="K600" i="113"/>
  <c r="I600" i="128"/>
  <c r="K591" i="113"/>
  <c r="I591" i="128"/>
  <c r="K582" i="113"/>
  <c r="I582" i="128"/>
  <c r="K573" i="113"/>
  <c r="I573" i="128"/>
  <c r="K564" i="113"/>
  <c r="I564" i="128"/>
  <c r="M628" i="128"/>
  <c r="J628" i="128"/>
  <c r="M601" i="128"/>
  <c r="J601" i="128"/>
  <c r="K596" i="113"/>
  <c r="I596" i="128"/>
  <c r="K587" i="113"/>
  <c r="I587" i="128"/>
  <c r="K569" i="113"/>
  <c r="I569" i="128"/>
  <c r="K644" i="113"/>
  <c r="I644" i="128"/>
  <c r="M631" i="128"/>
  <c r="J631" i="128"/>
  <c r="K626" i="113"/>
  <c r="I626" i="128"/>
  <c r="J613" i="128"/>
  <c r="M613" i="128"/>
  <c r="K608" i="113"/>
  <c r="I608" i="128"/>
  <c r="M595" i="128"/>
  <c r="J595" i="128"/>
  <c r="K590" i="113"/>
  <c r="I590" i="128"/>
  <c r="M586" i="128"/>
  <c r="J586" i="128"/>
  <c r="K581" i="113"/>
  <c r="I581" i="128"/>
  <c r="K572" i="113"/>
  <c r="I572" i="128"/>
  <c r="M568" i="128"/>
  <c r="J568" i="128"/>
  <c r="K563" i="113"/>
  <c r="I563" i="128"/>
  <c r="M610" i="128"/>
  <c r="J610" i="128"/>
  <c r="M583" i="128"/>
  <c r="J583" i="128"/>
  <c r="M640" i="128"/>
  <c r="J640" i="128"/>
  <c r="K635" i="113"/>
  <c r="I635" i="128"/>
  <c r="M622" i="128"/>
  <c r="J622" i="128"/>
  <c r="K617" i="113"/>
  <c r="I617" i="128"/>
  <c r="M604" i="128"/>
  <c r="J604" i="128"/>
  <c r="K599" i="113"/>
  <c r="I599" i="128"/>
  <c r="M577" i="128"/>
  <c r="J577" i="128"/>
  <c r="K648" i="113"/>
  <c r="I648" i="128"/>
  <c r="K643" i="113"/>
  <c r="K639" i="113"/>
  <c r="I639" i="128"/>
  <c r="K634" i="113"/>
  <c r="K630" i="113"/>
  <c r="I630" i="128"/>
  <c r="K625" i="113"/>
  <c r="K621" i="113"/>
  <c r="I621" i="128"/>
  <c r="K616" i="113"/>
  <c r="K612" i="113"/>
  <c r="I612" i="128"/>
  <c r="K607" i="113"/>
  <c r="K603" i="113"/>
  <c r="I603" i="128"/>
  <c r="K598" i="113"/>
  <c r="K594" i="113"/>
  <c r="I594" i="128"/>
  <c r="K589" i="113"/>
  <c r="K585" i="113"/>
  <c r="I585" i="128"/>
  <c r="K580" i="113"/>
  <c r="K576" i="113"/>
  <c r="I576" i="128"/>
  <c r="K571" i="113"/>
  <c r="K567" i="113"/>
  <c r="I567" i="128"/>
  <c r="K562" i="113"/>
  <c r="M619" i="128"/>
  <c r="J619" i="128"/>
  <c r="K605" i="113"/>
  <c r="I605" i="128"/>
  <c r="M643" i="128"/>
  <c r="J643" i="128"/>
  <c r="M625" i="128"/>
  <c r="J625" i="128"/>
  <c r="M616" i="128"/>
  <c r="J616" i="128"/>
  <c r="K611" i="113"/>
  <c r="I611" i="128"/>
  <c r="M598" i="128"/>
  <c r="J598" i="128"/>
  <c r="K593" i="113"/>
  <c r="I593" i="128"/>
  <c r="M580" i="128"/>
  <c r="J580" i="128"/>
  <c r="K575" i="113"/>
  <c r="I575" i="128"/>
  <c r="M562" i="128"/>
  <c r="J562" i="128"/>
  <c r="M637" i="128"/>
  <c r="J637" i="128"/>
  <c r="K623" i="113"/>
  <c r="I623" i="128"/>
  <c r="M592" i="128"/>
  <c r="J592" i="128"/>
  <c r="K578" i="113"/>
  <c r="I578" i="128"/>
  <c r="K647" i="113"/>
  <c r="I647" i="128"/>
  <c r="K638" i="113"/>
  <c r="I638" i="128"/>
  <c r="M634" i="128"/>
  <c r="J634" i="128"/>
  <c r="K629" i="113"/>
  <c r="I629" i="128"/>
  <c r="K620" i="113"/>
  <c r="I620" i="128"/>
  <c r="M607" i="128"/>
  <c r="J607" i="128"/>
  <c r="K602" i="113"/>
  <c r="I602" i="128"/>
  <c r="M589" i="128"/>
  <c r="J589" i="128"/>
  <c r="K584" i="113"/>
  <c r="I584" i="128"/>
  <c r="M571" i="128"/>
  <c r="J571" i="128"/>
  <c r="K566" i="113"/>
  <c r="I566" i="128"/>
  <c r="K646" i="113"/>
  <c r="K642" i="113"/>
  <c r="I642" i="128"/>
  <c r="K637" i="113"/>
  <c r="K633" i="113"/>
  <c r="I633" i="128"/>
  <c r="K628" i="113"/>
  <c r="K624" i="113"/>
  <c r="I624" i="128"/>
  <c r="K619" i="113"/>
  <c r="K615" i="113"/>
  <c r="I615" i="128"/>
  <c r="K610" i="113"/>
  <c r="K606" i="113"/>
  <c r="I606" i="128"/>
  <c r="K601" i="113"/>
  <c r="K597" i="113"/>
  <c r="I597" i="128"/>
  <c r="K592" i="113"/>
  <c r="K588" i="113"/>
  <c r="I588" i="128"/>
  <c r="K583" i="113"/>
  <c r="K579" i="113"/>
  <c r="I579" i="128"/>
  <c r="K574" i="113"/>
  <c r="K570" i="113"/>
  <c r="I570" i="128"/>
  <c r="K565" i="113"/>
  <c r="K561" i="113"/>
  <c r="I561" i="128"/>
  <c r="J647" i="128" l="1"/>
  <c r="M647" i="128"/>
  <c r="M576" i="128"/>
  <c r="J576" i="128"/>
  <c r="J594" i="128"/>
  <c r="M594" i="128"/>
  <c r="M630" i="128"/>
  <c r="J630" i="128"/>
  <c r="M648" i="128"/>
  <c r="J648" i="128"/>
  <c r="J635" i="128"/>
  <c r="M635" i="128"/>
  <c r="M572" i="128"/>
  <c r="J572" i="128"/>
  <c r="M590" i="128"/>
  <c r="J590" i="128"/>
  <c r="J644" i="128"/>
  <c r="M644" i="128"/>
  <c r="M596" i="128"/>
  <c r="J596" i="128"/>
  <c r="M564" i="128"/>
  <c r="J564" i="128"/>
  <c r="M591" i="128"/>
  <c r="J591" i="128"/>
  <c r="J618" i="128"/>
  <c r="M618" i="128"/>
  <c r="M636" i="128"/>
  <c r="J636" i="128"/>
  <c r="J629" i="128"/>
  <c r="M629" i="128"/>
  <c r="J575" i="128"/>
  <c r="M575" i="128"/>
  <c r="M612" i="128"/>
  <c r="J612" i="128"/>
  <c r="M570" i="128"/>
  <c r="J570" i="128"/>
  <c r="M588" i="128"/>
  <c r="J588" i="128"/>
  <c r="M606" i="128"/>
  <c r="J606" i="128"/>
  <c r="J624" i="128"/>
  <c r="M624" i="128"/>
  <c r="M642" i="128"/>
  <c r="J642" i="128"/>
  <c r="J641" i="128"/>
  <c r="M641" i="128"/>
  <c r="J632" i="128"/>
  <c r="M632" i="128"/>
  <c r="M602" i="128"/>
  <c r="J602" i="128"/>
  <c r="J623" i="128"/>
  <c r="M623" i="128"/>
  <c r="M584" i="128"/>
  <c r="J584" i="128"/>
  <c r="M578" i="128"/>
  <c r="J578" i="128"/>
  <c r="J611" i="128"/>
  <c r="M611" i="128"/>
  <c r="J617" i="128"/>
  <c r="M617" i="128"/>
  <c r="J563" i="128"/>
  <c r="M563" i="128"/>
  <c r="J581" i="128"/>
  <c r="M581" i="128"/>
  <c r="J626" i="128"/>
  <c r="M626" i="128"/>
  <c r="J569" i="128"/>
  <c r="M569" i="128"/>
  <c r="M573" i="128"/>
  <c r="J573" i="128"/>
  <c r="M600" i="128"/>
  <c r="J600" i="128"/>
  <c r="M567" i="128"/>
  <c r="J567" i="128"/>
  <c r="M585" i="128"/>
  <c r="J585" i="128"/>
  <c r="M603" i="128"/>
  <c r="J603" i="128"/>
  <c r="M621" i="128"/>
  <c r="J621" i="128"/>
  <c r="J639" i="128"/>
  <c r="M639" i="128"/>
  <c r="J627" i="128"/>
  <c r="M627" i="128"/>
  <c r="M645" i="128"/>
  <c r="J645" i="128"/>
  <c r="M614" i="128"/>
  <c r="J614" i="128"/>
  <c r="M561" i="128"/>
  <c r="J561" i="128"/>
  <c r="M579" i="128"/>
  <c r="J579" i="128"/>
  <c r="M597" i="128"/>
  <c r="J597" i="128"/>
  <c r="M615" i="128"/>
  <c r="J615" i="128"/>
  <c r="J633" i="128"/>
  <c r="M633" i="128"/>
  <c r="M566" i="128"/>
  <c r="J566" i="128"/>
  <c r="M620" i="128"/>
  <c r="J620" i="128"/>
  <c r="J638" i="128"/>
  <c r="M638" i="128"/>
  <c r="J593" i="128"/>
  <c r="M593" i="128"/>
  <c r="J605" i="128"/>
  <c r="M605" i="128"/>
  <c r="J599" i="128"/>
  <c r="M599" i="128"/>
  <c r="M608" i="128"/>
  <c r="J608" i="128"/>
  <c r="J587" i="128"/>
  <c r="M587" i="128"/>
  <c r="J582" i="128"/>
  <c r="M582" i="128"/>
  <c r="M609" i="128"/>
  <c r="J609" i="128"/>
  <c r="J560" i="113"/>
  <c r="H653" i="128" l="1"/>
  <c r="H652" i="128"/>
  <c r="H651" i="128"/>
  <c r="H5" i="128"/>
  <c r="L5" i="128" s="1"/>
  <c r="H6" i="128"/>
  <c r="L6" i="128" s="1"/>
  <c r="H7" i="128"/>
  <c r="L7" i="128" s="1"/>
  <c r="H8" i="128"/>
  <c r="L8" i="128" s="1"/>
  <c r="H9" i="128"/>
  <c r="L9" i="128" s="1"/>
  <c r="H10" i="128"/>
  <c r="L10" i="128" s="1"/>
  <c r="H11" i="128"/>
  <c r="L11" i="128" s="1"/>
  <c r="H12" i="128"/>
  <c r="L12" i="128" s="1"/>
  <c r="H13" i="128"/>
  <c r="L13" i="128" s="1"/>
  <c r="H14" i="128"/>
  <c r="L14" i="128" s="1"/>
  <c r="H15" i="128"/>
  <c r="L15" i="128" s="1"/>
  <c r="H16" i="128"/>
  <c r="L16" i="128" s="1"/>
  <c r="H17" i="128"/>
  <c r="L17" i="128" s="1"/>
  <c r="H18" i="128"/>
  <c r="L18" i="128" s="1"/>
  <c r="H19" i="128"/>
  <c r="L19" i="128" s="1"/>
  <c r="H20" i="128"/>
  <c r="L20" i="128" s="1"/>
  <c r="H21" i="128"/>
  <c r="L21" i="128" s="1"/>
  <c r="H22" i="128"/>
  <c r="L22" i="128" s="1"/>
  <c r="H23" i="128"/>
  <c r="L23" i="128" s="1"/>
  <c r="H24" i="128"/>
  <c r="L24" i="128" s="1"/>
  <c r="H25" i="128"/>
  <c r="L25" i="128" s="1"/>
  <c r="H26" i="128"/>
  <c r="L26" i="128" s="1"/>
  <c r="H27" i="128"/>
  <c r="L27" i="128" s="1"/>
  <c r="H28" i="128"/>
  <c r="L28" i="128" s="1"/>
  <c r="H29" i="128"/>
  <c r="L29" i="128" s="1"/>
  <c r="H30" i="128"/>
  <c r="L30" i="128" s="1"/>
  <c r="H31" i="128"/>
  <c r="L31" i="128" s="1"/>
  <c r="H32" i="128"/>
  <c r="L32" i="128" s="1"/>
  <c r="H33" i="128"/>
  <c r="L33" i="128" s="1"/>
  <c r="H34" i="128"/>
  <c r="L34" i="128" s="1"/>
  <c r="H35" i="128"/>
  <c r="L35" i="128" s="1"/>
  <c r="H36" i="128"/>
  <c r="L36" i="128" s="1"/>
  <c r="H37" i="128"/>
  <c r="L37" i="128" s="1"/>
  <c r="H38" i="128"/>
  <c r="L38" i="128" s="1"/>
  <c r="H39" i="128"/>
  <c r="L39" i="128" s="1"/>
  <c r="H40" i="128"/>
  <c r="L40" i="128" s="1"/>
  <c r="H41" i="128"/>
  <c r="L41" i="128" s="1"/>
  <c r="H42" i="128"/>
  <c r="L42" i="128" s="1"/>
  <c r="H43" i="128"/>
  <c r="L43" i="128" s="1"/>
  <c r="H44" i="128"/>
  <c r="L44" i="128" s="1"/>
  <c r="H45" i="128"/>
  <c r="L45" i="128" s="1"/>
  <c r="H46" i="128"/>
  <c r="L46" i="128" s="1"/>
  <c r="H47" i="128"/>
  <c r="L47" i="128" s="1"/>
  <c r="H48" i="128"/>
  <c r="L48" i="128" s="1"/>
  <c r="H49" i="128"/>
  <c r="L49" i="128" s="1"/>
  <c r="H50" i="128"/>
  <c r="L50" i="128" s="1"/>
  <c r="H51" i="128"/>
  <c r="L51" i="128" s="1"/>
  <c r="H52" i="128"/>
  <c r="L52" i="128" s="1"/>
  <c r="H53" i="128"/>
  <c r="L53" i="128" s="1"/>
  <c r="H54" i="128"/>
  <c r="L54" i="128" s="1"/>
  <c r="H55" i="128"/>
  <c r="L55" i="128" s="1"/>
  <c r="H56" i="128"/>
  <c r="L56" i="128" s="1"/>
  <c r="H57" i="128"/>
  <c r="L57" i="128" s="1"/>
  <c r="H58" i="128"/>
  <c r="L58" i="128" s="1"/>
  <c r="H59" i="128"/>
  <c r="L59" i="128" s="1"/>
  <c r="H60" i="128"/>
  <c r="L60" i="128" s="1"/>
  <c r="H61" i="128"/>
  <c r="L61" i="128" s="1"/>
  <c r="H62" i="128"/>
  <c r="L62" i="128" s="1"/>
  <c r="H63" i="128"/>
  <c r="L63" i="128" s="1"/>
  <c r="H64" i="128"/>
  <c r="L64" i="128" s="1"/>
  <c r="H65" i="128"/>
  <c r="L65" i="128" s="1"/>
  <c r="H66" i="128"/>
  <c r="L66" i="128" s="1"/>
  <c r="H67" i="128"/>
  <c r="L67" i="128" s="1"/>
  <c r="H68" i="128"/>
  <c r="L68" i="128" s="1"/>
  <c r="H69" i="128"/>
  <c r="L69" i="128" s="1"/>
  <c r="H70" i="128"/>
  <c r="L70" i="128" s="1"/>
  <c r="H71" i="128"/>
  <c r="L71" i="128" s="1"/>
  <c r="H72" i="128"/>
  <c r="L72" i="128" s="1"/>
  <c r="H73" i="128"/>
  <c r="L73" i="128" s="1"/>
  <c r="H74" i="128"/>
  <c r="L74" i="128" s="1"/>
  <c r="H75" i="128"/>
  <c r="L75" i="128" s="1"/>
  <c r="H76" i="128"/>
  <c r="L76" i="128" s="1"/>
  <c r="H77" i="128"/>
  <c r="L77" i="128" s="1"/>
  <c r="H78" i="128"/>
  <c r="L78" i="128" s="1"/>
  <c r="H79" i="128"/>
  <c r="L79" i="128" s="1"/>
  <c r="H80" i="128"/>
  <c r="L80" i="128" s="1"/>
  <c r="H81" i="128"/>
  <c r="L81" i="128" s="1"/>
  <c r="H82" i="128"/>
  <c r="L82" i="128" s="1"/>
  <c r="H83" i="128"/>
  <c r="L83" i="128" s="1"/>
  <c r="H84" i="128"/>
  <c r="L84" i="128" s="1"/>
  <c r="H85" i="128"/>
  <c r="L85" i="128" s="1"/>
  <c r="H86" i="128"/>
  <c r="L86" i="128" s="1"/>
  <c r="H87" i="128"/>
  <c r="L87" i="128" s="1"/>
  <c r="L88" i="128"/>
  <c r="L89" i="128"/>
  <c r="L90" i="128"/>
  <c r="L91" i="128"/>
  <c r="L92" i="128"/>
  <c r="H93" i="128"/>
  <c r="L93" i="128" s="1"/>
  <c r="H94" i="128"/>
  <c r="L94" i="128" s="1"/>
  <c r="H95" i="128"/>
  <c r="L95" i="128" s="1"/>
  <c r="H96" i="128"/>
  <c r="L96" i="128" s="1"/>
  <c r="H97" i="128"/>
  <c r="L97" i="128" s="1"/>
  <c r="H98" i="128"/>
  <c r="L98" i="128" s="1"/>
  <c r="H99" i="128"/>
  <c r="L99" i="128" s="1"/>
  <c r="H100" i="128"/>
  <c r="L100" i="128" s="1"/>
  <c r="H101" i="128"/>
  <c r="L101" i="128" s="1"/>
  <c r="H102" i="128"/>
  <c r="L102" i="128" s="1"/>
  <c r="H103" i="128"/>
  <c r="L103" i="128" s="1"/>
  <c r="H104" i="128"/>
  <c r="L104" i="128" s="1"/>
  <c r="H105" i="128"/>
  <c r="L105" i="128" s="1"/>
  <c r="H106" i="128"/>
  <c r="L106" i="128" s="1"/>
  <c r="H107" i="128"/>
  <c r="L107" i="128" s="1"/>
  <c r="H108" i="128"/>
  <c r="L108" i="128" s="1"/>
  <c r="H109" i="128"/>
  <c r="L109" i="128" s="1"/>
  <c r="H110" i="128"/>
  <c r="L110" i="128" s="1"/>
  <c r="H111" i="128"/>
  <c r="L111" i="128" s="1"/>
  <c r="H112" i="128"/>
  <c r="L112" i="128" s="1"/>
  <c r="H113" i="128"/>
  <c r="L113" i="128" s="1"/>
  <c r="H114" i="128"/>
  <c r="L114" i="128" s="1"/>
  <c r="H115" i="128"/>
  <c r="L115" i="128" s="1"/>
  <c r="H116" i="128"/>
  <c r="L116" i="128" s="1"/>
  <c r="H117" i="128"/>
  <c r="L117" i="128" s="1"/>
  <c r="H118" i="128"/>
  <c r="L118" i="128" s="1"/>
  <c r="H119" i="128"/>
  <c r="L119" i="128" s="1"/>
  <c r="H120" i="128"/>
  <c r="L120" i="128" s="1"/>
  <c r="H121" i="128"/>
  <c r="L121" i="128" s="1"/>
  <c r="H122" i="128"/>
  <c r="L122" i="128" s="1"/>
  <c r="H123" i="128"/>
  <c r="L123" i="128" s="1"/>
  <c r="H124" i="128"/>
  <c r="L124" i="128" s="1"/>
  <c r="H125" i="128"/>
  <c r="L125" i="128" s="1"/>
  <c r="H126" i="128"/>
  <c r="L126" i="128" s="1"/>
  <c r="H127" i="128"/>
  <c r="L127" i="128" s="1"/>
  <c r="H128" i="128"/>
  <c r="L128" i="128" s="1"/>
  <c r="H129" i="128"/>
  <c r="L129" i="128" s="1"/>
  <c r="H130" i="128"/>
  <c r="L130" i="128" s="1"/>
  <c r="H131" i="128"/>
  <c r="L131" i="128" s="1"/>
  <c r="H132" i="128"/>
  <c r="L132" i="128" s="1"/>
  <c r="H133" i="128"/>
  <c r="L133" i="128" s="1"/>
  <c r="H134" i="128"/>
  <c r="L134" i="128" s="1"/>
  <c r="H135" i="128"/>
  <c r="L135" i="128" s="1"/>
  <c r="H136" i="128"/>
  <c r="L136" i="128" s="1"/>
  <c r="H137" i="128"/>
  <c r="L137" i="128" s="1"/>
  <c r="H138" i="128"/>
  <c r="L138" i="128" s="1"/>
  <c r="H139" i="128"/>
  <c r="L139" i="128" s="1"/>
  <c r="H140" i="128"/>
  <c r="L140" i="128" s="1"/>
  <c r="H141" i="128"/>
  <c r="L141" i="128" s="1"/>
  <c r="H142" i="128"/>
  <c r="L142" i="128" s="1"/>
  <c r="H143" i="128"/>
  <c r="L143" i="128" s="1"/>
  <c r="H144" i="128"/>
  <c r="L144" i="128" s="1"/>
  <c r="H145" i="128"/>
  <c r="L145" i="128" s="1"/>
  <c r="H146" i="128"/>
  <c r="L146" i="128" s="1"/>
  <c r="H147" i="128"/>
  <c r="L147" i="128" s="1"/>
  <c r="H148" i="128"/>
  <c r="L148" i="128" s="1"/>
  <c r="H149" i="128"/>
  <c r="L149" i="128" s="1"/>
  <c r="H150" i="128"/>
  <c r="L150" i="128" s="1"/>
  <c r="H151" i="128"/>
  <c r="L151" i="128" s="1"/>
  <c r="H152" i="128"/>
  <c r="L152" i="128" s="1"/>
  <c r="H153" i="128"/>
  <c r="L153" i="128" s="1"/>
  <c r="H154" i="128"/>
  <c r="L154" i="128" s="1"/>
  <c r="H155" i="128"/>
  <c r="L155" i="128" s="1"/>
  <c r="H156" i="128"/>
  <c r="L156" i="128" s="1"/>
  <c r="H157" i="128"/>
  <c r="L157" i="128" s="1"/>
  <c r="H158" i="128"/>
  <c r="L158" i="128" s="1"/>
  <c r="H159" i="128"/>
  <c r="L159" i="128" s="1"/>
  <c r="H160" i="128"/>
  <c r="L160" i="128" s="1"/>
  <c r="H161" i="128"/>
  <c r="L161" i="128" s="1"/>
  <c r="H162" i="128"/>
  <c r="L162" i="128" s="1"/>
  <c r="H163" i="128"/>
  <c r="L163" i="128" s="1"/>
  <c r="H164" i="128"/>
  <c r="L164" i="128" s="1"/>
  <c r="H165" i="128"/>
  <c r="L165" i="128" s="1"/>
  <c r="H166" i="128"/>
  <c r="L166" i="128" s="1"/>
  <c r="H167" i="128"/>
  <c r="L167" i="128" s="1"/>
  <c r="H168" i="128"/>
  <c r="L168" i="128" s="1"/>
  <c r="H169" i="128"/>
  <c r="L169" i="128" s="1"/>
  <c r="H170" i="128"/>
  <c r="L170" i="128" s="1"/>
  <c r="H171" i="128"/>
  <c r="L171" i="128" s="1"/>
  <c r="H172" i="128"/>
  <c r="L172" i="128" s="1"/>
  <c r="H173" i="128"/>
  <c r="L173" i="128" s="1"/>
  <c r="H174" i="128"/>
  <c r="L174" i="128" s="1"/>
  <c r="H175" i="128"/>
  <c r="L175" i="128" s="1"/>
  <c r="H176" i="128"/>
  <c r="L176" i="128" s="1"/>
  <c r="H177" i="128"/>
  <c r="L177" i="128" s="1"/>
  <c r="H178" i="128"/>
  <c r="L178" i="128" s="1"/>
  <c r="H179" i="128"/>
  <c r="L179" i="128" s="1"/>
  <c r="H180" i="128"/>
  <c r="L180" i="128" s="1"/>
  <c r="H181" i="128"/>
  <c r="L181" i="128" s="1"/>
  <c r="H182" i="128"/>
  <c r="L182" i="128" s="1"/>
  <c r="H183" i="128"/>
  <c r="L183" i="128" s="1"/>
  <c r="H184" i="128"/>
  <c r="L184" i="128" s="1"/>
  <c r="H185" i="128"/>
  <c r="L185" i="128" s="1"/>
  <c r="H186" i="128"/>
  <c r="L186" i="128" s="1"/>
  <c r="H187" i="128"/>
  <c r="L187" i="128" s="1"/>
  <c r="H188" i="128"/>
  <c r="L188" i="128" s="1"/>
  <c r="H189" i="128"/>
  <c r="L189" i="128" s="1"/>
  <c r="H190" i="128"/>
  <c r="L190" i="128" s="1"/>
  <c r="H191" i="128"/>
  <c r="L191" i="128" s="1"/>
  <c r="H192" i="128"/>
  <c r="L192" i="128" s="1"/>
  <c r="H193" i="128"/>
  <c r="L193" i="128" s="1"/>
  <c r="H194" i="128"/>
  <c r="L194" i="128" s="1"/>
  <c r="H195" i="128"/>
  <c r="L195" i="128" s="1"/>
  <c r="H196" i="128"/>
  <c r="L196" i="128" s="1"/>
  <c r="H197" i="128"/>
  <c r="L197" i="128" s="1"/>
  <c r="H198" i="128"/>
  <c r="L198" i="128" s="1"/>
  <c r="H199" i="128"/>
  <c r="L199" i="128" s="1"/>
  <c r="H200" i="128"/>
  <c r="L200" i="128" s="1"/>
  <c r="H201" i="128"/>
  <c r="L201" i="128" s="1"/>
  <c r="H202" i="128"/>
  <c r="L202" i="128" s="1"/>
  <c r="H203" i="128"/>
  <c r="L203" i="128" s="1"/>
  <c r="H204" i="128"/>
  <c r="L204" i="128" s="1"/>
  <c r="H205" i="128"/>
  <c r="L205" i="128" s="1"/>
  <c r="H206" i="128"/>
  <c r="L206" i="128" s="1"/>
  <c r="H207" i="128"/>
  <c r="L207" i="128" s="1"/>
  <c r="H208" i="128"/>
  <c r="L208" i="128" s="1"/>
  <c r="H209" i="128"/>
  <c r="L209" i="128" s="1"/>
  <c r="H210" i="128"/>
  <c r="L210" i="128" s="1"/>
  <c r="H211" i="128"/>
  <c r="L211" i="128" s="1"/>
  <c r="H212" i="128"/>
  <c r="L212" i="128" s="1"/>
  <c r="H213" i="128"/>
  <c r="L213" i="128" s="1"/>
  <c r="H214" i="128"/>
  <c r="L214" i="128" s="1"/>
  <c r="H215" i="128"/>
  <c r="L215" i="128" s="1"/>
  <c r="H216" i="128"/>
  <c r="L216" i="128" s="1"/>
  <c r="H217" i="128"/>
  <c r="L217" i="128" s="1"/>
  <c r="H218" i="128"/>
  <c r="L218" i="128" s="1"/>
  <c r="H219" i="128"/>
  <c r="L219" i="128" s="1"/>
  <c r="H220" i="128"/>
  <c r="L220" i="128" s="1"/>
  <c r="H221" i="128"/>
  <c r="L221" i="128" s="1"/>
  <c r="H222" i="128"/>
  <c r="L222" i="128" s="1"/>
  <c r="H223" i="128"/>
  <c r="L223" i="128" s="1"/>
  <c r="H224" i="128"/>
  <c r="L224" i="128" s="1"/>
  <c r="H225" i="128"/>
  <c r="L225" i="128" s="1"/>
  <c r="H226" i="128"/>
  <c r="L226" i="128" s="1"/>
  <c r="H227" i="128"/>
  <c r="L227" i="128" s="1"/>
  <c r="H228" i="128"/>
  <c r="L228" i="128" s="1"/>
  <c r="H229" i="128"/>
  <c r="L229" i="128" s="1"/>
  <c r="H230" i="128"/>
  <c r="L230" i="128" s="1"/>
  <c r="H231" i="128"/>
  <c r="L231" i="128" s="1"/>
  <c r="H232" i="128"/>
  <c r="L232" i="128" s="1"/>
  <c r="H233" i="128"/>
  <c r="L233" i="128" s="1"/>
  <c r="H234" i="128"/>
  <c r="L234" i="128" s="1"/>
  <c r="H235" i="128"/>
  <c r="L235" i="128" s="1"/>
  <c r="H236" i="128"/>
  <c r="L236" i="128" s="1"/>
  <c r="H237" i="128"/>
  <c r="L237" i="128" s="1"/>
  <c r="H238" i="128"/>
  <c r="L238" i="128" s="1"/>
  <c r="H239" i="128"/>
  <c r="L239" i="128" s="1"/>
  <c r="H240" i="128"/>
  <c r="L240" i="128" s="1"/>
  <c r="H241" i="128"/>
  <c r="L241" i="128" s="1"/>
  <c r="H242" i="128"/>
  <c r="L242" i="128" s="1"/>
  <c r="H243" i="128"/>
  <c r="L243" i="128" s="1"/>
  <c r="H244" i="128"/>
  <c r="L244" i="128" s="1"/>
  <c r="H245" i="128"/>
  <c r="L245" i="128" s="1"/>
  <c r="H246" i="128"/>
  <c r="L246" i="128" s="1"/>
  <c r="H247" i="128"/>
  <c r="L247" i="128" s="1"/>
  <c r="H248" i="128"/>
  <c r="L248" i="128" s="1"/>
  <c r="H249" i="128"/>
  <c r="L249" i="128" s="1"/>
  <c r="H250" i="128"/>
  <c r="L250" i="128" s="1"/>
  <c r="H251" i="128"/>
  <c r="L251" i="128" s="1"/>
  <c r="H252" i="128"/>
  <c r="L252" i="128" s="1"/>
  <c r="H253" i="128"/>
  <c r="L253" i="128" s="1"/>
  <c r="H254" i="128"/>
  <c r="L254" i="128" s="1"/>
  <c r="H255" i="128"/>
  <c r="L255" i="128" s="1"/>
  <c r="H256" i="128"/>
  <c r="L256" i="128" s="1"/>
  <c r="H257" i="128"/>
  <c r="L257" i="128" s="1"/>
  <c r="H258" i="128"/>
  <c r="L258" i="128" s="1"/>
  <c r="H259" i="128"/>
  <c r="L259" i="128" s="1"/>
  <c r="H260" i="128"/>
  <c r="L260" i="128" s="1"/>
  <c r="H261" i="128"/>
  <c r="L261" i="128" s="1"/>
  <c r="H262" i="128"/>
  <c r="L262" i="128" s="1"/>
  <c r="H263" i="128"/>
  <c r="L263" i="128" s="1"/>
  <c r="H264" i="128"/>
  <c r="L264" i="128" s="1"/>
  <c r="H265" i="128"/>
  <c r="L265" i="128" s="1"/>
  <c r="H266" i="128"/>
  <c r="L266" i="128" s="1"/>
  <c r="H267" i="128"/>
  <c r="L267" i="128" s="1"/>
  <c r="H268" i="128"/>
  <c r="L268" i="128" s="1"/>
  <c r="H269" i="128"/>
  <c r="L269" i="128" s="1"/>
  <c r="H270" i="128"/>
  <c r="L270" i="128" s="1"/>
  <c r="H271" i="128"/>
  <c r="L271" i="128" s="1"/>
  <c r="H272" i="128"/>
  <c r="L272" i="128" s="1"/>
  <c r="H273" i="128"/>
  <c r="L273" i="128" s="1"/>
  <c r="H274" i="128"/>
  <c r="L274" i="128" s="1"/>
  <c r="H275" i="128"/>
  <c r="L275" i="128" s="1"/>
  <c r="H276" i="128"/>
  <c r="L276" i="128" s="1"/>
  <c r="H277" i="128"/>
  <c r="L277" i="128" s="1"/>
  <c r="H278" i="128"/>
  <c r="L278" i="128" s="1"/>
  <c r="H279" i="128"/>
  <c r="L279" i="128" s="1"/>
  <c r="H280" i="128"/>
  <c r="L280" i="128" s="1"/>
  <c r="H281" i="128"/>
  <c r="L281" i="128" s="1"/>
  <c r="H282" i="128"/>
  <c r="L282" i="128" s="1"/>
  <c r="H283" i="128"/>
  <c r="L283" i="128" s="1"/>
  <c r="H284" i="128"/>
  <c r="L284" i="128" s="1"/>
  <c r="H285" i="128"/>
  <c r="L285" i="128" s="1"/>
  <c r="H286" i="128"/>
  <c r="L286" i="128" s="1"/>
  <c r="H287" i="128"/>
  <c r="L287" i="128" s="1"/>
  <c r="H288" i="128"/>
  <c r="L288" i="128" s="1"/>
  <c r="H289" i="128"/>
  <c r="L289" i="128" s="1"/>
  <c r="H290" i="128"/>
  <c r="L290" i="128" s="1"/>
  <c r="H291" i="128"/>
  <c r="L291" i="128" s="1"/>
  <c r="H292" i="128"/>
  <c r="L292" i="128" s="1"/>
  <c r="H293" i="128"/>
  <c r="L293" i="128" s="1"/>
  <c r="H294" i="128"/>
  <c r="L294" i="128" s="1"/>
  <c r="H295" i="128"/>
  <c r="L295" i="128" s="1"/>
  <c r="H296" i="128"/>
  <c r="L296" i="128" s="1"/>
  <c r="H297" i="128"/>
  <c r="L297" i="128" s="1"/>
  <c r="H298" i="128"/>
  <c r="L298" i="128" s="1"/>
  <c r="H299" i="128"/>
  <c r="L299" i="128" s="1"/>
  <c r="H300" i="128"/>
  <c r="L300" i="128" s="1"/>
  <c r="H301" i="128"/>
  <c r="L301" i="128" s="1"/>
  <c r="H302" i="128"/>
  <c r="L302" i="128" s="1"/>
  <c r="H303" i="128"/>
  <c r="L303" i="128" s="1"/>
  <c r="H304" i="128"/>
  <c r="L304" i="128" s="1"/>
  <c r="H305" i="128"/>
  <c r="L305" i="128" s="1"/>
  <c r="H306" i="128"/>
  <c r="L306" i="128" s="1"/>
  <c r="H307" i="128"/>
  <c r="L307" i="128" s="1"/>
  <c r="H308" i="128"/>
  <c r="L308" i="128" s="1"/>
  <c r="H309" i="128"/>
  <c r="L309" i="128" s="1"/>
  <c r="H310" i="128"/>
  <c r="L310" i="128" s="1"/>
  <c r="H311" i="128"/>
  <c r="L311" i="128" s="1"/>
  <c r="H312" i="128"/>
  <c r="L312" i="128" s="1"/>
  <c r="H313" i="128"/>
  <c r="L313" i="128" s="1"/>
  <c r="H314" i="128"/>
  <c r="L314" i="128" s="1"/>
  <c r="H315" i="128"/>
  <c r="L315" i="128" s="1"/>
  <c r="H316" i="128"/>
  <c r="L316" i="128" s="1"/>
  <c r="H317" i="128"/>
  <c r="L317" i="128" s="1"/>
  <c r="H318" i="128"/>
  <c r="L318" i="128" s="1"/>
  <c r="H319" i="128"/>
  <c r="L319" i="128" s="1"/>
  <c r="H320" i="128"/>
  <c r="L320" i="128" s="1"/>
  <c r="H321" i="128"/>
  <c r="L321" i="128" s="1"/>
  <c r="H322" i="128"/>
  <c r="L322" i="128" s="1"/>
  <c r="H323" i="128"/>
  <c r="L323" i="128" s="1"/>
  <c r="H324" i="128"/>
  <c r="L324" i="128" s="1"/>
  <c r="H325" i="128"/>
  <c r="L325" i="128" s="1"/>
  <c r="H326" i="128"/>
  <c r="L326" i="128" s="1"/>
  <c r="H327" i="128"/>
  <c r="L327" i="128" s="1"/>
  <c r="H328" i="128"/>
  <c r="L328" i="128" s="1"/>
  <c r="H329" i="128"/>
  <c r="L329" i="128" s="1"/>
  <c r="H330" i="128"/>
  <c r="L330" i="128" s="1"/>
  <c r="H331" i="128"/>
  <c r="L331" i="128" s="1"/>
  <c r="H332" i="128"/>
  <c r="L332" i="128" s="1"/>
  <c r="H333" i="128"/>
  <c r="L333" i="128" s="1"/>
  <c r="H334" i="128"/>
  <c r="L334" i="128" s="1"/>
  <c r="H335" i="128"/>
  <c r="L335" i="128" s="1"/>
  <c r="H336" i="128"/>
  <c r="L336" i="128" s="1"/>
  <c r="H337" i="128"/>
  <c r="L337" i="128" s="1"/>
  <c r="H338" i="128"/>
  <c r="L338" i="128" s="1"/>
  <c r="H339" i="128"/>
  <c r="L339" i="128" s="1"/>
  <c r="H340" i="128"/>
  <c r="L340" i="128" s="1"/>
  <c r="H341" i="128"/>
  <c r="L341" i="128" s="1"/>
  <c r="H342" i="128"/>
  <c r="L342" i="128" s="1"/>
  <c r="H343" i="128"/>
  <c r="L343" i="128" s="1"/>
  <c r="H344" i="128"/>
  <c r="L344" i="128" s="1"/>
  <c r="H345" i="128"/>
  <c r="L345" i="128" s="1"/>
  <c r="H346" i="128"/>
  <c r="L346" i="128" s="1"/>
  <c r="H347" i="128"/>
  <c r="L347" i="128" s="1"/>
  <c r="H348" i="128"/>
  <c r="L348" i="128" s="1"/>
  <c r="H349" i="128"/>
  <c r="L349" i="128" s="1"/>
  <c r="H350" i="128"/>
  <c r="L350" i="128" s="1"/>
  <c r="H351" i="128"/>
  <c r="L351" i="128" s="1"/>
  <c r="H352" i="128"/>
  <c r="L352" i="128" s="1"/>
  <c r="H353" i="128"/>
  <c r="L353" i="128" s="1"/>
  <c r="H354" i="128"/>
  <c r="L354" i="128" s="1"/>
  <c r="H355" i="128"/>
  <c r="L355" i="128" s="1"/>
  <c r="H356" i="128"/>
  <c r="L356" i="128" s="1"/>
  <c r="H357" i="128"/>
  <c r="L357" i="128" s="1"/>
  <c r="H358" i="128"/>
  <c r="L358" i="128" s="1"/>
  <c r="H359" i="128"/>
  <c r="L359" i="128" s="1"/>
  <c r="H360" i="128"/>
  <c r="L360" i="128" s="1"/>
  <c r="H361" i="128"/>
  <c r="L361" i="128" s="1"/>
  <c r="H362" i="128"/>
  <c r="L362" i="128" s="1"/>
  <c r="H363" i="128"/>
  <c r="L363" i="128" s="1"/>
  <c r="H364" i="128"/>
  <c r="L364" i="128" s="1"/>
  <c r="H365" i="128"/>
  <c r="L365" i="128" s="1"/>
  <c r="H366" i="128"/>
  <c r="L366" i="128" s="1"/>
  <c r="H367" i="128"/>
  <c r="L367" i="128" s="1"/>
  <c r="H368" i="128"/>
  <c r="L368" i="128" s="1"/>
  <c r="H369" i="128"/>
  <c r="L369" i="128" s="1"/>
  <c r="H370" i="128"/>
  <c r="L370" i="128" s="1"/>
  <c r="H371" i="128"/>
  <c r="L371" i="128" s="1"/>
  <c r="H372" i="128"/>
  <c r="L372" i="128" s="1"/>
  <c r="H373" i="128"/>
  <c r="L373" i="128" s="1"/>
  <c r="H374" i="128"/>
  <c r="L374" i="128" s="1"/>
  <c r="H375" i="128"/>
  <c r="L375" i="128" s="1"/>
  <c r="H376" i="128"/>
  <c r="L376" i="128" s="1"/>
  <c r="H377" i="128"/>
  <c r="L377" i="128" s="1"/>
  <c r="H378" i="128"/>
  <c r="L378" i="128" s="1"/>
  <c r="H379" i="128"/>
  <c r="L379" i="128" s="1"/>
  <c r="H380" i="128"/>
  <c r="L380" i="128" s="1"/>
  <c r="H381" i="128"/>
  <c r="L381" i="128" s="1"/>
  <c r="H382" i="128"/>
  <c r="L382" i="128" s="1"/>
  <c r="H383" i="128"/>
  <c r="L383" i="128" s="1"/>
  <c r="H384" i="128"/>
  <c r="L384" i="128" s="1"/>
  <c r="H385" i="128"/>
  <c r="L385" i="128" s="1"/>
  <c r="H386" i="128"/>
  <c r="L386" i="128" s="1"/>
  <c r="H387" i="128"/>
  <c r="L387" i="128" s="1"/>
  <c r="H388" i="128"/>
  <c r="L388" i="128" s="1"/>
  <c r="H389" i="128"/>
  <c r="L389" i="128" s="1"/>
  <c r="H390" i="128"/>
  <c r="L390" i="128" s="1"/>
  <c r="H391" i="128"/>
  <c r="L391" i="128" s="1"/>
  <c r="H392" i="128"/>
  <c r="L392" i="128" s="1"/>
  <c r="H393" i="128"/>
  <c r="L393" i="128" s="1"/>
  <c r="H394" i="128"/>
  <c r="L394" i="128" s="1"/>
  <c r="H395" i="128"/>
  <c r="L395" i="128" s="1"/>
  <c r="H396" i="128"/>
  <c r="L396" i="128" s="1"/>
  <c r="H397" i="128"/>
  <c r="L397" i="128" s="1"/>
  <c r="H398" i="128"/>
  <c r="L398" i="128" s="1"/>
  <c r="H399" i="128"/>
  <c r="L399" i="128" s="1"/>
  <c r="H400" i="128"/>
  <c r="L400" i="128" s="1"/>
  <c r="H401" i="128"/>
  <c r="L401" i="128" s="1"/>
  <c r="H402" i="128"/>
  <c r="L402" i="128" s="1"/>
  <c r="H403" i="128"/>
  <c r="L403" i="128" s="1"/>
  <c r="H404" i="128"/>
  <c r="L404" i="128" s="1"/>
  <c r="H405" i="128"/>
  <c r="L405" i="128" s="1"/>
  <c r="H406" i="128"/>
  <c r="L406" i="128" s="1"/>
  <c r="H407" i="128"/>
  <c r="L407" i="128" s="1"/>
  <c r="H408" i="128"/>
  <c r="L408" i="128" s="1"/>
  <c r="H409" i="128"/>
  <c r="L409" i="128" s="1"/>
  <c r="H410" i="128"/>
  <c r="L410" i="128" s="1"/>
  <c r="H411" i="128"/>
  <c r="L411" i="128" s="1"/>
  <c r="H412" i="128"/>
  <c r="L412" i="128" s="1"/>
  <c r="H413" i="128"/>
  <c r="L413" i="128" s="1"/>
  <c r="H414" i="128"/>
  <c r="L414" i="128" s="1"/>
  <c r="H415" i="128"/>
  <c r="L415" i="128" s="1"/>
  <c r="H416" i="128"/>
  <c r="L416" i="128" s="1"/>
  <c r="H417" i="128"/>
  <c r="L417" i="128" s="1"/>
  <c r="H418" i="128"/>
  <c r="L418" i="128" s="1"/>
  <c r="H419" i="128"/>
  <c r="L419" i="128" s="1"/>
  <c r="H420" i="128"/>
  <c r="L420" i="128" s="1"/>
  <c r="H421" i="128"/>
  <c r="L421" i="128" s="1"/>
  <c r="H422" i="128"/>
  <c r="L422" i="128" s="1"/>
  <c r="H423" i="128"/>
  <c r="L423" i="128" s="1"/>
  <c r="H424" i="128"/>
  <c r="L424" i="128" s="1"/>
  <c r="H425" i="128"/>
  <c r="L425" i="128" s="1"/>
  <c r="H426" i="128"/>
  <c r="L426" i="128" s="1"/>
  <c r="H427" i="128"/>
  <c r="L427" i="128" s="1"/>
  <c r="H428" i="128"/>
  <c r="L428" i="128" s="1"/>
  <c r="H429" i="128"/>
  <c r="L429" i="128" s="1"/>
  <c r="H430" i="128"/>
  <c r="L430" i="128" s="1"/>
  <c r="H431" i="128"/>
  <c r="L431" i="128" s="1"/>
  <c r="H432" i="128"/>
  <c r="L432" i="128" s="1"/>
  <c r="H433" i="128"/>
  <c r="L433" i="128" s="1"/>
  <c r="H434" i="128"/>
  <c r="L434" i="128" s="1"/>
  <c r="H435" i="128"/>
  <c r="L435" i="128" s="1"/>
  <c r="H436" i="128"/>
  <c r="L436" i="128" s="1"/>
  <c r="H437" i="128"/>
  <c r="L437" i="128" s="1"/>
  <c r="H438" i="128"/>
  <c r="L438" i="128" s="1"/>
  <c r="H439" i="128"/>
  <c r="L439" i="128" s="1"/>
  <c r="H440" i="128"/>
  <c r="L440" i="128" s="1"/>
  <c r="H441" i="128"/>
  <c r="L441" i="128" s="1"/>
  <c r="H442" i="128"/>
  <c r="L442" i="128" s="1"/>
  <c r="H443" i="128"/>
  <c r="L443" i="128" s="1"/>
  <c r="H444" i="128"/>
  <c r="L444" i="128" s="1"/>
  <c r="H445" i="128"/>
  <c r="L445" i="128" s="1"/>
  <c r="H446" i="128"/>
  <c r="L446" i="128" s="1"/>
  <c r="H447" i="128"/>
  <c r="L447" i="128" s="1"/>
  <c r="H448" i="128"/>
  <c r="L448" i="128" s="1"/>
  <c r="H449" i="128"/>
  <c r="L449" i="128" s="1"/>
  <c r="H450" i="128"/>
  <c r="L450" i="128" s="1"/>
  <c r="H451" i="128"/>
  <c r="L451" i="128" s="1"/>
  <c r="H452" i="128"/>
  <c r="L452" i="128" s="1"/>
  <c r="H453" i="128"/>
  <c r="L453" i="128" s="1"/>
  <c r="H454" i="128"/>
  <c r="L454" i="128" s="1"/>
  <c r="H455" i="128"/>
  <c r="L455" i="128" s="1"/>
  <c r="H456" i="128"/>
  <c r="L456" i="128" s="1"/>
  <c r="H457" i="128"/>
  <c r="L457" i="128" s="1"/>
  <c r="H458" i="128"/>
  <c r="L458" i="128" s="1"/>
  <c r="H459" i="128"/>
  <c r="L459" i="128" s="1"/>
  <c r="H460" i="128"/>
  <c r="L460" i="128" s="1"/>
  <c r="H461" i="128"/>
  <c r="L461" i="128" s="1"/>
  <c r="H462" i="128"/>
  <c r="L462" i="128" s="1"/>
  <c r="H463" i="128"/>
  <c r="L463" i="128" s="1"/>
  <c r="H464" i="128"/>
  <c r="L464" i="128" s="1"/>
  <c r="H465" i="128"/>
  <c r="L465" i="128" s="1"/>
  <c r="H466" i="128"/>
  <c r="L466" i="128" s="1"/>
  <c r="H467" i="128"/>
  <c r="L467" i="128" s="1"/>
  <c r="H468" i="128"/>
  <c r="L468" i="128" s="1"/>
  <c r="H469" i="128"/>
  <c r="L469" i="128" s="1"/>
  <c r="H470" i="128"/>
  <c r="L470" i="128" s="1"/>
  <c r="H471" i="128"/>
  <c r="L471" i="128" s="1"/>
  <c r="H472" i="128"/>
  <c r="L472" i="128" s="1"/>
  <c r="H473" i="128"/>
  <c r="L473" i="128" s="1"/>
  <c r="H474" i="128"/>
  <c r="L474" i="128" s="1"/>
  <c r="H475" i="128"/>
  <c r="L475" i="128" s="1"/>
  <c r="H476" i="128"/>
  <c r="L476" i="128" s="1"/>
  <c r="H477" i="128"/>
  <c r="L477" i="128" s="1"/>
  <c r="H478" i="128"/>
  <c r="L478" i="128" s="1"/>
  <c r="H479" i="128"/>
  <c r="L479" i="128" s="1"/>
  <c r="H480" i="128"/>
  <c r="L480" i="128" s="1"/>
  <c r="H481" i="128"/>
  <c r="L481" i="128" s="1"/>
  <c r="H482" i="128"/>
  <c r="L482" i="128" s="1"/>
  <c r="H483" i="128"/>
  <c r="L483" i="128" s="1"/>
  <c r="H484" i="128"/>
  <c r="L484" i="128" s="1"/>
  <c r="H485" i="128"/>
  <c r="L485" i="128" s="1"/>
  <c r="H486" i="128"/>
  <c r="L486" i="128" s="1"/>
  <c r="H487" i="128"/>
  <c r="L487" i="128" s="1"/>
  <c r="H488" i="128"/>
  <c r="L488" i="128" s="1"/>
  <c r="H489" i="128"/>
  <c r="L489" i="128" s="1"/>
  <c r="H490" i="128"/>
  <c r="L490" i="128" s="1"/>
  <c r="H491" i="128"/>
  <c r="L491" i="128" s="1"/>
  <c r="H492" i="128"/>
  <c r="L492" i="128" s="1"/>
  <c r="H493" i="128"/>
  <c r="L493" i="128" s="1"/>
  <c r="H494" i="128"/>
  <c r="L494" i="128" s="1"/>
  <c r="H495" i="128"/>
  <c r="L495" i="128" s="1"/>
  <c r="H496" i="128"/>
  <c r="L496" i="128" s="1"/>
  <c r="H497" i="128"/>
  <c r="L497" i="128" s="1"/>
  <c r="H498" i="128"/>
  <c r="L498" i="128" s="1"/>
  <c r="H499" i="128"/>
  <c r="L499" i="128" s="1"/>
  <c r="H500" i="128"/>
  <c r="L500" i="128" s="1"/>
  <c r="H501" i="128"/>
  <c r="L501" i="128" s="1"/>
  <c r="H502" i="128"/>
  <c r="L502" i="128" s="1"/>
  <c r="H503" i="128"/>
  <c r="L503" i="128" s="1"/>
  <c r="H504" i="128"/>
  <c r="L504" i="128" s="1"/>
  <c r="H505" i="128"/>
  <c r="L505" i="128" s="1"/>
  <c r="H506" i="128"/>
  <c r="L506" i="128" s="1"/>
  <c r="H507" i="128"/>
  <c r="L507" i="128" s="1"/>
  <c r="H508" i="128"/>
  <c r="L508" i="128" s="1"/>
  <c r="H509" i="128"/>
  <c r="L509" i="128" s="1"/>
  <c r="H510" i="128"/>
  <c r="L510" i="128" s="1"/>
  <c r="H511" i="128"/>
  <c r="L511" i="128" s="1"/>
  <c r="H512" i="128"/>
  <c r="L512" i="128" s="1"/>
  <c r="H513" i="128"/>
  <c r="L513" i="128" s="1"/>
  <c r="H514" i="128"/>
  <c r="L514" i="128" s="1"/>
  <c r="H515" i="128"/>
  <c r="L515" i="128" s="1"/>
  <c r="H516" i="128"/>
  <c r="L516" i="128" s="1"/>
  <c r="H517" i="128"/>
  <c r="L517" i="128" s="1"/>
  <c r="H518" i="128"/>
  <c r="L518" i="128" s="1"/>
  <c r="H519" i="128"/>
  <c r="L519" i="128" s="1"/>
  <c r="H520" i="128"/>
  <c r="L520" i="128" s="1"/>
  <c r="H521" i="128"/>
  <c r="L521" i="128" s="1"/>
  <c r="H522" i="128"/>
  <c r="L522" i="128" s="1"/>
  <c r="H523" i="128"/>
  <c r="L523" i="128" s="1"/>
  <c r="H524" i="128"/>
  <c r="L524" i="128" s="1"/>
  <c r="H525" i="128"/>
  <c r="L525" i="128" s="1"/>
  <c r="H526" i="128"/>
  <c r="L526" i="128" s="1"/>
  <c r="H527" i="128"/>
  <c r="L527" i="128" s="1"/>
  <c r="H528" i="128"/>
  <c r="L528" i="128" s="1"/>
  <c r="H529" i="128"/>
  <c r="L529" i="128" s="1"/>
  <c r="H530" i="128"/>
  <c r="L530" i="128" s="1"/>
  <c r="H531" i="128"/>
  <c r="L531" i="128" s="1"/>
  <c r="H532" i="128"/>
  <c r="L532" i="128" s="1"/>
  <c r="H533" i="128"/>
  <c r="L533" i="128" s="1"/>
  <c r="H534" i="128"/>
  <c r="L534" i="128" s="1"/>
  <c r="H535" i="128"/>
  <c r="L535" i="128" s="1"/>
  <c r="H536" i="128"/>
  <c r="L536" i="128" s="1"/>
  <c r="H537" i="128"/>
  <c r="L537" i="128" s="1"/>
  <c r="H538" i="128"/>
  <c r="L538" i="128" s="1"/>
  <c r="H539" i="128"/>
  <c r="L539" i="128" s="1"/>
  <c r="H540" i="128"/>
  <c r="L540" i="128" s="1"/>
  <c r="H541" i="128"/>
  <c r="L541" i="128" s="1"/>
  <c r="H542" i="128"/>
  <c r="L542" i="128" s="1"/>
  <c r="H543" i="128"/>
  <c r="L543" i="128" s="1"/>
  <c r="H544" i="128"/>
  <c r="L544" i="128" s="1"/>
  <c r="H545" i="128"/>
  <c r="L545" i="128" s="1"/>
  <c r="H546" i="128"/>
  <c r="L546" i="128" s="1"/>
  <c r="H547" i="128"/>
  <c r="L547" i="128" s="1"/>
  <c r="H548" i="128"/>
  <c r="L548" i="128" s="1"/>
  <c r="H549" i="128"/>
  <c r="L549" i="128" s="1"/>
  <c r="H550" i="128"/>
  <c r="L550" i="128" s="1"/>
  <c r="H551" i="128"/>
  <c r="L551" i="128" s="1"/>
  <c r="H552" i="128"/>
  <c r="L552" i="128" s="1"/>
  <c r="H553" i="128"/>
  <c r="L553" i="128" s="1"/>
  <c r="H554" i="128"/>
  <c r="L554" i="128" s="1"/>
  <c r="H555" i="128"/>
  <c r="L555" i="128" s="1"/>
  <c r="H556" i="128"/>
  <c r="L556" i="128" s="1"/>
  <c r="H557" i="128"/>
  <c r="L557" i="128" s="1"/>
  <c r="H558" i="128"/>
  <c r="L558" i="128" s="1"/>
  <c r="H559" i="128"/>
  <c r="L559" i="128" s="1"/>
  <c r="H560" i="128"/>
  <c r="L560" i="128" s="1"/>
  <c r="H4" i="128" l="1"/>
  <c r="J5" i="113"/>
  <c r="J6" i="113"/>
  <c r="J7" i="113"/>
  <c r="J8" i="113"/>
  <c r="J9" i="113"/>
  <c r="J10" i="113"/>
  <c r="J11" i="113"/>
  <c r="J12" i="113"/>
  <c r="J13" i="113"/>
  <c r="J14" i="113"/>
  <c r="J15" i="113"/>
  <c r="J16" i="113"/>
  <c r="J17" i="113"/>
  <c r="J18" i="113"/>
  <c r="J19" i="113"/>
  <c r="J20" i="113"/>
  <c r="J21" i="113"/>
  <c r="J22" i="113"/>
  <c r="J23" i="113"/>
  <c r="J24" i="113"/>
  <c r="J25" i="113"/>
  <c r="J26" i="113"/>
  <c r="J27" i="113"/>
  <c r="J28" i="113"/>
  <c r="J29" i="113"/>
  <c r="J30" i="113"/>
  <c r="J31" i="113"/>
  <c r="J32" i="113"/>
  <c r="J33" i="113"/>
  <c r="J34" i="113"/>
  <c r="J35" i="113"/>
  <c r="J36" i="113"/>
  <c r="J37" i="113"/>
  <c r="J38" i="113"/>
  <c r="J39" i="113"/>
  <c r="J40" i="113"/>
  <c r="J41" i="113"/>
  <c r="J42" i="113"/>
  <c r="J43" i="113"/>
  <c r="J44" i="113"/>
  <c r="J45" i="113"/>
  <c r="J46" i="113"/>
  <c r="J47" i="113"/>
  <c r="J48" i="113"/>
  <c r="J49" i="113"/>
  <c r="J50" i="113"/>
  <c r="J51" i="113"/>
  <c r="J52" i="113"/>
  <c r="J53" i="113"/>
  <c r="J54" i="113"/>
  <c r="J55" i="113"/>
  <c r="J56" i="113"/>
  <c r="J57" i="113"/>
  <c r="J58" i="113"/>
  <c r="J59" i="113"/>
  <c r="J60" i="113"/>
  <c r="J61" i="113"/>
  <c r="J62" i="113"/>
  <c r="J63" i="113"/>
  <c r="J64" i="113"/>
  <c r="J65" i="113"/>
  <c r="J66" i="113"/>
  <c r="J67" i="113"/>
  <c r="J68" i="113"/>
  <c r="J69" i="113"/>
  <c r="J70" i="113"/>
  <c r="J71" i="113"/>
  <c r="J72" i="113"/>
  <c r="J73" i="113"/>
  <c r="J74" i="113"/>
  <c r="J75" i="113"/>
  <c r="J76" i="113"/>
  <c r="J77" i="113"/>
  <c r="J78" i="113"/>
  <c r="J79" i="113"/>
  <c r="J80" i="113"/>
  <c r="J81" i="113"/>
  <c r="J82" i="113"/>
  <c r="J83" i="113"/>
  <c r="J84" i="113"/>
  <c r="J85" i="113"/>
  <c r="J86" i="113"/>
  <c r="J87" i="113"/>
  <c r="J88" i="113"/>
  <c r="I88" i="128" s="1"/>
  <c r="J88" i="128" s="1"/>
  <c r="J89" i="113"/>
  <c r="I89" i="128" s="1"/>
  <c r="J89" i="128" s="1"/>
  <c r="J90" i="113"/>
  <c r="I90" i="128" s="1"/>
  <c r="J90" i="128" s="1"/>
  <c r="J91" i="113"/>
  <c r="I91" i="128" s="1"/>
  <c r="J91" i="128" s="1"/>
  <c r="J92" i="113"/>
  <c r="I92" i="128" s="1"/>
  <c r="J92" i="128" s="1"/>
  <c r="J93" i="113"/>
  <c r="J94" i="113"/>
  <c r="J95" i="113"/>
  <c r="J96" i="113"/>
  <c r="J97" i="113"/>
  <c r="J98" i="113"/>
  <c r="J99" i="113"/>
  <c r="J100" i="113"/>
  <c r="J101" i="113"/>
  <c r="J102" i="113"/>
  <c r="J103" i="113"/>
  <c r="J104" i="113"/>
  <c r="J105" i="113"/>
  <c r="J106" i="113"/>
  <c r="J107" i="113"/>
  <c r="J108" i="113"/>
  <c r="J109" i="113"/>
  <c r="J110" i="113"/>
  <c r="J111" i="113"/>
  <c r="J112" i="113"/>
  <c r="J113" i="113"/>
  <c r="J114" i="113"/>
  <c r="J115" i="113"/>
  <c r="J116" i="113"/>
  <c r="J117" i="113"/>
  <c r="J118" i="113"/>
  <c r="J119" i="113"/>
  <c r="J120" i="113"/>
  <c r="J121" i="113"/>
  <c r="J122" i="113"/>
  <c r="J123" i="113"/>
  <c r="J124" i="113"/>
  <c r="J125" i="113"/>
  <c r="J126" i="113"/>
  <c r="J127" i="113"/>
  <c r="J128" i="113"/>
  <c r="J129" i="113"/>
  <c r="J130" i="113"/>
  <c r="J131" i="113"/>
  <c r="J132" i="113"/>
  <c r="J133" i="113"/>
  <c r="J134" i="113"/>
  <c r="J135" i="113"/>
  <c r="J136" i="113"/>
  <c r="J137" i="113"/>
  <c r="J138" i="113"/>
  <c r="J139" i="113"/>
  <c r="J140" i="113"/>
  <c r="J141" i="113"/>
  <c r="J142" i="113"/>
  <c r="J143" i="113"/>
  <c r="J144" i="113"/>
  <c r="J145" i="113"/>
  <c r="J146" i="113"/>
  <c r="J147" i="113"/>
  <c r="J148" i="113"/>
  <c r="J149" i="113"/>
  <c r="J150" i="113"/>
  <c r="J151" i="113"/>
  <c r="J152" i="113"/>
  <c r="J153" i="113"/>
  <c r="J154" i="113"/>
  <c r="J155" i="113"/>
  <c r="J156" i="113"/>
  <c r="J157" i="113"/>
  <c r="J158" i="113"/>
  <c r="J159" i="113"/>
  <c r="J160" i="113"/>
  <c r="J161" i="113"/>
  <c r="J162" i="113"/>
  <c r="J163" i="113"/>
  <c r="J164" i="113"/>
  <c r="J165" i="113"/>
  <c r="J166" i="113"/>
  <c r="J167" i="113"/>
  <c r="J168" i="113"/>
  <c r="J169" i="113"/>
  <c r="J170" i="113"/>
  <c r="J171" i="113"/>
  <c r="J172" i="113"/>
  <c r="J173" i="113"/>
  <c r="J174" i="113"/>
  <c r="J175" i="113"/>
  <c r="J176" i="113"/>
  <c r="J177" i="113"/>
  <c r="J178" i="113"/>
  <c r="J179" i="113"/>
  <c r="J180" i="113"/>
  <c r="J181" i="113"/>
  <c r="J182" i="113"/>
  <c r="J183" i="113"/>
  <c r="J184" i="113"/>
  <c r="J185" i="113"/>
  <c r="J186" i="113"/>
  <c r="J187" i="113"/>
  <c r="J188" i="113"/>
  <c r="J189" i="113"/>
  <c r="J190" i="113"/>
  <c r="J191" i="113"/>
  <c r="J192" i="113"/>
  <c r="J193" i="113"/>
  <c r="J194" i="113"/>
  <c r="J195" i="113"/>
  <c r="J196" i="113"/>
  <c r="J197" i="113"/>
  <c r="J198" i="113"/>
  <c r="J199" i="113"/>
  <c r="J200" i="113"/>
  <c r="J201" i="113"/>
  <c r="J202" i="113"/>
  <c r="J203" i="113"/>
  <c r="J204" i="113"/>
  <c r="J205" i="113"/>
  <c r="J206" i="113"/>
  <c r="J207" i="113"/>
  <c r="J208" i="113"/>
  <c r="J209" i="113"/>
  <c r="J210" i="113"/>
  <c r="J211" i="113"/>
  <c r="J212" i="113"/>
  <c r="J213" i="113"/>
  <c r="J214" i="113"/>
  <c r="J215" i="113"/>
  <c r="J216" i="113"/>
  <c r="J217" i="113"/>
  <c r="J218" i="113"/>
  <c r="J219" i="113"/>
  <c r="J220" i="113"/>
  <c r="J221" i="113"/>
  <c r="J222" i="113"/>
  <c r="J223" i="113"/>
  <c r="J224" i="113"/>
  <c r="J225" i="113"/>
  <c r="J226" i="113"/>
  <c r="J227" i="113"/>
  <c r="J228" i="113"/>
  <c r="J229" i="113"/>
  <c r="J230" i="113"/>
  <c r="J231" i="113"/>
  <c r="J232" i="113"/>
  <c r="J233" i="113"/>
  <c r="J234" i="113"/>
  <c r="J235" i="113"/>
  <c r="J236" i="113"/>
  <c r="J237" i="113"/>
  <c r="J238" i="113"/>
  <c r="J239" i="113"/>
  <c r="J240" i="113"/>
  <c r="J241" i="113"/>
  <c r="J242" i="113"/>
  <c r="J243" i="113"/>
  <c r="J244" i="113"/>
  <c r="J245" i="113"/>
  <c r="J246" i="113"/>
  <c r="J247" i="113"/>
  <c r="J248" i="113"/>
  <c r="J249" i="113"/>
  <c r="J250" i="113"/>
  <c r="J251" i="113"/>
  <c r="J252" i="113"/>
  <c r="J253" i="113"/>
  <c r="J254" i="113"/>
  <c r="J255" i="113"/>
  <c r="J256" i="113"/>
  <c r="J257" i="113"/>
  <c r="J258" i="113"/>
  <c r="J259" i="113"/>
  <c r="J260" i="113"/>
  <c r="J261" i="113"/>
  <c r="J262" i="113"/>
  <c r="J263" i="113"/>
  <c r="J264" i="113"/>
  <c r="J265" i="113"/>
  <c r="J266" i="113"/>
  <c r="J267" i="113"/>
  <c r="J268" i="113"/>
  <c r="J269" i="113"/>
  <c r="J270" i="113"/>
  <c r="J271" i="113"/>
  <c r="J272" i="113"/>
  <c r="J273" i="113"/>
  <c r="J274" i="113"/>
  <c r="J275" i="113"/>
  <c r="J276" i="113"/>
  <c r="J277" i="113"/>
  <c r="J278" i="113"/>
  <c r="J279" i="113"/>
  <c r="J280" i="113"/>
  <c r="J281" i="113"/>
  <c r="J282" i="113"/>
  <c r="J283" i="113"/>
  <c r="J284" i="113"/>
  <c r="J285" i="113"/>
  <c r="J286" i="113"/>
  <c r="J287" i="113"/>
  <c r="J288" i="113"/>
  <c r="J289" i="113"/>
  <c r="J290" i="113"/>
  <c r="J291" i="113"/>
  <c r="J292" i="113"/>
  <c r="J293" i="113"/>
  <c r="J294" i="113"/>
  <c r="J295" i="113"/>
  <c r="J296" i="113"/>
  <c r="J297" i="113"/>
  <c r="J298" i="113"/>
  <c r="J299" i="113"/>
  <c r="J300" i="113"/>
  <c r="J301" i="113"/>
  <c r="J302" i="113"/>
  <c r="J303" i="113"/>
  <c r="J304" i="113"/>
  <c r="J305" i="113"/>
  <c r="J306" i="113"/>
  <c r="J307" i="113"/>
  <c r="J308" i="113"/>
  <c r="J309" i="113"/>
  <c r="J310" i="113"/>
  <c r="J311" i="113"/>
  <c r="J312" i="113"/>
  <c r="J313" i="113"/>
  <c r="J314" i="113"/>
  <c r="J315" i="113"/>
  <c r="J316" i="113"/>
  <c r="J317" i="113"/>
  <c r="J318" i="113"/>
  <c r="J319" i="113"/>
  <c r="J320" i="113"/>
  <c r="J321" i="113"/>
  <c r="J322" i="113"/>
  <c r="J323" i="113"/>
  <c r="J324" i="113"/>
  <c r="J325" i="113"/>
  <c r="J326" i="113"/>
  <c r="J327" i="113"/>
  <c r="J328" i="113"/>
  <c r="J329" i="113"/>
  <c r="J330" i="113"/>
  <c r="J331" i="113"/>
  <c r="J332" i="113"/>
  <c r="J333" i="113"/>
  <c r="J334" i="113"/>
  <c r="J335" i="113"/>
  <c r="J336" i="113"/>
  <c r="J337" i="113"/>
  <c r="J338" i="113"/>
  <c r="J339" i="113"/>
  <c r="J340" i="113"/>
  <c r="J341" i="113"/>
  <c r="J342" i="113"/>
  <c r="J343" i="113"/>
  <c r="J344" i="113"/>
  <c r="J345" i="113"/>
  <c r="J346" i="113"/>
  <c r="J347" i="113"/>
  <c r="J348" i="113"/>
  <c r="J349" i="113"/>
  <c r="J350" i="113"/>
  <c r="J351" i="113"/>
  <c r="J352" i="113"/>
  <c r="J353" i="113"/>
  <c r="J354" i="113"/>
  <c r="J355" i="113"/>
  <c r="J356" i="113"/>
  <c r="J357" i="113"/>
  <c r="J358" i="113"/>
  <c r="J359" i="113"/>
  <c r="J360" i="113"/>
  <c r="J361" i="113"/>
  <c r="J362" i="113"/>
  <c r="J363" i="113"/>
  <c r="J364" i="113"/>
  <c r="J365" i="113"/>
  <c r="J366" i="113"/>
  <c r="J367" i="113"/>
  <c r="J368" i="113"/>
  <c r="J369" i="113"/>
  <c r="J370" i="113"/>
  <c r="J371" i="113"/>
  <c r="J372" i="113"/>
  <c r="J373" i="113"/>
  <c r="J374" i="113"/>
  <c r="J375" i="113"/>
  <c r="J376" i="113"/>
  <c r="J377" i="113"/>
  <c r="J378" i="113"/>
  <c r="J379" i="113"/>
  <c r="J380" i="113"/>
  <c r="J381" i="113"/>
  <c r="J382" i="113"/>
  <c r="J383" i="113"/>
  <c r="J384" i="113"/>
  <c r="J385" i="113"/>
  <c r="J386" i="113"/>
  <c r="J387" i="113"/>
  <c r="J388" i="113"/>
  <c r="J389" i="113"/>
  <c r="J390" i="113"/>
  <c r="J391" i="113"/>
  <c r="J392" i="113"/>
  <c r="J393" i="113"/>
  <c r="J394" i="113"/>
  <c r="J395" i="113"/>
  <c r="J396" i="113"/>
  <c r="J397" i="113"/>
  <c r="J398" i="113"/>
  <c r="J399" i="113"/>
  <c r="J400" i="113"/>
  <c r="J401" i="113"/>
  <c r="J402" i="113"/>
  <c r="J403" i="113"/>
  <c r="J404" i="113"/>
  <c r="J405" i="113"/>
  <c r="J406" i="113"/>
  <c r="J407" i="113"/>
  <c r="J408" i="113"/>
  <c r="J409" i="113"/>
  <c r="J410" i="113"/>
  <c r="J411" i="113"/>
  <c r="J412" i="113"/>
  <c r="J413" i="113"/>
  <c r="J414" i="113"/>
  <c r="J415" i="113"/>
  <c r="J416" i="113"/>
  <c r="J417" i="113"/>
  <c r="J418" i="113"/>
  <c r="J419" i="113"/>
  <c r="J420" i="113"/>
  <c r="J421" i="113"/>
  <c r="J422" i="113"/>
  <c r="J423" i="113"/>
  <c r="J424" i="113"/>
  <c r="J425" i="113"/>
  <c r="J426" i="113"/>
  <c r="J427" i="113"/>
  <c r="J428" i="113"/>
  <c r="J429" i="113"/>
  <c r="J430" i="113"/>
  <c r="J431" i="113"/>
  <c r="J432" i="113"/>
  <c r="J433" i="113"/>
  <c r="J434" i="113"/>
  <c r="J435" i="113"/>
  <c r="J436" i="113"/>
  <c r="J437" i="113"/>
  <c r="J438" i="113"/>
  <c r="J439" i="113"/>
  <c r="J440" i="113"/>
  <c r="J441" i="113"/>
  <c r="J442" i="113"/>
  <c r="J443" i="113"/>
  <c r="J444" i="113"/>
  <c r="J445" i="113"/>
  <c r="J446" i="113"/>
  <c r="J447" i="113"/>
  <c r="J448" i="113"/>
  <c r="J449" i="113"/>
  <c r="J450" i="113"/>
  <c r="J451" i="113"/>
  <c r="J452" i="113"/>
  <c r="J453" i="113"/>
  <c r="J454" i="113"/>
  <c r="J455" i="113"/>
  <c r="J456" i="113"/>
  <c r="J457" i="113"/>
  <c r="J458" i="113"/>
  <c r="J459" i="113"/>
  <c r="J460" i="113"/>
  <c r="J461" i="113"/>
  <c r="J462" i="113"/>
  <c r="J463" i="113"/>
  <c r="J464" i="113"/>
  <c r="J465" i="113"/>
  <c r="J466" i="113"/>
  <c r="J467" i="113"/>
  <c r="J468" i="113"/>
  <c r="J469" i="113"/>
  <c r="J470" i="113"/>
  <c r="J471" i="113"/>
  <c r="J472" i="113"/>
  <c r="J473" i="113"/>
  <c r="J474" i="113"/>
  <c r="J475" i="113"/>
  <c r="J476" i="113"/>
  <c r="J477" i="113"/>
  <c r="J478" i="113"/>
  <c r="J479" i="113"/>
  <c r="J480" i="113"/>
  <c r="J481" i="113"/>
  <c r="J482" i="113"/>
  <c r="J483" i="113"/>
  <c r="J484" i="113"/>
  <c r="J485" i="113"/>
  <c r="J486" i="113"/>
  <c r="J487" i="113"/>
  <c r="J488" i="113"/>
  <c r="J489" i="113"/>
  <c r="J490" i="113"/>
  <c r="J491" i="113"/>
  <c r="J492" i="113"/>
  <c r="J493" i="113"/>
  <c r="J494" i="113"/>
  <c r="J495" i="113"/>
  <c r="J496" i="113"/>
  <c r="J497" i="113"/>
  <c r="J498" i="113"/>
  <c r="J499" i="113"/>
  <c r="J500" i="113"/>
  <c r="J501" i="113"/>
  <c r="J502" i="113"/>
  <c r="J503" i="113"/>
  <c r="J504" i="113"/>
  <c r="J505" i="113"/>
  <c r="J506" i="113"/>
  <c r="J507" i="113"/>
  <c r="J508" i="113"/>
  <c r="J509" i="113"/>
  <c r="J510" i="113"/>
  <c r="J511" i="113"/>
  <c r="J512" i="113"/>
  <c r="J513" i="113"/>
  <c r="J514" i="113"/>
  <c r="J515" i="113"/>
  <c r="J516" i="113"/>
  <c r="J517" i="113"/>
  <c r="J518" i="113"/>
  <c r="J519" i="113"/>
  <c r="J520" i="113"/>
  <c r="J521" i="113"/>
  <c r="J522" i="113"/>
  <c r="J523" i="113"/>
  <c r="J524" i="113"/>
  <c r="J525" i="113"/>
  <c r="J526" i="113"/>
  <c r="J527" i="113"/>
  <c r="J528" i="113"/>
  <c r="J529" i="113"/>
  <c r="J530" i="113"/>
  <c r="J531" i="113"/>
  <c r="J532" i="113"/>
  <c r="J533" i="113"/>
  <c r="J534" i="113"/>
  <c r="J535" i="113"/>
  <c r="J536" i="113"/>
  <c r="J537" i="113"/>
  <c r="J538" i="113"/>
  <c r="J539" i="113"/>
  <c r="J540" i="113"/>
  <c r="J541" i="113"/>
  <c r="J542" i="113"/>
  <c r="J543" i="113"/>
  <c r="J544" i="113"/>
  <c r="J545" i="113"/>
  <c r="J546" i="113"/>
  <c r="J547" i="113"/>
  <c r="J548" i="113"/>
  <c r="J549" i="113"/>
  <c r="J550" i="113"/>
  <c r="J551" i="113"/>
  <c r="J552" i="113"/>
  <c r="J553" i="113"/>
  <c r="J554" i="113"/>
  <c r="J555" i="113"/>
  <c r="J556" i="113"/>
  <c r="J557" i="113"/>
  <c r="J558" i="113"/>
  <c r="J559" i="113"/>
  <c r="I4" i="128"/>
  <c r="M4" i="128" s="1"/>
  <c r="L4" i="128" l="1"/>
  <c r="L649" i="128" s="1"/>
  <c r="M654" i="128" s="1"/>
  <c r="K558" i="113"/>
  <c r="I558" i="128"/>
  <c r="K546" i="113"/>
  <c r="I546" i="128"/>
  <c r="K530" i="113"/>
  <c r="I530" i="128"/>
  <c r="K514" i="113"/>
  <c r="I514" i="128"/>
  <c r="K494" i="113"/>
  <c r="I494" i="128"/>
  <c r="K470" i="113"/>
  <c r="I470" i="128"/>
  <c r="K560" i="113"/>
  <c r="I560" i="128"/>
  <c r="K552" i="113"/>
  <c r="I552" i="128"/>
  <c r="K544" i="113"/>
  <c r="I544" i="128"/>
  <c r="K536" i="113"/>
  <c r="I536" i="128"/>
  <c r="K528" i="113"/>
  <c r="I528" i="128"/>
  <c r="K524" i="113"/>
  <c r="I524" i="128"/>
  <c r="K516" i="113"/>
  <c r="I516" i="128"/>
  <c r="K508" i="113"/>
  <c r="I508" i="128"/>
  <c r="K500" i="113"/>
  <c r="I500" i="128"/>
  <c r="K492" i="113"/>
  <c r="I492" i="128"/>
  <c r="K488" i="113"/>
  <c r="I488" i="128"/>
  <c r="K480" i="113"/>
  <c r="I480" i="128"/>
  <c r="K472" i="113"/>
  <c r="I472" i="128"/>
  <c r="K464" i="113"/>
  <c r="I464" i="128"/>
  <c r="K460" i="113"/>
  <c r="I460" i="128"/>
  <c r="K452" i="113"/>
  <c r="I452" i="128"/>
  <c r="K444" i="113"/>
  <c r="I444" i="128"/>
  <c r="K436" i="113"/>
  <c r="I436" i="128"/>
  <c r="K432" i="113"/>
  <c r="I432" i="128"/>
  <c r="K424" i="113"/>
  <c r="I424" i="128"/>
  <c r="K416" i="113"/>
  <c r="I416" i="128"/>
  <c r="K408" i="113"/>
  <c r="I408" i="128"/>
  <c r="K400" i="113"/>
  <c r="I400" i="128"/>
  <c r="K396" i="113"/>
  <c r="I396" i="128"/>
  <c r="K388" i="113"/>
  <c r="I388" i="128"/>
  <c r="K380" i="113"/>
  <c r="I380" i="128"/>
  <c r="K372" i="113"/>
  <c r="I372" i="128"/>
  <c r="K364" i="113"/>
  <c r="I364" i="128"/>
  <c r="K360" i="113"/>
  <c r="I360" i="128"/>
  <c r="K352" i="113"/>
  <c r="I352" i="128"/>
  <c r="K344" i="113"/>
  <c r="I344" i="128"/>
  <c r="K340" i="113"/>
  <c r="I340" i="128"/>
  <c r="K332" i="113"/>
  <c r="I332" i="128"/>
  <c r="K324" i="113"/>
  <c r="I324" i="128"/>
  <c r="K316" i="113"/>
  <c r="I316" i="128"/>
  <c r="K308" i="113"/>
  <c r="I308" i="128"/>
  <c r="K304" i="113"/>
  <c r="I304" i="128"/>
  <c r="K296" i="113"/>
  <c r="I296" i="128"/>
  <c r="K288" i="113"/>
  <c r="I288" i="128"/>
  <c r="K280" i="113"/>
  <c r="I280" i="128"/>
  <c r="K276" i="113"/>
  <c r="I276" i="128"/>
  <c r="K268" i="113"/>
  <c r="I268" i="128"/>
  <c r="K260" i="113"/>
  <c r="I260" i="128"/>
  <c r="K208" i="113"/>
  <c r="I208" i="128"/>
  <c r="K559" i="113"/>
  <c r="I559" i="128"/>
  <c r="K555" i="113"/>
  <c r="I555" i="128"/>
  <c r="K551" i="113"/>
  <c r="I551" i="128"/>
  <c r="K547" i="113"/>
  <c r="I547" i="128"/>
  <c r="K543" i="113"/>
  <c r="I543" i="128"/>
  <c r="K539" i="113"/>
  <c r="I539" i="128"/>
  <c r="K535" i="113"/>
  <c r="I535" i="128"/>
  <c r="K531" i="113"/>
  <c r="I531" i="128"/>
  <c r="K527" i="113"/>
  <c r="I527" i="128"/>
  <c r="K523" i="113"/>
  <c r="I523" i="128"/>
  <c r="K519" i="113"/>
  <c r="I519" i="128"/>
  <c r="K515" i="113"/>
  <c r="I515" i="128"/>
  <c r="K511" i="113"/>
  <c r="I511" i="128"/>
  <c r="K507" i="113"/>
  <c r="I507" i="128"/>
  <c r="K503" i="113"/>
  <c r="I503" i="128"/>
  <c r="K499" i="113"/>
  <c r="I499" i="128"/>
  <c r="K495" i="113"/>
  <c r="I495" i="128"/>
  <c r="K491" i="113"/>
  <c r="I491" i="128"/>
  <c r="K487" i="113"/>
  <c r="I487" i="128"/>
  <c r="K483" i="113"/>
  <c r="I483" i="128"/>
  <c r="K479" i="113"/>
  <c r="I479" i="128"/>
  <c r="K475" i="113"/>
  <c r="I475" i="128"/>
  <c r="K471" i="113"/>
  <c r="I471" i="128"/>
  <c r="K467" i="113"/>
  <c r="I467" i="128"/>
  <c r="K463" i="113"/>
  <c r="I463" i="128"/>
  <c r="K459" i="113"/>
  <c r="I459" i="128"/>
  <c r="K455" i="113"/>
  <c r="I455" i="128"/>
  <c r="K451" i="113"/>
  <c r="I451" i="128"/>
  <c r="K447" i="113"/>
  <c r="I447" i="128"/>
  <c r="K443" i="113"/>
  <c r="I443" i="128"/>
  <c r="K439" i="113"/>
  <c r="I439" i="128"/>
  <c r="K435" i="113"/>
  <c r="I435" i="128"/>
  <c r="K431" i="113"/>
  <c r="I431" i="128"/>
  <c r="K427" i="113"/>
  <c r="I427" i="128"/>
  <c r="K423" i="113"/>
  <c r="I423" i="128"/>
  <c r="K419" i="113"/>
  <c r="I419" i="128"/>
  <c r="K415" i="113"/>
  <c r="I415" i="128"/>
  <c r="K411" i="113"/>
  <c r="I411" i="128"/>
  <c r="K407" i="113"/>
  <c r="I407" i="128"/>
  <c r="K403" i="113"/>
  <c r="I403" i="128"/>
  <c r="K399" i="113"/>
  <c r="I399" i="128"/>
  <c r="K395" i="113"/>
  <c r="I395" i="128"/>
  <c r="K391" i="113"/>
  <c r="I391" i="128"/>
  <c r="K387" i="113"/>
  <c r="I387" i="128"/>
  <c r="K383" i="113"/>
  <c r="I383" i="128"/>
  <c r="K379" i="113"/>
  <c r="I379" i="128"/>
  <c r="K375" i="113"/>
  <c r="I375" i="128"/>
  <c r="K371" i="113"/>
  <c r="I371" i="128"/>
  <c r="K367" i="113"/>
  <c r="I367" i="128"/>
  <c r="K363" i="113"/>
  <c r="I363" i="128"/>
  <c r="K359" i="113"/>
  <c r="I359" i="128"/>
  <c r="K355" i="113"/>
  <c r="I355" i="128"/>
  <c r="K351" i="113"/>
  <c r="I351" i="128"/>
  <c r="K347" i="113"/>
  <c r="I347" i="128"/>
  <c r="K343" i="113"/>
  <c r="I343" i="128"/>
  <c r="K339" i="113"/>
  <c r="I339" i="128"/>
  <c r="K335" i="113"/>
  <c r="I335" i="128"/>
  <c r="K331" i="113"/>
  <c r="I331" i="128"/>
  <c r="K327" i="113"/>
  <c r="I327" i="128"/>
  <c r="K323" i="113"/>
  <c r="I323" i="128"/>
  <c r="K319" i="113"/>
  <c r="I319" i="128"/>
  <c r="K315" i="113"/>
  <c r="I315" i="128"/>
  <c r="K311" i="113"/>
  <c r="I311" i="128"/>
  <c r="K307" i="113"/>
  <c r="I307" i="128"/>
  <c r="K303" i="113"/>
  <c r="I303" i="128"/>
  <c r="K299" i="113"/>
  <c r="I299" i="128"/>
  <c r="K295" i="113"/>
  <c r="I295" i="128"/>
  <c r="K291" i="113"/>
  <c r="I291" i="128"/>
  <c r="K287" i="113"/>
  <c r="I287" i="128"/>
  <c r="K283" i="113"/>
  <c r="I283" i="128"/>
  <c r="K279" i="113"/>
  <c r="I279" i="128"/>
  <c r="K275" i="113"/>
  <c r="I275" i="128"/>
  <c r="K271" i="113"/>
  <c r="I271" i="128"/>
  <c r="K267" i="113"/>
  <c r="I267" i="128"/>
  <c r="K263" i="113"/>
  <c r="I263" i="128"/>
  <c r="K259" i="113"/>
  <c r="I259" i="128"/>
  <c r="K255" i="113"/>
  <c r="I255" i="128"/>
  <c r="K251" i="113"/>
  <c r="I251" i="128"/>
  <c r="K247" i="113"/>
  <c r="I247" i="128"/>
  <c r="K243" i="113"/>
  <c r="I243" i="128"/>
  <c r="K239" i="113"/>
  <c r="I239" i="128"/>
  <c r="K235" i="113"/>
  <c r="I235" i="128"/>
  <c r="K231" i="113"/>
  <c r="I231" i="128"/>
  <c r="K227" i="113"/>
  <c r="I227" i="128"/>
  <c r="K223" i="113"/>
  <c r="I223" i="128"/>
  <c r="K219" i="113"/>
  <c r="I219" i="128"/>
  <c r="K215" i="113"/>
  <c r="I215" i="128"/>
  <c r="K211" i="113"/>
  <c r="I211" i="128"/>
  <c r="K207" i="113"/>
  <c r="I207" i="128"/>
  <c r="K203" i="113"/>
  <c r="I203" i="128"/>
  <c r="K199" i="113"/>
  <c r="I199" i="128"/>
  <c r="K195" i="113"/>
  <c r="I195" i="128"/>
  <c r="K191" i="113"/>
  <c r="I191" i="128"/>
  <c r="K187" i="113"/>
  <c r="I187" i="128"/>
  <c r="K183" i="113"/>
  <c r="I183" i="128"/>
  <c r="K179" i="113"/>
  <c r="I179" i="128"/>
  <c r="K175" i="113"/>
  <c r="I175" i="128"/>
  <c r="K171" i="113"/>
  <c r="I171" i="128"/>
  <c r="K167" i="113"/>
  <c r="I167" i="128"/>
  <c r="K163" i="113"/>
  <c r="I163" i="128"/>
  <c r="K159" i="113"/>
  <c r="I159" i="128"/>
  <c r="K155" i="113"/>
  <c r="I155" i="128"/>
  <c r="K151" i="113"/>
  <c r="I151" i="128"/>
  <c r="K147" i="113"/>
  <c r="I147" i="128"/>
  <c r="K143" i="113"/>
  <c r="I143" i="128"/>
  <c r="K139" i="113"/>
  <c r="I139" i="128"/>
  <c r="K135" i="113"/>
  <c r="I135" i="128"/>
  <c r="K131" i="113"/>
  <c r="I131" i="128"/>
  <c r="K127" i="113"/>
  <c r="I127" i="128"/>
  <c r="K123" i="113"/>
  <c r="I123" i="128"/>
  <c r="K119" i="113"/>
  <c r="I119" i="128"/>
  <c r="K115" i="113"/>
  <c r="I115" i="128"/>
  <c r="K111" i="113"/>
  <c r="I111" i="128"/>
  <c r="K107" i="113"/>
  <c r="I107" i="128"/>
  <c r="K103" i="113"/>
  <c r="I103" i="128"/>
  <c r="K99" i="113"/>
  <c r="I99" i="128"/>
  <c r="K95" i="113"/>
  <c r="I95" i="128"/>
  <c r="K91" i="113"/>
  <c r="K87" i="113"/>
  <c r="I87" i="128"/>
  <c r="K83" i="113"/>
  <c r="I83" i="128"/>
  <c r="K79" i="113"/>
  <c r="I79" i="128"/>
  <c r="K75" i="113"/>
  <c r="I75" i="128"/>
  <c r="K71" i="113"/>
  <c r="I71" i="128"/>
  <c r="K67" i="113"/>
  <c r="I67" i="128"/>
  <c r="K63" i="113"/>
  <c r="I63" i="128"/>
  <c r="K59" i="113"/>
  <c r="I59" i="128"/>
  <c r="K55" i="113"/>
  <c r="I55" i="128"/>
  <c r="K51" i="113"/>
  <c r="I51" i="128"/>
  <c r="K47" i="113"/>
  <c r="I47" i="128"/>
  <c r="K43" i="113"/>
  <c r="I43" i="128"/>
  <c r="K39" i="113"/>
  <c r="I39" i="128"/>
  <c r="K35" i="113"/>
  <c r="I35" i="128"/>
  <c r="K31" i="113"/>
  <c r="I31" i="128"/>
  <c r="K27" i="113"/>
  <c r="I27" i="128"/>
  <c r="K23" i="113"/>
  <c r="I23" i="128"/>
  <c r="K19" i="113"/>
  <c r="I19" i="128"/>
  <c r="K15" i="113"/>
  <c r="I15" i="128"/>
  <c r="K11" i="113"/>
  <c r="I11" i="128"/>
  <c r="K7" i="113"/>
  <c r="I7" i="128"/>
  <c r="K542" i="113"/>
  <c r="I542" i="128"/>
  <c r="K526" i="113"/>
  <c r="I526" i="128"/>
  <c r="K506" i="113"/>
  <c r="I506" i="128"/>
  <c r="K490" i="113"/>
  <c r="I490" i="128"/>
  <c r="K482" i="113"/>
  <c r="I482" i="128"/>
  <c r="K466" i="113"/>
  <c r="I466" i="128"/>
  <c r="K458" i="113"/>
  <c r="I458" i="128"/>
  <c r="K450" i="113"/>
  <c r="I450" i="128"/>
  <c r="K438" i="113"/>
  <c r="I438" i="128"/>
  <c r="K430" i="113"/>
  <c r="I430" i="128"/>
  <c r="K422" i="113"/>
  <c r="I422" i="128"/>
  <c r="K414" i="113"/>
  <c r="I414" i="128"/>
  <c r="K402" i="113"/>
  <c r="I402" i="128"/>
  <c r="K394" i="113"/>
  <c r="I394" i="128"/>
  <c r="K386" i="113"/>
  <c r="I386" i="128"/>
  <c r="K378" i="113"/>
  <c r="I378" i="128"/>
  <c r="K366" i="113"/>
  <c r="I366" i="128"/>
  <c r="K358" i="113"/>
  <c r="I358" i="128"/>
  <c r="K350" i="113"/>
  <c r="I350" i="128"/>
  <c r="K342" i="113"/>
  <c r="I342" i="128"/>
  <c r="K334" i="113"/>
  <c r="I334" i="128"/>
  <c r="K326" i="113"/>
  <c r="I326" i="128"/>
  <c r="K318" i="113"/>
  <c r="I318" i="128"/>
  <c r="K310" i="113"/>
  <c r="I310" i="128"/>
  <c r="K302" i="113"/>
  <c r="I302" i="128"/>
  <c r="K294" i="113"/>
  <c r="I294" i="128"/>
  <c r="K286" i="113"/>
  <c r="I286" i="128"/>
  <c r="K274" i="113"/>
  <c r="I274" i="128"/>
  <c r="K266" i="113"/>
  <c r="I266" i="128"/>
  <c r="K258" i="113"/>
  <c r="I258" i="128"/>
  <c r="K250" i="113"/>
  <c r="I250" i="128"/>
  <c r="K242" i="113"/>
  <c r="I242" i="128"/>
  <c r="K238" i="113"/>
  <c r="I238" i="128"/>
  <c r="K230" i="113"/>
  <c r="I230" i="128"/>
  <c r="K226" i="113"/>
  <c r="I226" i="128"/>
  <c r="K222" i="113"/>
  <c r="I222" i="128"/>
  <c r="K218" i="113"/>
  <c r="I218" i="128"/>
  <c r="K214" i="113"/>
  <c r="I214" i="128"/>
  <c r="K210" i="113"/>
  <c r="I210" i="128"/>
  <c r="K206" i="113"/>
  <c r="I206" i="128"/>
  <c r="K202" i="113"/>
  <c r="I202" i="128"/>
  <c r="K198" i="113"/>
  <c r="I198" i="128"/>
  <c r="K194" i="113"/>
  <c r="I194" i="128"/>
  <c r="K186" i="113"/>
  <c r="I186" i="128"/>
  <c r="K182" i="113"/>
  <c r="I182" i="128"/>
  <c r="K178" i="113"/>
  <c r="I178" i="128"/>
  <c r="K174" i="113"/>
  <c r="I174" i="128"/>
  <c r="K170" i="113"/>
  <c r="I170" i="128"/>
  <c r="K166" i="113"/>
  <c r="I166" i="128"/>
  <c r="K162" i="113"/>
  <c r="I162" i="128"/>
  <c r="K158" i="113"/>
  <c r="I158" i="128"/>
  <c r="K154" i="113"/>
  <c r="I154" i="128"/>
  <c r="K150" i="113"/>
  <c r="I150" i="128"/>
  <c r="K146" i="113"/>
  <c r="I146" i="128"/>
  <c r="K142" i="113"/>
  <c r="I142" i="128"/>
  <c r="K138" i="113"/>
  <c r="I138" i="128"/>
  <c r="K134" i="113"/>
  <c r="I134" i="128"/>
  <c r="K130" i="113"/>
  <c r="I130" i="128"/>
  <c r="K126" i="113"/>
  <c r="I126" i="128"/>
  <c r="K122" i="113"/>
  <c r="I122" i="128"/>
  <c r="K118" i="113"/>
  <c r="I118" i="128"/>
  <c r="K114" i="113"/>
  <c r="I114" i="128"/>
  <c r="K110" i="113"/>
  <c r="I110" i="128"/>
  <c r="K106" i="113"/>
  <c r="I106" i="128"/>
  <c r="K102" i="113"/>
  <c r="I102" i="128"/>
  <c r="K98" i="113"/>
  <c r="I98" i="128"/>
  <c r="K94" i="113"/>
  <c r="I94" i="128"/>
  <c r="K90" i="113"/>
  <c r="K86" i="113"/>
  <c r="I86" i="128"/>
  <c r="K82" i="113"/>
  <c r="I82" i="128"/>
  <c r="K78" i="113"/>
  <c r="I78" i="128"/>
  <c r="K74" i="113"/>
  <c r="I74" i="128"/>
  <c r="K70" i="113"/>
  <c r="I70" i="128"/>
  <c r="K66" i="113"/>
  <c r="I66" i="128"/>
  <c r="K62" i="113"/>
  <c r="I62" i="128"/>
  <c r="K58" i="113"/>
  <c r="I58" i="128"/>
  <c r="K54" i="113"/>
  <c r="I54" i="128"/>
  <c r="K50" i="113"/>
  <c r="I50" i="128"/>
  <c r="K46" i="113"/>
  <c r="I46" i="128"/>
  <c r="K42" i="113"/>
  <c r="I42" i="128"/>
  <c r="K38" i="113"/>
  <c r="I38" i="128"/>
  <c r="K34" i="113"/>
  <c r="I34" i="128"/>
  <c r="K30" i="113"/>
  <c r="I30" i="128"/>
  <c r="K26" i="113"/>
  <c r="I26" i="128"/>
  <c r="K22" i="113"/>
  <c r="I22" i="128"/>
  <c r="K18" i="113"/>
  <c r="I18" i="128"/>
  <c r="K14" i="113"/>
  <c r="I14" i="128"/>
  <c r="K10" i="113"/>
  <c r="I10" i="128"/>
  <c r="K6" i="113"/>
  <c r="I6" i="128"/>
  <c r="K550" i="113"/>
  <c r="I550" i="128"/>
  <c r="K538" i="113"/>
  <c r="I538" i="128"/>
  <c r="K522" i="113"/>
  <c r="I522" i="128"/>
  <c r="K510" i="113"/>
  <c r="I510" i="128"/>
  <c r="K498" i="113"/>
  <c r="I498" i="128"/>
  <c r="K486" i="113"/>
  <c r="I486" i="128"/>
  <c r="K478" i="113"/>
  <c r="I478" i="128"/>
  <c r="K462" i="113"/>
  <c r="I462" i="128"/>
  <c r="K454" i="113"/>
  <c r="I454" i="128"/>
  <c r="K446" i="113"/>
  <c r="I446" i="128"/>
  <c r="K442" i="113"/>
  <c r="I442" i="128"/>
  <c r="K434" i="113"/>
  <c r="I434" i="128"/>
  <c r="K426" i="113"/>
  <c r="I426" i="128"/>
  <c r="K418" i="113"/>
  <c r="I418" i="128"/>
  <c r="K410" i="113"/>
  <c r="I410" i="128"/>
  <c r="K406" i="113"/>
  <c r="I406" i="128"/>
  <c r="K398" i="113"/>
  <c r="I398" i="128"/>
  <c r="K390" i="113"/>
  <c r="I390" i="128"/>
  <c r="K382" i="113"/>
  <c r="I382" i="128"/>
  <c r="K374" i="113"/>
  <c r="I374" i="128"/>
  <c r="K370" i="113"/>
  <c r="I370" i="128"/>
  <c r="K362" i="113"/>
  <c r="I362" i="128"/>
  <c r="K354" i="113"/>
  <c r="I354" i="128"/>
  <c r="K346" i="113"/>
  <c r="I346" i="128"/>
  <c r="K338" i="113"/>
  <c r="I338" i="128"/>
  <c r="K330" i="113"/>
  <c r="I330" i="128"/>
  <c r="K322" i="113"/>
  <c r="I322" i="128"/>
  <c r="K314" i="113"/>
  <c r="I314" i="128"/>
  <c r="K306" i="113"/>
  <c r="I306" i="128"/>
  <c r="K298" i="113"/>
  <c r="I298" i="128"/>
  <c r="K290" i="113"/>
  <c r="I290" i="128"/>
  <c r="K282" i="113"/>
  <c r="I282" i="128"/>
  <c r="K278" i="113"/>
  <c r="I278" i="128"/>
  <c r="K270" i="113"/>
  <c r="I270" i="128"/>
  <c r="K262" i="113"/>
  <c r="I262" i="128"/>
  <c r="K254" i="113"/>
  <c r="I254" i="128"/>
  <c r="K246" i="113"/>
  <c r="I246" i="128"/>
  <c r="K234" i="113"/>
  <c r="I234" i="128"/>
  <c r="K190" i="113"/>
  <c r="I190" i="128"/>
  <c r="K557" i="113"/>
  <c r="I557" i="128"/>
  <c r="K553" i="113"/>
  <c r="I553" i="128"/>
  <c r="K549" i="113"/>
  <c r="I549" i="128"/>
  <c r="K545" i="113"/>
  <c r="I545" i="128"/>
  <c r="K541" i="113"/>
  <c r="I541" i="128"/>
  <c r="K537" i="113"/>
  <c r="I537" i="128"/>
  <c r="K533" i="113"/>
  <c r="I533" i="128"/>
  <c r="K529" i="113"/>
  <c r="I529" i="128"/>
  <c r="K525" i="113"/>
  <c r="I525" i="128"/>
  <c r="K521" i="113"/>
  <c r="I521" i="128"/>
  <c r="K517" i="113"/>
  <c r="I517" i="128"/>
  <c r="K513" i="113"/>
  <c r="I513" i="128"/>
  <c r="K509" i="113"/>
  <c r="I509" i="128"/>
  <c r="K505" i="113"/>
  <c r="I505" i="128"/>
  <c r="K501" i="113"/>
  <c r="I501" i="128"/>
  <c r="K497" i="113"/>
  <c r="I497" i="128"/>
  <c r="K493" i="113"/>
  <c r="I493" i="128"/>
  <c r="K489" i="113"/>
  <c r="I489" i="128"/>
  <c r="K485" i="113"/>
  <c r="I485" i="128"/>
  <c r="K481" i="113"/>
  <c r="I481" i="128"/>
  <c r="K477" i="113"/>
  <c r="I477" i="128"/>
  <c r="K473" i="113"/>
  <c r="I473" i="128"/>
  <c r="K469" i="113"/>
  <c r="I469" i="128"/>
  <c r="K465" i="113"/>
  <c r="I465" i="128"/>
  <c r="K461" i="113"/>
  <c r="I461" i="128"/>
  <c r="K457" i="113"/>
  <c r="I457" i="128"/>
  <c r="K453" i="113"/>
  <c r="I453" i="128"/>
  <c r="K449" i="113"/>
  <c r="I449" i="128"/>
  <c r="K445" i="113"/>
  <c r="I445" i="128"/>
  <c r="K441" i="113"/>
  <c r="I441" i="128"/>
  <c r="K437" i="113"/>
  <c r="I437" i="128"/>
  <c r="K433" i="113"/>
  <c r="I433" i="128"/>
  <c r="K429" i="113"/>
  <c r="I429" i="128"/>
  <c r="K425" i="113"/>
  <c r="I425" i="128"/>
  <c r="K421" i="113"/>
  <c r="I421" i="128"/>
  <c r="K417" i="113"/>
  <c r="I417" i="128"/>
  <c r="K413" i="113"/>
  <c r="I413" i="128"/>
  <c r="K409" i="113"/>
  <c r="I409" i="128"/>
  <c r="K405" i="113"/>
  <c r="I405" i="128"/>
  <c r="K401" i="113"/>
  <c r="I401" i="128"/>
  <c r="K397" i="113"/>
  <c r="I397" i="128"/>
  <c r="K393" i="113"/>
  <c r="I393" i="128"/>
  <c r="K389" i="113"/>
  <c r="I389" i="128"/>
  <c r="K385" i="113"/>
  <c r="I385" i="128"/>
  <c r="K381" i="113"/>
  <c r="I381" i="128"/>
  <c r="K377" i="113"/>
  <c r="I377" i="128"/>
  <c r="K373" i="113"/>
  <c r="I373" i="128"/>
  <c r="K369" i="113"/>
  <c r="I369" i="128"/>
  <c r="K365" i="113"/>
  <c r="I365" i="128"/>
  <c r="K361" i="113"/>
  <c r="I361" i="128"/>
  <c r="K357" i="113"/>
  <c r="I357" i="128"/>
  <c r="K353" i="113"/>
  <c r="I353" i="128"/>
  <c r="K349" i="113"/>
  <c r="I349" i="128"/>
  <c r="K345" i="113"/>
  <c r="I345" i="128"/>
  <c r="K341" i="113"/>
  <c r="I341" i="128"/>
  <c r="K337" i="113"/>
  <c r="I337" i="128"/>
  <c r="K333" i="113"/>
  <c r="I333" i="128"/>
  <c r="K329" i="113"/>
  <c r="I329" i="128"/>
  <c r="K325" i="113"/>
  <c r="I325" i="128"/>
  <c r="K321" i="113"/>
  <c r="I321" i="128"/>
  <c r="K317" i="113"/>
  <c r="I317" i="128"/>
  <c r="K313" i="113"/>
  <c r="I313" i="128"/>
  <c r="K309" i="113"/>
  <c r="I309" i="128"/>
  <c r="K305" i="113"/>
  <c r="I305" i="128"/>
  <c r="K301" i="113"/>
  <c r="I301" i="128"/>
  <c r="K297" i="113"/>
  <c r="I297" i="128"/>
  <c r="K293" i="113"/>
  <c r="I293" i="128"/>
  <c r="K289" i="113"/>
  <c r="I289" i="128"/>
  <c r="K285" i="113"/>
  <c r="I285" i="128"/>
  <c r="K281" i="113"/>
  <c r="I281" i="128"/>
  <c r="K277" i="113"/>
  <c r="I277" i="128"/>
  <c r="K273" i="113"/>
  <c r="I273" i="128"/>
  <c r="K269" i="113"/>
  <c r="I269" i="128"/>
  <c r="K265" i="113"/>
  <c r="I265" i="128"/>
  <c r="K261" i="113"/>
  <c r="I261" i="128"/>
  <c r="K257" i="113"/>
  <c r="I257" i="128"/>
  <c r="K253" i="113"/>
  <c r="I253" i="128"/>
  <c r="K249" i="113"/>
  <c r="I249" i="128"/>
  <c r="K245" i="113"/>
  <c r="I245" i="128"/>
  <c r="K241" i="113"/>
  <c r="I241" i="128"/>
  <c r="K237" i="113"/>
  <c r="I237" i="128"/>
  <c r="K233" i="113"/>
  <c r="I233" i="128"/>
  <c r="K229" i="113"/>
  <c r="I229" i="128"/>
  <c r="K225" i="113"/>
  <c r="I225" i="128"/>
  <c r="K221" i="113"/>
  <c r="I221" i="128"/>
  <c r="K217" i="113"/>
  <c r="I217" i="128"/>
  <c r="K213" i="113"/>
  <c r="I213" i="128"/>
  <c r="K209" i="113"/>
  <c r="I209" i="128"/>
  <c r="K205" i="113"/>
  <c r="I205" i="128"/>
  <c r="K201" i="113"/>
  <c r="I201" i="128"/>
  <c r="K197" i="113"/>
  <c r="I197" i="128"/>
  <c r="K193" i="113"/>
  <c r="I193" i="128"/>
  <c r="K189" i="113"/>
  <c r="I189" i="128"/>
  <c r="K185" i="113"/>
  <c r="I185" i="128"/>
  <c r="K181" i="113"/>
  <c r="I181" i="128"/>
  <c r="K177" i="113"/>
  <c r="I177" i="128"/>
  <c r="K173" i="113"/>
  <c r="I173" i="128"/>
  <c r="K169" i="113"/>
  <c r="I169" i="128"/>
  <c r="K165" i="113"/>
  <c r="I165" i="128"/>
  <c r="K161" i="113"/>
  <c r="I161" i="128"/>
  <c r="K157" i="113"/>
  <c r="I157" i="128"/>
  <c r="K153" i="113"/>
  <c r="I153" i="128"/>
  <c r="K149" i="113"/>
  <c r="I149" i="128"/>
  <c r="K145" i="113"/>
  <c r="I145" i="128"/>
  <c r="K141" i="113"/>
  <c r="I141" i="128"/>
  <c r="K137" i="113"/>
  <c r="I137" i="128"/>
  <c r="K133" i="113"/>
  <c r="I133" i="128"/>
  <c r="K129" i="113"/>
  <c r="I129" i="128"/>
  <c r="K125" i="113"/>
  <c r="I125" i="128"/>
  <c r="K121" i="113"/>
  <c r="I121" i="128"/>
  <c r="K117" i="113"/>
  <c r="I117" i="128"/>
  <c r="K113" i="113"/>
  <c r="I113" i="128"/>
  <c r="K109" i="113"/>
  <c r="I109" i="128"/>
  <c r="K105" i="113"/>
  <c r="I105" i="128"/>
  <c r="K101" i="113"/>
  <c r="I101" i="128"/>
  <c r="K97" i="113"/>
  <c r="I97" i="128"/>
  <c r="K93" i="113"/>
  <c r="I93" i="128"/>
  <c r="K89" i="113"/>
  <c r="K85" i="113"/>
  <c r="I85" i="128"/>
  <c r="K81" i="113"/>
  <c r="I81" i="128"/>
  <c r="K77" i="113"/>
  <c r="I77" i="128"/>
  <c r="K73" i="113"/>
  <c r="I73" i="128"/>
  <c r="K69" i="113"/>
  <c r="I69" i="128"/>
  <c r="K65" i="113"/>
  <c r="I65" i="128"/>
  <c r="K61" i="113"/>
  <c r="I61" i="128"/>
  <c r="K57" i="113"/>
  <c r="I57" i="128"/>
  <c r="K53" i="113"/>
  <c r="I53" i="128"/>
  <c r="K49" i="113"/>
  <c r="I49" i="128"/>
  <c r="K45" i="113"/>
  <c r="I45" i="128"/>
  <c r="K41" i="113"/>
  <c r="I41" i="128"/>
  <c r="K37" i="113"/>
  <c r="I37" i="128"/>
  <c r="K33" i="113"/>
  <c r="I33" i="128"/>
  <c r="K29" i="113"/>
  <c r="I29" i="128"/>
  <c r="K25" i="113"/>
  <c r="I25" i="128"/>
  <c r="K21" i="113"/>
  <c r="I21" i="128"/>
  <c r="K17" i="113"/>
  <c r="I17" i="128"/>
  <c r="K13" i="113"/>
  <c r="I13" i="128"/>
  <c r="K9" i="113"/>
  <c r="I9" i="128"/>
  <c r="K5" i="113"/>
  <c r="I5" i="128"/>
  <c r="K554" i="113"/>
  <c r="I554" i="128"/>
  <c r="K534" i="113"/>
  <c r="I534" i="128"/>
  <c r="K518" i="113"/>
  <c r="I518" i="128"/>
  <c r="K502" i="113"/>
  <c r="I502" i="128"/>
  <c r="K474" i="113"/>
  <c r="I474" i="128"/>
  <c r="K556" i="113"/>
  <c r="I556" i="128"/>
  <c r="K548" i="113"/>
  <c r="I548" i="128"/>
  <c r="K540" i="113"/>
  <c r="I540" i="128"/>
  <c r="K532" i="113"/>
  <c r="I532" i="128"/>
  <c r="K520" i="113"/>
  <c r="I520" i="128"/>
  <c r="K512" i="113"/>
  <c r="I512" i="128"/>
  <c r="K504" i="113"/>
  <c r="I504" i="128"/>
  <c r="K496" i="113"/>
  <c r="I496" i="128"/>
  <c r="K484" i="113"/>
  <c r="I484" i="128"/>
  <c r="K476" i="113"/>
  <c r="I476" i="128"/>
  <c r="K468" i="113"/>
  <c r="I468" i="128"/>
  <c r="K456" i="113"/>
  <c r="I456" i="128"/>
  <c r="K448" i="113"/>
  <c r="I448" i="128"/>
  <c r="K440" i="113"/>
  <c r="I440" i="128"/>
  <c r="K428" i="113"/>
  <c r="I428" i="128"/>
  <c r="K420" i="113"/>
  <c r="I420" i="128"/>
  <c r="K412" i="113"/>
  <c r="I412" i="128"/>
  <c r="K404" i="113"/>
  <c r="I404" i="128"/>
  <c r="K392" i="113"/>
  <c r="I392" i="128"/>
  <c r="K384" i="113"/>
  <c r="I384" i="128"/>
  <c r="K376" i="113"/>
  <c r="I376" i="128"/>
  <c r="K368" i="113"/>
  <c r="I368" i="128"/>
  <c r="K356" i="113"/>
  <c r="I356" i="128"/>
  <c r="K348" i="113"/>
  <c r="I348" i="128"/>
  <c r="K336" i="113"/>
  <c r="I336" i="128"/>
  <c r="K328" i="113"/>
  <c r="I328" i="128"/>
  <c r="K320" i="113"/>
  <c r="I320" i="128"/>
  <c r="K312" i="113"/>
  <c r="I312" i="128"/>
  <c r="K300" i="113"/>
  <c r="I300" i="128"/>
  <c r="K292" i="113"/>
  <c r="I292" i="128"/>
  <c r="K284" i="113"/>
  <c r="I284" i="128"/>
  <c r="K272" i="113"/>
  <c r="I272" i="128"/>
  <c r="K264" i="113"/>
  <c r="I264" i="128"/>
  <c r="K256" i="113"/>
  <c r="I256" i="128"/>
  <c r="K252" i="113"/>
  <c r="I252" i="128"/>
  <c r="K248" i="113"/>
  <c r="I248" i="128"/>
  <c r="K244" i="113"/>
  <c r="I244" i="128"/>
  <c r="K240" i="113"/>
  <c r="I240" i="128"/>
  <c r="K236" i="113"/>
  <c r="I236" i="128"/>
  <c r="K232" i="113"/>
  <c r="I232" i="128"/>
  <c r="K228" i="113"/>
  <c r="I228" i="128"/>
  <c r="K224" i="113"/>
  <c r="I224" i="128"/>
  <c r="K220" i="113"/>
  <c r="I220" i="128"/>
  <c r="K216" i="113"/>
  <c r="I216" i="128"/>
  <c r="K212" i="113"/>
  <c r="I212" i="128"/>
  <c r="K204" i="113"/>
  <c r="I204" i="128"/>
  <c r="K200" i="113"/>
  <c r="I200" i="128"/>
  <c r="K196" i="113"/>
  <c r="I196" i="128"/>
  <c r="K192" i="113"/>
  <c r="I192" i="128"/>
  <c r="K188" i="113"/>
  <c r="I188" i="128"/>
  <c r="K184" i="113"/>
  <c r="I184" i="128"/>
  <c r="K180" i="113"/>
  <c r="I180" i="128"/>
  <c r="K176" i="113"/>
  <c r="I176" i="128"/>
  <c r="K172" i="113"/>
  <c r="I172" i="128"/>
  <c r="K168" i="113"/>
  <c r="I168" i="128"/>
  <c r="K164" i="113"/>
  <c r="I164" i="128"/>
  <c r="K160" i="113"/>
  <c r="I160" i="128"/>
  <c r="K156" i="113"/>
  <c r="I156" i="128"/>
  <c r="K152" i="113"/>
  <c r="I152" i="128"/>
  <c r="K148" i="113"/>
  <c r="I148" i="128"/>
  <c r="K144" i="113"/>
  <c r="I144" i="128"/>
  <c r="K140" i="113"/>
  <c r="I140" i="128"/>
  <c r="K136" i="113"/>
  <c r="I136" i="128"/>
  <c r="K132" i="113"/>
  <c r="I132" i="128"/>
  <c r="K128" i="113"/>
  <c r="I128" i="128"/>
  <c r="K124" i="113"/>
  <c r="I124" i="128"/>
  <c r="K120" i="113"/>
  <c r="I120" i="128"/>
  <c r="K116" i="113"/>
  <c r="I116" i="128"/>
  <c r="K112" i="113"/>
  <c r="I112" i="128"/>
  <c r="K108" i="113"/>
  <c r="I108" i="128"/>
  <c r="K104" i="113"/>
  <c r="I104" i="128"/>
  <c r="K100" i="113"/>
  <c r="I100" i="128"/>
  <c r="K96" i="113"/>
  <c r="I96" i="128"/>
  <c r="K92" i="113"/>
  <c r="K88" i="113"/>
  <c r="K84" i="113"/>
  <c r="I84" i="128"/>
  <c r="K80" i="113"/>
  <c r="I80" i="128"/>
  <c r="K76" i="113"/>
  <c r="I76" i="128"/>
  <c r="K72" i="113"/>
  <c r="I72" i="128"/>
  <c r="K68" i="113"/>
  <c r="I68" i="128"/>
  <c r="K64" i="113"/>
  <c r="I64" i="128"/>
  <c r="K60" i="113"/>
  <c r="I60" i="128"/>
  <c r="K56" i="113"/>
  <c r="I56" i="128"/>
  <c r="K52" i="113"/>
  <c r="I52" i="128"/>
  <c r="K48" i="113"/>
  <c r="I48" i="128"/>
  <c r="K44" i="113"/>
  <c r="I44" i="128"/>
  <c r="K40" i="113"/>
  <c r="I40" i="128"/>
  <c r="K36" i="113"/>
  <c r="I36" i="128"/>
  <c r="K32" i="113"/>
  <c r="I32" i="128"/>
  <c r="K28" i="113"/>
  <c r="I28" i="128"/>
  <c r="K24" i="113"/>
  <c r="I24" i="128"/>
  <c r="K20" i="113"/>
  <c r="I20" i="128"/>
  <c r="K16" i="113"/>
  <c r="I16" i="128"/>
  <c r="K12" i="113"/>
  <c r="I12" i="128"/>
  <c r="K8" i="113"/>
  <c r="I8" i="128"/>
  <c r="J8" i="128" l="1"/>
  <c r="M8" i="128"/>
  <c r="J68" i="128"/>
  <c r="M68" i="128"/>
  <c r="J140" i="128"/>
  <c r="M140" i="128"/>
  <c r="J36" i="128"/>
  <c r="M36" i="128"/>
  <c r="J84" i="128"/>
  <c r="M84" i="128"/>
  <c r="J132" i="128"/>
  <c r="M132" i="128"/>
  <c r="J180" i="128"/>
  <c r="M180" i="128"/>
  <c r="J220" i="128"/>
  <c r="M220" i="128"/>
  <c r="J256" i="128"/>
  <c r="M256" i="128"/>
  <c r="J368" i="128"/>
  <c r="M368" i="128"/>
  <c r="J476" i="128"/>
  <c r="M476" i="128"/>
  <c r="J518" i="128"/>
  <c r="M518" i="128"/>
  <c r="J65" i="128"/>
  <c r="M65" i="128"/>
  <c r="J28" i="128"/>
  <c r="M28" i="128"/>
  <c r="J52" i="128"/>
  <c r="M52" i="128"/>
  <c r="J76" i="128"/>
  <c r="M76" i="128"/>
  <c r="J100" i="128"/>
  <c r="M100" i="128"/>
  <c r="J124" i="128"/>
  <c r="M124" i="128"/>
  <c r="J148" i="128"/>
  <c r="M148" i="128"/>
  <c r="J172" i="128"/>
  <c r="M172" i="128"/>
  <c r="J196" i="128"/>
  <c r="M196" i="128"/>
  <c r="J224" i="128"/>
  <c r="M224" i="128"/>
  <c r="J248" i="128"/>
  <c r="M248" i="128"/>
  <c r="J292" i="128"/>
  <c r="M292" i="128"/>
  <c r="J348" i="128"/>
  <c r="M348" i="128"/>
  <c r="J404" i="128"/>
  <c r="M404" i="128"/>
  <c r="J456" i="128"/>
  <c r="M456" i="128"/>
  <c r="J512" i="128"/>
  <c r="M512" i="128"/>
  <c r="J474" i="128"/>
  <c r="M474" i="128"/>
  <c r="J9" i="128"/>
  <c r="M9" i="128"/>
  <c r="J33" i="128"/>
  <c r="M33" i="128"/>
  <c r="J57" i="128"/>
  <c r="M57" i="128"/>
  <c r="J81" i="128"/>
  <c r="M81" i="128"/>
  <c r="J105" i="128"/>
  <c r="M105" i="128"/>
  <c r="J129" i="128"/>
  <c r="M129" i="128"/>
  <c r="J153" i="128"/>
  <c r="M153" i="128"/>
  <c r="J177" i="128"/>
  <c r="M177" i="128"/>
  <c r="J201" i="128"/>
  <c r="M201" i="128"/>
  <c r="J225" i="128"/>
  <c r="M225" i="128"/>
  <c r="J249" i="128"/>
  <c r="M249" i="128"/>
  <c r="J273" i="128"/>
  <c r="M273" i="128"/>
  <c r="J297" i="128"/>
  <c r="M297" i="128"/>
  <c r="J321" i="128"/>
  <c r="M321" i="128"/>
  <c r="J345" i="128"/>
  <c r="M345" i="128"/>
  <c r="J369" i="128"/>
  <c r="M369" i="128"/>
  <c r="J393" i="128"/>
  <c r="M393" i="128"/>
  <c r="J417" i="128"/>
  <c r="M417" i="128"/>
  <c r="J441" i="128"/>
  <c r="M441" i="128"/>
  <c r="J465" i="128"/>
  <c r="M465" i="128"/>
  <c r="J489" i="128"/>
  <c r="M489" i="128"/>
  <c r="J513" i="128"/>
  <c r="M513" i="128"/>
  <c r="J537" i="128"/>
  <c r="M537" i="128"/>
  <c r="J549" i="128"/>
  <c r="M549" i="128"/>
  <c r="J254" i="128"/>
  <c r="M254" i="128"/>
  <c r="J298" i="128"/>
  <c r="M298" i="128"/>
  <c r="J346" i="128"/>
  <c r="M346" i="128"/>
  <c r="J390" i="128"/>
  <c r="M390" i="128"/>
  <c r="J434" i="128"/>
  <c r="M434" i="128"/>
  <c r="J486" i="128"/>
  <c r="M486" i="128"/>
  <c r="J6" i="128"/>
  <c r="M6" i="128"/>
  <c r="J30" i="128"/>
  <c r="M30" i="128"/>
  <c r="J54" i="128"/>
  <c r="M54" i="128"/>
  <c r="J78" i="128"/>
  <c r="M78" i="128"/>
  <c r="J102" i="128"/>
  <c r="M102" i="128"/>
  <c r="J126" i="128"/>
  <c r="M126" i="128"/>
  <c r="J150" i="128"/>
  <c r="M150" i="128"/>
  <c r="J174" i="128"/>
  <c r="M174" i="128"/>
  <c r="J186" i="128"/>
  <c r="M186" i="128"/>
  <c r="J202" i="128"/>
  <c r="M202" i="128"/>
  <c r="J214" i="128"/>
  <c r="M214" i="128"/>
  <c r="J242" i="128"/>
  <c r="M242" i="128"/>
  <c r="J266" i="128"/>
  <c r="M266" i="128"/>
  <c r="J294" i="128"/>
  <c r="M294" i="128"/>
  <c r="J318" i="128"/>
  <c r="M318" i="128"/>
  <c r="J342" i="128"/>
  <c r="M342" i="128"/>
  <c r="J366" i="128"/>
  <c r="M366" i="128"/>
  <c r="J394" i="128"/>
  <c r="M394" i="128"/>
  <c r="J422" i="128"/>
  <c r="M422" i="128"/>
  <c r="J450" i="128"/>
  <c r="M450" i="128"/>
  <c r="J482" i="128"/>
  <c r="M482" i="128"/>
  <c r="J526" i="128"/>
  <c r="M526" i="128"/>
  <c r="J11" i="128"/>
  <c r="M11" i="128"/>
  <c r="J23" i="128"/>
  <c r="M23" i="128"/>
  <c r="J35" i="128"/>
  <c r="M35" i="128"/>
  <c r="J47" i="128"/>
  <c r="M47" i="128"/>
  <c r="J59" i="128"/>
  <c r="M59" i="128"/>
  <c r="J71" i="128"/>
  <c r="M71" i="128"/>
  <c r="J83" i="128"/>
  <c r="M83" i="128"/>
  <c r="J95" i="128"/>
  <c r="M95" i="128"/>
  <c r="J107" i="128"/>
  <c r="M107" i="128"/>
  <c r="J119" i="128"/>
  <c r="M119" i="128"/>
  <c r="J131" i="128"/>
  <c r="M131" i="128"/>
  <c r="J143" i="128"/>
  <c r="M143" i="128"/>
  <c r="J155" i="128"/>
  <c r="M155" i="128"/>
  <c r="J167" i="128"/>
  <c r="M167" i="128"/>
  <c r="J179" i="128"/>
  <c r="M179" i="128"/>
  <c r="J191" i="128"/>
  <c r="M191" i="128"/>
  <c r="J203" i="128"/>
  <c r="M203" i="128"/>
  <c r="J215" i="128"/>
  <c r="M215" i="128"/>
  <c r="J227" i="128"/>
  <c r="M227" i="128"/>
  <c r="J239" i="128"/>
  <c r="M239" i="128"/>
  <c r="J251" i="128"/>
  <c r="M251" i="128"/>
  <c r="J263" i="128"/>
  <c r="M263" i="128"/>
  <c r="J275" i="128"/>
  <c r="M275" i="128"/>
  <c r="J287" i="128"/>
  <c r="M287" i="128"/>
  <c r="J299" i="128"/>
  <c r="M299" i="128"/>
  <c r="J311" i="128"/>
  <c r="M311" i="128"/>
  <c r="J323" i="128"/>
  <c r="M323" i="128"/>
  <c r="J335" i="128"/>
  <c r="M335" i="128"/>
  <c r="J347" i="128"/>
  <c r="M347" i="128"/>
  <c r="J359" i="128"/>
  <c r="M359" i="128"/>
  <c r="J371" i="128"/>
  <c r="M371" i="128"/>
  <c r="J383" i="128"/>
  <c r="M383" i="128"/>
  <c r="J395" i="128"/>
  <c r="M395" i="128"/>
  <c r="J407" i="128"/>
  <c r="M407" i="128"/>
  <c r="J419" i="128"/>
  <c r="M419" i="128"/>
  <c r="J431" i="128"/>
  <c r="M431" i="128"/>
  <c r="J443" i="128"/>
  <c r="M443" i="128"/>
  <c r="J455" i="128"/>
  <c r="M455" i="128"/>
  <c r="J467" i="128"/>
  <c r="M467" i="128"/>
  <c r="J479" i="128"/>
  <c r="M479" i="128"/>
  <c r="J491" i="128"/>
  <c r="M491" i="128"/>
  <c r="J503" i="128"/>
  <c r="M503" i="128"/>
  <c r="J515" i="128"/>
  <c r="M515" i="128"/>
  <c r="J527" i="128"/>
  <c r="M527" i="128"/>
  <c r="J539" i="128"/>
  <c r="M539" i="128"/>
  <c r="J551" i="128"/>
  <c r="M551" i="128"/>
  <c r="J208" i="128"/>
  <c r="M208" i="128"/>
  <c r="J276" i="128"/>
  <c r="M276" i="128"/>
  <c r="J296" i="128"/>
  <c r="M296" i="128"/>
  <c r="J316" i="128"/>
  <c r="M316" i="128"/>
  <c r="J340" i="128"/>
  <c r="M340" i="128"/>
  <c r="J360" i="128"/>
  <c r="M360" i="128"/>
  <c r="J380" i="128"/>
  <c r="M380" i="128"/>
  <c r="J400" i="128"/>
  <c r="M400" i="128"/>
  <c r="J424" i="128"/>
  <c r="M424" i="128"/>
  <c r="J444" i="128"/>
  <c r="M444" i="128"/>
  <c r="J464" i="128"/>
  <c r="M464" i="128"/>
  <c r="J488" i="128"/>
  <c r="M488" i="128"/>
  <c r="J508" i="128"/>
  <c r="M508" i="128"/>
  <c r="J528" i="128"/>
  <c r="M528" i="128"/>
  <c r="J552" i="128"/>
  <c r="M552" i="128"/>
  <c r="J494" i="128"/>
  <c r="M494" i="128"/>
  <c r="J546" i="128"/>
  <c r="M546" i="128"/>
  <c r="J20" i="128"/>
  <c r="M20" i="128"/>
  <c r="M92" i="128"/>
  <c r="J164" i="128"/>
  <c r="M164" i="128"/>
  <c r="J48" i="128"/>
  <c r="M48" i="128"/>
  <c r="J96" i="128"/>
  <c r="M96" i="128"/>
  <c r="J144" i="128"/>
  <c r="M144" i="128"/>
  <c r="J192" i="128"/>
  <c r="M192" i="128"/>
  <c r="J244" i="128"/>
  <c r="M244" i="128"/>
  <c r="J336" i="128"/>
  <c r="M336" i="128"/>
  <c r="J420" i="128"/>
  <c r="M420" i="128"/>
  <c r="J532" i="128"/>
  <c r="M532" i="128"/>
  <c r="J29" i="128"/>
  <c r="M29" i="128"/>
  <c r="J16" i="128"/>
  <c r="M16" i="128"/>
  <c r="J40" i="128"/>
  <c r="M40" i="128"/>
  <c r="J64" i="128"/>
  <c r="M64" i="128"/>
  <c r="M88" i="128"/>
  <c r="J112" i="128"/>
  <c r="M112" i="128"/>
  <c r="J136" i="128"/>
  <c r="M136" i="128"/>
  <c r="J160" i="128"/>
  <c r="M160" i="128"/>
  <c r="J184" i="128"/>
  <c r="M184" i="128"/>
  <c r="J212" i="128"/>
  <c r="M212" i="128"/>
  <c r="J236" i="128"/>
  <c r="M236" i="128"/>
  <c r="J264" i="128"/>
  <c r="M264" i="128"/>
  <c r="J320" i="128"/>
  <c r="M320" i="128"/>
  <c r="J376" i="128"/>
  <c r="M376" i="128"/>
  <c r="J428" i="128"/>
  <c r="M428" i="128"/>
  <c r="J484" i="128"/>
  <c r="M484" i="128"/>
  <c r="J540" i="128"/>
  <c r="M540" i="128"/>
  <c r="J534" i="128"/>
  <c r="M534" i="128"/>
  <c r="J21" i="128"/>
  <c r="M21" i="128"/>
  <c r="J45" i="128"/>
  <c r="M45" i="128"/>
  <c r="J69" i="128"/>
  <c r="M69" i="128"/>
  <c r="J93" i="128"/>
  <c r="M93" i="128"/>
  <c r="J117" i="128"/>
  <c r="M117" i="128"/>
  <c r="J141" i="128"/>
  <c r="M141" i="128"/>
  <c r="J165" i="128"/>
  <c r="M165" i="128"/>
  <c r="J189" i="128"/>
  <c r="M189" i="128"/>
  <c r="J213" i="128"/>
  <c r="M213" i="128"/>
  <c r="J237" i="128"/>
  <c r="M237" i="128"/>
  <c r="J261" i="128"/>
  <c r="M261" i="128"/>
  <c r="J285" i="128"/>
  <c r="M285" i="128"/>
  <c r="J309" i="128"/>
  <c r="M309" i="128"/>
  <c r="J333" i="128"/>
  <c r="M333" i="128"/>
  <c r="J357" i="128"/>
  <c r="M357" i="128"/>
  <c r="J381" i="128"/>
  <c r="M381" i="128"/>
  <c r="J405" i="128"/>
  <c r="M405" i="128"/>
  <c r="J429" i="128"/>
  <c r="M429" i="128"/>
  <c r="J453" i="128"/>
  <c r="M453" i="128"/>
  <c r="J477" i="128"/>
  <c r="M477" i="128"/>
  <c r="J501" i="128"/>
  <c r="M501" i="128"/>
  <c r="J525" i="128"/>
  <c r="M525" i="128"/>
  <c r="J190" i="128"/>
  <c r="M190" i="128"/>
  <c r="J278" i="128"/>
  <c r="M278" i="128"/>
  <c r="J322" i="128"/>
  <c r="M322" i="128"/>
  <c r="J370" i="128"/>
  <c r="M370" i="128"/>
  <c r="J410" i="128"/>
  <c r="M410" i="128"/>
  <c r="J454" i="128"/>
  <c r="M454" i="128"/>
  <c r="J522" i="128"/>
  <c r="M522" i="128"/>
  <c r="J18" i="128"/>
  <c r="M18" i="128"/>
  <c r="J42" i="128"/>
  <c r="M42" i="128"/>
  <c r="J66" i="128"/>
  <c r="M66" i="128"/>
  <c r="M90" i="128"/>
  <c r="J114" i="128"/>
  <c r="M114" i="128"/>
  <c r="J138" i="128"/>
  <c r="M138" i="128"/>
  <c r="J162" i="128"/>
  <c r="M162" i="128"/>
  <c r="J226" i="128"/>
  <c r="M226" i="128"/>
  <c r="J80" i="128"/>
  <c r="M80" i="128"/>
  <c r="J152" i="128"/>
  <c r="M152" i="128"/>
  <c r="J188" i="128"/>
  <c r="M188" i="128"/>
  <c r="J216" i="128"/>
  <c r="M216" i="128"/>
  <c r="J240" i="128"/>
  <c r="M240" i="128"/>
  <c r="J272" i="128"/>
  <c r="M272" i="128"/>
  <c r="J328" i="128"/>
  <c r="M328" i="128"/>
  <c r="J384" i="128"/>
  <c r="M384" i="128"/>
  <c r="J440" i="128"/>
  <c r="M440" i="128"/>
  <c r="J496" i="128"/>
  <c r="M496" i="128"/>
  <c r="J548" i="128"/>
  <c r="M548" i="128"/>
  <c r="J554" i="128"/>
  <c r="M554" i="128"/>
  <c r="J25" i="128"/>
  <c r="M25" i="128"/>
  <c r="J49" i="128"/>
  <c r="M49" i="128"/>
  <c r="J73" i="128"/>
  <c r="M73" i="128"/>
  <c r="J97" i="128"/>
  <c r="M97" i="128"/>
  <c r="J121" i="128"/>
  <c r="M121" i="128"/>
  <c r="J145" i="128"/>
  <c r="M145" i="128"/>
  <c r="J169" i="128"/>
  <c r="M169" i="128"/>
  <c r="J193" i="128"/>
  <c r="M193" i="128"/>
  <c r="J217" i="128"/>
  <c r="M217" i="128"/>
  <c r="J241" i="128"/>
  <c r="M241" i="128"/>
  <c r="J265" i="128"/>
  <c r="M265" i="128"/>
  <c r="J289" i="128"/>
  <c r="M289" i="128"/>
  <c r="J313" i="128"/>
  <c r="M313" i="128"/>
  <c r="J337" i="128"/>
  <c r="M337" i="128"/>
  <c r="J361" i="128"/>
  <c r="M361" i="128"/>
  <c r="J385" i="128"/>
  <c r="M385" i="128"/>
  <c r="J409" i="128"/>
  <c r="M409" i="128"/>
  <c r="J433" i="128"/>
  <c r="M433" i="128"/>
  <c r="J457" i="128"/>
  <c r="M457" i="128"/>
  <c r="J481" i="128"/>
  <c r="M481" i="128"/>
  <c r="J505" i="128"/>
  <c r="M505" i="128"/>
  <c r="J529" i="128"/>
  <c r="M529" i="128"/>
  <c r="J553" i="128"/>
  <c r="M553" i="128"/>
  <c r="J262" i="128"/>
  <c r="M262" i="128"/>
  <c r="J306" i="128"/>
  <c r="M306" i="128"/>
  <c r="J354" i="128"/>
  <c r="M354" i="128"/>
  <c r="J398" i="128"/>
  <c r="M398" i="128"/>
  <c r="J442" i="128"/>
  <c r="M442" i="128"/>
  <c r="J498" i="128"/>
  <c r="M498" i="128"/>
  <c r="J10" i="128"/>
  <c r="M10" i="128"/>
  <c r="J34" i="128"/>
  <c r="M34" i="128"/>
  <c r="J58" i="128"/>
  <c r="M58" i="128"/>
  <c r="J82" i="128"/>
  <c r="M82" i="128"/>
  <c r="J106" i="128"/>
  <c r="M106" i="128"/>
  <c r="J130" i="128"/>
  <c r="M130" i="128"/>
  <c r="J154" i="128"/>
  <c r="M154" i="128"/>
  <c r="J178" i="128"/>
  <c r="M178" i="128"/>
  <c r="J206" i="128"/>
  <c r="M206" i="128"/>
  <c r="J230" i="128"/>
  <c r="M230" i="128"/>
  <c r="J274" i="128"/>
  <c r="M274" i="128"/>
  <c r="J326" i="128"/>
  <c r="M326" i="128"/>
  <c r="J378" i="128"/>
  <c r="M378" i="128"/>
  <c r="J402" i="128"/>
  <c r="M402" i="128"/>
  <c r="J458" i="128"/>
  <c r="M458" i="128"/>
  <c r="J542" i="128"/>
  <c r="M542" i="128"/>
  <c r="J27" i="128"/>
  <c r="M27" i="128"/>
  <c r="J51" i="128"/>
  <c r="M51" i="128"/>
  <c r="J87" i="128"/>
  <c r="M87" i="128"/>
  <c r="J111" i="128"/>
  <c r="M111" i="128"/>
  <c r="J135" i="128"/>
  <c r="M135" i="128"/>
  <c r="J147" i="128"/>
  <c r="M147" i="128"/>
  <c r="J171" i="128"/>
  <c r="M171" i="128"/>
  <c r="J195" i="128"/>
  <c r="M195" i="128"/>
  <c r="J207" i="128"/>
  <c r="M207" i="128"/>
  <c r="J219" i="128"/>
  <c r="M219" i="128"/>
  <c r="J231" i="128"/>
  <c r="M231" i="128"/>
  <c r="J243" i="128"/>
  <c r="M243" i="128"/>
  <c r="J255" i="128"/>
  <c r="M255" i="128"/>
  <c r="J279" i="128"/>
  <c r="M279" i="128"/>
  <c r="J291" i="128"/>
  <c r="M291" i="128"/>
  <c r="J303" i="128"/>
  <c r="M303" i="128"/>
  <c r="J315" i="128"/>
  <c r="M315" i="128"/>
  <c r="J327" i="128"/>
  <c r="M327" i="128"/>
  <c r="J339" i="128"/>
  <c r="M339" i="128"/>
  <c r="J351" i="128"/>
  <c r="M351" i="128"/>
  <c r="J363" i="128"/>
  <c r="M363" i="128"/>
  <c r="J375" i="128"/>
  <c r="M375" i="128"/>
  <c r="J387" i="128"/>
  <c r="M387" i="128"/>
  <c r="J399" i="128"/>
  <c r="M399" i="128"/>
  <c r="J411" i="128"/>
  <c r="M411" i="128"/>
  <c r="J423" i="128"/>
  <c r="M423" i="128"/>
  <c r="J435" i="128"/>
  <c r="M435" i="128"/>
  <c r="J447" i="128"/>
  <c r="M447" i="128"/>
  <c r="J459" i="128"/>
  <c r="M459" i="128"/>
  <c r="J471" i="128"/>
  <c r="M471" i="128"/>
  <c r="J483" i="128"/>
  <c r="M483" i="128"/>
  <c r="J495" i="128"/>
  <c r="M495" i="128"/>
  <c r="J507" i="128"/>
  <c r="M507" i="128"/>
  <c r="J519" i="128"/>
  <c r="M519" i="128"/>
  <c r="J531" i="128"/>
  <c r="M531" i="128"/>
  <c r="J543" i="128"/>
  <c r="M543" i="128"/>
  <c r="J555" i="128"/>
  <c r="M555" i="128"/>
  <c r="J260" i="128"/>
  <c r="M260" i="128"/>
  <c r="J280" i="128"/>
  <c r="M280" i="128"/>
  <c r="J304" i="128"/>
  <c r="M304" i="128"/>
  <c r="J324" i="128"/>
  <c r="M324" i="128"/>
  <c r="J344" i="128"/>
  <c r="M344" i="128"/>
  <c r="J364" i="128"/>
  <c r="M364" i="128"/>
  <c r="J388" i="128"/>
  <c r="M388" i="128"/>
  <c r="J408" i="128"/>
  <c r="M408" i="128"/>
  <c r="J432" i="128"/>
  <c r="M432" i="128"/>
  <c r="J452" i="128"/>
  <c r="M452" i="128"/>
  <c r="J472" i="128"/>
  <c r="M472" i="128"/>
  <c r="J492" i="128"/>
  <c r="M492" i="128"/>
  <c r="J516" i="128"/>
  <c r="M516" i="128"/>
  <c r="J536" i="128"/>
  <c r="M536" i="128"/>
  <c r="J560" i="128"/>
  <c r="M560" i="128"/>
  <c r="J514" i="128"/>
  <c r="M514" i="128"/>
  <c r="J558" i="128"/>
  <c r="M558" i="128"/>
  <c r="J56" i="128"/>
  <c r="M56" i="128"/>
  <c r="J128" i="128"/>
  <c r="M128" i="128"/>
  <c r="J176" i="128"/>
  <c r="M176" i="128"/>
  <c r="J200" i="128"/>
  <c r="M200" i="128"/>
  <c r="J228" i="128"/>
  <c r="M228" i="128"/>
  <c r="J252" i="128"/>
  <c r="M252" i="128"/>
  <c r="J300" i="128"/>
  <c r="M300" i="128"/>
  <c r="J356" i="128"/>
  <c r="M356" i="128"/>
  <c r="J412" i="128"/>
  <c r="M412" i="128"/>
  <c r="J468" i="128"/>
  <c r="M468" i="128"/>
  <c r="J520" i="128"/>
  <c r="M520" i="128"/>
  <c r="J502" i="128"/>
  <c r="M502" i="128"/>
  <c r="J13" i="128"/>
  <c r="M13" i="128"/>
  <c r="J37" i="128"/>
  <c r="M37" i="128"/>
  <c r="J61" i="128"/>
  <c r="M61" i="128"/>
  <c r="J85" i="128"/>
  <c r="M85" i="128"/>
  <c r="J109" i="128"/>
  <c r="M109" i="128"/>
  <c r="J133" i="128"/>
  <c r="M133" i="128"/>
  <c r="J157" i="128"/>
  <c r="M157" i="128"/>
  <c r="J181" i="128"/>
  <c r="M181" i="128"/>
  <c r="J205" i="128"/>
  <c r="M205" i="128"/>
  <c r="J229" i="128"/>
  <c r="M229" i="128"/>
  <c r="J253" i="128"/>
  <c r="M253" i="128"/>
  <c r="J277" i="128"/>
  <c r="M277" i="128"/>
  <c r="J301" i="128"/>
  <c r="M301" i="128"/>
  <c r="J325" i="128"/>
  <c r="M325" i="128"/>
  <c r="J349" i="128"/>
  <c r="M349" i="128"/>
  <c r="J373" i="128"/>
  <c r="M373" i="128"/>
  <c r="J397" i="128"/>
  <c r="M397" i="128"/>
  <c r="J421" i="128"/>
  <c r="M421" i="128"/>
  <c r="J445" i="128"/>
  <c r="M445" i="128"/>
  <c r="J469" i="128"/>
  <c r="M469" i="128"/>
  <c r="J493" i="128"/>
  <c r="M493" i="128"/>
  <c r="J517" i="128"/>
  <c r="M517" i="128"/>
  <c r="J541" i="128"/>
  <c r="M541" i="128"/>
  <c r="J234" i="128"/>
  <c r="M234" i="128"/>
  <c r="J282" i="128"/>
  <c r="M282" i="128"/>
  <c r="J330" i="128"/>
  <c r="M330" i="128"/>
  <c r="J374" i="128"/>
  <c r="M374" i="128"/>
  <c r="J418" i="128"/>
  <c r="M418" i="128"/>
  <c r="J462" i="128"/>
  <c r="M462" i="128"/>
  <c r="J538" i="128"/>
  <c r="M538" i="128"/>
  <c r="J22" i="128"/>
  <c r="M22" i="128"/>
  <c r="J46" i="128"/>
  <c r="M46" i="128"/>
  <c r="J70" i="128"/>
  <c r="M70" i="128"/>
  <c r="J94" i="128"/>
  <c r="M94" i="128"/>
  <c r="J118" i="128"/>
  <c r="M118" i="128"/>
  <c r="J142" i="128"/>
  <c r="M142" i="128"/>
  <c r="J166" i="128"/>
  <c r="M166" i="128"/>
  <c r="J194" i="128"/>
  <c r="M194" i="128"/>
  <c r="J218" i="128"/>
  <c r="M218" i="128"/>
  <c r="J250" i="128"/>
  <c r="M250" i="128"/>
  <c r="J302" i="128"/>
  <c r="M302" i="128"/>
  <c r="J350" i="128"/>
  <c r="M350" i="128"/>
  <c r="J430" i="128"/>
  <c r="M430" i="128"/>
  <c r="J490" i="128"/>
  <c r="M490" i="128"/>
  <c r="J15" i="128"/>
  <c r="M15" i="128"/>
  <c r="J39" i="128"/>
  <c r="M39" i="128"/>
  <c r="J63" i="128"/>
  <c r="M63" i="128"/>
  <c r="J75" i="128"/>
  <c r="M75" i="128"/>
  <c r="J99" i="128"/>
  <c r="M99" i="128"/>
  <c r="J123" i="128"/>
  <c r="M123" i="128"/>
  <c r="J159" i="128"/>
  <c r="M159" i="128"/>
  <c r="J183" i="128"/>
  <c r="M183" i="128"/>
  <c r="J267" i="128"/>
  <c r="M267" i="128"/>
  <c r="J32" i="128"/>
  <c r="M32" i="128"/>
  <c r="J104" i="128"/>
  <c r="M104" i="128"/>
  <c r="J12" i="128"/>
  <c r="M12" i="128"/>
  <c r="J60" i="128"/>
  <c r="M60" i="128"/>
  <c r="J108" i="128"/>
  <c r="M108" i="128"/>
  <c r="J156" i="128"/>
  <c r="M156" i="128"/>
  <c r="J204" i="128"/>
  <c r="M204" i="128"/>
  <c r="J284" i="128"/>
  <c r="M284" i="128"/>
  <c r="J392" i="128"/>
  <c r="M392" i="128"/>
  <c r="J504" i="128"/>
  <c r="M504" i="128"/>
  <c r="J5" i="128"/>
  <c r="M5" i="128"/>
  <c r="J41" i="128"/>
  <c r="M41" i="128"/>
  <c r="J77" i="128"/>
  <c r="M77" i="128"/>
  <c r="J101" i="128"/>
  <c r="M101" i="128"/>
  <c r="J125" i="128"/>
  <c r="M125" i="128"/>
  <c r="J149" i="128"/>
  <c r="M149" i="128"/>
  <c r="J173" i="128"/>
  <c r="M173" i="128"/>
  <c r="J197" i="128"/>
  <c r="M197" i="128"/>
  <c r="J221" i="128"/>
  <c r="M221" i="128"/>
  <c r="J245" i="128"/>
  <c r="M245" i="128"/>
  <c r="J269" i="128"/>
  <c r="M269" i="128"/>
  <c r="J293" i="128"/>
  <c r="M293" i="128"/>
  <c r="J317" i="128"/>
  <c r="M317" i="128"/>
  <c r="J341" i="128"/>
  <c r="M341" i="128"/>
  <c r="J365" i="128"/>
  <c r="M365" i="128"/>
  <c r="J389" i="128"/>
  <c r="M389" i="128"/>
  <c r="J413" i="128"/>
  <c r="M413" i="128"/>
  <c r="J437" i="128"/>
  <c r="M437" i="128"/>
  <c r="J461" i="128"/>
  <c r="M461" i="128"/>
  <c r="J485" i="128"/>
  <c r="M485" i="128"/>
  <c r="J509" i="128"/>
  <c r="M509" i="128"/>
  <c r="J533" i="128"/>
  <c r="M533" i="128"/>
  <c r="J557" i="128"/>
  <c r="M557" i="128"/>
  <c r="J270" i="128"/>
  <c r="M270" i="128"/>
  <c r="J314" i="128"/>
  <c r="M314" i="128"/>
  <c r="J362" i="128"/>
  <c r="M362" i="128"/>
  <c r="J406" i="128"/>
  <c r="M406" i="128"/>
  <c r="J446" i="128"/>
  <c r="M446" i="128"/>
  <c r="J510" i="128"/>
  <c r="M510" i="128"/>
  <c r="J14" i="128"/>
  <c r="M14" i="128"/>
  <c r="J38" i="128"/>
  <c r="M38" i="128"/>
  <c r="J62" i="128"/>
  <c r="M62" i="128"/>
  <c r="J86" i="128"/>
  <c r="M86" i="128"/>
  <c r="J110" i="128"/>
  <c r="M110" i="128"/>
  <c r="J134" i="128"/>
  <c r="M134" i="128"/>
  <c r="J158" i="128"/>
  <c r="M158" i="128"/>
  <c r="J182" i="128"/>
  <c r="M182" i="128"/>
  <c r="J210" i="128"/>
  <c r="M210" i="128"/>
  <c r="J238" i="128"/>
  <c r="M238" i="128"/>
  <c r="J286" i="128"/>
  <c r="M286" i="128"/>
  <c r="J334" i="128"/>
  <c r="M334" i="128"/>
  <c r="J386" i="128"/>
  <c r="M386" i="128"/>
  <c r="J438" i="128"/>
  <c r="M438" i="128"/>
  <c r="J506" i="128"/>
  <c r="M506" i="128"/>
  <c r="J19" i="128"/>
  <c r="M19" i="128"/>
  <c r="J43" i="128"/>
  <c r="M43" i="128"/>
  <c r="J67" i="128"/>
  <c r="M67" i="128"/>
  <c r="M91" i="128"/>
  <c r="J115" i="128"/>
  <c r="M115" i="128"/>
  <c r="J139" i="128"/>
  <c r="M139" i="128"/>
  <c r="J163" i="128"/>
  <c r="M163" i="128"/>
  <c r="J187" i="128"/>
  <c r="M187" i="128"/>
  <c r="J211" i="128"/>
  <c r="M211" i="128"/>
  <c r="J235" i="128"/>
  <c r="M235" i="128"/>
  <c r="J247" i="128"/>
  <c r="M247" i="128"/>
  <c r="J259" i="128"/>
  <c r="M259" i="128"/>
  <c r="J271" i="128"/>
  <c r="M271" i="128"/>
  <c r="J283" i="128"/>
  <c r="M283" i="128"/>
  <c r="J295" i="128"/>
  <c r="M295" i="128"/>
  <c r="J319" i="128"/>
  <c r="M319" i="128"/>
  <c r="J331" i="128"/>
  <c r="M331" i="128"/>
  <c r="J343" i="128"/>
  <c r="M343" i="128"/>
  <c r="J355" i="128"/>
  <c r="M355" i="128"/>
  <c r="J367" i="128"/>
  <c r="M367" i="128"/>
  <c r="J379" i="128"/>
  <c r="M379" i="128"/>
  <c r="J391" i="128"/>
  <c r="M391" i="128"/>
  <c r="J403" i="128"/>
  <c r="M403" i="128"/>
  <c r="J415" i="128"/>
  <c r="M415" i="128"/>
  <c r="J427" i="128"/>
  <c r="M427" i="128"/>
  <c r="J439" i="128"/>
  <c r="M439" i="128"/>
  <c r="J451" i="128"/>
  <c r="M451" i="128"/>
  <c r="J463" i="128"/>
  <c r="M463" i="128"/>
  <c r="J475" i="128"/>
  <c r="M475" i="128"/>
  <c r="J487" i="128"/>
  <c r="M487" i="128"/>
  <c r="J499" i="128"/>
  <c r="M499" i="128"/>
  <c r="J511" i="128"/>
  <c r="M511" i="128"/>
  <c r="J523" i="128"/>
  <c r="M523" i="128"/>
  <c r="J535" i="128"/>
  <c r="M535" i="128"/>
  <c r="J547" i="128"/>
  <c r="M547" i="128"/>
  <c r="J559" i="128"/>
  <c r="M559" i="128"/>
  <c r="J268" i="128"/>
  <c r="M268" i="128"/>
  <c r="J288" i="128"/>
  <c r="M288" i="128"/>
  <c r="J308" i="128"/>
  <c r="M308" i="128"/>
  <c r="J332" i="128"/>
  <c r="M332" i="128"/>
  <c r="J352" i="128"/>
  <c r="M352" i="128"/>
  <c r="J372" i="128"/>
  <c r="M372" i="128"/>
  <c r="J396" i="128"/>
  <c r="M396" i="128"/>
  <c r="J416" i="128"/>
  <c r="M416" i="128"/>
  <c r="J436" i="128"/>
  <c r="M436" i="128"/>
  <c r="J460" i="128"/>
  <c r="M460" i="128"/>
  <c r="J480" i="128"/>
  <c r="M480" i="128"/>
  <c r="J500" i="128"/>
  <c r="M500" i="128"/>
  <c r="J524" i="128"/>
  <c r="M524" i="128"/>
  <c r="J544" i="128"/>
  <c r="M544" i="128"/>
  <c r="J470" i="128"/>
  <c r="M470" i="128"/>
  <c r="J530" i="128"/>
  <c r="M530" i="128"/>
  <c r="J44" i="128"/>
  <c r="M44" i="128"/>
  <c r="J116" i="128"/>
  <c r="M116" i="128"/>
  <c r="J24" i="128"/>
  <c r="M24" i="128"/>
  <c r="J72" i="128"/>
  <c r="M72" i="128"/>
  <c r="J120" i="128"/>
  <c r="M120" i="128"/>
  <c r="J168" i="128"/>
  <c r="M168" i="128"/>
  <c r="J232" i="128"/>
  <c r="M232" i="128"/>
  <c r="J312" i="128"/>
  <c r="M312" i="128"/>
  <c r="J448" i="128"/>
  <c r="M448" i="128"/>
  <c r="J556" i="128"/>
  <c r="M556" i="128"/>
  <c r="J17" i="128"/>
  <c r="M17" i="128"/>
  <c r="J53" i="128"/>
  <c r="M53" i="128"/>
  <c r="M89" i="128"/>
  <c r="J113" i="128"/>
  <c r="M113" i="128"/>
  <c r="J137" i="128"/>
  <c r="M137" i="128"/>
  <c r="J161" i="128"/>
  <c r="M161" i="128"/>
  <c r="J185" i="128"/>
  <c r="M185" i="128"/>
  <c r="J209" i="128"/>
  <c r="M209" i="128"/>
  <c r="J233" i="128"/>
  <c r="M233" i="128"/>
  <c r="J257" i="128"/>
  <c r="M257" i="128"/>
  <c r="J281" i="128"/>
  <c r="M281" i="128"/>
  <c r="J305" i="128"/>
  <c r="M305" i="128"/>
  <c r="J329" i="128"/>
  <c r="M329" i="128"/>
  <c r="J353" i="128"/>
  <c r="M353" i="128"/>
  <c r="J377" i="128"/>
  <c r="M377" i="128"/>
  <c r="J401" i="128"/>
  <c r="M401" i="128"/>
  <c r="J425" i="128"/>
  <c r="M425" i="128"/>
  <c r="J449" i="128"/>
  <c r="M449" i="128"/>
  <c r="J473" i="128"/>
  <c r="M473" i="128"/>
  <c r="J497" i="128"/>
  <c r="M497" i="128"/>
  <c r="J521" i="128"/>
  <c r="M521" i="128"/>
  <c r="J545" i="128"/>
  <c r="M545" i="128"/>
  <c r="J246" i="128"/>
  <c r="M246" i="128"/>
  <c r="J290" i="128"/>
  <c r="M290" i="128"/>
  <c r="J338" i="128"/>
  <c r="M338" i="128"/>
  <c r="J382" i="128"/>
  <c r="M382" i="128"/>
  <c r="J426" i="128"/>
  <c r="M426" i="128"/>
  <c r="J478" i="128"/>
  <c r="M478" i="128"/>
  <c r="J550" i="128"/>
  <c r="M550" i="128"/>
  <c r="J26" i="128"/>
  <c r="M26" i="128"/>
  <c r="J50" i="128"/>
  <c r="M50" i="128"/>
  <c r="J74" i="128"/>
  <c r="M74" i="128"/>
  <c r="J98" i="128"/>
  <c r="M98" i="128"/>
  <c r="J122" i="128"/>
  <c r="M122" i="128"/>
  <c r="J146" i="128"/>
  <c r="M146" i="128"/>
  <c r="J170" i="128"/>
  <c r="M170" i="128"/>
  <c r="J198" i="128"/>
  <c r="M198" i="128"/>
  <c r="J222" i="128"/>
  <c r="M222" i="128"/>
  <c r="J258" i="128"/>
  <c r="M258" i="128"/>
  <c r="J310" i="128"/>
  <c r="M310" i="128"/>
  <c r="J358" i="128"/>
  <c r="M358" i="128"/>
  <c r="J414" i="128"/>
  <c r="M414" i="128"/>
  <c r="J466" i="128"/>
  <c r="M466" i="128"/>
  <c r="J7" i="128"/>
  <c r="M7" i="128"/>
  <c r="J31" i="128"/>
  <c r="M31" i="128"/>
  <c r="J55" i="128"/>
  <c r="M55" i="128"/>
  <c r="J79" i="128"/>
  <c r="M79" i="128"/>
  <c r="J103" i="128"/>
  <c r="M103" i="128"/>
  <c r="J127" i="128"/>
  <c r="M127" i="128"/>
  <c r="J151" i="128"/>
  <c r="M151" i="128"/>
  <c r="J175" i="128"/>
  <c r="M175" i="128"/>
  <c r="J199" i="128"/>
  <c r="M199" i="128"/>
  <c r="J223" i="128"/>
  <c r="M223" i="128"/>
  <c r="J307" i="128"/>
  <c r="M307" i="128"/>
  <c r="J4" i="128"/>
  <c r="M649" i="128" l="1"/>
  <c r="M655" i="128" s="1"/>
  <c r="J649" i="128"/>
  <c r="K4" i="113"/>
  <c r="M657" i="12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Camila</author>
    <author>tc={90A84073-5156-4DD7-A7CF-FA04D1BC0AFB}</author>
    <author>Paulo</author>
    <author>PAULO EDISON DE LIMA</author>
  </authors>
  <commentList>
    <comment ref="I143" authorId="0" shapeId="0" xr:uid="{00000000-0006-0000-0000-000001000000}">
      <text>
        <r>
          <rPr>
            <b/>
            <sz val="9"/>
            <color indexed="81"/>
            <rFont val="Segoe UI"/>
            <charset val="1"/>
          </rPr>
          <t>Camila:</t>
        </r>
        <r>
          <rPr>
            <sz val="9"/>
            <color indexed="81"/>
            <rFont val="Segoe UI"/>
            <charset val="1"/>
          </rPr>
          <t xml:space="preserve">
Recebeu 01 unidade do CEART em 15/10/2020
</t>
        </r>
      </text>
    </comment>
    <comment ref="I263" authorId="1" shapeId="0" xr:uid="{00000000-0006-0000-0000-000002000000}">
      <text>
        <r>
          <rPr>
            <sz val="10"/>
            <rFont val="Arial"/>
          </rPr>
          <t>[Comentário encadeado]
Sua versão do Excel permite que você leia este comentário encadeado, no entanto, as edições serão removidas se o arquivo for aberto em uma versão mais recente do Excel. Saiba mais: https://go.microsoft.com/fwlink/?linkid=870924
Comentário:
    Cedido 03 UN ao CESFI dia 26/05/2020</t>
        </r>
      </text>
    </comment>
    <comment ref="I475" authorId="2" shapeId="0" xr:uid="{00000000-0006-0000-0000-000003000000}">
      <text>
        <r>
          <rPr>
            <b/>
            <sz val="9"/>
            <color indexed="81"/>
            <rFont val="Tahoma"/>
            <charset val="1"/>
          </rPr>
          <t>Paulo:</t>
        </r>
        <r>
          <rPr>
            <sz val="9"/>
            <color indexed="81"/>
            <rFont val="Tahoma"/>
            <charset val="1"/>
          </rPr>
          <t xml:space="preserve">
Cedeu 03 unidades para o CERES 06/11/2020</t>
        </r>
      </text>
    </comment>
    <comment ref="I477" authorId="3" shapeId="0" xr:uid="{00000000-0006-0000-0000-000004000000}">
      <text>
        <r>
          <rPr>
            <b/>
            <sz val="9"/>
            <color indexed="81"/>
            <rFont val="Segoe UI"/>
            <charset val="1"/>
          </rPr>
          <t>PAULO EDISON DE LIMA:</t>
        </r>
        <r>
          <rPr>
            <sz val="9"/>
            <color indexed="81"/>
            <rFont val="Segoe UI"/>
            <charset val="1"/>
          </rPr>
          <t xml:space="preserve">
Cedeu 02 unidades para o CEFID 27/10/2020</t>
        </r>
      </text>
    </comment>
    <comment ref="I482" authorId="0" shapeId="0" xr:uid="{00000000-0006-0000-0000-000005000000}">
      <text>
        <r>
          <rPr>
            <b/>
            <sz val="9"/>
            <color indexed="81"/>
            <rFont val="Segoe UI"/>
            <charset val="1"/>
          </rPr>
          <t>Camila:</t>
        </r>
        <r>
          <rPr>
            <sz val="9"/>
            <color indexed="81"/>
            <rFont val="Segoe UI"/>
            <charset val="1"/>
          </rPr>
          <t xml:space="preserve">
Recebeu 10 unidades do CEFID em 15/10/2020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Camila</author>
    <author>PAULO EDISON DE LIMA</author>
    <author>Muraro</author>
  </authors>
  <commentList>
    <comment ref="I143" authorId="0" shapeId="0" xr:uid="{00000000-0006-0000-0300-000001000000}">
      <text>
        <r>
          <rPr>
            <b/>
            <sz val="9"/>
            <color indexed="81"/>
            <rFont val="Segoe UI"/>
            <charset val="1"/>
          </rPr>
          <t>Camila:</t>
        </r>
        <r>
          <rPr>
            <sz val="9"/>
            <color indexed="81"/>
            <rFont val="Segoe UI"/>
            <charset val="1"/>
          </rPr>
          <t xml:space="preserve">
Cedeu 01 unidade REITORIA em15/10/2020
</t>
        </r>
      </text>
    </comment>
    <comment ref="I263" authorId="1" shapeId="0" xr:uid="{00000000-0006-0000-0300-000002000000}">
      <text>
        <r>
          <rPr>
            <b/>
            <sz val="9"/>
            <color indexed="81"/>
            <rFont val="Segoe UI"/>
            <charset val="1"/>
          </rPr>
          <t>PAULO EDISON DE LIMA:</t>
        </r>
        <r>
          <rPr>
            <sz val="9"/>
            <color indexed="81"/>
            <rFont val="Segoe UI"/>
            <charset val="1"/>
          </rPr>
          <t xml:space="preserve">
Cedido pelo CEART 02 Um para o CESFI dia 25/05/20</t>
        </r>
      </text>
    </comment>
    <comment ref="I349" authorId="2" shapeId="0" xr:uid="{00000000-0006-0000-0300-000003000000}">
      <text>
        <r>
          <rPr>
            <b/>
            <sz val="9"/>
            <color indexed="81"/>
            <rFont val="Segoe UI"/>
            <charset val="1"/>
          </rPr>
          <t>Muraro:</t>
        </r>
        <r>
          <rPr>
            <sz val="9"/>
            <color indexed="81"/>
            <rFont val="Segoe UI"/>
            <charset val="1"/>
          </rPr>
          <t xml:space="preserve">
Cedida 1 unidade parra o CERES em 07/10/20</t>
        </r>
      </text>
    </comment>
    <comment ref="I586" authorId="2" shapeId="0" xr:uid="{00000000-0006-0000-0300-000004000000}">
      <text>
        <r>
          <rPr>
            <b/>
            <sz val="9"/>
            <color indexed="81"/>
            <rFont val="Segoe UI"/>
            <charset val="1"/>
          </rPr>
          <t>Muraro:</t>
        </r>
        <r>
          <rPr>
            <sz val="9"/>
            <color indexed="81"/>
            <rFont val="Segoe UI"/>
            <charset val="1"/>
          </rPr>
          <t xml:space="preserve">
Cedidas 3 unidades para o CERES em 07/10/20</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Camila</author>
  </authors>
  <commentList>
    <comment ref="I554" authorId="0" shapeId="0" xr:uid="{00000000-0006-0000-0500-000001000000}">
      <text>
        <r>
          <rPr>
            <b/>
            <sz val="9"/>
            <color indexed="81"/>
            <rFont val="Segoe UI"/>
            <charset val="1"/>
          </rPr>
          <t>Camila:</t>
        </r>
        <r>
          <rPr>
            <sz val="9"/>
            <color indexed="81"/>
            <rFont val="Segoe UI"/>
            <charset val="1"/>
          </rPr>
          <t xml:space="preserve">
FAED cedeu 01 unidade ao CERES em 07.07.20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Muraro</author>
    <author>Camila</author>
  </authors>
  <commentList>
    <comment ref="I9" authorId="0" shapeId="0" xr:uid="{00000000-0006-0000-0600-000001000000}">
      <text>
        <r>
          <rPr>
            <b/>
            <sz val="9"/>
            <color indexed="81"/>
            <rFont val="Segoe UI"/>
            <charset val="1"/>
          </rPr>
          <t>Muraro:</t>
        </r>
        <r>
          <rPr>
            <sz val="9"/>
            <color indexed="81"/>
            <rFont val="Segoe UI"/>
            <charset val="1"/>
          </rPr>
          <t xml:space="preserve">
Cedida 1 unidade para o CERES em 06/10/20</t>
        </r>
      </text>
    </comment>
    <comment ref="I48" authorId="0" shapeId="0" xr:uid="{00000000-0006-0000-0600-000002000000}">
      <text>
        <r>
          <rPr>
            <b/>
            <sz val="9"/>
            <color indexed="81"/>
            <rFont val="Segoe UI"/>
            <charset val="1"/>
          </rPr>
          <t>Muraro:</t>
        </r>
        <r>
          <rPr>
            <sz val="9"/>
            <color indexed="81"/>
            <rFont val="Segoe UI"/>
            <charset val="1"/>
          </rPr>
          <t xml:space="preserve">
Cedidas 100 unidades para o CERES em 06/10/20</t>
        </r>
      </text>
    </comment>
    <comment ref="I143" authorId="1" shapeId="0" xr:uid="{00000000-0006-0000-0600-000003000000}">
      <text>
        <r>
          <rPr>
            <b/>
            <sz val="9"/>
            <color indexed="81"/>
            <rFont val="Segoe UI"/>
            <charset val="1"/>
          </rPr>
          <t>Camila:</t>
        </r>
        <r>
          <rPr>
            <sz val="9"/>
            <color indexed="81"/>
            <rFont val="Segoe UI"/>
            <charset val="1"/>
          </rPr>
          <t xml:space="preserve">
CEFID cedeu 01 unid para o CERES em 07.07.20</t>
        </r>
      </text>
    </comment>
    <comment ref="I182" authorId="0" shapeId="0" xr:uid="{00000000-0006-0000-0600-000004000000}">
      <text>
        <r>
          <rPr>
            <b/>
            <sz val="9"/>
            <color indexed="81"/>
            <rFont val="Segoe UI"/>
            <charset val="1"/>
          </rPr>
          <t>Muraro:</t>
        </r>
        <r>
          <rPr>
            <sz val="9"/>
            <color indexed="81"/>
            <rFont val="Segoe UI"/>
            <charset val="1"/>
          </rPr>
          <t xml:space="preserve">
Cedidas 5 unidades para o CESFI em 06/10/20</t>
        </r>
      </text>
    </comment>
    <comment ref="I255" authorId="0" shapeId="0" xr:uid="{00000000-0006-0000-0600-000005000000}">
      <text>
        <r>
          <rPr>
            <b/>
            <sz val="9"/>
            <color indexed="81"/>
            <rFont val="Segoe UI"/>
            <charset val="1"/>
          </rPr>
          <t>Muraro:</t>
        </r>
        <r>
          <rPr>
            <sz val="9"/>
            <color indexed="81"/>
            <rFont val="Segoe UI"/>
            <charset val="1"/>
          </rPr>
          <t xml:space="preserve">
Cedida 1 unidade para o CERES em 06/10/20</t>
        </r>
      </text>
    </comment>
    <comment ref="I347" authorId="0" shapeId="0" xr:uid="{00000000-0006-0000-0600-000006000000}">
      <text>
        <r>
          <rPr>
            <b/>
            <sz val="9"/>
            <color indexed="81"/>
            <rFont val="Segoe UI"/>
            <charset val="1"/>
          </rPr>
          <t>Muraro:</t>
        </r>
        <r>
          <rPr>
            <sz val="9"/>
            <color indexed="81"/>
            <rFont val="Segoe UI"/>
            <charset val="1"/>
          </rPr>
          <t xml:space="preserve">
Cedida 1 unidade para o CERES em 06/10/20</t>
        </r>
      </text>
    </comment>
    <comment ref="I482" authorId="1" shapeId="0" xr:uid="{00000000-0006-0000-0600-000007000000}">
      <text>
        <r>
          <rPr>
            <b/>
            <sz val="9"/>
            <color indexed="81"/>
            <rFont val="Segoe UI"/>
            <charset val="1"/>
          </rPr>
          <t>Camila:</t>
        </r>
        <r>
          <rPr>
            <sz val="9"/>
            <color indexed="81"/>
            <rFont val="Segoe UI"/>
            <charset val="1"/>
          </rPr>
          <t xml:space="preserve">
Cedeu 10 unidades para Reitoria em 15/10/2020</t>
        </r>
      </text>
    </comment>
    <comment ref="I560" authorId="1" shapeId="0" xr:uid="{00000000-0006-0000-0600-000008000000}">
      <text>
        <r>
          <rPr>
            <b/>
            <sz val="9"/>
            <color indexed="81"/>
            <rFont val="Segoe UI"/>
            <charset val="1"/>
          </rPr>
          <t>Camila:</t>
        </r>
        <r>
          <rPr>
            <sz val="9"/>
            <color indexed="81"/>
            <rFont val="Segoe UI"/>
            <charset val="1"/>
          </rPr>
          <t xml:space="preserve">
CEFID cedeu 01 unid para o CERES em 07.07.20</t>
        </r>
      </text>
    </comment>
    <comment ref="I586" authorId="0" shapeId="0" xr:uid="{00000000-0006-0000-0600-000009000000}">
      <text>
        <r>
          <rPr>
            <b/>
            <sz val="9"/>
            <color indexed="81"/>
            <rFont val="Segoe UI"/>
            <charset val="1"/>
          </rPr>
          <t>Muraro:</t>
        </r>
        <r>
          <rPr>
            <sz val="9"/>
            <color indexed="81"/>
            <rFont val="Segoe UI"/>
            <charset val="1"/>
          </rPr>
          <t xml:space="preserve">
Cedida 3 unidades para o CERES em 06/10/20</t>
        </r>
      </text>
    </comment>
    <comment ref="I637" authorId="1" shapeId="0" xr:uid="{00000000-0006-0000-0600-00000A000000}">
      <text>
        <r>
          <rPr>
            <b/>
            <sz val="9"/>
            <color indexed="81"/>
            <rFont val="Segoe UI"/>
            <charset val="1"/>
          </rPr>
          <t>Camila:</t>
        </r>
        <r>
          <rPr>
            <sz val="9"/>
            <color indexed="81"/>
            <rFont val="Segoe UI"/>
            <charset val="1"/>
          </rPr>
          <t xml:space="preserve">
CEFID cedeu 01 unid para o CERES em 07.07.20</t>
        </r>
      </text>
    </comment>
    <comment ref="I647" authorId="0" shapeId="0" xr:uid="{00000000-0006-0000-0600-00000B000000}">
      <text>
        <r>
          <rPr>
            <b/>
            <sz val="9"/>
            <color indexed="81"/>
            <rFont val="Segoe UI"/>
            <charset val="1"/>
          </rPr>
          <t>Muraro:</t>
        </r>
        <r>
          <rPr>
            <sz val="9"/>
            <color indexed="81"/>
            <rFont val="Segoe UI"/>
            <charset val="1"/>
          </rPr>
          <t xml:space="preserve">
Cedidas 4 unidades para o CERES em 06/10/20</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Muraro</author>
    <author>Camila</author>
  </authors>
  <commentList>
    <comment ref="I9" authorId="0" shapeId="0" xr:uid="{00000000-0006-0000-0700-000001000000}">
      <text>
        <r>
          <rPr>
            <b/>
            <sz val="9"/>
            <color indexed="81"/>
            <rFont val="Segoe UI"/>
            <charset val="1"/>
          </rPr>
          <t>Muraro:</t>
        </r>
        <r>
          <rPr>
            <sz val="9"/>
            <color indexed="81"/>
            <rFont val="Segoe UI"/>
            <charset val="1"/>
          </rPr>
          <t xml:space="preserve">
Cedida 1 unidade pelo CEFID em 06/10/20</t>
        </r>
      </text>
    </comment>
    <comment ref="I48" authorId="0" shapeId="0" xr:uid="{00000000-0006-0000-0700-000002000000}">
      <text>
        <r>
          <rPr>
            <b/>
            <sz val="9"/>
            <color indexed="81"/>
            <rFont val="Segoe UI"/>
            <charset val="1"/>
          </rPr>
          <t>Muraro:</t>
        </r>
        <r>
          <rPr>
            <sz val="9"/>
            <color indexed="81"/>
            <rFont val="Segoe UI"/>
            <charset val="1"/>
          </rPr>
          <t xml:space="preserve">
Cedidas 100 unidades pelo CEFID em 06/10/20</t>
        </r>
      </text>
    </comment>
    <comment ref="I143" authorId="1" shapeId="0" xr:uid="{00000000-0006-0000-0700-000003000000}">
      <text>
        <r>
          <rPr>
            <b/>
            <sz val="9"/>
            <color indexed="81"/>
            <rFont val="Segoe UI"/>
            <charset val="1"/>
          </rPr>
          <t>Camila:</t>
        </r>
        <r>
          <rPr>
            <sz val="9"/>
            <color indexed="81"/>
            <rFont val="Segoe UI"/>
            <charset val="1"/>
          </rPr>
          <t xml:space="preserve">
CERES recebeu 01 unid do CEDIF em 07.07.20</t>
        </r>
      </text>
    </comment>
    <comment ref="I255" authorId="0" shapeId="0" xr:uid="{00000000-0006-0000-0700-000004000000}">
      <text>
        <r>
          <rPr>
            <b/>
            <sz val="9"/>
            <color indexed="81"/>
            <rFont val="Segoe UI"/>
            <charset val="1"/>
          </rPr>
          <t>Muraro:</t>
        </r>
        <r>
          <rPr>
            <sz val="9"/>
            <color indexed="81"/>
            <rFont val="Segoe UI"/>
            <charset val="1"/>
          </rPr>
          <t xml:space="preserve">
Cedida 1 unidade pelo CEFID em 06/10/20</t>
        </r>
      </text>
    </comment>
    <comment ref="I347" authorId="0" shapeId="0" xr:uid="{00000000-0006-0000-0700-000005000000}">
      <text>
        <r>
          <rPr>
            <b/>
            <sz val="9"/>
            <color indexed="81"/>
            <rFont val="Segoe UI"/>
            <charset val="1"/>
          </rPr>
          <t>Muraro:</t>
        </r>
        <r>
          <rPr>
            <sz val="9"/>
            <color indexed="81"/>
            <rFont val="Segoe UI"/>
            <charset val="1"/>
          </rPr>
          <t xml:space="preserve">
Cedida 1 unidade pelo CEFID em 06/10/20</t>
        </r>
      </text>
    </comment>
    <comment ref="I349" authorId="0" shapeId="0" xr:uid="{00000000-0006-0000-0700-000006000000}">
      <text>
        <r>
          <rPr>
            <b/>
            <sz val="9"/>
            <color indexed="81"/>
            <rFont val="Segoe UI"/>
            <charset val="1"/>
          </rPr>
          <t>Muraro:</t>
        </r>
        <r>
          <rPr>
            <sz val="9"/>
            <color indexed="81"/>
            <rFont val="Segoe UI"/>
            <charset val="1"/>
          </rPr>
          <t xml:space="preserve">
Cedida 1 unidade pelo CEART em 07/10/20</t>
        </r>
      </text>
    </comment>
    <comment ref="I554" authorId="1" shapeId="0" xr:uid="{00000000-0006-0000-0700-000007000000}">
      <text>
        <r>
          <rPr>
            <b/>
            <sz val="9"/>
            <color indexed="81"/>
            <rFont val="Segoe UI"/>
            <charset val="1"/>
          </rPr>
          <t>Camila:</t>
        </r>
        <r>
          <rPr>
            <sz val="9"/>
            <color indexed="81"/>
            <rFont val="Segoe UI"/>
            <charset val="1"/>
          </rPr>
          <t xml:space="preserve">
CERES recebeu 01 unid da FAED em 07.07.20</t>
        </r>
      </text>
    </comment>
    <comment ref="I560" authorId="1" shapeId="0" xr:uid="{00000000-0006-0000-0700-000008000000}">
      <text>
        <r>
          <rPr>
            <b/>
            <sz val="9"/>
            <color indexed="81"/>
            <rFont val="Segoe UI"/>
            <charset val="1"/>
          </rPr>
          <t>Camila:</t>
        </r>
        <r>
          <rPr>
            <sz val="9"/>
            <color indexed="81"/>
            <rFont val="Segoe UI"/>
            <charset val="1"/>
          </rPr>
          <t xml:space="preserve">
CERES recebeu 01 unid do CEDIF em 07.07.20</t>
        </r>
      </text>
    </comment>
    <comment ref="I586" authorId="0" shapeId="0" xr:uid="{00000000-0006-0000-0700-000009000000}">
      <text>
        <r>
          <rPr>
            <b/>
            <sz val="9"/>
            <color indexed="81"/>
            <rFont val="Segoe UI"/>
            <charset val="1"/>
          </rPr>
          <t>Muraro:</t>
        </r>
        <r>
          <rPr>
            <sz val="9"/>
            <color indexed="81"/>
            <rFont val="Segoe UI"/>
            <charset val="1"/>
          </rPr>
          <t xml:space="preserve">
Cedidas 3 unidades pelo CEFID em 06/10/20
Cedidas 3 unidades pelo CEART em 07/10/20</t>
        </r>
      </text>
    </comment>
    <comment ref="I637" authorId="1" shapeId="0" xr:uid="{00000000-0006-0000-0700-00000A000000}">
      <text>
        <r>
          <rPr>
            <b/>
            <sz val="9"/>
            <color indexed="81"/>
            <rFont val="Segoe UI"/>
            <charset val="1"/>
          </rPr>
          <t>Camila:</t>
        </r>
        <r>
          <rPr>
            <sz val="9"/>
            <color indexed="81"/>
            <rFont val="Segoe UI"/>
            <charset val="1"/>
          </rPr>
          <t xml:space="preserve">
CERES recebeu 01 unid do CEDIF em 07.07.20
</t>
        </r>
      </text>
    </comment>
    <comment ref="I647" authorId="0" shapeId="0" xr:uid="{00000000-0006-0000-0700-00000B000000}">
      <text>
        <r>
          <rPr>
            <b/>
            <sz val="9"/>
            <color indexed="81"/>
            <rFont val="Segoe UI"/>
            <charset val="1"/>
          </rPr>
          <t>Muraro:</t>
        </r>
        <r>
          <rPr>
            <sz val="9"/>
            <color indexed="81"/>
            <rFont val="Segoe UI"/>
            <charset val="1"/>
          </rPr>
          <t xml:space="preserve">
Cedidas 4 unidades pelo CEFID em 06/10/20</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Muraro</author>
    <author>PAULO EDISON DE LIMA</author>
  </authors>
  <commentList>
    <comment ref="I182" authorId="0" shapeId="0" xr:uid="{00000000-0006-0000-0800-000001000000}">
      <text>
        <r>
          <rPr>
            <b/>
            <sz val="9"/>
            <color indexed="81"/>
            <rFont val="Segoe UI"/>
            <charset val="1"/>
          </rPr>
          <t>Muraro:</t>
        </r>
        <r>
          <rPr>
            <sz val="9"/>
            <color indexed="81"/>
            <rFont val="Segoe UI"/>
            <charset val="1"/>
          </rPr>
          <t xml:space="preserve">
Cedidas 5 unidades pelo CEFID em 06/10/20</t>
        </r>
      </text>
    </comment>
    <comment ref="I263" authorId="1" shapeId="0" xr:uid="{00000000-0006-0000-0800-000002000000}">
      <text>
        <r>
          <rPr>
            <b/>
            <sz val="9"/>
            <color indexed="81"/>
            <rFont val="Segoe UI"/>
            <charset val="1"/>
          </rPr>
          <t>PAULO EDISON DE LIMA:</t>
        </r>
        <r>
          <rPr>
            <sz val="9"/>
            <color indexed="81"/>
            <rFont val="Segoe UI"/>
            <charset val="1"/>
          </rPr>
          <t xml:space="preserve">
Recebido 02 Um do CEART dia 25/05/2020
Recebido 03 UM da REIT dia 26/05/2020</t>
        </r>
      </text>
    </comment>
  </commentList>
</comments>
</file>

<file path=xl/sharedStrings.xml><?xml version="1.0" encoding="utf-8"?>
<sst xmlns="http://schemas.openxmlformats.org/spreadsheetml/2006/main" count="26275" uniqueCount="1324">
  <si>
    <t>Saldo / Automático</t>
  </si>
  <si>
    <t>...../...../......</t>
  </si>
  <si>
    <t>ALERTA</t>
  </si>
  <si>
    <t>Item</t>
  </si>
  <si>
    <t>Unidade</t>
  </si>
  <si>
    <t>Lote</t>
  </si>
  <si>
    <t>ANEXO II – Instrução Normativa n.º 002/2014</t>
  </si>
  <si>
    <t>DECLARAÇÃO DE DISPONIBILIDADE DE QUANTITATIVO PARA EMISSÃO DE AUTORIZAÇÃO DE FORNECIMENTO/ORDEM DE SERVIÇO – SISTEMA DE REGISTRO DE PREÇOS/UDESC</t>
  </si>
  <si>
    <t>Processo CPA n.º XXXX/2014</t>
  </si>
  <si>
    <t>Pregão n.º  XXXX/2014</t>
  </si>
  <si>
    <t xml:space="preserve">Objeto: </t>
  </si>
  <si>
    <t>Vigência da Ata de Registro de Preços: XX/XX/XXXX até XX/XX/XXXXX</t>
  </si>
  <si>
    <t>Declaro que o Centro XXXXXXX, participante da Ata de Registro de Preços proveniente do Pregão n.º XXXX/2014, possui saldo em seu quantitativo para a emissão da Autorização de Fornecimento/Ordem de Serviço n.º XXXX/2014, no valor de R$ X.XXX,XX, a ser firmada com a empresa XXXXXXX, restando ainda em sua cota para próximas contratações com o referido fornecedor os seguintes quantitativos:</t>
  </si>
  <si>
    <t>Descrição Resumida</t>
  </si>
  <si>
    <t>Valor Unitário (R$)</t>
  </si>
  <si>
    <r>
      <t xml:space="preserve">Saldo Quantitativo </t>
    </r>
    <r>
      <rPr>
        <sz val="8"/>
        <color indexed="8"/>
        <rFont val="Arial"/>
        <family val="2"/>
      </rPr>
      <t>(antes da emissão desta AF/OS)</t>
    </r>
  </si>
  <si>
    <t>Quantitativo da AF/OS</t>
  </si>
  <si>
    <t>Saldo Atualizado</t>
  </si>
  <si>
    <t>__________________, ____/_____/____</t>
  </si>
  <si>
    <t>Cidade                                    Data</t>
  </si>
  <si>
    <t>_____________________________________________</t>
  </si>
  <si>
    <t xml:space="preserve">Diretor(a) de Administração </t>
  </si>
  <si>
    <t>(carimbo e assinatura)</t>
  </si>
  <si>
    <t>SALDO</t>
  </si>
  <si>
    <t>Qtde Registrada</t>
  </si>
  <si>
    <t>Valor Total Utilizado</t>
  </si>
  <si>
    <t>Valor Utilizado</t>
  </si>
  <si>
    <t>% Aditivos</t>
  </si>
  <si>
    <t>% Utilizado</t>
  </si>
  <si>
    <t>Qtde Utilizada</t>
  </si>
  <si>
    <t>CENTRO PARTICIPANTE: GESTOR</t>
  </si>
  <si>
    <t>Rolo</t>
  </si>
  <si>
    <t>Pacote</t>
  </si>
  <si>
    <t>CADEADO METALICO, DE LATAO, 40 MM, Cadeado de latão retangular. Material da haste: aço cementado. Tamanho: 40mm. Comprimento da haste: 22mm. Espessura da haste: 6,4mm. Com duas chaves</t>
  </si>
  <si>
    <t>vonder</t>
  </si>
  <si>
    <t>Peça</t>
  </si>
  <si>
    <t>339030.28</t>
  </si>
  <si>
    <t>CADEADO METALICO, DE LATÃO, 20 MM, Cadeado em latão maciço, haste de aço temperado e cromado. Tamanho de 20mm. Acompanhando chaves removíveis com cadeado aberto e fechado</t>
  </si>
  <si>
    <t>CADEADO METALICO, TAMANHO DE 50MM, Cadeado em latão maciço, haste de aço temperado e cromado. Tamanho de 50mm. Acompanha chaves removíveis com cadeado aberto e fechado.</t>
  </si>
  <si>
    <t>ABRAÇADEIRA, EM ACO CARBONO 1/2, Com parafuso de cabeça sextavada</t>
  </si>
  <si>
    <t>339030.24</t>
  </si>
  <si>
    <t>ABRAÇADEIRA, EM ACO CARBONO 3/4, Com parafuso de cabeça sextavada.</t>
  </si>
  <si>
    <t>ARAME DE ACO, ARAME RECOZIDO, Arame Recozido Liso nº:14, 2,0mm, Rolo de 5Kg.</t>
  </si>
  <si>
    <t>ARAME DE ACO, GALVANIZADO,FIO 16, Arame galvanizado, fio 16 mm</t>
  </si>
  <si>
    <t>Kg</t>
  </si>
  <si>
    <t>Arame galvanizado BWG 18 - Kg</t>
  </si>
  <si>
    <t>BUCHA PLASTICA PARA FIXAÇÃO, BUCHA DE NYLON 06 MM, Bucha 6mm, de polietileno.</t>
  </si>
  <si>
    <t>BUCHA PLASTICA PARA FIXAÇÃO, BUCHA DE NYLON 8 MM, Bucha 8mm, de polietileno.</t>
  </si>
  <si>
    <t>BUCHA PLASTICA PARA FIXACAO, BUCHA DE NYLON S 4, Bucha nylon ( polyamida ) na medida 4mm ( S 4).</t>
  </si>
  <si>
    <t>BUCHA PLASTICA PARA FIXACAO, BUCHA DE NYLON S 5, Bucha nylon ( polyamida ) na medida 5mm ( S 5).</t>
  </si>
  <si>
    <t>BUCHA PLASTICA PARA FIXACAO, EM NYLON, Bucha Convencional, em nylon, para fixação em parede de Alvenaria e Concreto - 3mm</t>
  </si>
  <si>
    <t>BUCHA PLASTICA PARA FIXACAO, NUMERO 10, Bucha 10mm de polietileno.</t>
  </si>
  <si>
    <t>BUCHA PLASTICA PARA FIXACAO, NUMERO 12, Bucha 12,0mm, plástica, para parafuso.</t>
  </si>
  <si>
    <t>BUCHA PLASTICA PARA FIXACAO, NUMERO 14, Bucha para parafuso N14</t>
  </si>
  <si>
    <t>PARAFUSO METALICO, COM PORCAS E ARRUELAS, Conjunto Porca e Parafuso Cabeça Sextavada, rosca inteira, Aço Carbono Zincado, Norma UNC; Diâmetro 7/16", Comprimento 2".</t>
  </si>
  <si>
    <t>PARAFUSO METALICO, COM PORCAS E ARRUELAS, Conjunto Porca e Parafuso Cabeça Sextavada, rosca inteira, Aço Carbono Zincado, Norma UNC; Diâmetro 7/16", Comprimento 3".</t>
  </si>
  <si>
    <t>PARAFUSO METALICO, COM PORCAS E ARRUELAS, Parafuso Frances Com Porca e arruela, Aço Carbono Polido, Norma UNC / ANSI / ASME 18.5; 1/4-20 X 2-1/2.</t>
  </si>
  <si>
    <t>PARAFUSO METALICO, COM PORCAS E ARRUELAS, Parafuso Frances Com Porca e arruela, Aço Carbono Polido, Norma UNC / ANSI / ASME 18.5; 3/8-16 X 2.</t>
  </si>
  <si>
    <t>PARAFUSO METALICO, DRY WALL, CABEÇA TROMBETA PONTA AGULHA 3.5X25,</t>
  </si>
  <si>
    <t>PARAFUSO METALICO, ESCAPULA AÇO GALVANIZADO, Escápula com rosca p/ bucha e madeira 2.9 x 41 - Aço Galvanizado</t>
  </si>
  <si>
    <t>PARAFUSO METALICO, ESCAPULA AÇO GALVANIZADO, Escápula com rosca p/ bucha e madeira 3.3 x 57 - Aço Galvanizado.</t>
  </si>
  <si>
    <t>PARAFUSO METALICO, ESCAPULA AÇO GALVANIZADO, Escápula com rosca p/ bucha e madeira 4.4 x 67 -aço Galvanizado</t>
  </si>
  <si>
    <t>PARAFUSO METALICO, ESCAPULA AÇO GALVANIZADO, Escápula com rosca p/ bucha e madeira 4.9 x 67 - Aço Galvanizado.</t>
  </si>
  <si>
    <t>PARAFUSO METALICO, TIPO PHILIPS MEDINDO 3.5 X 25, Parafuso ponta agulha philips 3,5mmX25mm,
acabamento fosfatizado, para gesso.</t>
  </si>
  <si>
    <t>PARAFUSO METALICO, TIPO PHILIPS, Medida: 4,0 x 25 mm.</t>
  </si>
  <si>
    <t>PARAFUSO METALICO, TIPO PHILIPS, Medida: 4,0 x 40 mm.</t>
  </si>
  <si>
    <t>PARAFUSO METALICO, Parafuso auto-atarraxante cab. Panela c/ fenda - din 7971 Material: Aço Carbono Cementado; Dimensões - 4.8 X 80.</t>
  </si>
  <si>
    <t>PARAFUSO METALICO, Parafuso auto-atarraxante cab. Panela c/ fenda - din 7971 Material: Aço Carbono Cementado; Dimensões - 4.2 X 50mm.</t>
  </si>
  <si>
    <t>PARAFUSO METALICO, Parafuso auto-atarraxante cab. Panela c/ fenda - din 7971. Material: Aço Carbono Cementado; Dimensões - 5.5 X 80,0mm.</t>
  </si>
  <si>
    <t>PARAFUSO METALICO, Parafuso cabeça chata philips, 30mmX3mm, bicromatizado, aço, para madeira, aglomerado, MDF.</t>
  </si>
  <si>
    <t>PARAFUSO METALICO, Parafuso Chip Board Phillips Cabeça Tipo Panela; Material: Ferro Bicromatizado; Dimensões 3.0 X 10mm.</t>
  </si>
  <si>
    <t>PARAFUSO METALICO,Parafuso Chip Board Phillips Cabeça Tipo Panela; Material: Ferro Bicromatizado; Dimensões 3.0 X 20mm.</t>
  </si>
  <si>
    <t>PARAFUSO METALICO, Parafuso Chip Board Phillips Cabeça Tipo Panela; Material: Ferro Bicromatizado; Dimensões 3.5 X 40mm.</t>
  </si>
  <si>
    <t>PARAFUSO METALICO, Parafuso Chip Board Phillips Cabeça Tipo Panela; Material: Ferro Bicromatizado; Dimensões 4.0 X 20mm.</t>
  </si>
  <si>
    <t>PARAFUSO METALICO, Parafuso Chip Board Phillips Cabeça Tipo Panela; Material: Ferro Bicromatizado; Dimensões 4.0 X 50mm.</t>
  </si>
  <si>
    <t>PARAFUSO METALICO, Parafuso Chip Board Phillips Cabeça Tipo Panela; Material: Ferro Bicromatizado; Dimensões 5.0 X 60mm.</t>
  </si>
  <si>
    <t>PARAFUSO METALICO, Parafuso Chip Board Phillips Cabeça Tipo Panela; Material: Ferro Bicromatizado; Dimensões 6.0 X 30mm.</t>
  </si>
  <si>
    <t>PARAFUSO METALICO, Parafuso Chip Board Phillips Cabeça Tipo Panela; Material: Ferro Bicromatizado; Dimensões 6.0 X 60mm.</t>
  </si>
  <si>
    <t>PARAFUSO METALICO, Parafuso Para Corrediça, Phillips Cabeça Chata com Rebaixo; Material: Aço Carbono com Acabamento Zincado; Dimensões 3,5 X 12,0mm.</t>
  </si>
  <si>
    <t>PARAFUSO METALICO, Parafuso Para Corrediça, Phillips Cabeca Chata com Rebaixo; Material: Aço Carbono com Acabamento Zincado; Dimensões 3,5 X 16,0mm.</t>
  </si>
  <si>
    <t>PARAFUSO METALICO, Parafuso ponta agulha philips 3,5X45mm, acabamento fosfatizado, para gesso.</t>
  </si>
  <si>
    <t>PREGO DE AÇO, MEDINDO 10 X 10 COM CABECA, Polido. Pacote de 1 Kg.</t>
  </si>
  <si>
    <t>PREGO DE AÇO, MEDINDO 10X10, SEM CABECA, Prego sem cabeça 10x10 galvanizado. Pacote de 1 Kg.</t>
  </si>
  <si>
    <t>PREGO DE AÇO, MEDINDO 12 X 12, COM CABECA, Zincado, pacote com 1 Kg.</t>
  </si>
  <si>
    <t>PREGO DE AÇO, MEDINDO 13 X 15, COM CABECA, Prego 13 x 15, polido com cabeça. Pacote de 1 Kg</t>
  </si>
  <si>
    <t>PREGO DE AÇO, MEDINDO 14X21 C/C, Prego com cabeça galvanizado; Medida: 14x21.</t>
  </si>
  <si>
    <t>PREGO DE AÇO, MEDINDO 14X21 S/C, Prego sem cabeça 14x21 galvanizado. Pacote de 1 Kg.</t>
  </si>
  <si>
    <t>PREGO DE ACO, MEDINDO 16 X 24, COM CABECA, Prego 16mmX24mm, galvanizado com cabeça. Pacote de 1Kg.</t>
  </si>
  <si>
    <t>PREGO DE ACO, MEDINDO 17 X 27 SEM CABECA, Prego 17mmX27mm, galvanizado sem cabeça. Pacote de 1Kg.</t>
  </si>
  <si>
    <t>PREGO DE ACO, MEDINDO 17 X 27, COM CABECA, Prego 17mmX27mm, galvanizado com cabeça. Pacote de 1Kg.</t>
  </si>
  <si>
    <t>PREGO DE ACO, MEDINDO 8 X 8, COM CABECA, Prego 8 x 8, polido com cabeça. Pacote de 1 Kg.</t>
  </si>
  <si>
    <t>REBITE, DE ALUMINIO, Rebite de repuxo de alumínio tipo POP 2,4mmx8,6mm. Caixa com 1000 Unidades.</t>
  </si>
  <si>
    <t>Caixa</t>
  </si>
  <si>
    <t>REBITE, DE ALUMINIO, Rebite de repuxo de alumínio tipo POP diâmetro de 2,4mm e comprimento de 5,0mm. Caixa com 1000 Unidades.</t>
  </si>
  <si>
    <t>REBITE, DE ALUMINIO, Rebite de repuxo de alumínio tipo POP diâmetro de 3,2mm e comprimento de 5,8mm. Caixa com 1000 Unidades.</t>
  </si>
  <si>
    <t>REBITE, DE ALUMINIO, Rebite de repuxo de alumínio tipo POP diâmetro de 3,2mm e comprimento de 6,2mm. Caixa com 1000 Unidades.</t>
  </si>
  <si>
    <t>REBITE, DE ALUMINIO, Rebite de repuxo de alumínio tipo POP diâmetro de 4,0mm e comprimento de 10,2mm. Caixa com 1000 Unidades.</t>
  </si>
  <si>
    <t>REBITE, DE ALUMINIO, Rebite de repuxo de alumínio tipo POP diâmetro de 4,8mm e comprimento de 10,2mm. Peça com 1000 Unidades.</t>
  </si>
  <si>
    <t>Barra roscada de 10 mm.</t>
  </si>
  <si>
    <t>PEÇA</t>
  </si>
  <si>
    <t>Porca para Barra roscada de 10 mm.</t>
  </si>
  <si>
    <t>Arruela para Barra roscada de 10 mm.</t>
  </si>
  <si>
    <t>LIXA, D'AGUA 600, DIÂMETRO 200MM</t>
  </si>
  <si>
    <t>LIXA, D'AGUA E DE FERRO, Lixa ferro nº 60.</t>
  </si>
  <si>
    <t>LIXA, D'AGUA E DE FERRO, Lixa ferro, grana 220.</t>
  </si>
  <si>
    <t>LIXA, D'AGUA E DE FERRO, Lixa ferro, grana 80.</t>
  </si>
  <si>
    <t>LIXA, D'AGUA E DE FERRO, Lixa para ferro, K246, em folha, grana 100.</t>
  </si>
  <si>
    <t>LIXA, D'AGUA GRANA 100 DIAMETRO 200MM,</t>
  </si>
  <si>
    <t>LIXA, D'AGUA GRANA 240 DIAMETRO 200MM,</t>
  </si>
  <si>
    <t>LIXA, D'AGUA GRANA 400 DIAMETRO 200MM,</t>
  </si>
  <si>
    <t>LIXA, LIXA DAGUA 120, Lixa d´água nº 120</t>
  </si>
  <si>
    <t>LIXA, PARA FERRO NR.100, Lixa de ferro 100 de 225 x 275mm.</t>
  </si>
  <si>
    <t>LIXA, PARA MADEIRA GRAO 80</t>
  </si>
  <si>
    <t>BANDEJA PARA PINTURA, PARA ROLOS DE ATE 23 CM, Bandeja de polietileno para pintura, para rolos de até 23cm.</t>
  </si>
  <si>
    <t>GARFO ROLO, 23 CM, Garfo de ferro, 23cm, com bucha, gaiola e rosca, para rolo de pintura.</t>
  </si>
  <si>
    <t>Galão</t>
  </si>
  <si>
    <t>PINCEL PARA PINTURA, DE 1" (POLEGADA), Pincel p/ pintura na medida (polegadas): 1”. Cabo de madeira, cerda pelo sintético.</t>
  </si>
  <si>
    <t>PINCEL PARA PINTURA, DE 2" (POLEGADAS), Pincel p/ pintura na medida (polegadas): 2”. Cabo de madeira, cerda pelo sintético.</t>
  </si>
  <si>
    <t>PINCEL PARA PINTURA, DE 3" (POLEGADAS), Pincel p/ pintura, tinta óleo e esmalte sintético Cerda pura e natural. Medida (polegadas): 3”.</t>
  </si>
  <si>
    <t>ROLO DE ESPONJA PARA PINTURA, MED. 9CM C/CABO</t>
  </si>
  <si>
    <t>ROLO DE ESPONJA PARA PINTURA, MED.15CM C/CABO</t>
  </si>
  <si>
    <t>ROLO DE ESPUMA PARA PINTURA, MEDINDO 23 CM, COM GARFO, Rolo de espuma poliéster para pintura, 23cm.</t>
  </si>
  <si>
    <t>ROLO DE LA PARA PINTURA, MED. 23CM, Rolo de lã sintética para pintura 23cm, anti-gota. Com garfo.</t>
  </si>
  <si>
    <t>SOLVENTE, Aguarrás Solvente para diluição de esmalte sintético, tinta a óleo e vernizes, Para limpeza de equipamentos de pintura. Frasco 1 litro</t>
  </si>
  <si>
    <t>Litro</t>
  </si>
  <si>
    <t>SOLVENTE, PARA TINTA, LATA COM 900 ML, Tipo Aguarras</t>
  </si>
  <si>
    <t>THINNER, C/05 LITROS, Thinner para diluição, 5 litros.</t>
  </si>
  <si>
    <t>THINNER, FRASCO COM 900ML, Thinner acrílico, 900ml.</t>
  </si>
  <si>
    <t>TINTA A OLEO, COR BRANCA,Galão C/ 3,6 LITROS, Tinta Branca Óleo, 1ª linha, lata 3,6 Kg.</t>
  </si>
  <si>
    <t>Balde</t>
  </si>
  <si>
    <t>TINTA ACRILICA, COR BRANCA, LATA 900 ML, Tinta acrílica, fosca, para madeira. 900ml.</t>
  </si>
  <si>
    <t>Lata</t>
  </si>
  <si>
    <t xml:space="preserve">Massa Cola Plástica Cinza com Catalisador, embalagem de 1  Kg. Suporta até 80ºC. Lixamento com lixa 3640. Indicado para corrigir imperfeições na funilaria de veículos, superfícies metálicas, máquinas e equipamentos. </t>
  </si>
  <si>
    <t>TRINCHA PARA PINTURA, 1/2 POLEGADAS, Trincha, pincel, de pêlo com cabo de plástico medida ½.</t>
  </si>
  <si>
    <t>TRINCHA PARA PINTURA, Pincel Trincha Cabo Plastico 18cm, Cabo curto, Filamento: sintético cor dourado, Formato: chato, simples, Ideal para: aplicação verniz, fundos; Indicação de tintas: acrílica, pva, verniz; Técnica: madeira; Virola: estanhada.</t>
  </si>
  <si>
    <t>Verniz para madeira.  Contendo no mínimo 900ml.</t>
  </si>
  <si>
    <t>Frasco</t>
  </si>
  <si>
    <t>FITA ADESIVA, ANTIDERRAPANTE, 50mm x 5m na cor preta.</t>
  </si>
  <si>
    <t>FITA ADESIVA, ANTIDERRAPANTE, Fita antiderrapante à prova d'água 5cmX18m, em vinil texturizado autoadesivo.</t>
  </si>
  <si>
    <t>FITA ADESIVA, DUPLA FACE, ESPUMA POLIETILENO, MEDINDO 12MM X 10 MTS.</t>
  </si>
  <si>
    <t>REFIL DE COLA QUENTE, GROSSA, Cola quente transparente (adesivo termoplástico), elaborada com base de resinas sintéticas e ceras especiais. Produto atóxico indicado para as mais diversas aplicações: peças de madeira, decoração, embalagens flexíveis, artesanato, materiais porosos e outros. Refil com 10,0 mm de espessura e 30 cm de comprimento.</t>
  </si>
  <si>
    <t>ESTOPA, BRANCA, EMBALAGEM COM 200 GRAMAS, Estopa. Pacote com no mínimo 200g.</t>
  </si>
  <si>
    <t>Estopa</t>
  </si>
  <si>
    <t>SILICONE, COM BICO DOSADOR,TUBO COM 300 ML, Tubo de silicone com bico dosador com capacidade de 300ml, incolor.</t>
  </si>
  <si>
    <t>PISTOLA PLASTICA, PARA APLICACAO DE SILICONE EM BISNAGA, Aplicador de silicone, aço 1020, espessura 0,75mm, acabamento zincado branco, para tubos de 300g em diversos tipos de materiais, peso aproximado 465g.</t>
  </si>
  <si>
    <t>ADESIVO PARA PVC (BISNAGA) 75 GRAMAS, Adesivo, cola, para tubos de PVC rígido. Composição: resina PVC e solvente, aparencia incolor, bisnaga com 75g.</t>
  </si>
  <si>
    <t>Bisnaga</t>
  </si>
  <si>
    <t>ANEL DE VEDACAO, DE CERA PARA INSTALACAO DE VASO, Anel cera para vedação de vaso sanitário/bacio.</t>
  </si>
  <si>
    <t>COLA, Cola bi-componente, à base de resina epóxi, poliamida e cargas minerais (Cola tipo "Durepox"). Embalagem com 100g.</t>
  </si>
  <si>
    <t>COLA, PARA MADEIRA, Embalagem com 1 Kg.</t>
  </si>
  <si>
    <t>COLA, TIPO SAPATEIRO, Cola para sapateiro, cola de contato. Tubo com no mínimo 75g. Validade mínima 12 meses.</t>
  </si>
  <si>
    <t>COLA, TIPO SUPER BONDER, Adesivo instantaneo. Produto monocomponente a base de cianoacrilato. Frasco com 20 gramas</t>
  </si>
  <si>
    <t>FITA VEDA ROSCA, MEDINDO 18MM X 10M, Fita veda rosca, 18mmX10m, para tubos e conexões em PVC, roscável.</t>
  </si>
  <si>
    <t>IMPERMEABILIZANTE, ASFALTICO, Impermeabilizante tipo emulsão asfáltica. Embalagem 3,6 Lt.</t>
  </si>
  <si>
    <t>FIO DE NYLON, ROLO COM 100 METROS, Fio de nylon 1,60mm Res.: 82Kg Test.: 180lb carretel com 100 metros 100% poliamida.</t>
  </si>
  <si>
    <t>BRACADEIRA, ABRACADEIRA EM NYLON, 240 x 2,8mm. pacote com 100 Unidades.</t>
  </si>
  <si>
    <t>ESTILETE DE CORTE, COM 18MM, Estilete X-Ato 18 mm (Estilete de precisão com guia de aço 18mm).</t>
  </si>
  <si>
    <t>339030.42</t>
  </si>
  <si>
    <t>LAPIS PARA CARPINTEIRO, MODELO PADRAO.</t>
  </si>
  <si>
    <t>ARCO COM SERRA, EM ACO, Arco de serra com cabo metálico e arco tubular com deposito de lâminas de serra e corte a 45° e 90°, tipo fixo 12 polegadas.</t>
  </si>
  <si>
    <t>ARCO COM SERRA, MINI ARCO EM LAMINA, Mini Arco; Lâmina de 10".Cabo ergonômico injetado. Tamanho: 10". Marca de referência: Tramontina.</t>
  </si>
  <si>
    <t>COLHER DE PEDREIRO, Colher de pedreiro canto oval, nº 8.</t>
  </si>
  <si>
    <t>DESEMPENADEIRA, DE ACO P/CONSTRUÇÃO, Desempenadeira dentada, com cabo de madeira, Dimensões: 255mm x 120mm.</t>
  </si>
  <si>
    <t>DESEMPENADEIRA, EM MADEIRA LISA, MED.15 X 26CM, Desempenadeira de madeira lisa. Tamanho aprox. 15cmX26cm</t>
  </si>
  <si>
    <t>DESEMPENADEIRA, EM PVC, MEDINDO 14 X 27CM, Desempenadeira em PVC 14x 27cm.</t>
  </si>
  <si>
    <t>Enxada com cabo de madeira; Enxada forjada em aço carbono especial de alta qualidade, temperada em todo o corpo de peça, pintura eletrostática a pó, cabo com madeira de primeira qualidade, Dimensões aproximadas 22 x 22 x 130 cm.</t>
  </si>
  <si>
    <t>Enxadão (tipo enxadão sul) com cabo de madeira; Enxada forjada em aço carbono especial de alta qualidade, temperada em todo o corpo de peça, Recebe pintura eletrostática a pó, cabo com madeira de primeira qualidade, Dimensões aproximadas 1505 x 140 x 271 mm.</t>
  </si>
  <si>
    <t>ESCOVA DE ACO PARA LIMA, MEDINDO 20X3.5X0.5CM, CABO DE MADEIRA.</t>
  </si>
  <si>
    <t>ESPATULA DE ACO, COM 12 CM, Espátula de Aço Inox 12 cm</t>
  </si>
  <si>
    <t>ESPATULA DE ACO, MEDINDO 9 CM, Espátula pequena de aço inox com ponta arredondada ou reta, lâmina flexível aprox. 10cm x 2,0 cm ou N° 04.</t>
  </si>
  <si>
    <t>ESPATULA DE ACO, Espátula em aço inoxidável, com uma extremidade arredondada e outra pontiaguda, n° 31. Tamanho 18cm.</t>
  </si>
  <si>
    <t>FACAO DE ACO, MATO CB, Facão para corte em geral, em aço carbono temperado. Cabo de polipropileno fixado por pregos de alumínio. Tamanho 50cm</t>
  </si>
  <si>
    <t>FORMAO PARA USO DE CARPINTARIA, FORMAO TAMANHO 3/8", Formão para madeira, com haste em aço temperado,  Dimensões:10mm - 3/8".</t>
  </si>
  <si>
    <t>FORMAO PARA USO DE CARPINTARIA, TAMANHO 1 1/2", Formão para madeira, com haste em aço temperado,  Dimensões:38mm - 1 1 /2".</t>
  </si>
  <si>
    <t>FORMAO PARA USO DE CARPINTARIA, TAMANHO 1 1/4", Formão para madeira, com haste em aço temperado, Dimensões:32mm - 1 1/4".</t>
  </si>
  <si>
    <t>FRESA, TOPO, EM AÇO RÁPIDO, 10 MM, 2 CORTES, 8% COBALTO, DIM 327B</t>
  </si>
  <si>
    <t>FRESA, TOPO, EM AÇO RÁPIDO, 6MM, 2 CORTES, 8% COBALTO, DIM 327B</t>
  </si>
  <si>
    <t>FRESA, TOPO, EM AÇO RÁPIDO, 8MM, 2 CORTES, 8% COBALTO, DIM 327B</t>
  </si>
  <si>
    <t>GROSA, CURVO 1", Grosa curvo 1" possuindo um lado chato e outro meia cana. Lâmina de corte forjada em aço, bordas dentadas para trabalha em cantos. Cabo plástico resistente a impactos.</t>
  </si>
  <si>
    <t>GROSA, MEIA CANA 10''.</t>
  </si>
  <si>
    <t>LAMINA DE SERRA, ACO RAPIDO, Material Bi-Metal, Dimensões: 12”x1/2”x0,024”- Quantidade de dentes por polegada 24</t>
  </si>
  <si>
    <t>LAMINA DE SERRA, ACO RAPIDO, para serra tico-tico, Jogo com 5 peças, 50mm para metal.</t>
  </si>
  <si>
    <t>LIMA, CHATA, Lima chata 8 polegadas.</t>
  </si>
  <si>
    <t>LIMA, FACA BASTARDA, 203MM DE COMPRIMENTO, Lima mecânica faca bastarda, 203mm de comprimento, 4,8mm espessura, 21,40mm de largura.</t>
  </si>
  <si>
    <t>LIMA, MECANICA MEIA-CANA, 10" COMPRIMENTO, Lima mecânica meia-cana, 10" de comprimento, 7,1mm de espessura, 24,6mm de largura.</t>
  </si>
  <si>
    <t>LIMA, QUADRADA BASTARDA, 305MM DE COMPRIMENTO,  Lima mecânica meia-cana, de comprimento, 12,7mm de espessura.</t>
  </si>
  <si>
    <t>MARRETA, USO GERAL, De aço 1 Kg com cabo.</t>
  </si>
  <si>
    <t>MARRETA, USO GERAL, Marreta de aço, 3 Kg, com cabo.</t>
  </si>
  <si>
    <t>MARRETA, USO GERAL, Marreta grande oitavada de 5Kg com cabo de madeira(madeira de lei) com comprimento superior a 40cm.</t>
  </si>
  <si>
    <t>MARTELO, COM CABO DE MADEIRA, Martelo universal tipo unha, 25mm, em aço forjado e temperado, acabamento polido, cabo de madeira com aproximadamente 30cm.</t>
  </si>
  <si>
    <t>MARTELO, DE BORRACHA, Martelo borracha, 60mm, cabo de madeira, peso 500g.</t>
  </si>
  <si>
    <t>MARTELO, PENA, Cabeça forjada em aço especial. Têmpera na face de impacto e na pena. Base e pena polidas e envernizadas. Cabeça com pintura eletrostática. Fixação por cunha metálica. Cabo de madeira envernizado. DIN 1041. Dimensões: 280x20x100 mm. Peso: 200g</t>
  </si>
  <si>
    <t>PA DE JUNTAR, COM CABO DE MADEIRA, Pá de bico com cabo em madeira de alta resistência. Medidas aproximadas: Comprimento total: 150,3 cm; Tamanho do cabo: 120 cm; Largura da pá: 27 cm.</t>
  </si>
  <si>
    <t>PICARETA, COM PA E PONTA, Picareta Ponta e Pá com Cabo de madeira; Picareta forjada em aço carbono especial de alta qualidade, temperada em todo o corpo de peça, pintura eletrostática a pó, cabo com madeira de primeira qualidade, Dimensões aproximadas: 5,2 x 48,3 x 90,5 cm cm.</t>
  </si>
  <si>
    <t>SERROTE, COM LAMINA EM AÇO, Serrote com lâmina em aço, cabo de madeira em formato anatômico, tamanho da lâmina de 22”(polegadas) e com bainha plástica transparente para proteção dos dentes. Espessura da lâmina de 1,00 mm; Dentes travados e temperados.</t>
  </si>
  <si>
    <t>TRENA, 30 METROS, Trena longa em fibra de vidro, para medidas até 30 metros de comprimento, (com manivela) sistema de recolhimento da trena, largura da lâmina: 13 mm. Divisões em milímetros /centímetros /metros. Aprovada pelo INMETRO.</t>
  </si>
  <si>
    <t>TRENA, 50 METROS,EM FIBRA DE VIDRO,MILIMETRADA, Trena longa em fibra de vidro, para medidas até 50 metros de comprimento, (com manivela) sistema de
recolhimento da trena, largura da lâmina: 13 mm. Divisões em milímetros /centímetros / metros. Com Certificação de Qualidade ISO 9000 ou outra certificação equivalente.</t>
  </si>
  <si>
    <t>TRENA, CAPACIDADE 5 METROS, Trena métrica de 5m, caixa em ABS amarelo, fita em aço temperado com graduação em milímetros e polegadas, manivela para retorno da fita.</t>
  </si>
  <si>
    <t>Nivel A Laser Horizontal, Vertical E Cruz-prumo.  Especificação: Nível Laser Profissional com Trena. Projeta o feixe de luz na Horinzontal, Vertical ou em Cruz. Nível com 3 Bolhas.Trena de 2.5m - Laser 63-680nm Max output 5mW Class IIIa - Laser atinge até 10m de distancia -  Regua em centimetros e polegadas, com 3 Baterias AG 13 incluidas</t>
  </si>
  <si>
    <t>Medidor De Distancia A Laser. Com as seguintes caracteristicas: Classe do laser:2, Diodo do laser; 635nm &gt; 1mw, Faixa de trabalho: 0,15 - 30m, Precisão: ±2mm, Bateria: 2 x 1,5v LR03(AAA).</t>
  </si>
  <si>
    <t>Trena Eletrônica Digital Ultra-sônica Com Mira Laser Até 18m</t>
  </si>
  <si>
    <t>PA PARA JARDIM, USO EM JARDINAGEM, Pá cortadeira com cabo de madeira; Pá forjada em aço carbono especial de alta qualidade, temperada em todo o corpo de peça, pintura eletrostática a pó, cabo com madeira de primeira qualidade, Marca de referência: Tramontina.</t>
  </si>
  <si>
    <t>RASTEL (ANCINHO), COM CABO DE MADEIRA, Ancinho rastelo, curvo, 16 dentes, leve, fabricado em aço carbono de alta qualidade, pintura eletrostática a pó. Com cabo de madeira. Aproximadamente 100cm.</t>
  </si>
  <si>
    <t>MACHADO, CABO COM FIBRA, Machado resistente com cabo com fibra, cabeça em aço forjado de 600g e cabo com textura emborrachada e antideslizante. Comprimento do machado: 36cm; Marca de referência: Black Jack.</t>
  </si>
  <si>
    <t>MACHADO COM CABO DE MADEIRA,  soldado cabeça redonda com cabo de madeira; forjado em aço carbono especial de alta qualidade, temperada em todo o corpo de peça, pintura eletrostática a pó, cabo com madeira de primeira qualidade, Dimensões aproximadas: 200,00 x 140,00 1050,0 mm.</t>
  </si>
  <si>
    <t>TESOURA PARA CORTE DE CHAPA METALICA, RETA, Deve ser tipo Americano, tamanho 10", com corte reto. Mandíbulas forjadas em aço cromo vanádio e cabos estampados em aço temperado. Os cabos devem ser isolados.</t>
  </si>
  <si>
    <t>AREIA, FINA, Areia fina para reboco</t>
  </si>
  <si>
    <t>m³</t>
  </si>
  <si>
    <t>AREIA, GROSSA, Areia Grossa</t>
  </si>
  <si>
    <t>AREIA, MEDIA</t>
  </si>
  <si>
    <t>ARGAMASSA, SACA 20Kg</t>
  </si>
  <si>
    <t>Saco</t>
  </si>
  <si>
    <t>BARRO, PARA MASSA, 20 Kg, Barro. Saco com 20Kg</t>
  </si>
  <si>
    <t>BRITA, NUMERO 01, Brita nº 1</t>
  </si>
  <si>
    <t>Brita número "0" (zero) ou pedrisco (m³)</t>
  </si>
  <si>
    <t>CAL HIDRATADO, EMBALAGEM COM 20 Kg</t>
  </si>
  <si>
    <t>CIMENTCOLA, AC2, SACA DE 20Kg</t>
  </si>
  <si>
    <t>CIMENTO, SACO COM 50 Kg, Cimento CPIV</t>
  </si>
  <si>
    <t>Barra de ferro 5/16 ", 8mm, 12m</t>
  </si>
  <si>
    <t>GESSO EM PO (CONSTRUCAO CIVIL), PACOTE COM 1 Kg, GESSO EM PÓ. TEMPO SECAGEM RÁPIDO.
BRANCO. COMPOSIÇÃO QUÍMICA SULFATO CALCIO SEMI-HIDRATADO. SACO 1Kg.</t>
  </si>
  <si>
    <t>PEDRA MIRACEMA PARA REVESTIMENTO DE CALCADAS, Pedra Miracema para revestimento de calçadas.</t>
  </si>
  <si>
    <t>m²</t>
  </si>
  <si>
    <t>PISO, CERAMICO 45X45 CM., PEI5 – 1ª linha</t>
  </si>
  <si>
    <t>REJUNTE, CINZA, Rejunte cinza, saco 1Kg</t>
  </si>
  <si>
    <t>TELHA, DE FIBROCIMENTO ONDULADO, 6MM, Telha ondulada em fibrocimento, medindo 1,10m X 2,44m X 6mm.</t>
  </si>
  <si>
    <t xml:space="preserve">Chapas de mdf, cor a escolher, tamanho (AxL) 2750X1830mm, espessura 15mm, peso 54 Kg, madeira eucalipto, acabamento revestido, garantia 6 meses, certificação ECO </t>
  </si>
  <si>
    <t>Lajota podotátil na cor vermelha - medida 45 x 45 - direcional ou faixa contínua.</t>
  </si>
  <si>
    <t>Lajota podotátil na cor vermelha - medida 45 x 45 - alerta / forma de ponto ou pequenos círculos.</t>
  </si>
  <si>
    <t>peça</t>
  </si>
  <si>
    <t>Caíbro em madeira de angelim pedra - plainado - medida 5 cmX10 cmx6m.</t>
  </si>
  <si>
    <t>Tábua em madeira de angelim pedra - plainada - medida 2,5cm X 15cm x 6m.</t>
  </si>
  <si>
    <t>Tábua em madeira de angelim pedra - plainada - medida 2,5cm X 30cm x 6m.</t>
  </si>
  <si>
    <t>Metro</t>
  </si>
  <si>
    <t>Jogo</t>
  </si>
  <si>
    <t>449052.12</t>
  </si>
  <si>
    <t>Assento sanitário oval em plástico almofadado branco com tampa.</t>
  </si>
  <si>
    <t>MECANISMO COMPLETO, PARA CAIXA DE DESCARGA ACOPLADA, Kit Botão de acionamento para caixa de descarga acoplada, Lateral.</t>
  </si>
  <si>
    <t>Reparo para torneira de pressão para lavatório 1/2", cromada com fechamento automático.</t>
  </si>
  <si>
    <t>Reparo completo para válvula de descarga de 1 ½”, compatível com a marca Hidra.</t>
  </si>
  <si>
    <t>REPARO VALVULA, PARA DOCOL ORIGINAL, Reparo completo para válvula de descarga interna (embutido na parede) compatível com a marca DOCOL.</t>
  </si>
  <si>
    <t>REPARO VALVULA, REPARO COMPLETO PARA CAIXA DE DESCARGA ACOPLADA, Reparo completo para caixa de descarga acoplada.</t>
  </si>
  <si>
    <t>Sifão Multiuso, componentes produzidos em polipropileno com aditivo antifungo, bucha de redução para acoplamento de válvulas de diâmetros 7/8, 1, 1.1/4 e 1.1/2, para pia, tanque e lavatório.</t>
  </si>
  <si>
    <t>Tanque Simples de Plástico Branco 20 Litros</t>
  </si>
  <si>
    <t>Mangueira de jardim 30 m REVESTIDA</t>
  </si>
  <si>
    <t>TORNEIRA DE METAL, CROMADA, LAVATORIO, 1/2, Fixa</t>
  </si>
  <si>
    <t>TORNEIRA DE METAL, CROMADA, LAVATORIO, 1/2, Torneira de pressão para lavatório 1/2" , cromada com fechamento automático, que permita substituição de reparo.</t>
  </si>
  <si>
    <t>TORNEIRA DE METAL, DE PRESSAO, Torneira de pressão para lavatório 3/4" , cromada com fechamento automático</t>
  </si>
  <si>
    <t>TORNEIRA DE METAL, DE PRESSAO, Torneira de pressão para lavatório, em inox polido, compacta,
cromada. Acionamento hidromecânico, fechamento em 6 segundos. Bitola de 1/2", que permita reparo.</t>
  </si>
  <si>
    <t>TORNEIRA DE PLASTICO, ACIONAMENTO POR PRESSAO, Torneira plástica com acionamento por pressão para filtro e bebedouros</t>
  </si>
  <si>
    <t>TORNEIRA DE PLASTICO, PARA JARDIM COM BICO 3/4",</t>
  </si>
  <si>
    <t>TORNEIRA DE PLASTICO, PARA JARDIM,MEDINDO 1/2",</t>
  </si>
  <si>
    <t>Válvula metálica para pia</t>
  </si>
  <si>
    <t>Válvula em PVC para pia</t>
  </si>
  <si>
    <t xml:space="preserve"> Cuba oval, na cor branca, de sobrepor, para banheiro - medidas máximas: 44,50 cm de largura – 32,50 cm de comprimento – 15 cm de altura.</t>
  </si>
  <si>
    <t xml:space="preserve"> Cuba redonda, na cor branca, de sobrepor, para banheiro - diâmetro de 31 cm.</t>
  </si>
  <si>
    <t>VALVULA PARA CAIXA DE DESCARGA, VALVULA PARA MICTORIO, Válvula para mictório, acionamento hidromecânico com leve pressão manual, com tubo metálico flexível para bitola de 1/2".</t>
  </si>
  <si>
    <t>TUBO PLASTICO, CANO EM PVC 25MM, PARA ENCANAMENTO DE AGUA - BARRA COM 6 METROS</t>
  </si>
  <si>
    <t>TUBO PLASTICO, CANO PVC 25MM,BARRA COM 6 METROS</t>
  </si>
  <si>
    <t>TUBO PLASTICO, CANO PVC 40 MM BARRA COM 6 METROS, Barra de cano de agua, marrom de 40mm, 6
metros.</t>
  </si>
  <si>
    <t>TUBO PLASTICO, TUBO PVC, PARA AGUA, 50MM, BARRA DE 6 METROS, Barra de cano de agua, marrom de 50mm.</t>
  </si>
  <si>
    <t>TUBOS,MANGUEIRAS E CONEXOES, TUBO PVC 60MM PARA AGUA, 1ª linha, BARRA DE 6 METROS</t>
  </si>
  <si>
    <t>Registro de 100mm para água, esfera.</t>
  </si>
  <si>
    <t>REGISTRO DE ESFERA, REGISTRO ESFERA SOLDAVEL 25 MM</t>
  </si>
  <si>
    <t>REGISTRO DE ESFERA, REGISTRO ESFERA SOLDAVEL 50 MM</t>
  </si>
  <si>
    <t>registro de esfera soldavel 25mm de pvc</t>
  </si>
  <si>
    <t>registro de esfera soldavel 1/2" de pvc</t>
  </si>
  <si>
    <t>registro de esfera roscável 25mm de pvc</t>
  </si>
  <si>
    <t>registro de esfera roscável 1/2" de pvc</t>
  </si>
  <si>
    <t>registro esfera com borboleta roscável 1/2"</t>
  </si>
  <si>
    <t>registro esfera com borboleta soldavel 25mm</t>
  </si>
  <si>
    <t>bucha de redução de 3/4"x1/2"</t>
  </si>
  <si>
    <t>joelho 90 roscável 3/4</t>
  </si>
  <si>
    <t>joelho 90 roscável 1/2</t>
  </si>
  <si>
    <t>luva roscável branca 3/4</t>
  </si>
  <si>
    <t>luva roscável branca 1/2</t>
  </si>
  <si>
    <t>niple roscável 3/4</t>
  </si>
  <si>
    <t>niple roscável 1/2</t>
  </si>
  <si>
    <t>adaptador c/flange p/cxa dágua 3/4</t>
  </si>
  <si>
    <t>adaptador c/flange p/cxa dágua 32</t>
  </si>
  <si>
    <t>adaptador c/flange p/cxa dágua 40</t>
  </si>
  <si>
    <t>adaptador soldável curto 1/2</t>
  </si>
  <si>
    <t>adaptador soldável curto 3/4</t>
  </si>
  <si>
    <t>bucha de redução curta de 3/4"x1/2"</t>
  </si>
  <si>
    <t>bucha de redução curta de 32x25</t>
  </si>
  <si>
    <t>joelho 90 redução soldável 25x20</t>
  </si>
  <si>
    <t>joelho 90 soldável c/bucha latão 20x1/2</t>
  </si>
  <si>
    <t>joelho 90 soldável c/bucha latão 25x1/2</t>
  </si>
  <si>
    <t>joelho 90 soldável c/bucha latão 25x3/4</t>
  </si>
  <si>
    <t>joelho 90 soldável 25</t>
  </si>
  <si>
    <t>joelho 90 soldável 32</t>
  </si>
  <si>
    <t>joelho 90 soldável/rosca 20x1/2</t>
  </si>
  <si>
    <t>joelho 90 soldável/rosca 25x1/2</t>
  </si>
  <si>
    <t>joelho 90 soldável/rosca 25x3/4</t>
  </si>
  <si>
    <t>luva de correr p/tubo soldável 20mm</t>
  </si>
  <si>
    <t>luva de correr p/tubo soldável 25mm</t>
  </si>
  <si>
    <t>luva de redução soldável 25x20mm</t>
  </si>
  <si>
    <t>luva simples soldável 25mm</t>
  </si>
  <si>
    <t>luva soldável c/bucha de latão 20x1/2</t>
  </si>
  <si>
    <t>luva soldável c/bucha de latão 25x1/2</t>
  </si>
  <si>
    <t>luva soldável c/bucha de latão 25x3/4</t>
  </si>
  <si>
    <t>luva soldável/rosca 20x1/2</t>
  </si>
  <si>
    <t>luva soldável/rosca 25x1/2</t>
  </si>
  <si>
    <t>luva soldável/rosca 25x3/4</t>
  </si>
  <si>
    <t>Te de redução soldável 25x20</t>
  </si>
  <si>
    <t>Te de redução soldável 32x25</t>
  </si>
  <si>
    <t>Te soldável c/bucha de latão 20x1/2</t>
  </si>
  <si>
    <t>Te soldável c/bucha de latão 25x1/2</t>
  </si>
  <si>
    <t>Te soldável c/bucha de latão 25x3/4</t>
  </si>
  <si>
    <t>Te soldável/rosca 20x1/2</t>
  </si>
  <si>
    <t>Te soldável/rosca 25x1/2</t>
  </si>
  <si>
    <t>Te soldável/rosca 25x3/4</t>
  </si>
  <si>
    <t>Tubo esgoto primário 50mm x 3m</t>
  </si>
  <si>
    <t>Tubo esgoto primário 75mm x 3m</t>
  </si>
  <si>
    <t>Tubo esgoto secundário 40mm x 3m</t>
  </si>
  <si>
    <t>Bucha redução longa esgoto secundário 50x40</t>
  </si>
  <si>
    <t>Curva 90 esgoto primário 50mm</t>
  </si>
  <si>
    <t>Curva 90 esgoto primário 75mm</t>
  </si>
  <si>
    <t>Curva 45 longa esgoto secundário 40mm</t>
  </si>
  <si>
    <t>Curva 90 curta esgoto secundário 40mm</t>
  </si>
  <si>
    <t>Joelho 45 esgoto primário 75mm</t>
  </si>
  <si>
    <t>Joelho 45 esgoto secundário 40mm</t>
  </si>
  <si>
    <t>Joelho 45 esgoto primário 50mm</t>
  </si>
  <si>
    <t>Joelho 90 branco c/anel 40x1.1/2</t>
  </si>
  <si>
    <t>Joelho 90 esgoto primário 50mm</t>
  </si>
  <si>
    <t>Joelho 90 esgoto primário 75mm</t>
  </si>
  <si>
    <t>Joelho 90 esgoto secundário 40mm</t>
  </si>
  <si>
    <t>Luva de correr esgoto primário 75mm</t>
  </si>
  <si>
    <t>Luva dupla esgoto primário 75mm</t>
  </si>
  <si>
    <t>Luva dupla esgoto primário 50mm</t>
  </si>
  <si>
    <t>Luva esgoto secundário 40mm</t>
  </si>
  <si>
    <t>Luva simples esgoto primário 50mm</t>
  </si>
  <si>
    <t>Luva simples esgoto primário 75mm</t>
  </si>
  <si>
    <t>Redução excentrica esgoto 75x50mm</t>
  </si>
  <si>
    <t>Te 90 esgoto primário 50mm</t>
  </si>
  <si>
    <t>Te 90 esgoto primário 75mm</t>
  </si>
  <si>
    <t>Te 90 esgoto secundário 40mm</t>
  </si>
  <si>
    <t>Te 90 esgoto primário redução 75x50mm</t>
  </si>
  <si>
    <t xml:space="preserve">Joelho 90 Graus Galvanizado 1. 1/2" </t>
  </si>
  <si>
    <t>TE Galvanizado (130) 1. 1/2"</t>
  </si>
  <si>
    <t xml:space="preserve">União Galvanizada 330 Ass. Plan. 1. 1/2" </t>
  </si>
  <si>
    <t>Caixinha de passagem em PVC para fio - 4x2 na cor amarela, para embutir em parede de gesso.</t>
  </si>
  <si>
    <t>Caixinha de passagem em PVC para fio - 4x4 na cor amarela, para embutir em parede de gesso.</t>
  </si>
  <si>
    <t xml:space="preserve">Mangueira em PVC de 3/4 - na cor amarela para instalação elétrica (conduite). Rolo de 50 metros.  </t>
  </si>
  <si>
    <t>BROCA DE ACO RAPIDO, MEDINDO 10,00 MM, Para metal.</t>
  </si>
  <si>
    <t>BROCA DE ACO RAPIDO, MEDINDO 2,00MM, Broca de Aço Rápido Din 340 Ø 2,0 mm</t>
  </si>
  <si>
    <t>BROCA DE ACO RAPIDO, MEDINDO 4,00 MM, BROCA DE CENTRO</t>
  </si>
  <si>
    <t>BROCA DE ACO RAPIDO, MEDINDO 5,00 MM</t>
  </si>
  <si>
    <t>BROCA DE ACO RAPIDO, MEDINDO 6,00 MM, BROCA DE CENTRO.</t>
  </si>
  <si>
    <t>BROCA DE ACO RAPIDO, MEDINDO 8MM</t>
  </si>
  <si>
    <t>BROCA DE VIDEA, MEDINDO 10,00 MM</t>
  </si>
  <si>
    <t>BROCA DE VIDEA, MEDINDO 4,00MM, Broca de vídea para concreto Ø 4,0mm.</t>
  </si>
  <si>
    <t>BROCA DE VIDEA, MEDINDO 5,00 MM, Broca de vídea para concreto Ø 5,0mm.</t>
  </si>
  <si>
    <t>BROCA DE VIDEA, MEDINDO 6,00 MM, Broca de vídea para concreto Ø 6,0mm</t>
  </si>
  <si>
    <t>BROCA DE VIDEA, MEDINDO 7,00 MM, Broca de vídea para concreto Ø 7,0mm.</t>
  </si>
  <si>
    <t>BROCA DE VIDEA, MEDINDO 8,00 MM, Broca de vídea para concreto Ø 8,0mm.</t>
  </si>
  <si>
    <t>BROCA, VIDEA 2MM, Broca de vídea para concreto Ø 2,0mm</t>
  </si>
  <si>
    <t>BROCA, VIDEA 3MM, Broca de vídea para concreto Ø 3,0mm</t>
  </si>
  <si>
    <t>Disco de Serra Circular 184mm, 7.1/41" de polegadas e 24 dentes de vídea, indicado para uso em madeira, plásticos, acrílicos e chapas de fibra. Refrigeração a seco, 70mm, furo 16/20mm, espessura 2,20mm.</t>
  </si>
  <si>
    <t>DISCO DE CORTE, DE SERRA CIRCULAR, Disco para corte e desbaste (policorte), Dimensões: 355x 3,2 x
25,4mm. Marca de referência: Norton.</t>
  </si>
  <si>
    <t>DISCO DE CORTE, DISCO DE DESBASTE PARA ESMERILHADEIRA, Disco de desbaste para
esmerilhadeira. Ø 115mm</t>
  </si>
  <si>
    <t>CORTADOR DE PISO E PORCELANATO tamanho 90cm.</t>
  </si>
  <si>
    <t>Diamante para cortador de piso e porcelanato</t>
  </si>
  <si>
    <t>NIVEL DE ALUMINIO 3 bolhas 300mm/12"</t>
  </si>
  <si>
    <t>PULVERIZADOR MANUAL de PVC DE 1,5L - com válvula de pulverização e ponta de pulverização regulável.</t>
  </si>
  <si>
    <t>CORTADOR DE VIDRO -  Rodel de corte em liga de carboneto e tungstênio; Sistema de lubrificação automática; Espessura máxima de corte: 5 mm; que acompanhe bisnaga dosadora para abastecer o corpo / reservatório com querosene. Peso: 170g</t>
  </si>
  <si>
    <t>SERRA COPO p/concreto e cerâmica de VÍDEA KIT c/12 peças com Haste de Encaixe</t>
  </si>
  <si>
    <t xml:space="preserve">DISCO DIAMANTADO SERRA MARMORE - Aplicação em materiais de construção em geral, especialmente tijolos, telhas e concretos, dimensões 17x16x0,7cm </t>
  </si>
  <si>
    <t xml:space="preserve"> SERRA CIRCULAR - Potência (Watts) 1350 Watts,  rotação (RPM): 5000 rpm, Botão trava do eixo, angulação máxima de corte: 45º - 46mm / 90º - 62mm, Cabo elétrico : 2 metros
Corpo e botões injetados, base em alumínio, frequência 60Hz
Acessórios inclusos Chave Hexagonal para troca do disco, manual de instruções
Voltagem: 220V</t>
  </si>
  <si>
    <t>449052.34</t>
  </si>
  <si>
    <t>SERRA TICO TICO - Potência: 650W, Rotações por min.: 500-3.100, Capacidade: Madeira: 90mm / Alumínio: 20mm / Aço: 10mm, Comprimento de golpe: 26mm, Voltagem 220V.</t>
  </si>
  <si>
    <t>Parafusadeira a bateria mínimo 10,8 v, com carregador de bateria compatível (220v), com duas baterias compatíveis, com maleta para transporte. Mandril de aperto rápido (mínimo 10 mm), compatível com brocas e bits. Perfurações: 3,5 x 45 mm em madeira macia, compensados e metal. Parafusamentos: parafusos de 3,5 x 45 mm até 7 mm.</t>
  </si>
  <si>
    <t>PARAFUSADEIRA - Torque máximo (em materiais duros) 27nm, Torque máximo (em materiais macios) 11nm, Nº de rotações sem carga 0 – 400 / 1.200 r.p.m., Amplitude de aperto da bucha mín./máx. 1 / 10 mm, voltagem 12V, bateria 1,6 Ah, 2 x 12 V (1,5 Ah), Mandril sem chave 1 - 10mm, Máxima perfuração em madeira 23mm, Máxima perfuração em aço 12mm, Máx. Ø de parafusos 7mm, Rotação reversível direita/esquerda. Com bateria.</t>
  </si>
  <si>
    <t xml:space="preserve">FURADEIRA Potencia mínima 600w,  Impacto 1/2", Alimentação 220V. </t>
  </si>
  <si>
    <t>FURADEIRA INDUSTRIAL, FURADEIRA MARTELETE ROMPEDOR, Furadeira / Martelete Rompedor SDS.
Potencia mínima 800w, Encaixe tipo SDS, velocidade variável, Função perfuração com e sem impacto. Alimentação 220V. Ref Bosch Gbh 2-24d.</t>
  </si>
  <si>
    <t>Cortador elétrico portátil para cortar e chanfrar revestimentos cerâmicos, porcelanatos e pedras naturais, com superfície lisa ou em relevo de até 3,0 cm espessura</t>
  </si>
  <si>
    <t>Martelo perfurador ou rompedor profissional 1750 watts 45 joules de impacto de força.</t>
  </si>
  <si>
    <t>GRAFITE, EM PO, Tubo com no mínimo 25g.</t>
  </si>
  <si>
    <t>Tubo</t>
  </si>
  <si>
    <t>GRAXA, DE ROLAMENTO, EMBALAGEM DE 1 Kg., Graxa para pinos e rolamentos MP-2</t>
  </si>
  <si>
    <t>Óleo desengripante em spray, para ferragens, embalagem com no mínimo 300ml, validade mínima de 12 meses.</t>
  </si>
  <si>
    <t>QUEROSENE, EM FRASCO COM 900 ML, Querosene. Aplicação: uso geral.</t>
  </si>
  <si>
    <t>REMOVEDOR PARA FERRUGEM, EMBALAGEM COM 500ML, Removedor/desoxidante de Ferrugem e
Condicionador de Metais. 500ml.</t>
  </si>
  <si>
    <t>Kits de reparo para pneu sem câmara de ar para carrinho de mão - reparo em borracha - adesivo.  50 Unidades.</t>
  </si>
  <si>
    <t>Kit</t>
  </si>
  <si>
    <t>339030.25</t>
  </si>
  <si>
    <t>Espuma Expansiva de Poliuretano 500 ml, indicado para fixação e assentamento de batentes, janelas de madeira, ferro, alumínio e PVC, encunhamento de paredes, isolamento em encanamentos e saídas elétricas, alta densidade, não encolhe.</t>
  </si>
  <si>
    <t xml:space="preserve">Rede/Tela de nylon na cor cinza - metro </t>
  </si>
  <si>
    <t>CONE PLASTICO, MEDINDO 50 CM, cone médio feito de polietileno, base quadrada, 50 cm de altura</t>
  </si>
  <si>
    <t>Cone de Sinalização em PVC, cor vermelho, Tamanho 75 cm. Para uma melhor sustentação, possui oito sapatas (pés de apoio) em sua base; Possui duas faixas refletivas tipo colméia na cor branca; Retro refletância de 250 candelas, soldadas eletronicamente no cone.</t>
  </si>
  <si>
    <t>FITA PARA ISOLAMENTO DE AREA, ZEBRADA, Faixa de sinalização em polietileno zebrada preta/amarela 6,50 ou 07cm largura. Rolo com 200 metros.</t>
  </si>
  <si>
    <t>AVENTAL DE PLASTICO, EM PVC,COM FORRO NA COR BRANCA, Avental de PVC, impermeável, com forro interno em tecido de poliéster. Com amarras de regulagem nas costas e no pescoço. Tamanho 70cmX1,20m. Para uso com produtos químicos.</t>
  </si>
  <si>
    <t>CAPA PARA CHUVA, DE PLASTICO PVC, Capa de chuva impermeável, confeccionada em tela sintética revestida de PVC em ambas as faces, com manga e capuz, fechamento de botão frontal.</t>
  </si>
  <si>
    <t>CINTO PARA FERRAMENTAS, COM NO MINIMO 8 BOLSOS, EM POLIESTER E/OU COURO</t>
  </si>
  <si>
    <t>LUVA DE SEGURANCA, DE TECIDO KEVLAR, RESISTENTE A ALTA TEMPERATURA, Par de Luvas Térmicas para Alta Temperatura (até 400 graus) grafatex, c/ Fios de Aramida Características:
- Luva tricotada fabricada em grafatex de fibra 100% aramida, Malha grossa com 800g/m, Sem costura, Felpa externa, Tamanho único, Lavável e reversível, Com forração interna em algodão com punho com comprimento de 20cm em tecido de grafatex de algodão felpa externa com elástico na extremidade superior.</t>
  </si>
  <si>
    <t>Par</t>
  </si>
  <si>
    <t>Pcote</t>
  </si>
  <si>
    <t>Máscara para solda elétrica</t>
  </si>
  <si>
    <t>OCULOS DE SEGURANCA, MODELO AMPLA VISAO, ANTI-EMBAÇANTE,VISOR DE POLICARBONATO,
com Lentes Incolor. Armação com encaixe para a lente, com hastes reguláveis. Lente injetada em peça única, com proteção lateral. Tratamento anti-risco. Que filtre 99,9% da radiação ultravioleta.</t>
  </si>
  <si>
    <t xml:space="preserve">Avental de segurança confeccionado em PVC com forro de poliéster ou em trevira, com tiras soldadas eletronicamente sendo uma no pescoço e duas na cintura com fivela plástica para fechamento. Medida: 1,20m x 0,70m. Cor Branca. Com nº de CA (Certificado de Aprovação do Ministério do trabalho) válido.                                 </t>
  </si>
  <si>
    <t>PAR</t>
  </si>
  <si>
    <t>CREME PROTETOR PARA MEMBROS SUPERIORES. Também conhecido como Luva invisível. Creme protetor para mãos e braços contra solventes, óleoes e combustíveis. A ser utilizado nos trabalhos de desmontagem de motores. 
Com nº de CA (Certificado de Aprovação do Ministério do trabalho) válido. Pote ou bisnaga 200g.</t>
  </si>
  <si>
    <t>POTE</t>
  </si>
  <si>
    <t>Jaleco em algodão grosso, mangas compridas com fechamento frontal em velcro; comprimento até os joelhos, sem bolsos ou “detalhes soltos”.                                          Cor: Branco.</t>
  </si>
  <si>
    <t xml:space="preserve">Luva em Malha de Aço INOX, 5 dedos, ambidestra (reversível - para destro ou canhoto). Tamanho G. Com nº de CA (Certificado de Aprovação do Ministério do trabalho) válido.                                              </t>
  </si>
  <si>
    <t xml:space="preserve">Luva em malha tricotada, quatro fios, pigmentada. Confeccionada em malha de algodão tricotada de 4 fios com pigmentos de PVC em uma face, acabamento em overloque; com elásticos no punho;Tamanho único; Aprovada pela NBR 13712/1996. Com nº de CA (Certificado de Aprovação do Ministério do trabalho) válido. </t>
  </si>
  <si>
    <t xml:space="preserve">Luva isolante para alta tensão. Proteção contra choques em redes de até 1.000 volts. Tamanho G. Produzida em borracha, confere ótimo isolamento da corrente elétrica. Com nº de CA (Certificado de Aprovação do Ministério do trabalho) válido. </t>
  </si>
  <si>
    <t>CAIXA</t>
  </si>
  <si>
    <t xml:space="preserve">Respirador PFF2 carvão ativado descartável com válvula. Respirador semifacial, classe  PFF2 carvão ativado com válvula, de formato dobrável sem manutenção (descartável). Com nº de CA (Certificado de Aprovação do Ministério do trabalho) válido. </t>
  </si>
  <si>
    <t xml:space="preserve">Máscara Semi-facial. Respirador purificador de ar tipo peça semifacial, confeccionado em elastômero azul, com borda interna. Nas laterais do corpo da peça estão localizadas duas aberturas, uma de cada lado, nas quais são encaixados dois dispositivos plásticos na cor preta, dotados de uma válvula de inalação em sua parte traseira e de uma rosca externa em sua parte dianteira, onde são rosqueados os filtros químicos, combinados e mecânicos ou a base de fixação para utilização dos filtros mecânicos em forma de disco. Com nº de CA (Certificado de Aprovação do Ministério do trabalho) válido. </t>
  </si>
  <si>
    <t xml:space="preserve">Protetor auricular tipo inserção pré-moldado. Confeccionado em copolímero; Com cordão de poliéster;Tamanho único; De acordo com a norma ANSI S 12.6/1997 - Método B (ouvido real, colocação pelo ouvinte), com atenuação de NRRsf 16dB. Com nº de CA (Certificado de Aprovação do Ministério do trabalho) válido. </t>
  </si>
  <si>
    <t>CARRO MANUAL PARA TRANSPORTE, DE CARGA, CAPACIDADE 600Kg, Carrinho de carga plataforma 4 rodas, capacidade 600Kg. Plataforma de madeira, rodas pneumáticas 350/8”, puxador em T, medidas
aproximadas 1500mmx800mm.</t>
  </si>
  <si>
    <t>449052.48</t>
  </si>
  <si>
    <t>Carrinho TRANSPORTE plataforma 800  Kg 4 rodas</t>
  </si>
  <si>
    <t>Carrinho tipo "Armazem" com 02 rodas pneumaticas, capacidade minima de 200kg, em aço</t>
  </si>
  <si>
    <t xml:space="preserve">Carrinho de mão com pneu e câmara de ar 8" e estrutura metalica, capacidade minima 55L. </t>
  </si>
  <si>
    <t xml:space="preserve">Contentor de polietileno de alta densidade – duas rodas de aro 300 mm – borracha maciça. Dimensão: 1115 altura X 580 largura X 780 profundidade.  Aproximadamente 240l. Na Cor Azul. </t>
  </si>
  <si>
    <t>339030.22</t>
  </si>
  <si>
    <t>339030.19</t>
  </si>
  <si>
    <t>ORGANIZADOR PLÁSTICO COM 30 GAVETAS. Organizador em polipropileno com 30 gavetas transparentes. Com 4 furos na parte traseira para fixação na parede. Dimensões (C x L x A): 500 x 160 x 250 milímetros.</t>
  </si>
  <si>
    <t>Conjunto</t>
  </si>
  <si>
    <t>Placa de sinalização de trânsito - na cor branca e vermelha - velocidade máxima 20 Km/h - Diâmetro 60 cm</t>
  </si>
  <si>
    <t>339030.44</t>
  </si>
  <si>
    <t>Placa de sinalização de trânsito - na cor branca e vermelha - Estacionamento proibido - Diâmetro 60 cm.</t>
  </si>
  <si>
    <t>Placa de sinalização de trânsito - na cor branca e azul - Trânsito intenso de pedestres -  Diâmetro 60 cm.</t>
  </si>
  <si>
    <t>UNID.</t>
  </si>
  <si>
    <t>Capacete de segurança modelo "operário" com selo de aprovação do INMETRO, completo na cor branca.</t>
  </si>
  <si>
    <t>Arco de Serra Tubular 30mm cabo fechado para Lâmina de 12".</t>
  </si>
  <si>
    <t>Corante para tinta. Frasco 50ml</t>
  </si>
  <si>
    <t>frasco</t>
  </si>
  <si>
    <t>Lâmina para Serra manual 12 polegadas e 18 dentes</t>
  </si>
  <si>
    <t>Parafusadeira Profissional com velocidade variável 520W</t>
  </si>
  <si>
    <t>galão</t>
  </si>
  <si>
    <t>VERNIZ tingidor 3,6L</t>
  </si>
  <si>
    <t xml:space="preserve">PINCEL trincha simples </t>
  </si>
  <si>
    <t>caixa</t>
  </si>
  <si>
    <t>par</t>
  </si>
  <si>
    <t>MANTA BIDIM feito com fibras de polipropileno de utilização na construção civil para impermeabilização</t>
  </si>
  <si>
    <t>metros</t>
  </si>
  <si>
    <t>CANO PVC esgoto 100mm 6 metros</t>
  </si>
  <si>
    <t xml:space="preserve">MANGUEIRA nível 5/16" Cristal em metros. </t>
  </si>
  <si>
    <t>TERRA VEGETAL saco 25kg</t>
  </si>
  <si>
    <t>saco</t>
  </si>
  <si>
    <t>Ancinho pequeno com cabo de madeira para jardinagem</t>
  </si>
  <si>
    <t>CAVADEIRA ARTICULADA Cabo de madeira de 150 cm</t>
  </si>
  <si>
    <t>Rastelo 22 dentes metálicos, cabo de
madeira</t>
  </si>
  <si>
    <t>Serrote 7 Dentes Cabo Em Madeira Tamanho 22</t>
  </si>
  <si>
    <t>TESOURA DE PODA com lâmina metálica</t>
  </si>
  <si>
    <t>REGADOR plástico de 5L</t>
  </si>
  <si>
    <t>PÁ DE BICO Pá de Bico Cabo "Y" Madeira 71cm semelhante a marca Tramontina</t>
  </si>
  <si>
    <t>Lona polietileno 6x5m azul 150 micras média</t>
  </si>
  <si>
    <t>GRAMPEADOR DE MADEIRA. Grampeador para uso profissional. Ideal para uso em estofarias. Utiliza grampos tipo reto de 4 a 14mm, corpo em chapa de aço pintado, com ajuste de profundidade do grampo e amortecedor no gatilho.</t>
  </si>
  <si>
    <t>Furadeira de Impacto Profissional</t>
  </si>
  <si>
    <t>Cola para madeira frasco com 250g.</t>
  </si>
  <si>
    <t>449052.42</t>
  </si>
  <si>
    <t>GRAMPO PINO 10MM em aço carbono zincado TIPO VT10 CAIXA C/ 1000 Unid.</t>
  </si>
  <si>
    <t>Cola para madeira. Embalagem com 100g.</t>
  </si>
  <si>
    <t>Serra de esquadria - Características mínimas: - Com potência mínima de 1800W - Tensão de 220V - Inclinação de 0-45</t>
  </si>
  <si>
    <t>Serra fita vertical para madeira - Características mínimas: - Com potência mínima de 270W - Tensão de 220V - Dimensões mínimas da mesa de 300x300 - Capacidade de corte: 89 mm - Espessura da lâmina: 1/4".</t>
  </si>
  <si>
    <t>Bancada de trabalho para marceneiro com duas morsas 0,90 x 0,55 x 1,60 cm - Características mínimas: Estrutura em madeira maciça resistente, com tampão de 40mm de espessura.</t>
  </si>
  <si>
    <t>OBJETO: AQUISIÇÃO DE FERRAMENTAS E UTENSÍLIOS</t>
  </si>
  <si>
    <t>Valor Total da Ata</t>
  </si>
  <si>
    <t>CENTRO PARTICIPANTE:</t>
  </si>
  <si>
    <t>Empresa</t>
  </si>
  <si>
    <t>Especificação</t>
  </si>
  <si>
    <t>Marca</t>
  </si>
  <si>
    <t>Detalhamento</t>
  </si>
  <si>
    <t>BUCHA PLASTICA PARA FIXACAO, DE NYLON, NUMERO 12, Bucha Convencional, em nylon, para fixação em parede de Alvenaria e Concreto - 12mm.</t>
  </si>
  <si>
    <t>PARAFUSO, PARA TELHA 6MM, Parafuso para fixação de telha ondulada de fibrocimento de 5 a 6 mm.</t>
  </si>
  <si>
    <t xml:space="preserve">PREGO DE ACO, PARA TELHEIRO, PACOTE DE 1Kg, Pregos para telheiro com arruela de borracha flexivel e cabeça de chapa metálica estampada. Medida: 18x27. Galvanizado com 2 arruelas. </t>
  </si>
  <si>
    <t>PREGO DE ACO, PARA TELHEIRO, PACOTE DE 1Kg, Pregos para telheiro com arruela de borracha flexivel e cabeça de chapa metálica estampada. Medida: 18x36 Galvanizado com 2 arruelas.</t>
  </si>
  <si>
    <t>REBITE, DE ALUMINIO, Rebite de repuxo de alumínio tipo POP 6,0mmx12,0mm. caixa com 1000 Unidades.</t>
  </si>
  <si>
    <t>ROLO DE LA PARA PINTURA, MEDINDO 10CM, Rolo de lã sintética para pintura com 10cm de largura.</t>
  </si>
  <si>
    <t>PISTOLA COLA QUENTE, COM APLICADOR, Pistola Para Silicone Profissional Cola Quente 100w Waft</t>
  </si>
  <si>
    <t>Parafuso para vaso sanitário S10</t>
  </si>
  <si>
    <t>Tubo de ligação ajustável cromado para vaso sanitário</t>
  </si>
  <si>
    <t>Selante PU - Poliuretano - Adesivo monocomponente - 310ml</t>
  </si>
  <si>
    <t>tubo</t>
  </si>
  <si>
    <t>COLA, TIPO SUPER BONDER, Cola instantânea, para colar porcelana, metal, borracha, couro, madeira, papel, plástico e outras matérias. Embalagem com 3g.</t>
  </si>
  <si>
    <t>kf</t>
  </si>
  <si>
    <t>irwin</t>
  </si>
  <si>
    <t>rocast</t>
  </si>
  <si>
    <t>bosch</t>
  </si>
  <si>
    <t>SERROTE DE PODA 12 Polegadas Lâmina Em Aço. Marca de referência:  Trapp</t>
  </si>
  <si>
    <t>ENXADA Enxada Larga Cabo 150cm  em aço carbono e cabo de madeira. Marca de referência: Tramontina</t>
  </si>
  <si>
    <t>palisad</t>
  </si>
  <si>
    <t>TIJOLO, COM 6 FUROS, De barro de primeira linha, tamanho minimo 9x14x25</t>
  </si>
  <si>
    <t>SUPORTE PARA PRATELEIRA/ESTANTE EM MADEIRA, MÃO FRANCESA, 25 CM X 30 CM, COR BRANCO, MATERIAL AÇO, PINTURA ELETROSTÁTICA</t>
  </si>
  <si>
    <t>und</t>
  </si>
  <si>
    <t>Assento sanitário redondo em PVC, alta resistência, branco com tampa, similar a marca Tigre.</t>
  </si>
  <si>
    <t>MECANISMO COMPLETO, PARA CAIXA DE DESCARGA ACOPLADA, Reparo completo para caixa de descarga acoplada. Acionamento superior.</t>
  </si>
  <si>
    <t>TAMPA DESCARGA, DA FRENTE DESCARGA  1.1/2 - 1.1/4., Tampa da frente da hidra, compatível com bitola 1.1/2" e 1.1/4”. Marca de referência: DOCOL.</t>
  </si>
  <si>
    <t>TUBO PLASTICO, TUBO PVC P/AGUA 32MM, Cano em "PVC", para água fria, Ø32mm, Material - PVC - Cloreto de Polivinila. (barra com 6,0m)</t>
  </si>
  <si>
    <t>Registro Pressão 3/4 de metal para chuveiro com acabamento cromado</t>
  </si>
  <si>
    <t>Registro Pressão 1/2 de metal para chuveiro com acabamento cromado</t>
  </si>
  <si>
    <t>Reparo  3/4  para Registro De Pressão Do Chuveiro Metal</t>
  </si>
  <si>
    <t>Reparo  1/2  para Registro De Pressão Do Chuveiro Metal</t>
  </si>
  <si>
    <t>Disco diamantado segmentado corte seco 110 x 22,23 mm para madeira.</t>
  </si>
  <si>
    <t>Disco diamantado 110 x 20mm com redutor 16mm para serra marmore.</t>
  </si>
  <si>
    <t>Disco de corte multimateriais 115 x 3,0 x 22,23mm.</t>
  </si>
  <si>
    <t>Lâmina para serra tico-tico para madeira 100 x 8mm.</t>
  </si>
  <si>
    <t>Lixa flap disco  115 x  22mm acabamento de superfícies grão 40.</t>
  </si>
  <si>
    <t xml:space="preserve">peça </t>
  </si>
  <si>
    <t>Disco de desbaste diamantado 4.1/2" - 115 x 22,23mm.</t>
  </si>
  <si>
    <t>Lavadora de alta pressão 1.800-2.000 libras - 220V  - semiprofissional - 1800W</t>
  </si>
  <si>
    <t>CAIXA PORTA FERRAMENTAS. Caixa para armazenamento e transporte de ferramentas e peças. Com três gavetas, onde as duas gavetas superiores dobram-se lado a lado sobre a gaveta inferior. Alças inteiriças e dobráveis, com dobras especiais. Acabamento em pintura eletroestática. Sistema especial de trava na alça para facilitar o fechamento. Deve possibilitar a utilização de cadeado. Dimensões: C - 525 mm; L - 210 mm</t>
  </si>
  <si>
    <t xml:space="preserve">Valor Unitário </t>
  </si>
  <si>
    <t xml:space="preserve">Total Registrado </t>
  </si>
  <si>
    <t>*</t>
  </si>
  <si>
    <t xml:space="preserve"> AF/OS nº  xxxx/2020 Qtde. DT</t>
  </si>
  <si>
    <t>PROCESSO: 1419/2019/UDESC</t>
  </si>
  <si>
    <t>VIGÊNCIA DA ATA: 14/01/2020 até 13/01/2021</t>
  </si>
  <si>
    <t>LOTE</t>
  </si>
  <si>
    <t>ITEM</t>
  </si>
  <si>
    <t>VALOR UNIT</t>
  </si>
  <si>
    <t xml:space="preserve"> NEUZA SILVEIRA DOS SANTOS EIRELI CNPJ 31.254.425/0001-50</t>
  </si>
  <si>
    <t>Abraçadeira rosca sem fim, 1/2 X 3/4, para mangueira de gás GLP</t>
  </si>
  <si>
    <t>METALMATRIX / 1/2X3/4GLP</t>
  </si>
  <si>
    <t>INCA / 1/2 SEXTAVADA</t>
  </si>
  <si>
    <t>INCA / 3/4 SEXTAVADA</t>
  </si>
  <si>
    <t>DTOOLS / 5KG</t>
  </si>
  <si>
    <t>MORLAN / BWG 16</t>
  </si>
  <si>
    <t>Arame farpado, material aço, bitola 16 bwg, comprimento 500m, peso 10,60 kg, diâmetro 1,60 mm, carga ruptura 350 kgf,
distância entre farpas 125 mm, torçãoalternada, tratamento superficial galvanizado.</t>
  </si>
  <si>
    <t>MORLAN / 16/50MT</t>
  </si>
  <si>
    <t>MORLAN /BWG 18</t>
  </si>
  <si>
    <t>JOMARCA / A100MM</t>
  </si>
  <si>
    <t>JOMARCA / B10MM</t>
  </si>
  <si>
    <t>Bucha para gesso drywall de metal com parafuso 1/4 - Padrão de referência Sforbolt, no entanto, aceitasse outras marcas com as mesmas caracteristicas</t>
  </si>
  <si>
    <t>ANCORA / 1/4 DRYWALL</t>
  </si>
  <si>
    <t>UNID</t>
  </si>
  <si>
    <t>PEPA / 6MM NYLON</t>
  </si>
  <si>
    <t>DTOOLS / 8MM NYLON</t>
  </si>
  <si>
    <t>NACIONAL / 4MM NYLON</t>
  </si>
  <si>
    <t>NACIONAL / 5MM NYLON</t>
  </si>
  <si>
    <t>DTOOLS / 12 MM NYLON</t>
  </si>
  <si>
    <t>NACIONAL / 3MM NYLON</t>
  </si>
  <si>
    <t>NACIONAL / 10MM POLIETILENO</t>
  </si>
  <si>
    <t>NACIONAL / 12,0MM</t>
  </si>
  <si>
    <t>NACIONAL / 14,0MM</t>
  </si>
  <si>
    <t>STAM / 20MM LATONADO</t>
  </si>
  <si>
    <t>SOPRANO / 40MM LATONADO</t>
  </si>
  <si>
    <t>GOLD / 50MM LATONADO</t>
  </si>
  <si>
    <t>Dobradiça 2 ½, em metal, cromada.</t>
  </si>
  <si>
    <t>NACIONAL / 2 1/2</t>
  </si>
  <si>
    <t>Dobradiça 3 ½, em metal, cromada.</t>
  </si>
  <si>
    <t>NACIONAL / 3 1/2</t>
  </si>
  <si>
    <t>Dobradiça para perfil de alumínio de 35mm (porta de divisória)</t>
  </si>
  <si>
    <t>ALUMINIO  / ALUNINIO 35MM</t>
  </si>
  <si>
    <t>Dobradiça porta cadeado com acabamento galvonizado(zincado), com as especificações 300 x 3.1/2. com embalagem de 12 unidades por caixa.</t>
  </si>
  <si>
    <t>LOTH / 300X3.1/2 GALV.</t>
  </si>
  <si>
    <t>GRAMPO DE GRAMPEADOR DE PRESSÃO PARA MADEIRA. Grampo para grampeador de pressão para madeira, para grampos de 4mm a 8mm, caixa com 100unidades</t>
  </si>
  <si>
    <t>NACIONAL / GR MADEIRA</t>
  </si>
  <si>
    <t>Grampo galvanizado para tapeceiro, Tipo 106/6, para grampeador manual de pressão, caixa com 3500 grampos</t>
  </si>
  <si>
    <t>NACIONAL / 106/6 GALVANIZADO</t>
  </si>
  <si>
    <t>DTOOLS / VT 10 ZINCADO</t>
  </si>
  <si>
    <t>PARAFUSO METALICO, COM PORCAS E ARRUELAS, Conjunto Porca ,Parafuso e Arruela, Cabeça Sextavada, rosca inteira, Aço Carbono Zincado, Norma UNC; Diâmetro 1/4", Comprimento 1.1/2".</t>
  </si>
  <si>
    <t>JOMARCA / 1/4"X1.1/2"</t>
  </si>
  <si>
    <t>PARAFUSO METALICO, COM PORCAS E ARRUELAS, Conjunto Porca ,Parafuso e Arruela, Cabeça Sextavada, rosca inteira, Aço Carbono Zincado, Norma UNC; Diâmetro 1/4", Comprimento 2".</t>
  </si>
  <si>
    <t>JOMARCA / 1/4"X2"</t>
  </si>
  <si>
    <t>PARAFUSO METALICO, COM PORCAS E ARRUELAS, Conjunto Porca ,Parafuso e Arruela, Cabeça Sextavada, rosca inteira, Aço Carbono Zincado, Norma UNC; Diâmetro 3/8", Comprimento 1".</t>
  </si>
  <si>
    <t>JOMARCA / 3/8"X1"</t>
  </si>
  <si>
    <t>PARAFUSO METALICO, COM PORCAS E ARRUELAS, Conjunto Porca ,Parafuso e Arruela, Cabeça Sextavada, rosca inteira, Aço Carbono Zincado, Norma UNC; Diâmetro 3/8", Comprimento 2".</t>
  </si>
  <si>
    <t>JOMARCA / 3/8"X2"</t>
  </si>
  <si>
    <t>PARAFUSO METALICO, COM PORCAS E ARRUELAS, Conjunto Porca ,Parafuso e Arruela, Cabeça Sextavada, rosca inteira, Aço Carbono Zincado, Norma UNC; Diâmetro 3/8", Comprimento 3"</t>
  </si>
  <si>
    <t>JOMARCA / 3/8"X3"</t>
  </si>
  <si>
    <t>PARAFUSO METALICO, COM PORCAS E ARRUELAS, Conjunto Porca ,Parafuso e Arruela, Cabeça Sextavada, rosca inteira, Aço Carbono Zincado, Norma UNC; Diâmetro 5/16", Comprimento 1.3/4".</t>
  </si>
  <si>
    <t>JOMARCA / 5/16"X1.3/4"</t>
  </si>
  <si>
    <t>PARAFUSO METALICO, COM PORCAS E ARRUELAS, Conjunto Porca ,Parafuso e Arruela, Cabeça Sextavada, rosca inteira, Aço Carbono Zincado, Norma UNC; Diâmetro 5/16", Comprimento 1/2".</t>
  </si>
  <si>
    <t>JOMARCA / 5/16"X1/2"</t>
  </si>
  <si>
    <t>PARAFUSO METALICO, COM PORCAS E ARRUELAS, Conjunto Porca ,Parafuso e Arruela, Cabeça Sextavada, rosca inteira, Aço Carbono Zincado, Norma UNC; Diâmetro 5/16", Comprimento 3."</t>
  </si>
  <si>
    <t>JOMARCA / 5/16"X3"</t>
  </si>
  <si>
    <t>PARAFUSO METALICO, COM PORCAS E ARRUELAS, Conjunto Porca ,Parafuso e Arruela, Cabeça Sextavada, rosca inteira, Aço Carbono Zincado, Norma UNC; Diâmetro 5/16", Comprimento 4".</t>
  </si>
  <si>
    <t>JOMARCA 5/16"X4"</t>
  </si>
  <si>
    <t>PARAFUSO METALICO, COM PORCAS E ARRUELAS, Conjunto Porca ,Parafuso e Arruela, Cabeça Sextavada, rosca inteira, Aço Carbono Zincado, Norma UNC; Diâmetro 7/16", Comprimento 1".</t>
  </si>
  <si>
    <t>MISTER / 7/16"X1"</t>
  </si>
  <si>
    <t>MISTER / 7/16"X2"</t>
  </si>
  <si>
    <t>MISTER / 7/16"x3"</t>
  </si>
  <si>
    <t>JOMARCA / 4-20 x 2-1/2</t>
  </si>
  <si>
    <t>JOMARCA / 8-16x2</t>
  </si>
  <si>
    <t>PARAFUSO METALICO, COM PORCAS E ARRUELAS, Parafuso Frances Com Porca, Aço Carbono Polido, Norma UNC / ANSI / ASME 18.5; 5/16-18 X 3.</t>
  </si>
  <si>
    <t>JOMARCA / 16-18x3</t>
  </si>
  <si>
    <t>MISTER / 3.5x25</t>
  </si>
  <si>
    <t>JOMARCA / 2,9x41 GALVANIZADO</t>
  </si>
  <si>
    <t>JOMARCA / 3.3X57 GALVANIZADO</t>
  </si>
  <si>
    <t>JOMARCA / 4.4X67 GALVANIZADO</t>
  </si>
  <si>
    <t>JOMARCA / 4.9 X67 GALVANIZADO</t>
  </si>
  <si>
    <t>MISTER / 4.2 X 50MM</t>
  </si>
  <si>
    <t>MISTER 4.8 X 80MM</t>
  </si>
  <si>
    <t>MISTER 5.5 X 80,0 MM</t>
  </si>
  <si>
    <t>MISTER / 30MMX3MM</t>
  </si>
  <si>
    <t>MISTER / 3.0X10MM</t>
  </si>
  <si>
    <t>MISTER / 3.5 X40MM</t>
  </si>
  <si>
    <t>MISTER / 4.0X20MM</t>
  </si>
  <si>
    <t>MISTER / 4.0X50MM</t>
  </si>
  <si>
    <t>MISTER / 5.0X60MM</t>
  </si>
  <si>
    <t>MISTER / 6.0X30MM</t>
  </si>
  <si>
    <t>MISTER / 6.0X60MM</t>
  </si>
  <si>
    <t>MISTER / 3.5X12,0 ZINCADO</t>
  </si>
  <si>
    <t>MISTER / 3,5X16,0 ZINCADO</t>
  </si>
  <si>
    <t>MISTER / 3,5X45MM GESSO</t>
  </si>
  <si>
    <t>MISTER / 3,5X25MM GESSO</t>
  </si>
  <si>
    <t>MISTER / 4,0X25MM</t>
  </si>
  <si>
    <t>MISTER / 4,0X40MM</t>
  </si>
  <si>
    <t>MISTER / 3.0X20MM</t>
  </si>
  <si>
    <t>TRIFIX / 6MM</t>
  </si>
  <si>
    <t>JOMARCA / 10MM</t>
  </si>
  <si>
    <t>ARCELORMITTAL / 10X10 C/CABEÇA</t>
  </si>
  <si>
    <t>ARCELORMITTAL / 10X10 S/CABEÇA</t>
  </si>
  <si>
    <t>ARCELORMITTAL / 12X12 C/CABEÇA</t>
  </si>
  <si>
    <t>ARCELORMITTAL / 13X15 C/CABEÇA</t>
  </si>
  <si>
    <t>GERDAU / 14X21 C/CABEÇA</t>
  </si>
  <si>
    <t>GERDAU / 14X21 S/CABEÇA</t>
  </si>
  <si>
    <t>ARCELORMITTAL / 16X24 COM CABEÇA</t>
  </si>
  <si>
    <t>PREGO DE ACO, MEDINDO 16 X 27, SEM CABECA, Prego 16mmX27mm, galvanizado sem cabeça. Pacote de 1Kg.</t>
  </si>
  <si>
    <t>ARCELORMITTAL / 16/27 SEM CABEÇA</t>
  </si>
  <si>
    <t>ARCELORMITTAL / 17X27 SEM CABEÇA</t>
  </si>
  <si>
    <t>ARCELORMITTAL / 17X27 COM CABEÇA</t>
  </si>
  <si>
    <t>ARCELORMITTAL / 8X8 COM CABEÇA</t>
  </si>
  <si>
    <t>ARCELORMITTAL / 18X27 TELHERIO</t>
  </si>
  <si>
    <t>ALMEIDA / 18X36 TELHEIRO</t>
  </si>
  <si>
    <t>DTOOLS / POP 2,4MMX8,6MM</t>
  </si>
  <si>
    <t>DTOOLS / POP 6,0MMX12,0MM</t>
  </si>
  <si>
    <t>DTOOLS / POP 2,4MMX5,0MM</t>
  </si>
  <si>
    <t>MISTER / POP 3,2MMX5,8MM</t>
  </si>
  <si>
    <t>MISTER / POP 3,2MMX6,2MM</t>
  </si>
  <si>
    <t>MISTER / POP 4,0MMX10,2MM</t>
  </si>
  <si>
    <t>MISTER / POP 4,8MMX10,2MM</t>
  </si>
  <si>
    <t>ELFORT IMPORTAÇÃO E DISTRIBUICAO DE PRODUTOS EIRELI CNPJ 09.213.849/0001-18</t>
  </si>
  <si>
    <t>VOLDER / Volder 200MM</t>
  </si>
  <si>
    <t>VOLDER / Volder Nº 60</t>
  </si>
  <si>
    <t>VOLDER / Volder G 220</t>
  </si>
  <si>
    <t>VOLDER / Volder G 80</t>
  </si>
  <si>
    <t>VOLDER / Volder G 100</t>
  </si>
  <si>
    <t>VOLDER / G 100 DIAMETRO 200MM</t>
  </si>
  <si>
    <t>VOLDER / G 240 DIAMETRO 200MM</t>
  </si>
  <si>
    <t>VOLDER / G 400 DIAMETRO 200MM</t>
  </si>
  <si>
    <t>LIXA, D'AGUA NR.150</t>
  </si>
  <si>
    <t>VOLDER / Volder NR.150</t>
  </si>
  <si>
    <t>VOLDER / Volder N120</t>
  </si>
  <si>
    <t>VOLDER / Volder NR 100</t>
  </si>
  <si>
    <t>LIXA, PARA MADEIRA GRAO 120</t>
  </si>
  <si>
    <t>VOLDER / Volder G 120</t>
  </si>
  <si>
    <t>ROMA / 23 CM</t>
  </si>
  <si>
    <t>ROMA / Roma 23 CM</t>
  </si>
  <si>
    <t>MASSA CORRIDA, ACRILICA EXTERIOR,Galão C/3,6 LITROS, Massa corrida acrílica para uso em superfície externa em alvenaria. Galão (3,6 litros). Validade mínima de 12 meses.</t>
  </si>
  <si>
    <t>ALESSI / Alessi 3,6 L</t>
  </si>
  <si>
    <t>MASSA CORRIDA, ACRILICA,Galão COM 18 LITROS, 1ª linha,  Massa corrida acrílica para uso em superfície externa em alvenaria.</t>
  </si>
  <si>
    <t>ALESSI / Alessi 18 L</t>
  </si>
  <si>
    <t>MASSA P/ VEDACAO, MASSA DE CALAFETAR, EMB. C/500GR., para TELHADOS DE FIBRO CIMENTO, Massa para telha, pote 500 gramas</t>
  </si>
  <si>
    <t>NACIONAL / Nacional 500 g</t>
  </si>
  <si>
    <t>ROMA / Roma 1 Polegada</t>
  </si>
  <si>
    <t>ROMA /  Roma 2 Polegadas</t>
  </si>
  <si>
    <t>ROMA /  Roma 3 Polegadas</t>
  </si>
  <si>
    <t xml:space="preserve">ROMA /  Roma 9 cm
</t>
  </si>
  <si>
    <t>ROMA /  Roma 15 cm</t>
  </si>
  <si>
    <t>ROMA /  Roma23 CM</t>
  </si>
  <si>
    <t>ROMA /  Roma 23 CM</t>
  </si>
  <si>
    <t>ROMA /  Roma 10 CM</t>
  </si>
  <si>
    <t>BRASILUX / Brasilux 1 L</t>
  </si>
  <si>
    <t>BRASILUX / Brasilux 900 ml</t>
  </si>
  <si>
    <t>BRASILUX / Brasilux 5 L</t>
  </si>
  <si>
    <t>JUNTALIDER / Juntalider 50ml</t>
  </si>
  <si>
    <t>ALESSI / Alessi 3.6 L</t>
  </si>
  <si>
    <t>TINTA ACRILICA P/SINALIZACAO(DEMARCACAO) VIARIA, BASE DE RESINA ACRILICA, 18 LITROS, EMULS.EM AGUA, TINTA PARA SINALIZAÇÃO DE RODOVIAS E VIAS URBANAS. Tinta para Sinalização Horizontal à base de Resina Acrílica para pintura de faixas de demarcação em Rodovias e Vias Urbanas. Apresenta boa homogeneização, fácil aplicação, secagem rápida, boa aderência, boa flexibilidade, resistência às intempéries e durabilidade. Cor a definir na AF (amarelo, azul, branca).</t>
  </si>
  <si>
    <t>RODOVIAS / Rodovias 18 L</t>
  </si>
  <si>
    <t>TINTA ACRILICA 3,6 LITROS, Fosca,  Galão 3,6 Litros. Linha Premium (1º linha). Cor a definir na AF. Validade minima de 12 meses.</t>
  </si>
  <si>
    <t>NOVACRIL / Novacril 3.6 L</t>
  </si>
  <si>
    <t>TINTA ACRILICA, Galão DE 18 LITROS, Tinta acrílica para uso externo, sem cheiro e limpeza fácil. Linha Premium (1º linha). Acabamento semi-brilho. Cora definir na AF. Validade minima de 12 meses.</t>
  </si>
  <si>
    <t>NOVACRIL / Novacril 18 L</t>
  </si>
  <si>
    <t>NOVACRIL / Novacril 900 ml</t>
  </si>
  <si>
    <t>TINTA ACRILICA, para PISO E ACIMENTADOS, COR CINZA, Balde de 18 LITROS, Tinta piso para cimentado, acabamento liso. Cor concreto (novacor). validade minima de 12 meses.</t>
  </si>
  <si>
    <t>TINTA ACRILICA, SEMI-BRILHO, Premium. Galão (3,6 litros). Cor a definir na AF. Validade mínima de 12 meses.</t>
  </si>
  <si>
    <t>TINTA ESMALTE, Galão COM 3,6 LITROS. Esmalte sintético brilhante na cor a definir na AF.</t>
  </si>
  <si>
    <t>NOVACRIL / 3.6 L</t>
  </si>
  <si>
    <t>TINTA SPRAY FOSCA, no minimo 300ML, Tinta spray cor a definir na AF.</t>
  </si>
  <si>
    <t>ALESSI / Alessi 300ml</t>
  </si>
  <si>
    <t>TINTA SPRAY FOSCA,  no minimo 300ML, para altas temperaturas. Cor a definir na AF. Secagem: entre demãos de 5 a 10 minutos,ao toque em 30 minutos, manuseio 3 horas e total após 72 horas em temperatura ambiente; Rendimento Aproximado: de 1,0 a 1,2 m², por embalagem.</t>
  </si>
  <si>
    <t>BRASILUX / Brasilux 3.6 L</t>
  </si>
  <si>
    <t>ROMA / Roma</t>
  </si>
  <si>
    <t>MAX / Max 1KG</t>
  </si>
  <si>
    <t>ROMA / Trincha Roma 1/2</t>
  </si>
  <si>
    <t>TRINCHA PARA PINTURA, 3/4 POLEGADAS, Trincha, pincel, de pêlo com cabo de plástico medida ¾.</t>
  </si>
  <si>
    <t>ROMA / Trincha Roma 3/4</t>
  </si>
  <si>
    <t>ROMA / Trincha Roma 18 CM</t>
  </si>
  <si>
    <t xml:space="preserve">DELETA 2010 ULTRA - REMOVEDOR DE PICHAÇÃO, SOMBRAS E ESPECTROS - Galão de 5 litros </t>
  </si>
  <si>
    <t>QUIMATIC / Quimatic removedor 5 L</t>
  </si>
  <si>
    <t>Esmalte sintético premium alto-brilho branco gelo lata de 3,6 litros (rendimento galão de 3,6 litros rende até 50m² por demão, este produto segue
a classificação conforme normas ABNT NBR 11702 tipo 4.2.1.2 e 4.2.1.6 e atende aos requisitos de qualidade na NBR 15494, validade 36 meses, composição r
esina alquídica sintética, pigmentos orgânicos e inorgânicos, espessantes, secantes, solventes alifáticos e aromáticos. As características e especificações devem
estar registradas no produto ou na embalagem ).</t>
  </si>
  <si>
    <t>MANTA LÍQUIDA DE ASFÁLTICA 15Kg APLICAÇÃO A FRITO, PRONTA PARA USO A BASE DE POLIURETANO.</t>
  </si>
  <si>
    <t>SIKAFILL / 15KG</t>
  </si>
  <si>
    <t>Selador tinta predial, aspecto físico líquido, tipo acrílico, Lata de 18litros</t>
  </si>
  <si>
    <t>NOVA TINTAS / 18L</t>
  </si>
  <si>
    <t>Solvente thinner 5000, galão de 5 litros</t>
  </si>
  <si>
    <t>BRASILUX / BRASILUX 5 L</t>
  </si>
  <si>
    <t xml:space="preserve">Tinta Esmalte Galão de 3,6litros para construção civil; Tipo Sintético; para aplicação em superfícies externas de madeira e metal; a base de resina alquidica; diluição a
base de solvente; Acabamento Brilhante; Conforme Normas NBR/ABNT vigentes. Cor verde escuro. </t>
  </si>
  <si>
    <t>NOVACRIL / Esmalte 3.6 L</t>
  </si>
  <si>
    <t>TINTA ÓLEO, COMPONENTES ÓLEOS E RESINAS ALQUÍDICAS,PIGMENTOS ORGÂNICOS, COR VERDE ESCURO, ACABAMENTO BRILHANTE GALÃO 3,6L.</t>
  </si>
  <si>
    <t>NOVACRIL / Oleo 3.6 L</t>
  </si>
  <si>
    <t>COLA PLASTICA BRANCA, LAVAVEL, NAO TOXICA, FRASCO COM 1 kg.</t>
  </si>
  <si>
    <t>UNIPEGA / PLASTICA 1KG</t>
  </si>
  <si>
    <t>PULVITEC / MADEIRA 100G</t>
  </si>
  <si>
    <t>HENKEL / MADEIRA 250G</t>
  </si>
  <si>
    <t>DOBLE-A / 50MMX5M PRETA</t>
  </si>
  <si>
    <t>DOBLE-A 5CMX18M VINIL</t>
  </si>
  <si>
    <t>DOBLE-A / 12MM X10MTS POLIETILENO</t>
  </si>
  <si>
    <t>FOXLUX / 11,2MMX30CM</t>
  </si>
  <si>
    <t>DTOOLS / 200G</t>
  </si>
  <si>
    <t>SILTRADE / 300ML INCOLOR</t>
  </si>
  <si>
    <t>DEPECIL /100W</t>
  </si>
  <si>
    <t>FOXLUX /AÇO1020</t>
  </si>
  <si>
    <t>AMANCO / 75GR BISNAGA</t>
  </si>
  <si>
    <t>NACIONAL / CERAMICO SANITARIO</t>
  </si>
  <si>
    <t>JOMARCA / S10</t>
  </si>
  <si>
    <t>BLUKIT / CROMADO</t>
  </si>
  <si>
    <t>TEKBOND / 310MLPU</t>
  </si>
  <si>
    <t>ARALDITE / 100G BI-COMPONENTE</t>
  </si>
  <si>
    <t>UNIPEGA / MADEIRA 1KG</t>
  </si>
  <si>
    <t>BRASCOLA / SAPATEIRO 75G</t>
  </si>
  <si>
    <t>HENKEL / 20G</t>
  </si>
  <si>
    <t>SUPER BOND / 3G</t>
  </si>
  <si>
    <t>NACIONAL / 18MMX10M</t>
  </si>
  <si>
    <t>RODOQUIMICO / 3,6LT</t>
  </si>
  <si>
    <t>NACIONAL / 100MTS</t>
  </si>
  <si>
    <t>ABRACADEIRA, PLASTICA 15 CM, PACOTE COM 100 Unidades.  Para fio - cor preta. Embalagem com 100 peças - Largura 3mm x 15cm de comprimento.</t>
  </si>
  <si>
    <t>THOMPSON / 3MMX15CM</t>
  </si>
  <si>
    <t>THOMPSON / 240X2,8MM</t>
  </si>
  <si>
    <t>AMANCO / BIDIM</t>
  </si>
  <si>
    <t>DISMA / AZUL150 MICRAS</t>
  </si>
  <si>
    <t>Adesivo de contato tipo cascola, sem toluol, alto desempenho, ideal para colar pisos de borracha, laminados, couro, metais, lambris e diversos materiais sintéticos em madeiras compensadas, aglomerados, mdf, cimentos, entre outros, lata de 2,8 kg.</t>
  </si>
  <si>
    <t>CASCOLA / TRADICIONAL 2,8KG</t>
  </si>
  <si>
    <t>Adesivo PU Fixa Cuba BR 400G. SELANTE MONOCOMPONENTE UTILIZADO PARA FIXAÇÃO DE CUBA.</t>
  </si>
  <si>
    <t>UNIPEGA / 400GPU</t>
  </si>
  <si>
    <t>COLA ADESIVO PLÁSTICO PARA PVC - BISNAGA 175G, TIPO TIGRE</t>
  </si>
  <si>
    <t>AMAZONAS / BISNAGA 175G</t>
  </si>
  <si>
    <t>Fita Adesiva Antiderrapante;   cor: Fotoluminescente;  medidas: largura mínima: 48mm X 5 Metros de comprimento, deve atender norma da ANBT - NBR9077, material : Pvc revestido com grãos óxidos abrasivos</t>
  </si>
  <si>
    <t>ZEUS DO BRASIL / FOTOLUMINESCENTE</t>
  </si>
  <si>
    <t>Fita multiuso, de alumínio, medindo 30cm X 10m</t>
  </si>
  <si>
    <t>DRYKO / 30CMX10M</t>
  </si>
  <si>
    <t>Pasta Térmica, Seringa 5G, Penetração (mm/10s) 265295 ou 220250, Consistência (grau NLGI) 2 ou 3, Exudação 0,4%, Componente básico Silicone Modificado, Condutividade térmica 1,2 W/mK, Solubilidade em água 0,04g/100ml.</t>
  </si>
  <si>
    <t>SILVER / SERINGA 5G</t>
  </si>
  <si>
    <t>VEDA FURO/TRINCA PARA TELHAS, CALHAS E RUFOS, EMBALAGEM 330G, VISUAL INCOLOR, APLICAÇÃO VEDAÇÃO, CARACTERÍSTICAS ADICIONAIS APLICAÇÃO MANUAL</t>
  </si>
  <si>
    <t>DTOOLS /420GR</t>
  </si>
  <si>
    <t xml:space="preserve"> KAFER COMERCIO LTDA EPP CNPJ 82.923.244/0001-00</t>
  </si>
  <si>
    <t>Mtx-sparta</t>
  </si>
  <si>
    <t>ajax</t>
  </si>
  <si>
    <t>ht</t>
  </si>
  <si>
    <t>stanley</t>
  </si>
  <si>
    <t>zaas</t>
  </si>
  <si>
    <t>Medidor de Distância à laser  30 metros - Trena à Laser</t>
  </si>
  <si>
    <t>Medidor de Distância à laser  50 metros - Trena à Laser</t>
  </si>
  <si>
    <t>REGUA DE ACO, 30CM, para corte 30CM</t>
  </si>
  <si>
    <t>kingtools</t>
  </si>
  <si>
    <t>Cortador de vidros profissional, tipo caneta. Corta vidros de até 6mm</t>
  </si>
  <si>
    <t>Cortador profissional de pisos cerâmicos master 125 1250 mm, especificações técnicas: modelo master 125, comprimento máximo de corte 1.250 mm, tamanho máximo de piso para corte diagonal 880 x 880 mm, espessura máxima de corte 15 mm, (CxLxA) 1144 x 315 x 117 mm</t>
  </si>
  <si>
    <t>ESQUADRO, TIPO FIXO, MATERIAL RÉGUA AÇO, MATERIAL CABO ALUMÍNIO, COMPRIMENTO RÉGUA 12 POL, TIPO ESQUADRO GRADUAÇÃO DUPLA, TIPO SISTEMA MEDIÇÃO DECIMAL E INGLÊS, ESCALA.</t>
  </si>
  <si>
    <t xml:space="preserve">Forcado Metalico De Arame, 4 Dentes, Cabo De Madeira De 71CM, Empunhadura Plastica </t>
  </si>
  <si>
    <t>Haste Poda Telescópica 6 Metros, Produzida em alumínio aeronáutico. De paredes espessas com inserção de plásticos nas duas extremidades Com sistema telescópico que permite amplitude de 2,4 a 6 metros. Possui regulagem com ajuste milimétrico.</t>
  </si>
  <si>
    <t>MICRÔMETRO, Medidor de espessura, de 0 à 10mm, com relógio, batente de cerâmica. Graduação (mm) de 0,01. Exatidão (mm): + ou - 0,015. Profundidade máxima (mm): 30. Similar ao modelo 7301 da marca MITUTOYO</t>
  </si>
  <si>
    <t>digimess</t>
  </si>
  <si>
    <t xml:space="preserve">Pazinha larga cabo de eucalipto para jardinagem Compr. Total: 263 mm - Largura: 85 mm </t>
  </si>
  <si>
    <t>Prumo de parede para pedreiro, Corpo em aço de alta resistência, Calço guia em madeira, cordão nylon de 2 metros, peso de 500g </t>
  </si>
  <si>
    <t>SERRA COPO - Jogo Serra Copo para madeira, kit com 6 peças.</t>
  </si>
  <si>
    <t>Talhadeira com empunhadura, corpo em aço carbono (corpo e cabeça temperados). Acabamento com pintura eletrostática na cor preta. Têmpera por indução nas duas extremidades. Diâmetro mínimo de 3/4'' (polegada). Suporte/ empunhadura em plástico. Tamanho mínimo: 12'' (polegadas)</t>
  </si>
  <si>
    <t>belzer</t>
  </si>
  <si>
    <t>Tesoura corta vergalhão 30", fabricado em aço carbono, com 3 pontos de articulação. Marca de Referência: Stanley</t>
  </si>
  <si>
    <t>robust</t>
  </si>
  <si>
    <t>Tesoura profissional de poda alta Corte de esforço reduzido devido ao sistema de engrenagens Lâmina em aço carbono estampado Eixo central com porca autotravante Capacidade de corte de 30 mm. Sistema de roldanas que facilitam o corte Adaptável as hastes 3, 4 e 6 metros Robusta e durável.</t>
  </si>
  <si>
    <t>CANE / FINA</t>
  </si>
  <si>
    <t>CANE / GROSSA</t>
  </si>
  <si>
    <t>CANE / MÉDIA</t>
  </si>
  <si>
    <t>CANE / 25KG</t>
  </si>
  <si>
    <t>CANE / 20KG</t>
  </si>
  <si>
    <t>CANE / Nº1</t>
  </si>
  <si>
    <t>CANE / Nº00</t>
  </si>
  <si>
    <t>GULIN / 20KG HIDRATADO</t>
  </si>
  <si>
    <t>INKOR / AC2</t>
  </si>
  <si>
    <t>SUPREMO / CPIV</t>
  </si>
  <si>
    <t xml:space="preserve"> GUERDAU / 5/16"X8mm</t>
  </si>
  <si>
    <t>NACIONAL / 1KG</t>
  </si>
  <si>
    <t>CANE / REVESTIMENTO CALÇADAS</t>
  </si>
  <si>
    <t>PISO FORT / 45X45</t>
  </si>
  <si>
    <t>INKOR / CINZA 1KG</t>
  </si>
  <si>
    <t>MULTILIT / 6mm</t>
  </si>
  <si>
    <t>CANE / 6FUROS</t>
  </si>
  <si>
    <t>Tijolo a vista, 21 furos, aproximadamente 11,5x6,5x24cm</t>
  </si>
  <si>
    <t>CANE / 21FUROS</t>
  </si>
  <si>
    <t>FERNANDES / 2750X1 830mm EUCALIPTO</t>
  </si>
  <si>
    <t>MISTER / 25CMX30CM BRANCO</t>
  </si>
  <si>
    <t>JK / 45X45 VERMELHA</t>
  </si>
  <si>
    <t>JK / 45X45 MARCAÇÕES CIRCULARES</t>
  </si>
  <si>
    <t>SANTOS / PEDRA 5X10X6</t>
  </si>
  <si>
    <t>SANTOS  PEDRA 2, 5X15X6</t>
  </si>
  <si>
    <t>SANTOS / PEDRA 2,5X30X6</t>
  </si>
  <si>
    <t>Aço 4,2mm (br 12 Mts) Ca 60.</t>
  </si>
  <si>
    <t>GUERDAU / 4,2mm</t>
  </si>
  <si>
    <t>Barra</t>
  </si>
  <si>
    <t>Argamassa ac3, colante em pó para fixação de peças cerâmicas, saco com 20 kg ref 61431.</t>
  </si>
  <si>
    <t>INKOR / ACIII</t>
  </si>
  <si>
    <t>Argamassa colante para cerâmica e porcelanatos em uso interno. externo e sobreposição (porcelanato e piso sobre piso
externo) com qualidade igual ou superior a quartzolit. Descrição: argamassa colante cimenticia para assentamento de porcelanatos em áreas internas e externas. também indicados para: assentamento de cerâmicas. porcelanatos e ardósias de até 80 x 80 cm em pisos e paredes de áreas internas e externas. área com grande movimentação de pedestres (edifícios comerciais, shoppings, estações, etc) .piso sobre piso e azulejo sobre azulejo, ou seja, sobreposição de revestimentos novos, antigos, como cerâmicas, porcelanatos e ardósias, com tamanho máximo até 60 cm fornecimento e armazenagem: porcelanato e piso sobre piso externo quartzolit sacos de plásticos de 20 k. armazene em local seco e arejado, sobre estrado elevado solo, em pilhas com no máximo 1,5 m de altura em sua embalagem original fechada. sua validade é de 12 meses a contar da data de fabricação impressa na embalagem, para embalagens de plástico.</t>
  </si>
  <si>
    <t>INKOR / COLANTE CIMENTICIA</t>
  </si>
  <si>
    <t>CAIBRO DE MADEIRA DE PINUS 5 X 7 X 5,40</t>
  </si>
  <si>
    <t>SANTOS / PINUS5X7X5,40</t>
  </si>
  <si>
    <t>Caibro de madeira para telhado 7,5 x 10 cm (3 x 4 ') pinus, mista ou equivalente da região</t>
  </si>
  <si>
    <t>SANTOS / PINUS7,5X10</t>
  </si>
  <si>
    <t>Caixa D´água De Polietileno na cor azul com capacidade de 1000 Litros e com tampa.</t>
  </si>
  <si>
    <t>BAKOF / 1000LTS</t>
  </si>
  <si>
    <t>CHAPA DE COMPENSADO 10MM - DIMENSÃO 2,20 X 1,60 METROS</t>
  </si>
  <si>
    <t>FERNANDO / 10mm</t>
  </si>
  <si>
    <t>COMPENSADO NAVAL 10 MM(2.20 X 1.60)M</t>
  </si>
  <si>
    <t>SUELI / NVAL 10mm</t>
  </si>
  <si>
    <t>COMPENSADO NAVAL 15 MM(2.20 X 1.60)M</t>
  </si>
  <si>
    <t>FERNANDO / NAVAL 15mm</t>
  </si>
  <si>
    <t>COMPENSADO NAVAL 20 MM(2.20 X 1.60)M</t>
  </si>
  <si>
    <t>FERNANDO / NAVAL 20mm</t>
  </si>
  <si>
    <t>Fio de Nylon para Pedreiro N º 100, rolo com 100 metros</t>
  </si>
  <si>
    <t>GRILLON / Nº100</t>
  </si>
  <si>
    <t>Painel OSB 14mm (2,20 x 1,22)M</t>
  </si>
  <si>
    <t>USB / 14mm</t>
  </si>
  <si>
    <t>Painel OSB 20mm (2,20 x 1,22)M</t>
  </si>
  <si>
    <t>USB / 20mm</t>
  </si>
  <si>
    <t>PERNA DE SERRA - EUCALIPTO AUTOCLAVADO TRATADO, 5CMX10CM, 4M DE COMPRIMENTO PERNA DE SERRA, MATERIAL EUCALIPTO A
UTOCLAVADO, TRATADO COM ÁCIDO BÓRICO, TRIÓXIDO DE CROMO E ÓXIDO DE COBRE 5CMX10CM, 4M DE COMPRIMENTO.</t>
  </si>
  <si>
    <t>SANTOS / EUCALIPTO 5X10X4</t>
  </si>
  <si>
    <t>Régua de pedreiro, bitubular, em alumínio, com tampas nas pontas, 2,0 metros de comprimento</t>
  </si>
  <si>
    <t>ALUMIL / ALUMIONIO 2mts</t>
  </si>
  <si>
    <t>Sarrafo de pinus, acabamento bruto, dimensões mínimas: 5 cm de espessura, 3 metros de comprimento</t>
  </si>
  <si>
    <t>SANTOS / PINUS5X3</t>
  </si>
  <si>
    <t>Tabua de madeira cedrinho 2,5cmx25cmx1m.</t>
  </si>
  <si>
    <t>SANTOS / 2,5X25X1</t>
  </si>
  <si>
    <t>unidade</t>
  </si>
  <si>
    <t>Tábua de pinus com as seguintes dimensões 30 x 2,5 x 300 cm (madeira seca).</t>
  </si>
  <si>
    <t>SANTOS / PINUS 30X2,5X3</t>
  </si>
  <si>
    <t>Tabua</t>
  </si>
  <si>
    <t>JAISON CLEBER SILVEIRA ME CNPJ 20.496.317/0001-78</t>
  </si>
  <si>
    <t>ALICATE, CRIMPADOR, Com capacidade para crimpar os terminais RJ 9 / 11 / 12 e 45 , com área para corte e decape de cabos chatos e UTP, com catraca, com 12 lâminas reservas.</t>
  </si>
  <si>
    <t>VONDER / CRIMPADOR</t>
  </si>
  <si>
    <t>ALICATE, DE BICO CHATO, Forjado em aço cromo vanádio, cabeça e articulação polidas, têmpera total no corpo. DIN ISO 5745. Isolação elétrica do cabo 1000V, produto em conformidade com a NBR9699 e NR10. Tamanho 6".</t>
  </si>
  <si>
    <t>VONDER / BICO CHATO</t>
  </si>
  <si>
    <t>ALICATE, DE CORTE, Alicate de corte diagonal 5", fabricado em cromo-vanadio, acabamento oxidado, face lixada, duplamente temperado, corte tratado com tempera por indução, isolado.</t>
  </si>
  <si>
    <t>VONDER / CORTE DIAGONAL</t>
  </si>
  <si>
    <t>ALICATE, DE CORTE, Alicate de Corte Diagonal 8", alicate de Corte Diagonal, Em cromo vanadium, Cabo emborrachado, Qualidade profissional, Comprimento: 8".</t>
  </si>
  <si>
    <t>VONDER /CORTE DIAGONAL</t>
  </si>
  <si>
    <t>ALICATE, DE PRESSAO, 10" Boca Oval</t>
  </si>
  <si>
    <t>VONDER / 10"</t>
  </si>
  <si>
    <t>ALICATE, DESCASCADOR DE FIOS, 6", Alicate descascador de fios, 6", fabricado em aço cromo-vanádio, com parafuso de regulagem para cada dimensão de fio. Capacidade de 0,5 – 5,0mm, com cabo isolado e mola.</t>
  </si>
  <si>
    <t>VONDER / 6"</t>
  </si>
  <si>
    <t>ALICATE, REBITADOR, Alicate Rebitador Manual, Corpo e fuso em aço SAE 1018, Ponteiras em aço SAE 1045, Pintura graneado, textura preta, Empunhadura em PVC,Possui ponteiras para bitolas diferentes de rebite de repuxo 2, 4, 3.2 ,4 e 4.8 mm, Acompanha chave para troca de ponteiras. Dimensões aproximadas 85,0x26,0x20,0x65,0x255,0.</t>
  </si>
  <si>
    <t>VONDER / REBITADOR</t>
  </si>
  <si>
    <t>ALICATE, UNIVERSAL, Forjado em aço cromo vanádio. Cabeça e articulação polidas. Têmpera total no corpo. Têmpera por indução no gume de corte. DIN ISO 5746. Isolação elétrica de 1.000V c. a. Produto em conformidade com a NBR9699 e NR10. Tamanho: 8".</t>
  </si>
  <si>
    <t>VONDER / UNIVERSAL</t>
  </si>
  <si>
    <t xml:space="preserve">ALICATE DE PRESSÃO 10” COM MORDENTE TRIANGULAR.Mordentes forjados em aço cromo vanádio. Corpo formado por chapas conformadas. Acabamento cromado. Abertura regulável. Alavanca para destravar. Possui mordentes com perfil triangular. Tamanho: 10". </t>
  </si>
  <si>
    <t>CHAVE DE CANO TIPO GRIFO, 12 POLEGADAS, Chave de cano, “grifo”, fabricado em aço forjado e tratamento térmico nos mordentes de aço, medida de 12”.</t>
  </si>
  <si>
    <t>VONDER / 12"</t>
  </si>
  <si>
    <t>CHAVE DE FENDA, CHAVE DE FENDA 1/4 X 4, Chave de fenda 1/4X4", fabricada em cromo-vanádio e aço carbono, acabamento haste cromado, cabo em plástico.</t>
  </si>
  <si>
    <t>VONDER / 1/4X4</t>
  </si>
  <si>
    <t>CHAVE DE FENDA, CHAVE DE FENDA 1/8 X 6, Chave de fenda com Cabo ergonômico e injetado em
polipropileno, material de cromo vanádio. Ponta temperada magnética. Haste niquelada e cromada.</t>
  </si>
  <si>
    <t>VONDER / 1/8X6</t>
  </si>
  <si>
    <t>CHAVE DE FENDA, PHILLIPS 1/4 X 6, CHAVE DE FENDA ISOLADA Crusada (Phillips) modelo: Crusada (Phillips), tamanho: 6x150mm (1/4x6"), Haste em aço cromo vanádio temperada. Ponta fosfatizada. Cabo em PVC. Isolação de 1000 V c. a. Produto deve estar em conformidade com a NBR9699 e NR10. DIN ISO 8764.</t>
  </si>
  <si>
    <t>VONDER / 1/4X6</t>
  </si>
  <si>
    <t>CHAVE DE FENDA, PHILLIPS 1/8 X 6, CHAVE DE FENDA ISOLADA Crusada (Phillips) modelo: Crusada (Phillips), tamanho: 3x150mm (1/8x6"), haste em aço cromo vanádio temperada. Ponta fosfatizada. Cabo em PVC. Isolação de 1000 V c. a. Produto deve estar em conformidade com a NBR9699 e NR10. DIN ISO 8764.</t>
  </si>
  <si>
    <t>CHAVE DE FENDA, TAMANHO 5/16 POR 8", Chave de fenda, fabricada em cromo-vanádio, acabamento da haste cromada, cabo plástico polipropileno, ponta oxidada preta, com lâmina redonda (corpo), na medida: 5/16 X 8”.</t>
  </si>
  <si>
    <t>VONDER / 5/16X8</t>
  </si>
  <si>
    <t>CHAVE DE FENDA, TAMANHO GRANDE 3/16 POR 6, Chave de fenda, 3/16X6", fabricada em cromo-vanádio, acabamento da haste cromado, cabo plástico polipropileno, ponta oxidada preta.</t>
  </si>
  <si>
    <t>VONDER / 3/16X6</t>
  </si>
  <si>
    <t>CHAVE DE FENDA, TIPO 3/8 X 8, Haste em aço cromo vanádio temperada. Acabamento cromado. Ponta fosfatizada e magnetizada. Cabo em PVC. DIN ISO 2380. Ponta chata. Tamanho: 9x200mm (3/8x8").</t>
  </si>
  <si>
    <t>VONDER / 3/8X8</t>
  </si>
  <si>
    <t>CHAVE TIPO FENDA/PHILLIPS, CHAVE FENDA 3/8 X 12", Chave de fenda, fabricada em cromo-vanádio,
acabamento da haste cromada, cabo plástico polipropileno, ponta oxidada preta, com lâmina redonda (corpo), na medida: 3/8” x 12”.</t>
  </si>
  <si>
    <t>VONDER / 3/8X12</t>
  </si>
  <si>
    <t>CHAVE TIPO FENDA/PHILLIPS, CHAVE PHILLIPS 1/4 X 4", Chave tipo “Philips” ; Material: aço
Cromo-vanadium, haste niquelada e cromada; cabo em polipropileno, ponta fosfatizada. Tamanhos 1/4 X 4".</t>
  </si>
  <si>
    <t>CHAVE TIPO FENDA/PHILLIPS, DE FENDA 1/8 X 4", Chave tipo “Philips” ; Material: aço Cromo-vanadium, haste niquelada e cromada; cabo em polipropileno, ponta fosfatizada. Tamanhos 1/8 X 4".</t>
  </si>
  <si>
    <t>VONDER 1/8X4</t>
  </si>
  <si>
    <t>CHAVE TIPO FENDA/PHILLIPS, DE FENDA 3/16 X 6, Chave tipo “Philips” ; Material: aço Cromo-vanadium, haste niquelada e cromada; cabo em polipropileno, ponta fosfatizada. Tamanhos 3/16 X 6".</t>
  </si>
  <si>
    <t>VONDER 3/16X6</t>
  </si>
  <si>
    <t>CHAVE TIPO FENDA/PHILLIPS, DE FENDA,3/16 X 4", Chave de fenda 3/16X4", fabricada em cromo-vanádio e aço carbono. Acabamento haste cromada, cabo em plástico.</t>
  </si>
  <si>
    <t>VONDER / 3/16X4</t>
  </si>
  <si>
    <t>CHAVE TIPO FENDA/PHILLIPS, TAMANHO 5/16 X 6", Chave de fenda com Cabo ergonômico e injetado em polipropileno, material de cromo vanádio. Ponta temperada magnética. Haste niquelada e cromada.</t>
  </si>
  <si>
    <t>VONDER 5/16X6</t>
  </si>
  <si>
    <t>CHAVE DE FENDA 5x75 mm. Haste em aço cromo vanádio temperada. Acabamento cromado. Ponta fosfatizada e magnetizada. Cabo em PVC verde transparente. DIN ISO 8764. Ponta Chata. Tamanho: 3/16x3" (5x75mm)</t>
  </si>
  <si>
    <t>VONDER 3/16X3</t>
  </si>
  <si>
    <t>CHAVE DE FENDA 5x100 mm. Haste em aço cromo vanádio temperada. Acabamento cromado. Ponta fosfatizada e magnetizada. Cabo em PVC verde transparente. DIN ISO 8764. Ponta Chata. Tamanho: 3/16x4" (5x100mm)</t>
  </si>
  <si>
    <t>VONDER 3/16X4</t>
  </si>
  <si>
    <t>Chave de teste de voltagem digital AC/DC 12 a 220V, Display LCD, Teste de continuidade, Detecção de corrente continua, Teste de neutro, Teste de aterramento. Marca de referência: Vonder.</t>
  </si>
  <si>
    <t>VONDER / TESTE 220V</t>
  </si>
  <si>
    <t>Chave de Boca em aço carbono nº 10</t>
  </si>
  <si>
    <t>MISTER / Nº10</t>
  </si>
  <si>
    <t>Chave de Boca em aço carbono nº 11</t>
  </si>
  <si>
    <t>MISTER / Nº11</t>
  </si>
  <si>
    <t>Chave de Boca em aço carbono nº 12</t>
  </si>
  <si>
    <t>MISTER / Nº12</t>
  </si>
  <si>
    <t>Chave de Boca em aço carbono nº 13</t>
  </si>
  <si>
    <t>MISTER / Nº13</t>
  </si>
  <si>
    <t>Chave de Boca em aço carbono nº 14</t>
  </si>
  <si>
    <t>MISTER / Nº 14</t>
  </si>
  <si>
    <t>CHAVE, AJUSTAVEL 10", Chave Ajustavel em Aço-liga de alta resistência mecânica. Fosfatizada. Cabeça lixada. Modelo sueco, com inclinação da cabeça em relação ao cabo. Espessura da extremidade da boca delgada. Tamanho: 10".</t>
  </si>
  <si>
    <t>VONDER 10"</t>
  </si>
  <si>
    <t>CHAVE, AJUSTAVEL 12", Chave Ajustavel em Aço-liga de alta resistência mecânica. Fosfatizada. Cabeça lixada. Modelo sueco, com inclinação da cabeça em relação ao cabo. Espessura da extremidade da boca delgada. Tamanho: 12".</t>
  </si>
  <si>
    <t>CHAVE, AJUSTAVEL 4", Chave Ajustavel em Aço-liga de alta resistência mecânica. Fosfatizada. Cabeça lixada. Modelo sueco, com inclinação da cabeça em relação ao cabo. Espessura da extremidade da boca delgada. Tamanho: 4".</t>
  </si>
  <si>
    <t>VONDER / 4"</t>
  </si>
  <si>
    <t>CHAVE, AJUSTAVEL 6", Chave Ajustavel em Aço-liga de alta resistência mecânica. Fosfatizada. Cabeça lixada. Modelo sueco, com inclinação da cabeça em relação ao cabo. Espessura da extremidade da boca delgada. Tamanho: 6".</t>
  </si>
  <si>
    <t>CHAVE, AJUSTAVEL 8", Chave Ajustável em Aço-liga de alta resistência mecânica. Fosfatizada. Cabeça lixada. Modelo sueco, com inclinação da cabeça em relação ao cabo. Espessura da extremidade da boca delgada. Tamanho: 8".</t>
  </si>
  <si>
    <t>VONDER / 8"</t>
  </si>
  <si>
    <t xml:space="preserve">Jogo com 09 (nove) chaves allen pontas abauladas, fabricadas e aço cromo vanádio temperada e acabamento fosfatizado. Fabricadas de acordo com a norma DIN ISO 2936. O Jogo completo, com 09 (nove) chaves inclui: 1 Chave hexagonal abaulada 2mm, 1 Chave hexagonal abaulada 3mm, 1 Chave hexagonal abaulada 4mm, 1 Chave hexagonal abaulada 5mm, 1 Chave hexagonal abaulada 6mm, 1 Chave hexagonal abaulada 8mm, 1 Chave hexagonal abaulada 10mm, 1 Chave hexagonal abaulada 1,5mm, 1 Chave hexagonal abaulada 2,5mm. </t>
  </si>
  <si>
    <t>VONDER / ALLEN</t>
  </si>
  <si>
    <t>Jogo COM 15 CHAVES COMBINADAS MILÍMETROS. Chaves para afrouxar e apertar parafusos e porcas sextavadas e quadradas. Chaves combinadas com um lado boca e outra estrela com as mesmas medidas. Forjadas em aço cromo vanádio e temperadas, e acabamento cromado. Cabeça usinada e pescoço longo, com ângulo de 10º para não machucar a mão do usuário. Abertura da boca calibrada. Atendem a norma DIN 1711-1. O Jogo vem com 15 chaves de: 6mm, 7mm, 8mm, 10mm, 11mm, 12mm, 13mm, 14mm, 17mm, 19mm, 22mm, 24mm, 27mm, 30mm, 32mm.</t>
  </si>
  <si>
    <t>VONDER / 15pçs</t>
  </si>
  <si>
    <t>Alicate Bomba D'agua ou Bico Papagaio, 10'' (polegadas), fabricado em material aço cromo-vanádio, reforçado, com cabo/empunhadura anti-deslizante e isolamento  com regulagem por ranhuras, com sistema de trava segura.</t>
  </si>
  <si>
    <t>MISTER / 10"</t>
  </si>
  <si>
    <t>TRAMONTINA / PRO</t>
  </si>
  <si>
    <t>Chave multiteste digital; não necessita de pilhas ou baterias para funcionar; medição de voltagem: permite medições de 12v, 36v, 55v, 110v e 220v em voltagem alternada 'ca' e voltagem contínua 'cc'; medição de indução: permite indicar a polaridade (fase ou neutro) de um fio/cabo paralelo sem a necessidade de desencapa-lo, permitindo também a indentificação de possível rompimento do fio/cabo; teste de polaridade: permite identificar a polaridade (fase ou neutro) de uma tomada , fio/cabo (no caso de fios/cabos é necessário desencapar os mesmos).</t>
  </si>
  <si>
    <t>VONDER / MULTITEST</t>
  </si>
  <si>
    <t>JOGO CHAVE, MATERIAL AÇO CROMO VANÁDIO, TIPO SOQUETE SEXTAVADOS, QUANTIDADE PEÇAS 21, COMPONENTES SOQUETES 3/8:10,11,12,13,14,15,16,17,18,19MM E 1/ 4, CARACTERÍSTICAS ADICIONAIS COM ESTOJO, ACABAMENTO SUPERFICIAL CROMADO, ACESSÓRIOS CATRACA, EXTENSãO, PASSA NTE: 3/8, ADAPTADOR 3/8 F X.</t>
  </si>
  <si>
    <t>VONDER / SEXTAVADO</t>
  </si>
  <si>
    <t>Jogo de Bits (ponteiras) para parafusadeira com pontas duplas chaves tipo fenda (em uma ponta) e phillips (em outra ponta); composição mínima: 5 peças; Tamanho das chaves variando de: 4-5 a 10-12 (para ponta tipo "fenda") e  Phillips: #0 a #3 (para ponta tipo "phillips"); tamanho mímino da ponteira: 65 mm;  marcas de referência: Skill , Lotus.</t>
  </si>
  <si>
    <t>MISTER / 65mm</t>
  </si>
  <si>
    <t>Jogo de Bits (ponteiras) para Parafusadeira,  com 25 peças. Referência: Mini X- Line BOSCH</t>
  </si>
  <si>
    <t>MISTER / 25pçs</t>
  </si>
  <si>
    <t>JOGO DE CHAVE FENDA PHILIPS JOGO DE CHAVE FENDA PHILIPS, composto por 10 chaves de fenda e Phillips com os seguintes tipos e medidas:
06 chaves de fenda simples: 1/8 x 2"" - 3/16 x 1.1/2"" - 3/16 x 3"" - 1/4 x 1.1/2"" - 1/4 x 4"" - 5/16 x 6"". 04 chaves de fenda cruzada Phillips: 1/8 x 2' - 3/16 x 1.1/2 "" - 3/16 x 3"" - 1/4 x 4"". Todas confeccionadas em aço cromo vanadium, a ponta da chave magnetizada, acabamento niquelado, cabo isolado e anatômico e resistência.</t>
  </si>
  <si>
    <t>VONDER / 10pçs</t>
  </si>
  <si>
    <t>Jogo de chave hexalobular tipo "L" (perfil Torx)com 10 peças; Comprimento: Variando de 7 (T9) a 17 (T50) mm; Marca de referência: Eda</t>
  </si>
  <si>
    <t>VONDER / TORX</t>
  </si>
  <si>
    <t>KIT/JOGO de Brocas e Bits com 91 peças (COM MALETA). Composto por: 11 Brocas de Titânio para Metal; 11 Brocas para Madeira; 08 Brocas de Wídea para Concreto; 08 Soquetes; 34 Pontas (Bits) de 25mm; 15 Pontas (Bits) de 50mm; 01 Escariador; 01 Extensor de Bits; 01 Chave Manual para Bits (Com chave soquete de rotação horária / anti-horária); 01 Caneta com Extensão Magnética. (Modelo referência: BOSCH- V-Line 91 Peças – 2607017195000)</t>
  </si>
  <si>
    <t>VONDER / 91 pçs</t>
  </si>
  <si>
    <t>Maleta de brocas e pontas para furadeira e parafusadeira contendo de 100 a 120 peças jogo brocas e pontas para parafusadeira contendo 100 a 120 peças. o estojo deve conter: brocas para concreto; brocas para madeira; brocas chatas de titânio; brocas para metal de titânio ; bits diversos (phillips, pozidriv, torx, allen e fenda) ; soquetes; adaptador de soquete. chave de catraca angular; adaptador magnético universal; serra copo; adaptador para serra copo; guia para broca; escariador limitadores de profundidade; chave allen- 1 suporte magnético para ponteiras; chave catraca para ponteiras guias para ponteiras; maleta plástica.</t>
  </si>
  <si>
    <t>VONDER / JOGO</t>
  </si>
  <si>
    <t>Maleta de Brocas e Pontas Para Furadeira e Parafusadeira contendo de 100 a 120 Peças Jogo Brocas e Pontas Para Parafusadeira contendo 100 a 120 Peças. O estojo deve conter: Brocas para Concreto; Brocas para Madeira; Brocas Chatas de Titânio; Brocas para Metal de Titânio ; Bits diversos (Phillips, Pozidriv, Torx, Allen e Fenda) ; Soquetes; Adaptador de Soquete. Chave de Catraca Angular; Adaptador Magnético Universal; Serra Copo; Adaptador para Serra Copo; Guia para Broca; Escariador Limitadores de Profundidade; Chave Allen- 1 suporte magnético para ponteiras; chave catraca para ponteiras guias para ponteiras; Maleta plástica.</t>
  </si>
  <si>
    <t>GEZIANE CUNHA FURLAN - ME CNPJ 09.383.413/0001-77</t>
  </si>
  <si>
    <t>Alumasa / Roma</t>
  </si>
  <si>
    <t>Alumasa / Almofadado</t>
  </si>
  <si>
    <t>ASSENTO SANITARIO (TAMPA), PVC , COR BRANCO, QUADRADO, Assento sanitário quadrado, em PVC, alta resistência, branco com tampa.</t>
  </si>
  <si>
    <t>Tupã / Quadrado</t>
  </si>
  <si>
    <t>Blukit / Lateral</t>
  </si>
  <si>
    <t>MECANISMO COMPLETO, PARA CAIXA DE DESCARGA ACOPLADA, Kit Botão de acionamento para caixa de descarga acoplada, superior.</t>
  </si>
  <si>
    <t>Blukit / Superior</t>
  </si>
  <si>
    <t>Blukit / Universal</t>
  </si>
  <si>
    <t>Metrox / 1/2</t>
  </si>
  <si>
    <t>Metrox / Completo</t>
  </si>
  <si>
    <t>Blukit / Completo</t>
  </si>
  <si>
    <t>Otima / Universal</t>
  </si>
  <si>
    <t>Herc / Branco</t>
  </si>
  <si>
    <t>Nacional / Trançada</t>
  </si>
  <si>
    <t>Unifortte / Cristal</t>
  </si>
  <si>
    <t>Astra / Universal</t>
  </si>
  <si>
    <t>Metrox / Lavatorio</t>
  </si>
  <si>
    <t>Herc / Pressão</t>
  </si>
  <si>
    <t>Otima / Preta</t>
  </si>
  <si>
    <t>Padova / Metalica</t>
  </si>
  <si>
    <t>Padova / PVC</t>
  </si>
  <si>
    <t>Deca / Oval</t>
  </si>
  <si>
    <t>Deca / Redonda</t>
  </si>
  <si>
    <t>Blukit / 1/2"</t>
  </si>
  <si>
    <t>Plastubos / Soldável</t>
  </si>
  <si>
    <t>Plastubos / Esgoto</t>
  </si>
  <si>
    <t>TUBO PLASTICO, TUBO PVC, 50MM, BARRA DE 6 METROS, Barra de cano de esgoto de 50mm.</t>
  </si>
  <si>
    <t>Otima / Esfera</t>
  </si>
  <si>
    <t>Metrox / Pressão</t>
  </si>
  <si>
    <t>Metrox / 3/4"</t>
  </si>
  <si>
    <t>Metrox / 1/2"</t>
  </si>
  <si>
    <t>Plastubos / Roscavel</t>
  </si>
  <si>
    <t>Otima / Com Flange</t>
  </si>
  <si>
    <t>Plastubos / Agua</t>
  </si>
  <si>
    <t>Tupy / Galv.</t>
  </si>
  <si>
    <t xml:space="preserve">Adaptador Curto Soldado 40 x 1. 1/2" </t>
  </si>
  <si>
    <t>Nacional / 4x2</t>
  </si>
  <si>
    <t>Nacional / 4x4</t>
  </si>
  <si>
    <t>Nacional / Amarela</t>
  </si>
  <si>
    <t xml:space="preserve">Assento Sanitário(tampa de vaso) em madeira MDF laqueado, compatível com bacias (louças) sanitárias com ou sem caixa acoplada; assento completo com parafusos auto atarraxantes para instalação; fixação ferragem em alumínio anodizado; material: madeira MDF maciço, acabamento em tinta brilhante; cor: branco gelo;
Distância entre os parafusos: 15cm; Dimensões: 44cm +/- 1cm, x 37 cm +/- 1cm; referência: Apropriado para uso na Bacia Sanitária Deca modelo Vogue Plus; </t>
  </si>
  <si>
    <t>Tupã / Vogue Plus</t>
  </si>
  <si>
    <t>Boia elétrica (chave de nível) de 15A com 1,5m. Similar marca MARGIRIUS CB-2001.</t>
  </si>
  <si>
    <t>Margirius / 15A</t>
  </si>
  <si>
    <t xml:space="preserve">Boia para caixa dágua de alta vazão </t>
  </si>
  <si>
    <t>Metrox / Alta Vazão</t>
  </si>
  <si>
    <t>Boia plástica (comum) para caixa dágua 3/4</t>
  </si>
  <si>
    <t>Alumasa / 3/4"</t>
  </si>
  <si>
    <t>CAP, EM PVC RIGIDO, NA COR MARROM, DIAMETRO
NOMINAL DE 3/4 POLEGADA, DIAMETRO EXTERNO 25MM, TIPO DE CONEXAO: SOLDAVEL, CONFORME NORMA NBR 5648, PN 6,3 - 750KPA, PARA CONDUCAO DE AGUA FRIA EM SISTEMAS PREDIAIS</t>
  </si>
  <si>
    <t>CONEXÃO HIDRÁULICA, MATERIAL PVCCLORETO
DE POLIVINILA, TIPO CAP, TIPO FIXAÇÃO ROSCÁVEL, APLICAÇÃO
INSTALAÇÕES PREDIAIS ÁGUA FRIA, BITOLA 3/4'</t>
  </si>
  <si>
    <t>Ducha higiênica para banheiro, com mangueira flexível cromada, com gatilho, com mangueira maior ou igual a 1,20 m e com suporte para apoiar a ducha.</t>
  </si>
  <si>
    <t>Metrox / Universal</t>
  </si>
  <si>
    <t>Engate plástico de 1/2", com 40 centímetros de comprimento.</t>
  </si>
  <si>
    <t>Plastubos / 40 cm</t>
  </si>
  <si>
    <t>ESPUDE VASO SANITÁRIO, MATERIAL BORRACHA, BITOLA 40 MM, CARACTERÍSTICAS ADICIONAIS SEM PARAFUSO.</t>
  </si>
  <si>
    <t>Otima / 40mm</t>
  </si>
  <si>
    <t>Lavatório industrial em Inoxl, Podendo ser instalado na parede ou diretamente em bancada. Modelo de referência Tramontina.</t>
  </si>
  <si>
    <t>Tramontina / Inox</t>
  </si>
  <si>
    <t>Plug Roscável Em Pvc Rígido, Na Cor Branca, Com Diâmetro De
3/4 , Fabricado De Acordo Com A Abnt Nbr 5648 E Nbr Iso 7/1 Ref 7206.</t>
  </si>
  <si>
    <t>TORNEIRA METALICA DE BOIA VAZAO TOTAL PARA CAIXA D'AGUA, 1/2", COM HASTE METALICA E BALAO PLASTICO</t>
  </si>
  <si>
    <t>Metrox / Total</t>
  </si>
  <si>
    <t>TORNEIRA METALICA DE BOIA VAZAO TOTAL PARA CAIXA D'AGUA, 3/4", COM HASTE METALICA E BALAO PLASTICO</t>
  </si>
  <si>
    <t>KF / KF 10 MM</t>
  </si>
  <si>
    <t>KF / KF 2 MM</t>
  </si>
  <si>
    <t>BROCA DE ACO RAPIDO, MEDINDO 3,0 MM</t>
  </si>
  <si>
    <t>KF / KF 3 MM</t>
  </si>
  <si>
    <t>KF / KF 4 MM</t>
  </si>
  <si>
    <t>KF / KF 5 MM</t>
  </si>
  <si>
    <t>KF / KF 6 MM</t>
  </si>
  <si>
    <t>KF / KF 8 MM</t>
  </si>
  <si>
    <t>KF / KF 10 MM vídea</t>
  </si>
  <si>
    <t>KF / KF Ø 4,0mm vídea</t>
  </si>
  <si>
    <t>KF / KF Ø 5,0mm vídea</t>
  </si>
  <si>
    <t>KF / KF Ø 6,0mm vídea</t>
  </si>
  <si>
    <t>HF / KF Ø 7,0mm vídea</t>
  </si>
  <si>
    <t>KF / KF Ø 8,0mm vídea</t>
  </si>
  <si>
    <t>KF / KF Ø 2,0mm vídea</t>
  </si>
  <si>
    <t>KF / KF Ø 3,0mm vídea</t>
  </si>
  <si>
    <t>NORTON / Circular 7.1/41" P</t>
  </si>
  <si>
    <t xml:space="preserve"> NORTON / Circular 25,4mm</t>
  </si>
  <si>
    <t>KF / Desbaste KF Ø 115mm</t>
  </si>
  <si>
    <t>MTX / MTX</t>
  </si>
  <si>
    <t>KF / KF</t>
  </si>
  <si>
    <t>Irwin / iRWIN</t>
  </si>
  <si>
    <t>NORTON / 40 G</t>
  </si>
  <si>
    <t>MTX / 4.1/2"</t>
  </si>
  <si>
    <t>KF / KF 90 CM</t>
  </si>
  <si>
    <t>VONDER / Vonder 300mm/12"</t>
  </si>
  <si>
    <t>RF / RF</t>
  </si>
  <si>
    <t>ROCAST / Vidro</t>
  </si>
  <si>
    <t>KF / Copo</t>
  </si>
  <si>
    <t>KF / Marmore</t>
  </si>
  <si>
    <t>KF / Circular</t>
  </si>
  <si>
    <t>VONDER / tico-tico</t>
  </si>
  <si>
    <t>GAMMA / Bateria</t>
  </si>
  <si>
    <t>VONDER / Vonder DWT</t>
  </si>
  <si>
    <t>VONDER / industrial</t>
  </si>
  <si>
    <t>GAMMA / Perfurador</t>
  </si>
  <si>
    <t>SB / SB 40mm</t>
  </si>
  <si>
    <t xml:space="preserve">Betoneira 120 Litros com Motor e Chave de Segurança. 220 V.
</t>
  </si>
  <si>
    <t>MEGANOTTI / Meganotti 120L</t>
  </si>
  <si>
    <t>Betoneira com capacidade do tambor: 150 litros, capacidade de mistura: 85 litros, número aproximado de ciclos/hora: 20,
produção horária aproximada: 1,7m³, rotação do tambor: 34rpm, potência do motor: 0,5cv iv polos, tensão: 220v monofásica, frequência: 60hz, transmissão por correia tipo v : 3l-290 3.</t>
  </si>
  <si>
    <t>MEGANOTTI / Meganotti 150L</t>
  </si>
  <si>
    <t>Compressor Portátil 8,2 Pés 24 Litros c/ Óleo PRESSURE + Pistola Pintura Gravidade Kit Bicos. Especificações Técnicas do Motocompressor de Ar 24 Litros 8,2 Pés. Marca de referênica - Pressure :
- Utilizado em borracharias, oficinas e indústrias
- Deslocamento: Pés/Min.: 6 | Litros/Min.:170
- Pressão: Libras/Pos2: 116 lbf | Bar: 8
- Potência do Motor: 2CV | Nº Polos: 2
- Capacidade: Litro: 24
- Peso: até 25kg
- Voltagem 220 V.
- Pintura Eletrostática pó
- Produzido de acordo com a norma NR13 do ministério do trabalho.</t>
  </si>
  <si>
    <t>FIAC / Fiac 24 L</t>
  </si>
  <si>
    <t>449052.38</t>
  </si>
  <si>
    <t>Conjunto broca, material vídea, aplicação concreto, componentes 10 peças de 3,4,5,6,7,8,9,10,11 e 12 mm</t>
  </si>
  <si>
    <t>KF / KF 10 P</t>
  </si>
  <si>
    <t>Conjunto broca, Material vídea, Aplicação concreto, Componentes 10 peças De 3,4,5,6,7,8,9,10,11 e 12 mm</t>
  </si>
  <si>
    <t>Disco de corte fino 4.1/2' x 1,0 mm x 7/8 pol. feito em material óxido de alumínio para corte de metais (ferro, aço,
alumínio).conjunto.</t>
  </si>
  <si>
    <t>KF / KF 4.1/2' x 1,0 mm x 7/8 pol</t>
  </si>
  <si>
    <t>Disco de corte para aço, medindo 115 X 1 X 22,23mm</t>
  </si>
  <si>
    <t>Disco de Corte para Metal de 230mm 9 Polegadas. Marca de referência: Metalmax Irwin</t>
  </si>
  <si>
    <t>Disco de corte para metal/inox 180 x 3,0 x 22,23mm. Disco de corte ideal para aplicação em metais ferrosos e não ferrosos
(cobre, alumínio, aço carbono e inox). Disco de corte ferro 4.¹/²" x 1/8 pol. x 7/8</t>
  </si>
  <si>
    <t>KF / 4.¹/²" x 1/8 pol. x 7/8</t>
  </si>
  <si>
    <t>DISCO DE CORTE. 4.1/2” X 3/64” X 7/8” (115mm X 1,0mm X 22,23mm). Rotação: 13.300 min-1</t>
  </si>
  <si>
    <t>KF / 4.1/2” X 3/64” X 7/8”</t>
  </si>
  <si>
    <t>Disco de Desbaste 4.1/2" para Aços e Metais. Marca de Referênica: Tramontina</t>
  </si>
  <si>
    <t>KF / 4.1/2"</t>
  </si>
  <si>
    <t>Disco de Desbaste Metal 9 POL x 1/4 POL Furo 7/8 POL Standard. Marca de referência: BOSCH</t>
  </si>
  <si>
    <t>KF / KF 9 P</t>
  </si>
  <si>
    <t>Eletrodo de solda azul 2,5mm x 350mm e6013 para serralheiro profissional (caixa c/ 5kg). especificações técnicas: corrente 60-
100a, polaridade ca ou cc (+ ou -)</t>
  </si>
  <si>
    <t>Eletrodo para solda elétrica - Caixa com 5,0 kg.  
Diâmetro do eletrodo: 2,50 mm
Atende norma: AWS E6013
Posições de soldagem: Plana, horizontal, vertical ascendente, vertical descendente, sobre-cabeça e angular
Faixa de corrente do eletrodo: 75 A - 110 A
Tipo de corrente do eletrodo: CA ? 50 V / CC+ ou CC- 
Tensão do eletrodo: 20 V a 30 V
Tipo de revestimento do eletrodo:Rutílico
Quantidade de varetas aproximada do eletrodo: 52 Varetas por kg</t>
  </si>
  <si>
    <t xml:space="preserve">Esmerilhadeira angular de 9 polegadas. 2200W - Marca e modelo de referência: BOSCH-GWS22-230. Descrição do Produto:
Esmerilhadeira angular de 9 polegadas possui motor potente, leve e interruptor Tri-Control, que impede o acionamento involuntário da ferramenta. Indicada para corte de metais, suas empunhadeiras emborrachadas permitem vibração mais baixa, tornando o trabalho mais confortável. 
- Proteção do induzido contra pó e faíscas
- Sistema prático de trocas das escovas de carvão
- Empunhadeira auxiliar com Vibration Control: até 50% menos vibrações
- Capa de proteção com trava: não se desloca em caso de quebra do disco
- Especificações técnicas: 
:: Tensão: 220V
:: Potência absorvida: 2200 W 
:: Número de rotações (sem carga): 6600 r.p.m
:: Rosca do eixo de esmerilhamento: M 14 
:: Diâmetro do disco: 230 mm (9 polegadas)
:: Peso: menor ou igual a 5 kg
- Garantia mínima de 12 meses </t>
  </si>
  <si>
    <t>GAMMA / Angular</t>
  </si>
  <si>
    <t>Ferro De Solda Estanhador Soldagem Profissional 45w Fixação: Ponta Por Rosca, Empunhadura: De Silicone, Pontas: Tratadas, Temperatura Máxima: 460 Graus Celcius, 220V</t>
  </si>
  <si>
    <t>GAMMA / Estanhador</t>
  </si>
  <si>
    <t>GAMMA / Bancada</t>
  </si>
  <si>
    <t>FURADEIRA, com potência mínima de 750w, tensão de 220v. Interruptor eletrônico com pré-seleção de velocidade e comutador de sentido de giro. Rotações (sem carga): 0 – 3.000 r.p.m. Potência útil: 351W. Mandril: 1/2” (13mm). Amplitude de aperto: 13mm.  Impactos por minuto: 0 – 48.000 min-1. Amplitude de Perfuração: Concreto: 16mm, Madeira: 30mm, Aço: 13mm, Alvenaria: 18mm. (Modelo referência: BOSCH-GSB-16-RE)</t>
  </si>
  <si>
    <t>GAMMA / Gamma 750W</t>
  </si>
  <si>
    <t xml:space="preserve">Inversora de solda 140 amperes para eletrodo revestido. Marca de referência: TOUCH145. Especificações Técnicas:
Amperagem: 140A@35%
Tensão em vazio: 62V
Eletrodos: até 3,25 mm
Engate: 9 mm
Display: sim.
Voltagem:220V. Peso: até 3.50 kg. Garantia mínima de 12 meses. Deve incluir: Cabo Porta Eletrodo, Cabo garra Negativa, Picadeira e Escova de Solda, Máscara e Alça. </t>
  </si>
  <si>
    <t>GAMMA / Gamma140</t>
  </si>
  <si>
    <t>GAMMA / Gamma Combinada</t>
  </si>
  <si>
    <t>LIXADEIRA ORBITAL ELÉTRICA - 225 WATTS; 220V, BASE DE 1/4" DE FOLHA DE LIXA, SISTEMA DE CONTRA PESO - PARA DIMI- NUIR A FADIGA DO USUÁRIO, INTERRUPTOR SELADO CONTRA PÓ, BOLSA COLETORA DE PÓ - PARA O MÁXIMO DE COLETA DE PÓ; MOTOR SUPORTADO SOBRE ROLAMENTO DE ES- FERAS BLINDADAS; DIAMETRO DA ÓRBITA DE 1/16" .</t>
  </si>
  <si>
    <t>GAMMA / Orbital</t>
  </si>
  <si>
    <t>Lixadeira Treme-Treme, 200 Watts - 7232. Voltagem 220 V. Marca de Referênica: Skil</t>
  </si>
  <si>
    <t>GAMMA / Treme-treme</t>
  </si>
  <si>
    <t>MULTÍMETRO DIGITAL Apresentar display grande, de fácil
visualização e iluminação de alta intensidade. Destinado a uso geral e aplicações referentes instalações elétricas monofásicas e bancadas de manutenção. Descrição: Display LCD/Contagem: 3 1/2 Dig. /2000 Iluminação / Barra Gráfica: I Tensão DC: 200m/2/20/200/1000V Tensão AC:200m/2/20/200/750V Corrente DC: 2m/20m/200m/20A Corrente AC:2m/20m/200m/20A Resistência:200/2k/20k/200k/2M/20m/2000M
Temperatura: -40~+1000¨C Capacitância: 20n/200n/2u/20u/200uF
Indutância: 2m/20m/200m/2/20H Freqüência: 2k/20k/200k/2000k/10MHz
Teste Continuidade / Diodo: C/D Teste hFE: Sim Data/Peak Hold: P Auto
Desligamento: Sim Mudança de Faixa: Manual Precisão Básica: 0,5% Categoria: CATII 1000V Similar aos modelos: ET-1639 Minipa ou equivalente técnico similar.</t>
  </si>
  <si>
    <t>PROSTER / Proster</t>
  </si>
  <si>
    <t>PARAFUSADEIRA/FURADEIRA DE IMPACTO 1/2 Pol. 2 Baterias 18V Litio, carregador bivolt, maleta para transporte, 11 Bits e 12 Brocas. Torque máximo (duro/macio):  54/21Nm; Número de rotações em vazio:  1ª  velocidade 0 - 450RPM; Número de rotações em vazio:  2ª  velocidade 0 - 1700RPM; Tipo de bateria: Lítio; Voltagem da bateria: 18V; Funciona com capacidade da bateria 1.5Ah; Mandril de aperto rápido: 13mm (1/2”); Configurações de torque: 20+2; Dimensões: (CxLxA): 210 x 62 x 225mm; Tipo de elemento: Lítio. Diâmetro de perfuração: Perfuração em madeira: 35mm; Perfuração em aço: 10mm; Perfuração em alvenaria: 8mm; Diâmetro máximo do parafuso: 10mm. (Modelo referência: BOSCH-GSB180-LI-AC)</t>
  </si>
  <si>
    <t>GAMMA / Impacto</t>
  </si>
  <si>
    <t>FERRARI / Desengrosso</t>
  </si>
  <si>
    <t>Plaina elétrica 800W. Com empunhadura secundária, saída para extração de cavaco. Marca/modelo de referência: SCHULZ-929.003
• Especificações Técnicas:
- Tensão: 220 V
- Potência mínima: 800 W
- Capacidade máxima de corte:
:: Largura: 82 mm
:: Profundidade: 3 mm
- Rotação a vazio: 16000/min
- Corrente (A): 6,3
• Acompanha:
- Guia de corte
- Saco coletor
• Garantia mínima de 12 meses do fabricante</t>
  </si>
  <si>
    <t xml:space="preserve"> GAMMA / Gamma  800W</t>
  </si>
  <si>
    <t>Rolo de Solda Estanho 500g, Diâmetro  0,5mm, Fluxo  2,4%, Liga (Estanho / Chumbo)  63 / 37, Ponto de fusão aproximado de 183º, Tipo: Hidrossoluvel</t>
  </si>
  <si>
    <t>COBIX / Cobix 500G</t>
  </si>
  <si>
    <t>HAMMER / Circular</t>
  </si>
  <si>
    <t>GAMMA / Gamma 1800W Esquadria</t>
  </si>
  <si>
    <t xml:space="preserve"> GAMMA / Mesa</t>
  </si>
  <si>
    <t>GAMMA / fita vertical</t>
  </si>
  <si>
    <t>Serra mármore, potência 1.400 w, diâmetro disco 180 mm, rotação 5.000 rpm, voltagem 110/220 v, características dicionais profissional, profundidade corte 60mm, tipo circular.</t>
  </si>
  <si>
    <t>GAMMA / Marmore</t>
  </si>
  <si>
    <t>SERRA MEIA ESQUADRIA  de 12 polegadas, e 1675W de potência, com braço Telescópico.</t>
  </si>
  <si>
    <t>GAMMA / Esquadria 12 P</t>
  </si>
  <si>
    <t>GAMMA / Coluna</t>
  </si>
  <si>
    <t>Tupia manual de Coluna 12mm 1650W de potência</t>
  </si>
  <si>
    <t>ELECTROLUX / Semiprofissional</t>
  </si>
  <si>
    <t>VONDER</t>
  </si>
  <si>
    <t>INGRAX</t>
  </si>
  <si>
    <t>TEKBOND</t>
  </si>
  <si>
    <t>KAFER</t>
  </si>
  <si>
    <t>TF7</t>
  </si>
  <si>
    <t>VIPAL</t>
  </si>
  <si>
    <t>WORKER</t>
  </si>
  <si>
    <t>KF</t>
  </si>
  <si>
    <t>Câmara de ar resistente para pneu tamanho  3,25 X 8" (para carrinho de transporte)</t>
  </si>
  <si>
    <t>AJAX</t>
  </si>
  <si>
    <t>CARRINHO PARA MARCAÇÃO DE CAMPO DE FUTEBOL /PISTA DE ATLETISMO.</t>
  </si>
  <si>
    <t>MAGNUM</t>
  </si>
  <si>
    <t>COLA/CIMENTO VULCANIZANTE para reparos a frio sobre câmaras de ar e manchões a frio sobre os internos de pneus. Peso liquido: 0,163Kg. Quantidade: 225 ml  (Modelo referência: VIPAL-VC-00).</t>
  </si>
  <si>
    <t>Mangueira para gás de cozinha GLP</t>
  </si>
  <si>
    <t>MANTAC</t>
  </si>
  <si>
    <t>metro</t>
  </si>
  <si>
    <t xml:space="preserve">Pneu de borracha (com 2 lonas) para carrinho de transporte tamanho 3,25 X 8" </t>
  </si>
  <si>
    <t>Pneu para carrinho de mão e/ou carro de carga. 3.50-8. Com 04 lonas. Diametro: 36cm; Diametro Interno: 20cm; Largura: 7cm</t>
  </si>
  <si>
    <t>Remendo Oval para Câmara de Ar, caixa com  25 unidades. Sistema a frio de vulcanização (químico) Largura: 22mm. Comprimento: 50 mm, Largura da borda: 5,3 mm. (Modelo referência: VIPAL: 345312).</t>
  </si>
  <si>
    <t>Spray Limpa Contatos Eletrônicos 300ml, Composição Química: Solvente e Propelente</t>
  </si>
  <si>
    <t>SUPORTE PRATELEIRA, MATERIAL FERRO
GALVANIZADO, TAMANHO 40 X 40 CM, COR BRANCA, CARACTERÍSTICAS
ADICIONAIS MÃO-FRANCESA, COM REFORÇO, PINTURA ELETROSTÁTICA</t>
  </si>
  <si>
    <t>TELA DE ARAME GALVANIZADO TELA METÁLICA PARA
CERCA, GALVANIZADA, LOSANGULAR DE MALHA 5 X 5CM, ARAME Nº16, 1,6MM, ALTURA 2 METROS. APRESENTAÇÃO: ROLO COM 25 METROS.</t>
  </si>
  <si>
    <t>TELA TIPO CONCERTINA 450MM EM AÇO GALVANIZADO FORNECIDA EM ROLOS DE 10M E 40 ESPIRAS, DIÂMETRO DE 450MM; COM LÂMINAS PERFURANTES DE 30MM DE COMPRIMENTO ESPAÇADAS A CADA 23MM NA PARTE EXTERNA E 18MM NA PARTE INTERNA COM 48 LÂMINAS E 96 PONTOS PERFURANTES POR ESPIRA PRODUZIDA COM FIO DE ALTA TENSÃO DE RUPTURA E FITA DE AÇO GALVANIZADA RESISTENTE À FERRUGEM, INSTALADA COM ESPIRAS ESPAÇADAS A CADA 25CM</t>
  </si>
  <si>
    <t>SPETAM</t>
  </si>
  <si>
    <t>RP COMERCIAL LTDA CNPJ 20.604.417/0001-70</t>
  </si>
  <si>
    <t>PLASTSEG/CONE PLASTICO 50 CM</t>
  </si>
  <si>
    <t>PLASTSEG/CONE PLASTICO 75 CM</t>
  </si>
  <si>
    <t>PLASTCOR / FITA ZEBRADA P/A 200M</t>
  </si>
  <si>
    <t>BRASCAMP / AVENTAL COM TIRA SOLDADA/CA 28303</t>
  </si>
  <si>
    <t>BRASCAMP / CAPA DE CHUVA/CA 28449</t>
  </si>
  <si>
    <t>WORKER / CONTO PORTA FERRAMENTAS</t>
  </si>
  <si>
    <t>GAMI LUVAS / LUVA PARA ALTA TEMPARATURA/CA 31255</t>
  </si>
  <si>
    <t>MASCARA PROTETORA, BRANCA DESCARTAVEL COM ELASTICO, Pacote com 50 Unidades.</t>
  </si>
  <si>
    <t>VOLK / MASCARA DE TNT TRIPLA</t>
  </si>
  <si>
    <t>GW ESCUDO / MASCARA GW913</t>
  </si>
  <si>
    <t>PLASTCOR / CAPACETE PLT</t>
  </si>
  <si>
    <t>KALIPSO / JAGUAR CA10346</t>
  </si>
  <si>
    <t>BRASCAMP / AVENTAL COM TIRA SOLDADA/CA28303</t>
  </si>
  <si>
    <t xml:space="preserve">Calçado ocupacional, tipo bota, confeccionada em PVC injetado, solado antiderrapante, acabamento interior com meia de nylon, Cano curto: 13,5cm, Solado: 6,0mm de espessura, Forração: malha de poliéster 100%. Tamanho: a definir na AF. Cor Preta. Com nº de CA (Certificado de Aprovação do Ministério do trabalho) válido.                                  </t>
  </si>
  <si>
    <t>CRIVAL / CA 32177</t>
  </si>
  <si>
    <t xml:space="preserve">Bota de segurança cano longo, tipo impermeável, de uso profissional, confeccionada em policloreto de vinila (PVC) injetado em uma só peça. Sem biqueira na cor preta. Ideal para Construção civil, Empreiteiras, Exploração de Petróleo, Indústria química, Mineradoras, Refinarias em geral e Siderúrgicas. Numeração a definir na AF. Com nº de CA (Certificado de Aprovação do Ministério do trabalho) válido.                                                                                                                                     </t>
  </si>
  <si>
    <t>NUTRIEX / CREME PARA AS MÃOS</t>
  </si>
  <si>
    <t>UNIFORMES GARBA / MODELO JALECO</t>
  </si>
  <si>
    <t>VOLK / LUVA DE MALHA AÇO/CA 34976</t>
  </si>
  <si>
    <t>VOLK / LUVA DE ALGODÃO/CA 30521</t>
  </si>
  <si>
    <t>ORION / LUVA ISOLANTE DE BORRACHA/CA 29775</t>
  </si>
  <si>
    <t>PLASTCOR / PFF2/CA 38812</t>
  </si>
  <si>
    <t>MAXXI ROYUAL / PROTETOR AUDITIVO/CA 11512</t>
  </si>
  <si>
    <t>BRASCAMP /CA 28303</t>
  </si>
  <si>
    <t>Avental de Raspa para soldador 1,00 x 60 cm</t>
  </si>
  <si>
    <t>SCHIMITT / CA 39902</t>
  </si>
  <si>
    <t>Bota impermeável em PVC tipo galocha – Bota tipo galocha com cano longo em PVC, material confeccionado em policloreto de vinila expandido e
massa nitrílica de alta qualidade. Deverá fornecer do tamanho 34 até o 48, conforme solicitação. Deve atender às normas ABNT NBR ISO 20344:2015, ABNT NB
R ISO 20347:2015, EN 13832-2:2006</t>
  </si>
  <si>
    <t>Botina (1 Par) de segurança confeccionada em couro, com bico de ferro nº: 37 - para proteção dos pés do usuário, cconfeccionada em couro, fechamento em elástico nas laterais, com palmilha Antimicróbiana e solado em Poliuretano (PU) com injeção direta.</t>
  </si>
  <si>
    <t>CRIVAL / CA 30256</t>
  </si>
  <si>
    <t>PLASTCOR / CA 31469</t>
  </si>
  <si>
    <t>Lanterna portátil tipo holofote 30w recarregável peso de 348G sem pilhas com bateria interna recarregável (bivolt), com 3 modos de funcionamento: a) 50% da capacidade; b) 100% da capacidade; c) desk lamp. acompanhada de alça para transporte e carregador de bateria. potência de 30W com led t6, fluxo luminoso de 2800 lúmens e temperatura de funcionamento entre -10°c e +45°C. prazo de entrega 30 dias. produto com qualidade, durabilidade e resistência equivalente ou de melhor qualidade que a marca B-MAX MODELO TD-6000.</t>
  </si>
  <si>
    <t>B-MAX / TD-6000</t>
  </si>
  <si>
    <t>Lente retangular interna para mascará de solda elétrica tonalidade nº10.</t>
  </si>
  <si>
    <t>PLASTCOR / T10</t>
  </si>
  <si>
    <t>Lente retangular interna para mascará de solda elétrica tonalidade nº12.</t>
  </si>
  <si>
    <t>PLASTCOR / T12</t>
  </si>
  <si>
    <t>Luva de Malha Pigmentada - Fabricada em fios de algodão e poliéster. Palma revestida com pigmentos de PVC para maior aderência.</t>
  </si>
  <si>
    <t>SUPERSAFETY / CA 33529</t>
  </si>
  <si>
    <t>Luva de Raspa Petroleira com punho de 7 cm</t>
  </si>
  <si>
    <t>KOCH / CA 5587</t>
  </si>
  <si>
    <t>Luva em Malha de Aço INOX, 5 dedos, ambidestra (reversível - para destro ou canhoto). Tamanho G. Com nº de CA (Certificado de Aprovação do Ministério do trabalho) válido</t>
  </si>
  <si>
    <t>VOLK / CA 26967</t>
  </si>
  <si>
    <t>Luvas modelo soldador, com punho de raspa 15cm</t>
  </si>
  <si>
    <t>PLASTCOR / CA 39428</t>
  </si>
  <si>
    <t>OCULOS DE SEGURANCA, MODELO AMPLA VISAO, ANTI-EMBAÇANTE,VISOR DE POLICARBONATO, com Lentes Incolor. Armação com encaixe para a lente, com hastes reguláveis. Lente injetada em peça única, com proteção lateral. Tratamento anti-risco. Que filtre 99,9% da radiação ultravioleta.</t>
  </si>
  <si>
    <t>KALIPSO / CA 10346</t>
  </si>
  <si>
    <t>Perneira De Segurança Com 03 Talas Pvc</t>
  </si>
  <si>
    <t>TECMATER / CA 41285</t>
  </si>
  <si>
    <t>LYNUS / 600KG</t>
  </si>
  <si>
    <t>WM / 800 KG</t>
  </si>
  <si>
    <t>Lynus / 200 KG</t>
  </si>
  <si>
    <t>Fischer / 55 L</t>
  </si>
  <si>
    <t>LAR PLASTICOS / 240L</t>
  </si>
  <si>
    <t xml:space="preserve">Contentor de polietileno de alta densidade – duas rodas de aro 300 mm – borracha maciça. Dimensão: 1115 altura X 580 largura X 780 profundidade.  Aproximadamente 240l. Na Cor Marrom. </t>
  </si>
  <si>
    <t>Armário alto organizador com duas portas e cinco prateleiras em MDP. Cor: branco ou nogueira - Definir na AF</t>
  </si>
  <si>
    <t>MICANTO / ALTO</t>
  </si>
  <si>
    <t>PROMETAL / PF</t>
  </si>
  <si>
    <t>SAN REMO / MODULAR</t>
  </si>
  <si>
    <t>SAN REMO / MULTIUSO</t>
  </si>
  <si>
    <t>SAN REMO / 30 GAVETAS</t>
  </si>
  <si>
    <t>MORATORI / MORATORI</t>
  </si>
  <si>
    <t>Caixa Térmica (polar box) 120litros confeccionada em Chapa galvanizada fosfatizada 0,45 mm, com pintura eletrostática (pó). Internamente em chapa galvanizada 0,45 mm, estanhada em suas extremidades externas e acabamento em borracha sintética em suas extremidades internas. O isolamento em poliestireno de alta densidade tipo P1 de 50 mm na caixa e 40 mm na tampa. (o mesmo usado em câmara fria). Dobradiça Reforçada Tipo L com Descanso para tampa e alça retrátil reforçada, para melhor empunhadura e fecho rápido de pressão com porta cadeado. Cantoneira (mata-junta) nas extremidades da tampa e do gabinete.</t>
  </si>
  <si>
    <t>Polar Box / Termica 120L</t>
  </si>
  <si>
    <t>Carro Tubular para transporte de 2 galões de agua 20 Litros. Marca e modelo de referência: Benatti B342</t>
  </si>
  <si>
    <t>BENATTI / B-34-2</t>
  </si>
  <si>
    <t>Carro tubular para transporte de 4 bombonas de água.
Capacidade : 4 galões de 20 lts
Rodas : 3,25 x 8 Pol inflável 2 lonas com rolete
Dimensões: 1260 x 700 mm. Referência: Benatti B344P</t>
  </si>
  <si>
    <t>BENATTI / B-34-4</t>
  </si>
  <si>
    <t>Conjunto com  2 (duas) plataformas andaime  utilizadas em Escada Articulada Multifuncional de 20 degraus (modelo 5x4 degraus, 4 partes com 5 degraus), produto deve estar em conformidade/compatibilidade com o item XX; suporte de peso: 150kg; fabricado em alumínio de alta resistência; Dimensões da Plataforma 1 (L x A x P): 142,5 x 32,5 x 1,35 cm; - Dimensões da Plataforma 2 (L x A x P): 114,5 x 32,5 x 1,35 cm; Espessura: 0,1cm; peso bruto mínimo: 7kg</t>
  </si>
  <si>
    <t>ALUSTEP / PLATAFORMA</t>
  </si>
  <si>
    <t>Escada de aluminio com 8 degraus</t>
  </si>
  <si>
    <t>ALUSTEP / 8D</t>
  </si>
  <si>
    <t>Escada em alumínio 3 em 1 Extensiva  2x15 degraus</t>
  </si>
  <si>
    <t>ALUSTEP / 2X15</t>
  </si>
  <si>
    <t>Poltrona Plástica tamanho aproximado 77x43cm na cor branca</t>
  </si>
  <si>
    <t>REI DO PLASTICO / SB</t>
  </si>
  <si>
    <t>Escada Articulada Multifuncional 20 Degraus (modelo 5x4 degraus, 4 partes com 5 degraus), 13 Posições; material: Alumínio; travamento automático; degraus antiderrapantes; pés emborrachados; carga máxima de trabalho de 150kg; Dimensões aproximadas da embalagem do produto: (AxLxP): 1,5 x 0,4x 0,3m; Garantia do Fornecedor: 12 meses; marca de referência: Botafogo Lar E Lazer</t>
  </si>
  <si>
    <t>ALUSTEP / 20D</t>
  </si>
  <si>
    <t>Escada de aluminio de 06 andares</t>
  </si>
  <si>
    <t>ALUSTEP / 6A</t>
  </si>
  <si>
    <t>IDEIA BRASIL COMÉRCIO E SERVIÇOS EIRELI CNPJ 15.343.579/0001-62</t>
  </si>
  <si>
    <t>ZEUS</t>
  </si>
  <si>
    <t>Poste de Aço Galvanizado de 2" (50,8mm) com no mínimo 3,5 metros de comprimento para uso em placas de sinalização de transito</t>
  </si>
  <si>
    <t>GERDAU</t>
  </si>
  <si>
    <t>Mini DECK MODULAR EM MADEIRA PINUS AUTOCLAVADO 30x30cm - com base plástica.</t>
  </si>
  <si>
    <t>ISABELA / PINUS</t>
  </si>
  <si>
    <t>PALLETS DE POLIETILENO DE ALTA DENSIDADE\, VAZADO\, COM QUATRO ENTRADAS PARA EMPILHADEIRA E CARRINHO PALETEIRO\, RESISTENTE\, EMPILHÁVEL\, LAVÁVEL E IMPE RMEÁVEL\, COR BRANCA. CAPACIDADE ESTÁTICA MÍNIMA DE 5.000 KG E DINÂMICA DE 1.05 0 KG. DIMENSÕES: 15 X 100 X 120 CM</t>
  </si>
  <si>
    <t>LAR PLASTICOS/ VAZADO</t>
  </si>
  <si>
    <t>ICASA / SABARA</t>
  </si>
  <si>
    <t>QTDADE</t>
  </si>
  <si>
    <r>
      <rPr>
        <b/>
        <sz val="8"/>
        <color rgb="FF000000"/>
        <rFont val="Calibri"/>
        <family val="2"/>
        <scheme val="minor"/>
      </rPr>
      <t>Carro com ferramenta</t>
    </r>
    <r>
      <rPr>
        <sz val="8"/>
        <color rgb="FF000000"/>
        <rFont val="Calibri"/>
        <family val="2"/>
        <scheme val="minor"/>
      </rPr>
      <t>s  - Características mínimas: - Estrutura metálica com pintura eletrostática; - As gavetas com corrediça tipo telescópica; Contendo: - 01 Alicate corte diagonal 6"; - 02 Alicate de pressão 10"; - 01 Alicate meia cana 6"; - 02 Alicates para anéis interno reto 5" – 7”; - 02 Alicate para anéis externo reto 5" – 7”; - 01 Alicate universal 8"; - 01 Cabo T 10"; - 01 Chave catraca 10"; - 01 Chave ajustável 10"; - 14 Chaves combinadas: 19 - 18 - 17 – 16 - 15 - 14 - 13 - 12 - 11 - 10 – 9 - 8 - 7 – 6 mm; - 10 Chaves fixa 19 x 22 / 17 x 19 / 20 x 22 / 18 x 19 / 16 x 17 / 14 x 15 / 12 x 13 / 10 x 11 / 8 x 9 / 6 x 7 mm; - 03 Chaves de fenda simples EASY GRIP: 5 x 100 / 6 x 150 / 3 x 75mm; - 03 Chaves de fenda cruzada EASY GRIP: 5 x 100 / 6 x 150 / 3 x 75mm; - 01 Chaves de fenda simples toco EASY GRIP: 5 x 38mm; - 01 Chaves de fenda cruzada toco EASY GRIP: 5 x 38mm; - 18 Chaves hexagonais em milímetro(02 unidades de cada tamanho): 1,5 - 2 - 2,5 - 3 - 4 - 5 - 6 - 8 - 10mm; - 09 Chaves hexagonais em polegada: 1/16" - 5/64" - 3/32" - 1/8" - 5/32" - 3/16" - 1/4" - 5/16" - 3/8"; - 09 Chaves hexagonais abauladas: 1,5 - 2 - 2,5 - 3 - 4 - 5 - 6 - 8 - 10mm; - 09 Chaves trafix: T10 - T15 - T20 - T25 - T27 - T30 -  T40 - T45 - T50; - 01 Extensão 10"; - 01 Extensão 05"; - 01 Martelo de borda plástica em ABS; - 01 Martelo de pena; - 01 Punção de centro; - 02 Saca pino paralelo; - 02 Saca pino cônico; - 16 Soquetes sextavado com encaixe de 1/2": 10 - 11 - 12 - 13 - 14 - 15 - 16 - 17 - 18 - 19 - 21 - 22 – 24 – 27 – 30 – 32 mm; - 01 Talhadeira.</t>
    </r>
  </si>
  <si>
    <r>
      <rPr>
        <b/>
        <sz val="8"/>
        <color theme="1"/>
        <rFont val="Calibri"/>
        <family val="2"/>
        <scheme val="minor"/>
      </rPr>
      <t xml:space="preserve">Furadeira de Bancada 5/8 Pol. 1/2HP Eletrônica 220V </t>
    </r>
    <r>
      <rPr>
        <sz val="8"/>
        <rFont val="Arial"/>
        <family val="2"/>
      </rPr>
      <t xml:space="preserve">        Descrição do Produto
Furadeira de bancada com motor elétrico, cabo de ligação e chave liga – desliga, mesa giratória inclinável à 45 graus, sistema de mancais com rolamentos blindados. sistema de segurança na chave liga – desliga, protetor do mandril, mandril de 16 mm, mesa giratória e inclinável, suporte de chave do mandril, luz de auxilio e régua na mesa. 
- Cabeçote, base e mesa em ferro fundido cinzento
- Alavanca de avanço com 3 braços
- Mesa móvel e inclinável
- Fixação do motor com esticador permitindo rápida troca de correia 
- Especificações Técnicas:
:: Capacidade de Furação: 16mm
:: Mandril: 5/8” 
:: Potência: 1/2HP
:: Tensão: 220V
:: Velocidades de Furação: 550 á 3100RPM
</t>
    </r>
  </si>
  <si>
    <r>
      <rPr>
        <b/>
        <sz val="8"/>
        <color theme="1"/>
        <rFont val="Calibri"/>
        <family val="2"/>
        <scheme val="minor"/>
      </rPr>
      <t xml:space="preserve">Lixadeira Combinada Profissional  </t>
    </r>
    <r>
      <rPr>
        <sz val="8"/>
        <rFont val="Arial"/>
        <family val="2"/>
      </rPr>
      <t xml:space="preserve">                                                     Descrição do Produto
• Permite lixar nas posições horizontal e vertical
• Acessórios inclusos:
- 1 Lixa de disco 6” (150 mm)
- 1 Lixa de cinta 100 x 920 mm
- 1 Transferidor de graus (45°)
- 1 Apoio de madeira
- 1 Mesa lateral
- 1 Chave de boca 14 mm
- 1 Chave allen 4 mm
• Especificações Técnicas:
- Motor: 1/2 cv (370 W)
- Rotação do motor máxima ( rpm vazio) 1700
- Tensão nominal: 110/220 V
- Capacidade máxima da lixa de disco: 150 mm
- Capacidade máxima da lixa de cinta: 300 x 100 mm
• Dimensões:
- Mesa lateral: 125 x 190 mm
- Máquina: 500 x 340 x 400 mm
• Garantia: 1 ano</t>
    </r>
  </si>
  <si>
    <r>
      <rPr>
        <b/>
        <sz val="8"/>
        <color theme="1"/>
        <rFont val="Calibri"/>
        <family val="2"/>
        <scheme val="minor"/>
      </rPr>
      <t xml:space="preserve">Plaina Desengrosso </t>
    </r>
    <r>
      <rPr>
        <sz val="8"/>
        <rFont val="Arial"/>
        <family val="2"/>
      </rPr>
      <t xml:space="preserve">                                                                             Descrição do Produto
• Compacta e leve para fácil transporte
• Exclusivo mecanismo alimentador que garante acabamento suave com mínimo desperdício de material
• Design com quatro colunas e suporte diagonal em cruz para melhor estabilidade
• Informações Técnicas:
- Potência 1.650 watts
- Tensão: 220V
- Rotação por min. 8.500 rpm
- Profundidade do corte por passada: 
:: 3 mm (1/8") para madeira com espessura menor que 150 mm
:: 1.5 mm (1/16") para madeira com espessura entre 150 à 240 mm
- Tamanho da mesa 304 x 771 mm
- Dimensões 483 x 771 x 401 mm
- Com parada rápida
• Acessórios inclusos: 
- Chave T
- Chave fixa
- Suporte Magnético 
- Chave allen</t>
    </r>
  </si>
  <si>
    <r>
      <rPr>
        <b/>
        <sz val="8"/>
        <color theme="1"/>
        <rFont val="Calibri"/>
        <family val="2"/>
        <scheme val="minor"/>
      </rPr>
      <t xml:space="preserve">Serra Circular + Trilho De 3 Metros </t>
    </r>
    <r>
      <rPr>
        <sz val="8"/>
        <rFont val="Arial"/>
        <family val="2"/>
      </rPr>
      <t xml:space="preserve">                                                 Serra Circular                                                                                  Potência mínima: 1300 W
Diâmetro do disco: 165 mm                   
Capacidade de corte: 90° - 56 mm​ / 45º - 40 mm / 48º - 38 mm
Diâmetro da lâmina: 165 mm
Rotação livre: 2000 a 5200 RPM
Cabo de Energia de no mínimo: 2,5 m 
Peso: 4,1 Kg
Garantia: de 1 ano do fabricante
Trilho de alumínio de no mínimo 3 </t>
    </r>
  </si>
  <si>
    <r>
      <rPr>
        <b/>
        <sz val="8"/>
        <color theme="1"/>
        <rFont val="Calibri"/>
        <family val="2"/>
        <scheme val="minor"/>
      </rPr>
      <t>Serra de Mesa 10 Pol. 254mm 2000W com Disco 10 Pol.</t>
    </r>
    <r>
      <rPr>
        <sz val="8"/>
        <rFont val="Arial"/>
        <family val="2"/>
      </rPr>
      <t xml:space="preserve"> Descrição do Produto
- Guias telescópicas retráteis que ajudam a máquina se tornar portátil
- Armazenamento com vara de empurre incorporado
- Armazenamento para proteger o disco incorporado
- Sapatas ajustáveis desenhadas para nivelar a serra em surperfícies de trabalho desiguais
- Potente motor de 2000W permite cortes longitudinais rápidos e com facilidade
- Desenho da guia com Cremalheira e Pinhão proporciona uma paralelo consistente entre a guia e o disco
- Base de metal com marco lateral - maior durabilidade que as bases de plástico
- Sistema Site-Pro(tm) - guarda incorporada melhora a visibilidade e versatilidade que permite um ajuste rápido dos componentes para diferentes aplicações
- Especificações Técnicas:
:: Tensão: 220V
:: Potência: 2000W
:: Velocidade sem carga: 4.000rpm
:: Diâmetro do disco que deve ser utilizado: 10" (254mm)
:: Corte longitudinal: 20" (508mm)
:: Capacidade de ângulo (esq. e dir.): 50º
- Garantia: 1 Ano</t>
    </r>
  </si>
  <si>
    <r>
      <rPr>
        <b/>
        <sz val="8"/>
        <color theme="1"/>
        <rFont val="Calibri"/>
        <family val="2"/>
        <scheme val="minor"/>
      </rPr>
      <t xml:space="preserve">Serra Tico Tico Orbital 500W    </t>
    </r>
    <r>
      <rPr>
        <sz val="8"/>
        <rFont val="Arial"/>
        <family val="2"/>
      </rPr>
      <t xml:space="preserve">                                                               Descrição do Produto
• Troca da lâmina sem chave
• Base ajustável para corte chanfrado até 45º
• Rotação: 0 a 3.200 rpm
• Potêcina: 500W
• Tensão: 220 V</t>
    </r>
  </si>
  <si>
    <r>
      <rPr>
        <b/>
        <sz val="8"/>
        <color theme="1"/>
        <rFont val="Calibri"/>
        <family val="2"/>
        <scheme val="minor"/>
      </rPr>
      <t>Tupia de Coluna 12mm 1850W</t>
    </r>
    <r>
      <rPr>
        <sz val="8"/>
        <rFont val="Arial"/>
        <family val="2"/>
      </rPr>
      <t xml:space="preserve">                                                         Descrição do Produto
Motor com dupla isolação, adaptável a coletor/aspirador de pó.
- Especificações: 
:: Potência : 1.850W - 220V
:: Capacidade da fresa : 12mm
:: Capacidade de mergulho : 0 - 70mm
:: Diâmetro da base : 170mm
:: Rotações por min.: 22.000
:: Dimensões (C x L x A): 155 x 294 x 312mm
- Garantia: 1 ano</t>
    </r>
  </si>
  <si>
    <r>
      <t xml:space="preserve">CAIXA CARGOBOX MODULAR. Caixa para armazenamento e transporte de ferramentas e peças, em três módulos. </t>
    </r>
    <r>
      <rPr>
        <b/>
        <sz val="8"/>
        <color theme="1"/>
        <rFont val="Calibri"/>
        <family val="2"/>
        <scheme val="minor"/>
      </rPr>
      <t>Primeiro módulo,</t>
    </r>
    <r>
      <rPr>
        <sz val="8"/>
        <rFont val="Arial"/>
        <family val="2"/>
      </rPr>
      <t xml:space="preserve"> uma caixa com uma gaveta com duas tampas que se dobram sobre a gaveta. Alças inteiriças e dobráveis, com dobras especiais. Acabamento em pintura eletroestática. Deve possibilitar a utilização de cadeado. </t>
    </r>
    <r>
      <rPr>
        <b/>
        <sz val="8"/>
        <color theme="1"/>
        <rFont val="Calibri"/>
        <family val="2"/>
        <scheme val="minor"/>
      </rPr>
      <t>Segundo módulo</t>
    </r>
    <r>
      <rPr>
        <sz val="8"/>
        <rFont val="Arial"/>
        <family val="2"/>
      </rPr>
      <t>, com duas gavetas para Cargobox. Acabamento em pintura eletroestática. Gavetas com 100% de abertura. E fechamento com chave.</t>
    </r>
    <r>
      <rPr>
        <b/>
        <sz val="8"/>
        <color theme="1"/>
        <rFont val="Calibri"/>
        <family val="2"/>
        <scheme val="minor"/>
      </rPr>
      <t>Terceiro módulo</t>
    </r>
    <r>
      <rPr>
        <sz val="8"/>
        <rFont val="Arial"/>
        <family val="2"/>
      </rPr>
      <t>, base com puxador retrátil para Cargobox. Acabamento em pintura eletroestática. Duas rodas de alta resistência. Cargobox é um sistema patenteado pela Tramontina. Dimensões: Comprimento total – 544 mm
Altura total com alças abaixadas – 444 mm
Largura – 291 mm</t>
    </r>
  </si>
  <si>
    <r>
      <t xml:space="preserve">CAIXA ORGANIZADORA MULTI-USO. Caixa organizadora em plástico transparente. Fechamento com trava. Com 17 divisões (01 divisão longa e 16 divisões pequenas do mesmo tamanho). </t>
    </r>
    <r>
      <rPr>
        <sz val="8"/>
        <rFont val="Arial"/>
        <family val="2"/>
      </rPr>
      <t>Dimensões (C x L x A): 19.50 x 33.50 x 4.50 centímetros.</t>
    </r>
  </si>
  <si>
    <r>
      <t xml:space="preserve">A ESTANTE POSSUI SUA ESTRUTURA EM CHAPA DE AÇO E OS TAMPOS DAS PRATELEIRAS EM MDF. A MONTAGEM DA ESTANTE É MUITO SIMPLE S E NÃO NECESSITA DE NENHUMA FERRAMENTA, POIS SUA ESTRUTURA É TOTALMENTE DE ENCAIXE. DEPOIS DE MONTADA A ESTANTE VIRA UMA PEÇA ÚNICA, SÓLIDA E MUITO RESISTENTE.POSSUI UMA </t>
    </r>
    <r>
      <rPr>
        <b/>
        <sz val="8"/>
        <color indexed="8"/>
        <rFont val="Calibri"/>
        <family val="2"/>
      </rPr>
      <t>ALTURA TOTAL DE 182,8CM, LARGURA DE TAMBÉM 91,4CM E PROFUNDIDADE DE 45CM.</t>
    </r>
    <r>
      <rPr>
        <sz val="8"/>
        <rFont val="Arial"/>
        <family val="2"/>
      </rPr>
      <t xml:space="preserve"> POSSUI 5 PRATELEIR
AS DE ALTURA REGULÁVEIS.ESTA ESTANTE PODE SER DIVIDIDA EM 2 ESTANTE MENORES, COM 91,4CM DE ALTURA.ESTA ESTANTE POSSUI UMA GRANDE CAPACIDADE DE CARGA, SUPORTANDO ATÉ 156KG POR PRATELEIRA, OU SEJA, ESTA ESTANTE SUPORTA NO TOTAL ATÉ 780KG. CASO VOCÊ POSSUA MAIS DE UMA ESTANTE, É POSSÍVEL A FIXAÇÃO DE UMA ESTANTE NA OUTRA, LATERALMENTE.ACOMPANHAM O PRODUTO 2 FIXADORES DE ENCAIXE.A UTILIZAÇÃO DESTES FIXADORES POSSIBILITA UMA MONTAGEM FIRME DE MAIS DE UMA ESTANTE EM SEQUÊNCIA.A ESTRUTURA DAS ESTANTES É FABRICADA EM CHAPA DE AÇO #18 CERTIFICADA, COM 1,2MM DE ESPESSURA,O QUE GARANTE A QUALIDADE DO PRODUTO.O TAMPO DAS PRATELEIRAS É CONFECCIONADO EM MDF COM 18MM DE ESPESSURA. A ESTANTE POSSUI SAPATAS PLÁSTICAS DE PROTEÇÃO, O QUE EVITA O RISCO DE DANIFICAR O PISO. PINTADA COM TINTA A PÓ.12 MESES DE GARANTIA.</t>
    </r>
  </si>
  <si>
    <r>
      <t xml:space="preserve">Vaso sanitário sifonado com caixa acoplada louça branca – </t>
    </r>
    <r>
      <rPr>
        <b/>
        <sz val="8"/>
        <color indexed="8"/>
        <rFont val="Calibri"/>
        <family val="2"/>
      </rPr>
      <t>fornecimento e instalação.</t>
    </r>
  </si>
  <si>
    <t xml:space="preserve"> AF/OS nº  356/2020 Qtde. DT</t>
  </si>
  <si>
    <t xml:space="preserve"> AF/OS nº  351/2020 Qtde. DT</t>
  </si>
  <si>
    <t xml:space="preserve"> AF/OS nº  353/2020 Qtde. DT</t>
  </si>
  <si>
    <t xml:space="preserve"> AF/OS nº  354/2020 Qtde. DT</t>
  </si>
  <si>
    <t xml:space="preserve"> AF/OS nº  0552/2020 Qtde. DT</t>
  </si>
  <si>
    <t xml:space="preserve"> AF/OS nº  555/2020 Qtde. DT</t>
  </si>
  <si>
    <t xml:space="preserve"> AF/OS nº  557/2020 Qtde. DT</t>
  </si>
  <si>
    <t>10/03/20 NEUZA</t>
  </si>
  <si>
    <t>09/03/20 JAISON</t>
  </si>
  <si>
    <t>09/03/20 ELFORT</t>
  </si>
  <si>
    <t>09/03/20 GEZIANE</t>
  </si>
  <si>
    <t>07/07/2020
NEUZA</t>
  </si>
  <si>
    <t>07/07/2020
ELFORT</t>
  </si>
  <si>
    <t>08/07/2020 ELFORT</t>
  </si>
  <si>
    <t>I</t>
  </si>
  <si>
    <t xml:space="preserve"> AF/OS nº  95/2020 </t>
  </si>
  <si>
    <t xml:space="preserve"> AF/OS nº  109/2020</t>
  </si>
  <si>
    <t xml:space="preserve"> AF/OS nº  157/2020</t>
  </si>
  <si>
    <t xml:space="preserve"> AF/OS nº 166/2020</t>
  </si>
  <si>
    <t xml:space="preserve"> AF/OS nº  169/2020 </t>
  </si>
  <si>
    <t xml:space="preserve"> AF/OS nº  170/2020</t>
  </si>
  <si>
    <t xml:space="preserve"> AF/OS nº  172/2020</t>
  </si>
  <si>
    <t xml:space="preserve"> AF/OS nº  173/2020</t>
  </si>
  <si>
    <t xml:space="preserve"> AF/OS nº  376/2020 Qtde. DT</t>
  </si>
  <si>
    <t xml:space="preserve"> AF/OS nº  377/2020 Qtde. DT</t>
  </si>
  <si>
    <t xml:space="preserve"> AF/OS nº  393/2020 Qtde. DT</t>
  </si>
  <si>
    <t xml:space="preserve"> AF/OS nº  421/2020 Qtde. DT</t>
  </si>
  <si>
    <t xml:space="preserve"> AF/OS nº  561/2020 Qtde. DT</t>
  </si>
  <si>
    <t xml:space="preserve"> AF/OS nº  562/2020 Qtde. DT</t>
  </si>
  <si>
    <t xml:space="preserve"> AF/OS nº  571/2020 Qtde. DT</t>
  </si>
  <si>
    <r>
      <t xml:space="preserve"> AF nº  
</t>
    </r>
    <r>
      <rPr>
        <b/>
        <sz val="11"/>
        <rFont val="Calibri"/>
        <family val="2"/>
        <scheme val="minor"/>
      </rPr>
      <t>101</t>
    </r>
    <r>
      <rPr>
        <sz val="11"/>
        <rFont val="Calibri"/>
        <family val="2"/>
        <scheme val="minor"/>
      </rPr>
      <t>/
2020
 Qtd. 
DT</t>
    </r>
  </si>
  <si>
    <r>
      <t xml:space="preserve"> AF nº 
 </t>
    </r>
    <r>
      <rPr>
        <b/>
        <sz val="11"/>
        <rFont val="Calibri"/>
        <family val="2"/>
        <scheme val="minor"/>
      </rPr>
      <t>208/</t>
    </r>
    <r>
      <rPr>
        <sz val="11"/>
        <rFont val="Calibri"/>
        <family val="2"/>
        <scheme val="minor"/>
      </rPr>
      <t xml:space="preserve">
2020
 Qtd.
DT</t>
    </r>
  </si>
  <si>
    <r>
      <t xml:space="preserve"> AF  nº
</t>
    </r>
    <r>
      <rPr>
        <b/>
        <sz val="11"/>
        <rFont val="Calibri"/>
        <family val="2"/>
        <scheme val="minor"/>
      </rPr>
      <t>232</t>
    </r>
    <r>
      <rPr>
        <sz val="11"/>
        <rFont val="Calibri"/>
        <family val="2"/>
        <scheme val="minor"/>
      </rPr>
      <t xml:space="preserve">
2020 
Qtde.
 DT</t>
    </r>
  </si>
  <si>
    <t>14/02/
2020</t>
  </si>
  <si>
    <t>20/02/
2020</t>
  </si>
  <si>
    <t xml:space="preserve"> AF/OS nº  352/2020 Qtde. DT</t>
  </si>
  <si>
    <t xml:space="preserve"> AF/OS nº  358/2020 Qtde. DT</t>
  </si>
  <si>
    <t xml:space="preserve"> AF/OS nº  359/2020 Qtde. DT</t>
  </si>
  <si>
    <t xml:space="preserve"> AF/OS nº  380/2020 Qtde. DT</t>
  </si>
  <si>
    <t xml:space="preserve"> AF/OS nº  416/2020 Qtde. DT</t>
  </si>
  <si>
    <t xml:space="preserve"> AF/OS nº  425/2020 Qtde. DT</t>
  </si>
  <si>
    <t xml:space="preserve"> AF/OS nº  428/2020 Qtde. DT</t>
  </si>
  <si>
    <t xml:space="preserve"> AF/OS nº  540/2020 Qtde. DT</t>
  </si>
  <si>
    <t xml:space="preserve"> AF/OS nº  35/2020 Qtde. DT</t>
  </si>
  <si>
    <t xml:space="preserve"> AF/OS nº  60/2020 Qtde. DT</t>
  </si>
  <si>
    <t xml:space="preserve"> AF/OS nº  64/2020 Qtde. DT</t>
  </si>
  <si>
    <t xml:space="preserve"> AF/OS nº  66/2020 Qtde. DT</t>
  </si>
  <si>
    <t xml:space="preserve"> AF/OS nº  72/2020 Qtde. DT</t>
  </si>
  <si>
    <t xml:space="preserve"> AF/OS nº  212/2020 Qtde. DT</t>
  </si>
  <si>
    <t xml:space="preserve"> AF/OS nº 510/2020 Qtde. DT</t>
  </si>
  <si>
    <t xml:space="preserve"> AF nº 852/2020 Qtde. DT (JAISON)</t>
  </si>
  <si>
    <t xml:space="preserve"> AF nº 892/2020 Qtde. DT (GEZIANE)</t>
  </si>
  <si>
    <t xml:space="preserve"> AF nº 894/2020 Qtde. DT (RP COMERCIAL)</t>
  </si>
  <si>
    <t xml:space="preserve"> AF nº  895/2020 Qtde. DT (KAFER)</t>
  </si>
  <si>
    <t xml:space="preserve"> AF nº 897/2020 Qtde. DT (NEUZA)</t>
  </si>
  <si>
    <t xml:space="preserve"> AF nº  900/2020 Qtde. DT (ELFORT)</t>
  </si>
  <si>
    <t>AF nº 854/2020 Qtde. DT (NEUZA)</t>
  </si>
  <si>
    <t xml:space="preserve"> AF nº  855/2020 Qtde. DT (ELFORT)</t>
  </si>
  <si>
    <t xml:space="preserve"> AF nº 856/2020 Qtde. DT (JAISON)</t>
  </si>
  <si>
    <t xml:space="preserve"> AF nº 857/2020 Qtde. DT (KAFER)</t>
  </si>
  <si>
    <t xml:space="preserve"> AF nº 890/2020 Qtde. DT (GEZIANE)</t>
  </si>
  <si>
    <t xml:space="preserve"> AF/OS nº  914/2020 Qtde. DT</t>
  </si>
  <si>
    <t xml:space="preserve"> AF/OS nº  918/2020 Qtde. DT</t>
  </si>
  <si>
    <t xml:space="preserve"> AF/OS nº 962/2020 Qtde. DT</t>
  </si>
  <si>
    <t xml:space="preserve"> AF/OS nº  964/2020 Qtde. DT</t>
  </si>
  <si>
    <t>CEDIDO PARA O CESFI</t>
  </si>
  <si>
    <t>AF nº 603/2020</t>
  </si>
  <si>
    <t>AF nº 604/2020</t>
  </si>
  <si>
    <t>AF nº 606/2020</t>
  </si>
  <si>
    <t>AF nº 608/2020</t>
  </si>
  <si>
    <t>AF nº 605/2020</t>
  </si>
  <si>
    <t>AF nº 607/2020</t>
  </si>
  <si>
    <t>AF nº 718/2020</t>
  </si>
  <si>
    <t>AF nº 720/2020</t>
  </si>
  <si>
    <t xml:space="preserve"> AF/OS nº  725/2020 Qtde. DT</t>
  </si>
  <si>
    <t xml:space="preserve"> AF/OS nº  921/2020 Qtde. DT</t>
  </si>
  <si>
    <t xml:space="preserve"> AF/OS nº  439/2020 Qtde. DT</t>
  </si>
  <si>
    <t>Estorno AF 425/2020</t>
  </si>
  <si>
    <t xml:space="preserve"> Estorno AF nº  725/2020</t>
  </si>
  <si>
    <t xml:space="preserve"> AF/OS nº  671/2020 Qtde. DT</t>
  </si>
  <si>
    <t xml:space="preserve"> AF/OS nº  734/2020 Qtde. DT</t>
  </si>
  <si>
    <t>AF 859/2020</t>
  </si>
  <si>
    <t>AF 860/2020</t>
  </si>
  <si>
    <t>AF 983/2020</t>
  </si>
  <si>
    <t xml:space="preserve"> AF/OS nº  733/2020 Qtde. DT</t>
  </si>
  <si>
    <t xml:space="preserve"> AF/OS nº 933 /2020 Qtde. DT</t>
  </si>
  <si>
    <t xml:space="preserve"> AF/OS nº 985 /2020 </t>
  </si>
  <si>
    <t xml:space="preserve"> AF/OS nº 989 /2020 </t>
  </si>
  <si>
    <t xml:space="preserve"> AF/OS nº  1009/2020 </t>
  </si>
  <si>
    <t>AF 1010/2020</t>
  </si>
  <si>
    <t>AF 1012/2020</t>
  </si>
  <si>
    <t xml:space="preserve"> AF/OS nº 1013 /2020 </t>
  </si>
  <si>
    <t xml:space="preserve"> AF/OS nº  528/2020 Qtde. DT</t>
  </si>
  <si>
    <t xml:space="preserve"> AF/OS nº  0663/2020 Qtde. DT</t>
  </si>
  <si>
    <t xml:space="preserve"> AF/OS nº  700/2020 Qtde. DT</t>
  </si>
  <si>
    <t xml:space="preserve"> AF/OS nº  0701/2020 Qtde. DT</t>
  </si>
  <si>
    <t xml:space="preserve"> AF/OS nº  0916/2020 Qtde. DT</t>
  </si>
  <si>
    <t xml:space="preserve"> AF/OS nº  0926/2020 Qtde. DT</t>
  </si>
  <si>
    <t xml:space="preserve"> AF/OS nº  935/2020 Qtde. DT</t>
  </si>
  <si>
    <t xml:space="preserve"> AF/OS nº  945/2020 Qtde. DT</t>
  </si>
  <si>
    <t xml:space="preserve"> AF/OS nº  963/2020 Qtde. DT</t>
  </si>
  <si>
    <t xml:space="preserve"> AF/OS nº  1006/2020 Qtde. DT</t>
  </si>
  <si>
    <t>02/09/2020 KAFER</t>
  </si>
  <si>
    <t>11/09/2020 NEUZA</t>
  </si>
  <si>
    <t>25/09/2020 KAFER</t>
  </si>
  <si>
    <t>25/09/2020 NEUZA</t>
  </si>
  <si>
    <t>04/11/2020 NEUZA</t>
  </si>
  <si>
    <t>05/11/2020 KAFER</t>
  </si>
  <si>
    <t>05/11/2020 GEZIANE</t>
  </si>
  <si>
    <t>06/11/2020 JAISON</t>
  </si>
  <si>
    <t>06/11/2020    RP COMERCIAL</t>
  </si>
  <si>
    <t>09/11/2020 ELFORT</t>
  </si>
  <si>
    <t xml:space="preserve"> AF/OS nº  71/2020 Qtde. DT</t>
  </si>
  <si>
    <t xml:space="preserve"> AF/OS nº  539/2020 Qtde. DT</t>
  </si>
  <si>
    <t xml:space="preserve"> AF/OS nº  592/2020 Qtde. DT</t>
  </si>
  <si>
    <t xml:space="preserve"> AF/OS nº  597/2020 Qtde. DT</t>
  </si>
  <si>
    <t xml:space="preserve"> AF/OS nº  768/2020 Qtde. DT</t>
  </si>
  <si>
    <t xml:space="preserve"> AF/OS nº  838/2020 Qtde. DT</t>
  </si>
  <si>
    <t>5 (Cessão do CEART e Reitoria ao CESFI em 25 e 26/05/2020)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</si>
</sst>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R$&quot;\ * #,##0.00_-;\-&quot;R$&quot;\ * #,##0.00_-;_-&quot;R$&quot;\ * &quot;-&quot;??_-;_-@_-"/>
    <numFmt numFmtId="43" formatCode="_-* #,##0.00_-;\-* #,##0.00_-;_-* &quot;-&quot;??_-;_-@_-"/>
    <numFmt numFmtId="164" formatCode="_(* #,##0.00_);_(* \(#,##0.00\);_(* &quot;-&quot;??_);_(@_)"/>
    <numFmt numFmtId="165" formatCode="_(* #,##0.00_);_(* \(#,##0.00\);_(* \-??_);_(@_)"/>
    <numFmt numFmtId="166" formatCode="#,##0;[Red]#,##0"/>
    <numFmt numFmtId="167" formatCode="_-* #,##0.00\ &quot;€&quot;_-;\-* #,##0.00\ &quot;€&quot;_-;_-* &quot;-&quot;??\ &quot;€&quot;_-;_-@_-"/>
    <numFmt numFmtId="168" formatCode="_-[$R$-416]\ * #,##0.00_-;\-[$R$-416]\ * #,##0.00_-;_-[$R$-416]\ * &quot;-&quot;??_-;_-@_-"/>
  </numFmts>
  <fonts count="36" x14ac:knownFonts="1">
    <font>
      <sz val="10"/>
      <name val="Arial"/>
    </font>
    <font>
      <sz val="11"/>
      <color theme="1"/>
      <name val="Calibri"/>
      <family val="2"/>
      <scheme val="minor"/>
    </font>
    <font>
      <sz val="10"/>
      <name val="Arial"/>
      <family val="2"/>
    </font>
    <font>
      <b/>
      <sz val="18"/>
      <color indexed="56"/>
      <name val="Cambria"/>
      <family val="2"/>
    </font>
    <font>
      <sz val="8"/>
      <color indexed="8"/>
      <name val="Arial"/>
      <family val="2"/>
    </font>
    <font>
      <sz val="11"/>
      <name val="Calibri"/>
      <family val="2"/>
      <scheme val="minor"/>
    </font>
    <font>
      <b/>
      <sz val="16"/>
      <color theme="1"/>
      <name val="Arial"/>
      <family val="2"/>
    </font>
    <font>
      <sz val="12"/>
      <color theme="1"/>
      <name val="Arial"/>
      <family val="2"/>
    </font>
    <font>
      <i/>
      <sz val="12"/>
      <color theme="1"/>
      <name val="Arial"/>
      <family val="2"/>
    </font>
    <font>
      <b/>
      <sz val="11"/>
      <color theme="1"/>
      <name val="Arial"/>
      <family val="2"/>
    </font>
    <font>
      <b/>
      <sz val="10"/>
      <color theme="1"/>
      <name val="Arial"/>
      <family val="2"/>
    </font>
    <font>
      <sz val="11"/>
      <color theme="1"/>
      <name val="Arial"/>
      <family val="2"/>
    </font>
    <font>
      <i/>
      <sz val="11"/>
      <color theme="1"/>
      <name val="Arial"/>
      <family val="2"/>
    </font>
    <font>
      <b/>
      <sz val="12"/>
      <color theme="1"/>
      <name val="Arial"/>
      <family val="2"/>
    </font>
    <font>
      <sz val="10"/>
      <name val="Arial"/>
      <family val="2"/>
    </font>
    <font>
      <sz val="12"/>
      <name val="Calibri"/>
      <family val="2"/>
      <scheme val="minor"/>
    </font>
    <font>
      <u/>
      <sz val="11"/>
      <color theme="10"/>
      <name val="Calibri"/>
      <family val="2"/>
      <scheme val="minor"/>
    </font>
    <font>
      <sz val="11"/>
      <color rgb="FF000000"/>
      <name val="Calibri"/>
      <family val="2"/>
      <scheme val="minor"/>
    </font>
    <font>
      <b/>
      <sz val="11"/>
      <color theme="1"/>
      <name val="Calibri"/>
      <family val="2"/>
      <scheme val="minor"/>
    </font>
    <font>
      <b/>
      <sz val="12"/>
      <color theme="1"/>
      <name val="Calibri"/>
      <family val="2"/>
      <scheme val="minor"/>
    </font>
    <font>
      <b/>
      <sz val="20"/>
      <color theme="1"/>
      <name val="Calibri"/>
      <family val="2"/>
      <scheme val="minor"/>
    </font>
    <font>
      <sz val="20"/>
      <name val="Calibri"/>
      <family val="2"/>
      <scheme val="minor"/>
    </font>
    <font>
      <sz val="72"/>
      <color theme="1"/>
      <name val="Calibri"/>
      <family val="2"/>
      <scheme val="minor"/>
    </font>
    <font>
      <b/>
      <sz val="8"/>
      <color theme="1"/>
      <name val="Calibri"/>
      <family val="2"/>
      <scheme val="minor"/>
    </font>
    <font>
      <sz val="8"/>
      <name val="Arial"/>
      <family val="2"/>
    </font>
    <font>
      <sz val="8"/>
      <name val="Calibri"/>
      <family val="2"/>
      <scheme val="minor"/>
    </font>
    <font>
      <sz val="8"/>
      <color rgb="FF000000"/>
      <name val="Calibri"/>
      <family val="2"/>
      <scheme val="minor"/>
    </font>
    <font>
      <sz val="8"/>
      <color theme="1"/>
      <name val="Arial"/>
      <family val="2"/>
    </font>
    <font>
      <b/>
      <sz val="8"/>
      <color rgb="FF000000"/>
      <name val="Calibri"/>
      <family val="2"/>
      <scheme val="minor"/>
    </font>
    <font>
      <b/>
      <sz val="8"/>
      <color indexed="8"/>
      <name val="Calibri"/>
      <family val="2"/>
    </font>
    <font>
      <sz val="9"/>
      <color indexed="81"/>
      <name val="Segoe UI"/>
      <charset val="1"/>
    </font>
    <font>
      <b/>
      <sz val="9"/>
      <color indexed="81"/>
      <name val="Segoe UI"/>
      <charset val="1"/>
    </font>
    <font>
      <sz val="11"/>
      <color rgb="FFFF0000"/>
      <name val="Calibri"/>
      <family val="2"/>
      <scheme val="minor"/>
    </font>
    <font>
      <b/>
      <sz val="11"/>
      <name val="Calibri"/>
      <family val="2"/>
      <scheme val="minor"/>
    </font>
    <font>
      <sz val="9"/>
      <color indexed="81"/>
      <name val="Tahoma"/>
      <charset val="1"/>
    </font>
    <font>
      <b/>
      <sz val="9"/>
      <color indexed="81"/>
      <name val="Tahoma"/>
      <charset val="1"/>
    </font>
  </fonts>
  <fills count="20">
    <fill>
      <patternFill patternType="none"/>
    </fill>
    <fill>
      <patternFill patternType="gray125"/>
    </fill>
    <fill>
      <patternFill patternType="solid">
        <fgColor indexed="41"/>
        <bgColor indexed="64"/>
      </patternFill>
    </fill>
    <fill>
      <patternFill patternType="solid">
        <fgColor indexed="10"/>
        <bgColor indexed="10"/>
      </patternFill>
    </fill>
    <fill>
      <patternFill patternType="solid">
        <fgColor indexed="11"/>
        <bgColor indexed="64"/>
      </patternFill>
    </fill>
    <fill>
      <patternFill patternType="solid">
        <fgColor indexed="13"/>
        <bgColor indexed="26"/>
      </patternFill>
    </fill>
    <fill>
      <patternFill patternType="solid">
        <fgColor indexed="53"/>
        <bgColor indexed="64"/>
      </patternFill>
    </fill>
    <fill>
      <patternFill patternType="solid">
        <fgColor rgb="FFFFFF00"/>
        <bgColor indexed="64"/>
      </patternFill>
    </fill>
    <fill>
      <patternFill patternType="solid">
        <fgColor theme="9" tint="0.39997558519241921"/>
        <bgColor indexed="64"/>
      </patternFill>
    </fill>
    <fill>
      <patternFill patternType="solid">
        <fgColor rgb="FF92D050"/>
        <bgColor indexed="64"/>
      </patternFill>
    </fill>
    <fill>
      <patternFill patternType="solid">
        <fgColor theme="3" tint="0.79998168889431442"/>
        <bgColor indexed="10"/>
      </patternFill>
    </fill>
    <fill>
      <patternFill patternType="solid">
        <fgColor theme="0"/>
        <bgColor indexed="64"/>
      </patternFill>
    </fill>
    <fill>
      <patternFill patternType="solid">
        <fgColor theme="0" tint="-0.14999847407452621"/>
        <bgColor indexed="64"/>
      </patternFill>
    </fill>
    <fill>
      <patternFill patternType="solid">
        <fgColor rgb="FFFF0000"/>
        <bgColor indexed="64"/>
      </patternFill>
    </fill>
    <fill>
      <patternFill patternType="solid">
        <fgColor theme="0" tint="-0.34998626667073579"/>
        <bgColor indexed="64"/>
      </patternFill>
    </fill>
    <fill>
      <patternFill patternType="solid">
        <fgColor rgb="FF00B050"/>
        <bgColor indexed="26"/>
      </patternFill>
    </fill>
    <fill>
      <patternFill patternType="solid">
        <fgColor rgb="FF00B050"/>
        <bgColor indexed="64"/>
      </patternFill>
    </fill>
    <fill>
      <patternFill patternType="solid">
        <fgColor rgb="FF00B0F0"/>
        <bgColor indexed="64"/>
      </patternFill>
    </fill>
    <fill>
      <patternFill patternType="solid">
        <fgColor rgb="FFFFC000"/>
        <bgColor indexed="64"/>
      </patternFill>
    </fill>
    <fill>
      <patternFill patternType="solid">
        <fgColor rgb="FFFFFFFF"/>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16">
    <xf numFmtId="0" fontId="0" fillId="0" borderId="0"/>
    <xf numFmtId="0" fontId="2" fillId="0" borderId="0"/>
    <xf numFmtId="164" fontId="2" fillId="0" borderId="0" applyFill="0" applyBorder="0" applyAlignment="0" applyProtection="0"/>
    <xf numFmtId="165" fontId="2" fillId="0" borderId="0" applyFill="0" applyBorder="0" applyAlignment="0" applyProtection="0"/>
    <xf numFmtId="0" fontId="3" fillId="0" borderId="0" applyNumberFormat="0" applyFill="0" applyBorder="0" applyAlignment="0" applyProtection="0"/>
    <xf numFmtId="44" fontId="14" fillId="0" borderId="0" applyFont="0" applyFill="0" applyBorder="0" applyAlignment="0" applyProtection="0"/>
    <xf numFmtId="167" fontId="14" fillId="0" borderId="0" applyFont="0" applyFill="0" applyBorder="0" applyAlignment="0" applyProtection="0"/>
    <xf numFmtId="43" fontId="2" fillId="0" borderId="0" applyFill="0" applyBorder="0" applyAlignment="0" applyProtection="0"/>
    <xf numFmtId="43" fontId="2" fillId="0" borderId="0" applyFill="0" applyBorder="0" applyAlignment="0" applyProtection="0"/>
    <xf numFmtId="44" fontId="2" fillId="0" borderId="0" applyFont="0" applyFill="0" applyBorder="0" applyAlignment="0" applyProtection="0"/>
    <xf numFmtId="167" fontId="2" fillId="0" borderId="0" applyFont="0" applyFill="0" applyBorder="0" applyAlignment="0" applyProtection="0"/>
    <xf numFmtId="43" fontId="2" fillId="0" borderId="0" applyFill="0" applyBorder="0" applyAlignment="0" applyProtection="0"/>
    <xf numFmtId="43" fontId="2" fillId="0" borderId="0" applyFill="0" applyBorder="0" applyAlignment="0" applyProtection="0"/>
    <xf numFmtId="9" fontId="2" fillId="0" borderId="0" applyFont="0" applyFill="0" applyBorder="0" applyAlignment="0" applyProtection="0"/>
    <xf numFmtId="0" fontId="16" fillId="0" borderId="0" applyNumberFormat="0" applyFill="0" applyBorder="0" applyAlignment="0" applyProtection="0"/>
    <xf numFmtId="44" fontId="1" fillId="0" borderId="0" applyFont="0" applyFill="0" applyBorder="0" applyAlignment="0" applyProtection="0"/>
  </cellStyleXfs>
  <cellXfs count="211">
    <xf numFmtId="0" fontId="0" fillId="0" borderId="0" xfId="0"/>
    <xf numFmtId="0" fontId="5" fillId="0" borderId="0" xfId="1" applyFont="1" applyFill="1" applyAlignment="1">
      <alignment horizontal="center" vertical="center" wrapText="1"/>
    </xf>
    <xf numFmtId="0" fontId="0" fillId="0" borderId="0" xfId="0" applyAlignment="1">
      <alignment wrapText="1"/>
    </xf>
    <xf numFmtId="0" fontId="6" fillId="0" borderId="0" xfId="0" applyFont="1" applyAlignment="1">
      <alignment horizontal="center" vertical="center" wrapText="1"/>
    </xf>
    <xf numFmtId="0" fontId="7" fillId="0" borderId="0" xfId="0" applyFont="1" applyAlignment="1">
      <alignment vertical="center" wrapText="1"/>
    </xf>
    <xf numFmtId="0" fontId="8" fillId="0" borderId="0" xfId="0" applyFont="1" applyAlignment="1">
      <alignment horizontal="justify" vertical="center" wrapText="1"/>
    </xf>
    <xf numFmtId="0" fontId="8" fillId="0" borderId="0" xfId="0" applyFont="1" applyAlignment="1">
      <alignment vertical="center" wrapText="1"/>
    </xf>
    <xf numFmtId="0" fontId="9" fillId="0" borderId="2" xfId="0" applyFont="1" applyBorder="1" applyAlignment="1">
      <alignment horizontal="center" vertical="center" textRotation="90" wrapText="1"/>
    </xf>
    <xf numFmtId="0" fontId="10" fillId="0" borderId="3" xfId="0" applyFont="1" applyBorder="1" applyAlignment="1">
      <alignment horizontal="center" vertical="center" wrapText="1"/>
    </xf>
    <xf numFmtId="0" fontId="7" fillId="0" borderId="4" xfId="0" applyFont="1" applyBorder="1" applyAlignment="1">
      <alignment vertical="center" wrapText="1"/>
    </xf>
    <xf numFmtId="0" fontId="7" fillId="0" borderId="5" xfId="0" applyFont="1" applyBorder="1" applyAlignment="1">
      <alignment vertical="center" wrapText="1"/>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8" fillId="0" borderId="0" xfId="0" applyFont="1" applyAlignment="1">
      <alignment horizontal="left" vertical="center" wrapText="1"/>
    </xf>
    <xf numFmtId="0" fontId="0" fillId="0" borderId="0" xfId="0" applyAlignment="1">
      <alignment horizontal="left" wrapText="1"/>
    </xf>
    <xf numFmtId="0" fontId="5" fillId="0" borderId="0" xfId="1" applyFont="1" applyAlignment="1">
      <alignment wrapText="1"/>
    </xf>
    <xf numFmtId="0" fontId="5" fillId="0" borderId="0" xfId="1" applyFont="1" applyFill="1" applyAlignment="1">
      <alignment vertical="center" wrapText="1"/>
    </xf>
    <xf numFmtId="0" fontId="5" fillId="0" borderId="0" xfId="1" applyFont="1" applyFill="1" applyAlignment="1" applyProtection="1">
      <alignment wrapText="1"/>
      <protection locked="0"/>
    </xf>
    <xf numFmtId="3" fontId="5" fillId="0" borderId="0" xfId="1" applyNumberFormat="1" applyFont="1" applyAlignment="1" applyProtection="1">
      <alignment wrapText="1"/>
      <protection locked="0"/>
    </xf>
    <xf numFmtId="0" fontId="5" fillId="0" borderId="0" xfId="1" applyFont="1" applyAlignment="1" applyProtection="1">
      <alignment wrapText="1"/>
      <protection locked="0"/>
    </xf>
    <xf numFmtId="168" fontId="15" fillId="9" borderId="6" xfId="1" applyNumberFormat="1" applyFont="1" applyFill="1" applyBorder="1" applyAlignment="1" applyProtection="1">
      <alignment horizontal="right"/>
      <protection locked="0"/>
    </xf>
    <xf numFmtId="168" fontId="15" fillId="9" borderId="7" xfId="1" applyNumberFormat="1" applyFont="1" applyFill="1" applyBorder="1" applyAlignment="1" applyProtection="1">
      <alignment horizontal="right"/>
      <protection locked="0"/>
    </xf>
    <xf numFmtId="9" fontId="15" fillId="9" borderId="8" xfId="13" applyFont="1" applyFill="1" applyBorder="1" applyAlignment="1" applyProtection="1">
      <alignment horizontal="right"/>
      <protection locked="0"/>
    </xf>
    <xf numFmtId="2" fontId="15" fillId="9" borderId="7" xfId="1" applyNumberFormat="1" applyFont="1" applyFill="1" applyBorder="1" applyAlignment="1">
      <alignment horizontal="right"/>
    </xf>
    <xf numFmtId="0" fontId="15" fillId="9" borderId="12" xfId="1" applyFont="1" applyFill="1" applyBorder="1" applyAlignment="1" applyProtection="1">
      <alignment horizontal="left"/>
      <protection locked="0"/>
    </xf>
    <xf numFmtId="0" fontId="15" fillId="9" borderId="19" xfId="1" applyFont="1" applyFill="1" applyBorder="1" applyAlignment="1" applyProtection="1">
      <alignment horizontal="left"/>
      <protection locked="0"/>
    </xf>
    <xf numFmtId="0" fontId="15" fillId="9" borderId="14" xfId="1" applyFont="1" applyFill="1" applyBorder="1" applyAlignment="1" applyProtection="1">
      <alignment horizontal="left"/>
      <protection locked="0"/>
    </xf>
    <xf numFmtId="0" fontId="15" fillId="9" borderId="0" xfId="1" applyFont="1" applyFill="1" applyBorder="1" applyAlignment="1" applyProtection="1">
      <alignment horizontal="left"/>
      <protection locked="0"/>
    </xf>
    <xf numFmtId="0" fontId="15" fillId="9" borderId="16" xfId="1" applyFont="1" applyFill="1" applyBorder="1" applyAlignment="1" applyProtection="1">
      <alignment horizontal="left"/>
      <protection locked="0"/>
    </xf>
    <xf numFmtId="0" fontId="15" fillId="9" borderId="18" xfId="1" applyFont="1" applyFill="1" applyBorder="1" applyAlignment="1" applyProtection="1">
      <alignment horizontal="left"/>
      <protection locked="0"/>
    </xf>
    <xf numFmtId="44" fontId="5" fillId="8" borderId="1" xfId="1" applyNumberFormat="1" applyFont="1" applyFill="1" applyBorder="1" applyAlignment="1">
      <alignment vertical="center" wrapText="1"/>
    </xf>
    <xf numFmtId="3" fontId="5" fillId="0" borderId="1" xfId="1" applyNumberFormat="1" applyFont="1" applyFill="1" applyBorder="1" applyAlignment="1" applyProtection="1">
      <alignment horizontal="center" vertical="center" wrapText="1"/>
      <protection locked="0"/>
    </xf>
    <xf numFmtId="0" fontId="5" fillId="7" borderId="1" xfId="0" applyFont="1" applyFill="1" applyBorder="1" applyAlignment="1">
      <alignment horizontal="center" vertical="center" wrapText="1"/>
    </xf>
    <xf numFmtId="44" fontId="5" fillId="8" borderId="1" xfId="1" applyNumberFormat="1" applyFont="1" applyFill="1" applyBorder="1" applyAlignment="1">
      <alignment horizontal="center" vertical="center" wrapText="1"/>
    </xf>
    <xf numFmtId="0" fontId="5" fillId="2" borderId="1" xfId="1" applyFont="1" applyFill="1" applyBorder="1" applyAlignment="1" applyProtection="1">
      <alignment horizontal="center" vertical="center" wrapText="1"/>
      <protection locked="0"/>
    </xf>
    <xf numFmtId="0" fontId="5" fillId="2" borderId="1" xfId="1" applyFont="1" applyFill="1" applyBorder="1" applyAlignment="1" applyProtection="1">
      <alignment horizontal="center" vertical="center" wrapText="1"/>
    </xf>
    <xf numFmtId="166" fontId="5" fillId="2" borderId="1" xfId="1" applyNumberFormat="1" applyFont="1" applyFill="1" applyBorder="1" applyAlignment="1">
      <alignment horizontal="center" vertical="center" wrapText="1"/>
    </xf>
    <xf numFmtId="0" fontId="5" fillId="2" borderId="1" xfId="1" applyNumberFormat="1" applyFont="1" applyFill="1" applyBorder="1" applyAlignment="1" applyProtection="1">
      <alignment horizontal="center" vertical="center" wrapText="1"/>
      <protection locked="0"/>
    </xf>
    <xf numFmtId="166" fontId="5" fillId="4" borderId="1" xfId="0" applyNumberFormat="1" applyFont="1" applyFill="1" applyBorder="1" applyAlignment="1">
      <alignment horizontal="center" vertical="center" wrapText="1"/>
    </xf>
    <xf numFmtId="3" fontId="5" fillId="3" borderId="1" xfId="1" applyNumberFormat="1" applyFont="1" applyFill="1" applyBorder="1" applyAlignment="1" applyProtection="1">
      <alignment horizontal="center" vertical="center" wrapText="1"/>
      <protection locked="0"/>
    </xf>
    <xf numFmtId="4" fontId="5" fillId="0" borderId="0" xfId="1" applyNumberFormat="1" applyFont="1" applyFill="1" applyAlignment="1">
      <alignment horizontal="center" vertical="center" wrapText="1"/>
    </xf>
    <xf numFmtId="166" fontId="5" fillId="0" borderId="0" xfId="0" applyNumberFormat="1" applyFont="1" applyFill="1" applyAlignment="1">
      <alignment horizontal="center" vertical="center" wrapText="1"/>
    </xf>
    <xf numFmtId="0" fontId="17" fillId="12" borderId="1" xfId="0" applyFont="1" applyFill="1" applyBorder="1" applyAlignment="1">
      <alignment horizontal="center" vertical="center" wrapText="1"/>
    </xf>
    <xf numFmtId="44" fontId="5" fillId="0" borderId="0" xfId="5" applyFont="1" applyFill="1" applyAlignment="1">
      <alignment horizontal="center" vertical="center" wrapText="1"/>
    </xf>
    <xf numFmtId="168" fontId="5" fillId="2" borderId="1" xfId="3" applyNumberFormat="1" applyFont="1" applyFill="1" applyBorder="1" applyAlignment="1" applyProtection="1">
      <alignment horizontal="center" vertical="center" wrapText="1"/>
    </xf>
    <xf numFmtId="3" fontId="5" fillId="10" borderId="9" xfId="1" applyNumberFormat="1" applyFont="1" applyFill="1" applyBorder="1" applyAlignment="1" applyProtection="1">
      <alignment horizontal="center" vertical="center" wrapText="1"/>
      <protection locked="0"/>
    </xf>
    <xf numFmtId="0" fontId="5" fillId="0" borderId="1" xfId="1" applyFont="1" applyBorder="1" applyAlignment="1">
      <alignment wrapText="1"/>
    </xf>
    <xf numFmtId="0" fontId="5" fillId="11"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11" borderId="1" xfId="0" applyFont="1" applyFill="1" applyBorder="1" applyAlignment="1">
      <alignment horizontal="center" vertical="center" wrapText="1"/>
    </xf>
    <xf numFmtId="0" fontId="0" fillId="11" borderId="1" xfId="0" applyFont="1" applyFill="1" applyBorder="1" applyAlignment="1">
      <alignment horizontal="center" vertical="center"/>
    </xf>
    <xf numFmtId="0" fontId="0" fillId="12" borderId="1" xfId="0" applyFont="1" applyFill="1" applyBorder="1" applyAlignment="1">
      <alignment horizontal="center" vertical="center" wrapText="1"/>
    </xf>
    <xf numFmtId="0" fontId="0" fillId="12" borderId="1" xfId="0" applyFont="1" applyFill="1" applyBorder="1" applyAlignment="1">
      <alignment horizontal="center" vertical="center"/>
    </xf>
    <xf numFmtId="4" fontId="15" fillId="0" borderId="0" xfId="1" applyNumberFormat="1" applyFont="1" applyFill="1" applyAlignment="1">
      <alignment horizontal="center" vertical="center" wrapText="1"/>
    </xf>
    <xf numFmtId="0" fontId="17" fillId="11" borderId="1" xfId="0" applyFont="1" applyFill="1" applyBorder="1" applyAlignment="1">
      <alignment horizontal="center" vertical="center" wrapText="1"/>
    </xf>
    <xf numFmtId="0" fontId="21" fillId="0" borderId="0" xfId="1" applyFont="1" applyFill="1" applyAlignment="1">
      <alignment horizontal="center" vertical="center" wrapText="1"/>
    </xf>
    <xf numFmtId="3" fontId="5" fillId="7" borderId="1" xfId="1" applyNumberFormat="1" applyFont="1" applyFill="1" applyBorder="1" applyAlignment="1" applyProtection="1">
      <alignment horizontal="center" vertical="center" wrapText="1"/>
      <protection locked="0"/>
    </xf>
    <xf numFmtId="0" fontId="5" fillId="0" borderId="1" xfId="1" applyFont="1" applyBorder="1" applyAlignment="1" applyProtection="1">
      <alignment wrapText="1"/>
      <protection locked="0"/>
    </xf>
    <xf numFmtId="0" fontId="21" fillId="13" borderId="0" xfId="1" applyFont="1" applyFill="1" applyAlignment="1">
      <alignment horizontal="center" vertical="center" wrapText="1"/>
    </xf>
    <xf numFmtId="0" fontId="18" fillId="14" borderId="20" xfId="0" applyFont="1" applyFill="1" applyBorder="1" applyAlignment="1">
      <alignment horizontal="center" vertical="center"/>
    </xf>
    <xf numFmtId="0" fontId="18" fillId="14" borderId="1" xfId="0" applyFont="1" applyFill="1" applyBorder="1" applyAlignment="1">
      <alignment horizontal="center" vertical="center"/>
    </xf>
    <xf numFmtId="0" fontId="18" fillId="14" borderId="1" xfId="0" applyFont="1" applyFill="1" applyBorder="1" applyAlignment="1">
      <alignment horizontal="center" vertical="center" wrapText="1"/>
    </xf>
    <xf numFmtId="0" fontId="5" fillId="14" borderId="0" xfId="1" applyFont="1" applyFill="1" applyAlignment="1">
      <alignment horizontal="center" vertical="center" wrapText="1"/>
    </xf>
    <xf numFmtId="0" fontId="18" fillId="11" borderId="1" xfId="0" applyFont="1" applyFill="1" applyBorder="1" applyAlignment="1">
      <alignment horizontal="center" vertical="center" wrapText="1"/>
    </xf>
    <xf numFmtId="0" fontId="0" fillId="0" borderId="1" xfId="0" applyFont="1" applyBorder="1" applyAlignment="1">
      <alignment horizontal="center" vertical="center"/>
    </xf>
    <xf numFmtId="0" fontId="18" fillId="0" borderId="1" xfId="0" applyFont="1" applyBorder="1" applyAlignment="1">
      <alignment horizontal="center" vertical="center"/>
    </xf>
    <xf numFmtId="0" fontId="18" fillId="11" borderId="1" xfId="0" applyFont="1" applyFill="1" applyBorder="1" applyAlignment="1">
      <alignment horizontal="center" vertical="center"/>
    </xf>
    <xf numFmtId="0" fontId="18" fillId="12" borderId="1" xfId="0" applyFont="1" applyFill="1" applyBorder="1" applyAlignment="1">
      <alignment horizontal="center" vertical="center"/>
    </xf>
    <xf numFmtId="0" fontId="18" fillId="12"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22" fillId="0" borderId="20" xfId="0" applyFont="1" applyBorder="1" applyAlignment="1">
      <alignment horizontal="center" vertical="center"/>
    </xf>
    <xf numFmtId="0" fontId="22" fillId="12" borderId="20" xfId="0" applyFont="1" applyFill="1" applyBorder="1" applyAlignment="1">
      <alignment horizontal="center" vertical="center"/>
    </xf>
    <xf numFmtId="0" fontId="23" fillId="14" borderId="1" xfId="0" applyFont="1" applyFill="1" applyBorder="1" applyAlignment="1">
      <alignment horizontal="center" vertical="center"/>
    </xf>
    <xf numFmtId="0" fontId="24" fillId="0" borderId="1" xfId="0" applyFont="1" applyBorder="1" applyAlignment="1">
      <alignment horizontal="left" vertical="center"/>
    </xf>
    <xf numFmtId="0" fontId="24" fillId="0" borderId="1" xfId="0" applyFont="1" applyBorder="1" applyAlignment="1">
      <alignment horizontal="left" vertical="center" wrapText="1"/>
    </xf>
    <xf numFmtId="0" fontId="24" fillId="11" borderId="1" xfId="0" applyFont="1" applyFill="1" applyBorder="1" applyAlignment="1">
      <alignment horizontal="left" vertical="center" wrapText="1"/>
    </xf>
    <xf numFmtId="0" fontId="24" fillId="11" borderId="1" xfId="0" applyFont="1" applyFill="1" applyBorder="1" applyAlignment="1">
      <alignment horizontal="justify" vertical="center"/>
    </xf>
    <xf numFmtId="0" fontId="25" fillId="11" borderId="1" xfId="0" applyFont="1" applyFill="1" applyBorder="1" applyAlignment="1">
      <alignment horizontal="left" vertical="center" wrapText="1"/>
    </xf>
    <xf numFmtId="0" fontId="24" fillId="12" borderId="1" xfId="0" applyFont="1" applyFill="1" applyBorder="1" applyAlignment="1">
      <alignment horizontal="left" vertical="center" wrapText="1"/>
    </xf>
    <xf numFmtId="0" fontId="25" fillId="12" borderId="1" xfId="0" applyFont="1" applyFill="1" applyBorder="1" applyAlignment="1">
      <alignment horizontal="left" vertical="center" wrapText="1"/>
    </xf>
    <xf numFmtId="0" fontId="26" fillId="11" borderId="1" xfId="0" applyFont="1" applyFill="1" applyBorder="1" applyAlignment="1">
      <alignment horizontal="left" vertical="center"/>
    </xf>
    <xf numFmtId="0" fontId="26" fillId="11" borderId="1" xfId="0" applyFont="1" applyFill="1" applyBorder="1" applyAlignment="1">
      <alignment horizontal="left" vertical="center" wrapText="1"/>
    </xf>
    <xf numFmtId="0" fontId="27" fillId="12" borderId="1" xfId="0" applyFont="1" applyFill="1" applyBorder="1" applyAlignment="1">
      <alignment vertical="center" wrapText="1"/>
    </xf>
    <xf numFmtId="0" fontId="26" fillId="12" borderId="1" xfId="0" applyFont="1" applyFill="1" applyBorder="1" applyAlignment="1">
      <alignment horizontal="left" vertical="center" wrapText="1"/>
    </xf>
    <xf numFmtId="0" fontId="24" fillId="11" borderId="1" xfId="0" applyFont="1" applyFill="1" applyBorder="1" applyAlignment="1">
      <alignment horizontal="left" vertical="center"/>
    </xf>
    <xf numFmtId="0" fontId="24" fillId="12" borderId="1" xfId="0" applyFont="1" applyFill="1" applyBorder="1" applyAlignment="1">
      <alignment horizontal="justify" vertical="center"/>
    </xf>
    <xf numFmtId="0" fontId="25" fillId="11" borderId="1" xfId="14" applyFont="1" applyFill="1" applyBorder="1" applyAlignment="1">
      <alignment horizontal="left" vertical="center" wrapText="1"/>
    </xf>
    <xf numFmtId="0" fontId="27" fillId="11" borderId="1" xfId="0" applyFont="1" applyFill="1" applyBorder="1" applyAlignment="1">
      <alignment vertical="center"/>
    </xf>
    <xf numFmtId="0" fontId="24" fillId="12" borderId="1" xfId="0" applyFont="1" applyFill="1" applyBorder="1" applyAlignment="1">
      <alignment horizontal="left" vertical="center"/>
    </xf>
    <xf numFmtId="0" fontId="27" fillId="11" borderId="1" xfId="0" applyFont="1" applyFill="1" applyBorder="1" applyAlignment="1">
      <alignment vertical="center" wrapText="1"/>
    </xf>
    <xf numFmtId="0" fontId="27" fillId="12" borderId="1" xfId="0" applyFont="1" applyFill="1" applyBorder="1" applyAlignment="1">
      <alignment horizontal="left" vertical="center" wrapText="1"/>
    </xf>
    <xf numFmtId="0" fontId="25" fillId="0" borderId="1" xfId="0" applyFont="1" applyFill="1" applyBorder="1" applyAlignment="1">
      <alignment horizontal="left" vertical="center" wrapText="1"/>
    </xf>
    <xf numFmtId="0" fontId="25" fillId="0" borderId="0" xfId="1" applyFont="1" applyFill="1" applyAlignment="1">
      <alignment horizontal="center" vertical="center"/>
    </xf>
    <xf numFmtId="44" fontId="0" fillId="11" borderId="1" xfId="5" applyFont="1" applyFill="1" applyBorder="1" applyAlignment="1">
      <alignment horizontal="center" vertical="center" wrapText="1"/>
    </xf>
    <xf numFmtId="44" fontId="0" fillId="11" borderId="1" xfId="5" applyFont="1" applyFill="1" applyBorder="1" applyAlignment="1">
      <alignment horizontal="center" vertical="center"/>
    </xf>
    <xf numFmtId="44" fontId="0" fillId="12" borderId="1" xfId="5" applyFont="1" applyFill="1" applyBorder="1" applyAlignment="1">
      <alignment horizontal="center" vertical="center"/>
    </xf>
    <xf numFmtId="44" fontId="0" fillId="12" borderId="1" xfId="5" applyFont="1" applyFill="1" applyBorder="1" applyAlignment="1">
      <alignment horizontal="center" vertical="center" wrapText="1"/>
    </xf>
    <xf numFmtId="44" fontId="5" fillId="11" borderId="1" xfId="5" applyFont="1" applyFill="1" applyBorder="1" applyAlignment="1">
      <alignment horizontal="center" vertical="center"/>
    </xf>
    <xf numFmtId="44" fontId="5" fillId="0" borderId="1" xfId="9" applyFont="1" applyBorder="1" applyAlignment="1" applyProtection="1">
      <alignment wrapText="1"/>
      <protection locked="0"/>
    </xf>
    <xf numFmtId="44" fontId="5" fillId="0" borderId="1" xfId="9" applyFont="1" applyFill="1" applyBorder="1" applyAlignment="1" applyProtection="1">
      <alignment wrapText="1"/>
      <protection locked="0"/>
    </xf>
    <xf numFmtId="0" fontId="22" fillId="11" borderId="6" xfId="0" applyFont="1" applyFill="1" applyBorder="1" applyAlignment="1">
      <alignment horizontal="center" vertical="center" wrapText="1"/>
    </xf>
    <xf numFmtId="0" fontId="22" fillId="11" borderId="7" xfId="0" applyFont="1" applyFill="1" applyBorder="1" applyAlignment="1">
      <alignment horizontal="center" vertical="center" wrapText="1"/>
    </xf>
    <xf numFmtId="0" fontId="24" fillId="0" borderId="1" xfId="0" applyFont="1" applyBorder="1" applyAlignment="1">
      <alignment horizontal="center" vertical="center"/>
    </xf>
    <xf numFmtId="0" fontId="24" fillId="0" borderId="1" xfId="0" applyFont="1" applyBorder="1" applyAlignment="1">
      <alignment horizontal="center" vertical="center" wrapText="1"/>
    </xf>
    <xf numFmtId="0" fontId="24" fillId="11" borderId="1" xfId="0" applyFont="1" applyFill="1" applyBorder="1" applyAlignment="1">
      <alignment horizontal="center" vertical="center" wrapText="1"/>
    </xf>
    <xf numFmtId="0" fontId="24" fillId="11" borderId="1" xfId="0" applyFont="1" applyFill="1" applyBorder="1" applyAlignment="1">
      <alignment horizontal="center" vertical="center"/>
    </xf>
    <xf numFmtId="0" fontId="25" fillId="11" borderId="1" xfId="0" applyFont="1" applyFill="1" applyBorder="1" applyAlignment="1">
      <alignment horizontal="center" vertical="center" wrapText="1"/>
    </xf>
    <xf numFmtId="0" fontId="24" fillId="12" borderId="1" xfId="0" applyFont="1" applyFill="1" applyBorder="1" applyAlignment="1">
      <alignment horizontal="center" vertical="center" wrapText="1"/>
    </xf>
    <xf numFmtId="0" fontId="24" fillId="12" borderId="1" xfId="0" applyFont="1" applyFill="1" applyBorder="1" applyAlignment="1">
      <alignment horizontal="center" wrapText="1"/>
    </xf>
    <xf numFmtId="0" fontId="26" fillId="12" borderId="1" xfId="0" applyFont="1" applyFill="1" applyBorder="1" applyAlignment="1">
      <alignment horizontal="center" vertical="center" wrapText="1"/>
    </xf>
    <xf numFmtId="0" fontId="24" fillId="12" borderId="1" xfId="0" applyFont="1" applyFill="1" applyBorder="1" applyAlignment="1">
      <alignment horizontal="center" vertical="center"/>
    </xf>
    <xf numFmtId="0" fontId="26" fillId="11" borderId="1" xfId="0" applyFont="1" applyFill="1" applyBorder="1" applyAlignment="1">
      <alignment horizontal="center" vertical="center"/>
    </xf>
    <xf numFmtId="0" fontId="26" fillId="11" borderId="1" xfId="0" applyFont="1" applyFill="1" applyBorder="1" applyAlignment="1">
      <alignment horizontal="center" vertical="center" wrapText="1"/>
    </xf>
    <xf numFmtId="0" fontId="25" fillId="12" borderId="1" xfId="0" applyFont="1" applyFill="1" applyBorder="1" applyAlignment="1">
      <alignment horizontal="center" vertical="center" wrapText="1"/>
    </xf>
    <xf numFmtId="0" fontId="27" fillId="12" borderId="1" xfId="0" applyFont="1" applyFill="1" applyBorder="1" applyAlignment="1">
      <alignment horizontal="center" vertical="center" wrapText="1"/>
    </xf>
    <xf numFmtId="49" fontId="24" fillId="11" borderId="1" xfId="0" applyNumberFormat="1" applyFont="1" applyFill="1" applyBorder="1" applyAlignment="1">
      <alignment horizontal="center" vertical="center" wrapText="1"/>
    </xf>
    <xf numFmtId="0" fontId="27" fillId="11" borderId="1"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0" xfId="1" applyFont="1" applyFill="1" applyAlignment="1">
      <alignment horizontal="center" vertical="center" wrapText="1"/>
    </xf>
    <xf numFmtId="0" fontId="19" fillId="0" borderId="1" xfId="0" applyFont="1" applyBorder="1" applyAlignment="1">
      <alignment horizontal="center" vertical="center" wrapText="1"/>
    </xf>
    <xf numFmtId="0" fontId="19" fillId="12" borderId="1" xfId="0" applyFont="1" applyFill="1" applyBorder="1" applyAlignment="1">
      <alignment horizontal="center" vertical="center" wrapText="1"/>
    </xf>
    <xf numFmtId="166" fontId="5" fillId="14" borderId="1" xfId="1" applyNumberFormat="1" applyFont="1" applyFill="1" applyBorder="1" applyAlignment="1">
      <alignment horizontal="center" vertical="center" wrapText="1"/>
    </xf>
    <xf numFmtId="0" fontId="5" fillId="14" borderId="1" xfId="1" applyFont="1" applyFill="1" applyBorder="1" applyAlignment="1" applyProtection="1">
      <alignment horizontal="center" vertical="center" wrapText="1"/>
      <protection locked="0"/>
    </xf>
    <xf numFmtId="0" fontId="15" fillId="9" borderId="9" xfId="1" applyFont="1" applyFill="1" applyBorder="1" applyAlignment="1" applyProtection="1">
      <protection locked="0"/>
    </xf>
    <xf numFmtId="0" fontId="15" fillId="9" borderId="10" xfId="1" applyFont="1" applyFill="1" applyBorder="1" applyAlignment="1" applyProtection="1">
      <protection locked="0"/>
    </xf>
    <xf numFmtId="0" fontId="15" fillId="9" borderId="11" xfId="1" applyFont="1" applyFill="1" applyBorder="1" applyAlignment="1" applyProtection="1">
      <protection locked="0"/>
    </xf>
    <xf numFmtId="44" fontId="5" fillId="0" borderId="0" xfId="1" applyNumberFormat="1" applyFont="1" applyAlignment="1">
      <alignment wrapText="1"/>
    </xf>
    <xf numFmtId="14" fontId="5" fillId="2" borderId="1" xfId="1" applyNumberFormat="1" applyFont="1" applyFill="1" applyBorder="1" applyAlignment="1" applyProtection="1">
      <alignment horizontal="center" vertical="center" wrapText="1"/>
      <protection locked="0"/>
    </xf>
    <xf numFmtId="3" fontId="5" fillId="0" borderId="1" xfId="1" applyNumberFormat="1" applyFont="1" applyBorder="1" applyAlignment="1" applyProtection="1">
      <alignment horizontal="center" vertical="center" wrapText="1"/>
      <protection locked="0"/>
    </xf>
    <xf numFmtId="0" fontId="5" fillId="11" borderId="1" xfId="1" applyFont="1" applyFill="1" applyBorder="1" applyAlignment="1" applyProtection="1">
      <alignment wrapText="1"/>
      <protection locked="0"/>
    </xf>
    <xf numFmtId="0" fontId="5" fillId="11" borderId="1" xfId="1" applyFont="1" applyFill="1" applyBorder="1" applyAlignment="1" applyProtection="1">
      <alignment horizontal="center" vertical="center" wrapText="1"/>
      <protection locked="0"/>
    </xf>
    <xf numFmtId="0" fontId="5" fillId="7" borderId="1" xfId="1" applyFont="1" applyFill="1" applyBorder="1" applyAlignment="1" applyProtection="1">
      <alignment horizontal="center" vertical="center" wrapText="1"/>
      <protection locked="0"/>
    </xf>
    <xf numFmtId="0" fontId="5" fillId="7" borderId="1" xfId="1" applyFont="1" applyFill="1" applyBorder="1" applyAlignment="1">
      <alignment wrapText="1"/>
    </xf>
    <xf numFmtId="0" fontId="5" fillId="7" borderId="1" xfId="1" applyFont="1" applyFill="1" applyBorder="1" applyAlignment="1" applyProtection="1">
      <alignment wrapText="1"/>
      <protection locked="0"/>
    </xf>
    <xf numFmtId="16" fontId="5" fillId="2" borderId="1" xfId="1" applyNumberFormat="1" applyFont="1" applyFill="1" applyBorder="1" applyAlignment="1" applyProtection="1">
      <alignment horizontal="center" vertical="center" wrapText="1"/>
      <protection locked="0"/>
    </xf>
    <xf numFmtId="14" fontId="5" fillId="16" borderId="1" xfId="1" applyNumberFormat="1" applyFont="1" applyFill="1" applyBorder="1" applyAlignment="1" applyProtection="1">
      <alignment horizontal="center" vertical="center" wrapText="1"/>
      <protection locked="0"/>
    </xf>
    <xf numFmtId="3" fontId="5" fillId="11" borderId="1" xfId="1" applyNumberFormat="1" applyFont="1" applyFill="1" applyBorder="1" applyAlignment="1" applyProtection="1">
      <alignment horizontal="center" vertical="center" wrapText="1"/>
      <protection locked="0"/>
    </xf>
    <xf numFmtId="0" fontId="5" fillId="11" borderId="1" xfId="1" applyFont="1" applyFill="1" applyBorder="1" applyAlignment="1" applyProtection="1">
      <alignment horizontal="center" wrapText="1"/>
      <protection locked="0"/>
    </xf>
    <xf numFmtId="0" fontId="32" fillId="11" borderId="1" xfId="1" applyFont="1" applyFill="1" applyBorder="1" applyAlignment="1" applyProtection="1">
      <alignment horizontal="center" wrapText="1"/>
      <protection locked="0"/>
    </xf>
    <xf numFmtId="0" fontId="22" fillId="12" borderId="21" xfId="0" applyFont="1" applyFill="1" applyBorder="1" applyAlignment="1">
      <alignment horizontal="center" vertical="center"/>
    </xf>
    <xf numFmtId="0" fontId="22" fillId="12" borderId="22" xfId="0" applyFont="1" applyFill="1" applyBorder="1" applyAlignment="1">
      <alignment horizontal="center" vertical="center"/>
    </xf>
    <xf numFmtId="0" fontId="22" fillId="12" borderId="23" xfId="0" applyFont="1" applyFill="1" applyBorder="1" applyAlignment="1">
      <alignment horizontal="center" vertical="center"/>
    </xf>
    <xf numFmtId="0" fontId="19" fillId="12" borderId="6" xfId="0" applyFont="1" applyFill="1" applyBorder="1" applyAlignment="1">
      <alignment horizontal="center" vertical="center" wrapText="1"/>
    </xf>
    <xf numFmtId="0" fontId="19" fillId="12" borderId="7" xfId="0" applyFont="1" applyFill="1" applyBorder="1" applyAlignment="1">
      <alignment horizontal="center" vertical="center" wrapText="1"/>
    </xf>
    <xf numFmtId="0" fontId="19" fillId="12" borderId="8" xfId="0" applyFont="1" applyFill="1" applyBorder="1" applyAlignment="1">
      <alignment horizontal="center" vertical="center" wrapText="1"/>
    </xf>
    <xf numFmtId="0" fontId="22" fillId="0" borderId="21" xfId="0" applyFont="1" applyBorder="1" applyAlignment="1">
      <alignment horizontal="center" vertical="center"/>
    </xf>
    <xf numFmtId="0" fontId="22" fillId="0" borderId="22" xfId="0" applyFont="1" applyBorder="1" applyAlignment="1">
      <alignment horizontal="center" vertical="center"/>
    </xf>
    <xf numFmtId="0" fontId="22" fillId="0" borderId="23" xfId="0" applyFont="1" applyBorder="1" applyAlignment="1">
      <alignment horizontal="center" vertical="center"/>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12" borderId="6" xfId="0" applyFont="1" applyFill="1" applyBorder="1" applyAlignment="1">
      <alignment horizontal="center" vertical="center" wrapText="1"/>
    </xf>
    <xf numFmtId="0" fontId="20" fillId="12" borderId="7" xfId="0" applyFont="1" applyFill="1" applyBorder="1" applyAlignment="1">
      <alignment horizontal="center" vertical="center" wrapText="1"/>
    </xf>
    <xf numFmtId="0" fontId="20" fillId="12" borderId="8" xfId="0" applyFont="1" applyFill="1" applyBorder="1" applyAlignment="1">
      <alignment horizontal="center" vertical="center" wrapText="1"/>
    </xf>
    <xf numFmtId="0" fontId="22" fillId="11" borderId="21" xfId="0" applyFont="1" applyFill="1" applyBorder="1" applyAlignment="1">
      <alignment horizontal="center" vertical="center"/>
    </xf>
    <xf numFmtId="0" fontId="22" fillId="11" borderId="22" xfId="0" applyFont="1" applyFill="1" applyBorder="1" applyAlignment="1">
      <alignment horizontal="center" vertical="center"/>
    </xf>
    <xf numFmtId="0" fontId="22" fillId="11" borderId="23" xfId="0" applyFont="1" applyFill="1" applyBorder="1" applyAlignment="1">
      <alignment horizontal="center" vertical="center"/>
    </xf>
    <xf numFmtId="0" fontId="20" fillId="11" borderId="7" xfId="0" applyFont="1" applyFill="1" applyBorder="1" applyAlignment="1">
      <alignment horizontal="center" vertical="center" wrapText="1"/>
    </xf>
    <xf numFmtId="0" fontId="20" fillId="11" borderId="8" xfId="0" applyFont="1" applyFill="1" applyBorder="1" applyAlignment="1">
      <alignment horizontal="center" vertical="center" wrapText="1"/>
    </xf>
    <xf numFmtId="0" fontId="20" fillId="11" borderId="6" xfId="0" applyFont="1" applyFill="1" applyBorder="1" applyAlignment="1">
      <alignment horizontal="center" vertical="center" wrapText="1"/>
    </xf>
    <xf numFmtId="3" fontId="5" fillId="5" borderId="1" xfId="1" applyNumberFormat="1" applyFont="1" applyFill="1" applyBorder="1" applyAlignment="1" applyProtection="1">
      <alignment horizontal="center" vertical="center" wrapText="1"/>
      <protection locked="0"/>
    </xf>
    <xf numFmtId="0" fontId="5" fillId="6" borderId="1" xfId="0" applyNumberFormat="1" applyFont="1" applyFill="1" applyBorder="1" applyAlignment="1">
      <alignment horizontal="left" vertical="center" wrapText="1"/>
    </xf>
    <xf numFmtId="3" fontId="5" fillId="15" borderId="1" xfId="1" applyNumberFormat="1" applyFont="1" applyFill="1" applyBorder="1" applyAlignment="1" applyProtection="1">
      <alignment horizontal="center" vertical="center" wrapText="1"/>
      <protection locked="0"/>
    </xf>
    <xf numFmtId="0" fontId="5" fillId="6" borderId="1" xfId="0" applyNumberFormat="1" applyFont="1" applyFill="1" applyBorder="1" applyAlignment="1">
      <alignment horizontal="center" vertical="center" wrapText="1"/>
    </xf>
    <xf numFmtId="0" fontId="15" fillId="9" borderId="12" xfId="1" applyFont="1" applyFill="1" applyBorder="1" applyAlignment="1">
      <alignment horizontal="center" vertical="center" wrapText="1"/>
    </xf>
    <xf numFmtId="0" fontId="15" fillId="9" borderId="19" xfId="1" applyFont="1" applyFill="1" applyBorder="1" applyAlignment="1">
      <alignment horizontal="center" vertical="center" wrapText="1"/>
    </xf>
    <xf numFmtId="0" fontId="15" fillId="9" borderId="13" xfId="1" applyFont="1" applyFill="1" applyBorder="1" applyAlignment="1">
      <alignment horizontal="center" vertical="center" wrapText="1"/>
    </xf>
    <xf numFmtId="0" fontId="15" fillId="9" borderId="14" xfId="1" applyFont="1" applyFill="1" applyBorder="1" applyAlignment="1">
      <alignment horizontal="center" vertical="center" wrapText="1"/>
    </xf>
    <xf numFmtId="0" fontId="15" fillId="9" borderId="0" xfId="1" applyFont="1" applyFill="1" applyBorder="1" applyAlignment="1">
      <alignment horizontal="center" vertical="center" wrapText="1"/>
    </xf>
    <xf numFmtId="0" fontId="15" fillId="9" borderId="15" xfId="1" applyFont="1" applyFill="1" applyBorder="1" applyAlignment="1">
      <alignment horizontal="center" vertical="center" wrapText="1"/>
    </xf>
    <xf numFmtId="0" fontId="15" fillId="9" borderId="16" xfId="1" applyFont="1" applyFill="1" applyBorder="1" applyAlignment="1">
      <alignment horizontal="center" vertical="center" wrapText="1"/>
    </xf>
    <xf numFmtId="0" fontId="15" fillId="9" borderId="18" xfId="1" applyFont="1" applyFill="1" applyBorder="1" applyAlignment="1">
      <alignment horizontal="center" vertical="center" wrapText="1"/>
    </xf>
    <xf numFmtId="0" fontId="15" fillId="9" borderId="17" xfId="1" applyFont="1" applyFill="1" applyBorder="1" applyAlignment="1">
      <alignment horizontal="center" vertical="center" wrapText="1"/>
    </xf>
    <xf numFmtId="0" fontId="12" fillId="0" borderId="0" xfId="0" applyFont="1" applyAlignment="1">
      <alignment horizontal="center" vertical="center" wrapText="1"/>
    </xf>
    <xf numFmtId="0" fontId="6" fillId="0" borderId="0" xfId="0" applyFont="1" applyAlignment="1">
      <alignment horizontal="center" vertical="center" wrapText="1"/>
    </xf>
    <xf numFmtId="0" fontId="13" fillId="0" borderId="0" xfId="0" applyFont="1" applyAlignment="1">
      <alignment horizontal="center" vertical="center" wrapText="1"/>
    </xf>
    <xf numFmtId="0" fontId="8" fillId="0" borderId="0" xfId="0" applyFont="1" applyAlignment="1">
      <alignment horizontal="left" vertical="center" wrapText="1"/>
    </xf>
    <xf numFmtId="0" fontId="8" fillId="0" borderId="0" xfId="0" applyFont="1" applyAlignment="1">
      <alignment horizontal="justify" vertical="center" wrapText="1"/>
    </xf>
    <xf numFmtId="0" fontId="11" fillId="0" borderId="0" xfId="0" applyFont="1" applyAlignment="1">
      <alignment horizontal="left" vertical="center" wrapText="1"/>
    </xf>
    <xf numFmtId="0" fontId="12" fillId="0" borderId="0" xfId="0" applyFont="1" applyAlignment="1">
      <alignment horizontal="left" vertical="center" wrapText="1"/>
    </xf>
    <xf numFmtId="0" fontId="7" fillId="0" borderId="0" xfId="0" applyFont="1" applyAlignment="1">
      <alignment horizontal="center" vertical="center" wrapText="1"/>
    </xf>
    <xf numFmtId="3" fontId="33" fillId="5" borderId="1" xfId="1" applyNumberFormat="1" applyFont="1" applyFill="1" applyBorder="1" applyAlignment="1" applyProtection="1">
      <alignment horizontal="center" vertical="center" wrapText="1"/>
      <protection locked="0"/>
    </xf>
    <xf numFmtId="14" fontId="33" fillId="2" borderId="1" xfId="1" applyNumberFormat="1" applyFont="1" applyFill="1" applyBorder="1" applyAlignment="1" applyProtection="1">
      <alignment horizontal="center" vertical="center" wrapText="1"/>
      <protection locked="0"/>
    </xf>
    <xf numFmtId="0" fontId="5" fillId="7" borderId="1" xfId="1" applyFont="1" applyFill="1" applyBorder="1" applyAlignment="1" applyProtection="1">
      <alignment horizontal="center" wrapText="1"/>
      <protection locked="0"/>
    </xf>
    <xf numFmtId="44" fontId="5" fillId="0" borderId="0" xfId="9" applyFont="1" applyAlignment="1" applyProtection="1">
      <alignment wrapText="1"/>
      <protection locked="0"/>
    </xf>
    <xf numFmtId="0" fontId="5" fillId="17" borderId="1" xfId="1" applyFont="1" applyFill="1" applyBorder="1" applyAlignment="1" applyProtection="1">
      <alignment horizontal="center" wrapText="1"/>
      <protection locked="0"/>
    </xf>
    <xf numFmtId="44" fontId="5" fillId="7" borderId="1" xfId="1" applyNumberFormat="1" applyFont="1" applyFill="1" applyBorder="1" applyAlignment="1" applyProtection="1">
      <alignment wrapText="1"/>
      <protection locked="0"/>
    </xf>
    <xf numFmtId="0" fontId="5" fillId="0" borderId="1" xfId="1" applyFont="1" applyBorder="1" applyAlignment="1">
      <alignment horizontal="center" vertical="center" wrapText="1"/>
    </xf>
    <xf numFmtId="3" fontId="5" fillId="0" borderId="6" xfId="1" applyNumberFormat="1" applyFont="1" applyBorder="1" applyAlignment="1" applyProtection="1">
      <alignment horizontal="center" vertical="center" wrapText="1"/>
      <protection locked="0"/>
    </xf>
    <xf numFmtId="3" fontId="5" fillId="0" borderId="2" xfId="1" applyNumberFormat="1" applyFont="1" applyBorder="1" applyAlignment="1" applyProtection="1">
      <alignment horizontal="center" vertical="center" wrapText="1"/>
      <protection locked="0"/>
    </xf>
    <xf numFmtId="3" fontId="5" fillId="0" borderId="7" xfId="1" applyNumberFormat="1" applyFont="1" applyBorder="1" applyAlignment="1" applyProtection="1">
      <alignment horizontal="center" vertical="center" wrapText="1"/>
      <protection locked="0"/>
    </xf>
    <xf numFmtId="3" fontId="5" fillId="0" borderId="8" xfId="1" applyNumberFormat="1" applyFont="1" applyBorder="1" applyAlignment="1" applyProtection="1">
      <alignment horizontal="center" vertical="center" wrapText="1"/>
      <protection locked="0"/>
    </xf>
    <xf numFmtId="0" fontId="5" fillId="7" borderId="1" xfId="1" applyFont="1" applyFill="1" applyBorder="1" applyAlignment="1">
      <alignment horizontal="center" vertical="center" wrapText="1"/>
    </xf>
    <xf numFmtId="44" fontId="5" fillId="0" borderId="1" xfId="9" applyFont="1" applyFill="1" applyBorder="1" applyAlignment="1" applyProtection="1">
      <alignment horizontal="center" wrapText="1"/>
      <protection locked="0"/>
    </xf>
    <xf numFmtId="0" fontId="5" fillId="0" borderId="1" xfId="1" applyFont="1" applyBorder="1" applyAlignment="1" applyProtection="1">
      <alignment horizontal="center" wrapText="1"/>
      <protection locked="0"/>
    </xf>
    <xf numFmtId="0" fontId="5" fillId="0" borderId="1" xfId="1" applyFont="1" applyBorder="1" applyAlignment="1">
      <alignment vertical="center" wrapText="1"/>
    </xf>
    <xf numFmtId="0" fontId="5" fillId="0" borderId="0" xfId="1" applyFont="1" applyAlignment="1" applyProtection="1">
      <alignment horizontal="center" wrapText="1"/>
      <protection locked="0"/>
    </xf>
    <xf numFmtId="0" fontId="5" fillId="16" borderId="1" xfId="1" applyFont="1" applyFill="1" applyBorder="1" applyAlignment="1">
      <alignment wrapText="1"/>
    </xf>
    <xf numFmtId="3" fontId="5" fillId="5" borderId="6" xfId="1" applyNumberFormat="1" applyFont="1" applyFill="1" applyBorder="1" applyAlignment="1" applyProtection="1">
      <alignment horizontal="center" vertical="center" wrapText="1"/>
      <protection locked="0"/>
    </xf>
    <xf numFmtId="0" fontId="5" fillId="5" borderId="6" xfId="1" applyFont="1" applyFill="1" applyBorder="1" applyAlignment="1" applyProtection="1">
      <alignment horizontal="center" vertical="center" wrapText="1"/>
      <protection locked="0"/>
    </xf>
    <xf numFmtId="3" fontId="5" fillId="5" borderId="8" xfId="1" applyNumberFormat="1" applyFont="1" applyFill="1" applyBorder="1" applyAlignment="1" applyProtection="1">
      <alignment horizontal="center" vertical="center" wrapText="1"/>
      <protection locked="0"/>
    </xf>
    <xf numFmtId="0" fontId="5" fillId="5" borderId="8" xfId="1" applyFont="1" applyFill="1" applyBorder="1" applyAlignment="1" applyProtection="1">
      <alignment horizontal="center" vertical="center" wrapText="1"/>
      <protection locked="0"/>
    </xf>
    <xf numFmtId="0" fontId="5" fillId="18" borderId="1" xfId="1" applyFont="1" applyFill="1" applyBorder="1" applyAlignment="1">
      <alignment wrapText="1"/>
    </xf>
    <xf numFmtId="0" fontId="5" fillId="7" borderId="1" xfId="1" applyFont="1" applyFill="1" applyBorder="1" applyAlignment="1">
      <alignment horizontal="center" wrapText="1"/>
    </xf>
    <xf numFmtId="44" fontId="5" fillId="0" borderId="1" xfId="9" applyFont="1" applyBorder="1" applyAlignment="1" applyProtection="1">
      <alignment horizontal="center" vertical="center" wrapText="1"/>
      <protection locked="0"/>
    </xf>
    <xf numFmtId="44" fontId="5" fillId="0" borderId="1" xfId="9" applyFont="1" applyFill="1" applyBorder="1" applyAlignment="1" applyProtection="1">
      <alignment horizontal="center" vertical="center" wrapText="1"/>
      <protection locked="0"/>
    </xf>
    <xf numFmtId="0" fontId="5" fillId="0" borderId="1" xfId="1" applyFont="1" applyBorder="1" applyAlignment="1" applyProtection="1">
      <alignment horizontal="center" vertical="center" wrapText="1"/>
      <protection locked="0"/>
    </xf>
    <xf numFmtId="3" fontId="25" fillId="0" borderId="1" xfId="1" applyNumberFormat="1" applyFont="1" applyBorder="1" applyAlignment="1" applyProtection="1">
      <alignment horizontal="center" vertical="center" wrapText="1"/>
      <protection locked="0"/>
    </xf>
    <xf numFmtId="0" fontId="33" fillId="7" borderId="1" xfId="1" applyFont="1" applyFill="1" applyBorder="1" applyAlignment="1" applyProtection="1">
      <alignment horizontal="center" vertical="center" wrapText="1"/>
      <protection locked="0"/>
    </xf>
    <xf numFmtId="0" fontId="5" fillId="19" borderId="1" xfId="1" applyFont="1" applyFill="1" applyBorder="1" applyAlignment="1" applyProtection="1">
      <alignment wrapText="1"/>
      <protection locked="0"/>
    </xf>
    <xf numFmtId="0" fontId="33" fillId="7" borderId="1" xfId="1" applyFont="1" applyFill="1" applyBorder="1" applyAlignment="1">
      <alignment horizontal="center" vertical="center" wrapText="1"/>
    </xf>
  </cellXfs>
  <cellStyles count="16">
    <cellStyle name="Hiperlink" xfId="14" builtinId="8"/>
    <cellStyle name="Moeda" xfId="5" builtinId="4"/>
    <cellStyle name="Moeda 10 2" xfId="15" xr:uid="{00000000-0005-0000-0000-000002000000}"/>
    <cellStyle name="Moeda 2" xfId="6" xr:uid="{00000000-0005-0000-0000-000003000000}"/>
    <cellStyle name="Moeda 2 2" xfId="10" xr:uid="{00000000-0005-0000-0000-000004000000}"/>
    <cellStyle name="Moeda 3" xfId="9" xr:uid="{00000000-0005-0000-0000-000005000000}"/>
    <cellStyle name="Normal" xfId="0" builtinId="0"/>
    <cellStyle name="Normal 2" xfId="1" xr:uid="{00000000-0005-0000-0000-000007000000}"/>
    <cellStyle name="Porcentagem 2" xfId="13" xr:uid="{00000000-0005-0000-0000-000008000000}"/>
    <cellStyle name="Separador de milhares 2" xfId="2" xr:uid="{00000000-0005-0000-0000-000009000000}"/>
    <cellStyle name="Separador de milhares 2 2" xfId="8" xr:uid="{00000000-0005-0000-0000-00000A000000}"/>
    <cellStyle name="Separador de milhares 2 2 2" xfId="12" xr:uid="{00000000-0005-0000-0000-00000B000000}"/>
    <cellStyle name="Separador de milhares 2 3" xfId="7" xr:uid="{00000000-0005-0000-0000-00000C000000}"/>
    <cellStyle name="Separador de milhares 2 3 2" xfId="11" xr:uid="{00000000-0005-0000-0000-00000D000000}"/>
    <cellStyle name="Separador de milhares 3" xfId="3" xr:uid="{00000000-0005-0000-0000-00000E000000}"/>
    <cellStyle name="Título 5" xfId="4" xr:uid="{00000000-0005-0000-0000-00000F000000}"/>
  </cellStyles>
  <dxfs count="78">
    <dxf>
      <font>
        <color rgb="FF9C0006"/>
      </font>
      <fill>
        <patternFill>
          <bgColor rgb="FFFFC7CE"/>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ill>
        <patternFill>
          <bgColor theme="9" tint="0.39994506668294322"/>
        </patternFill>
      </fill>
    </dxf>
    <dxf>
      <fill>
        <patternFill>
          <bgColor theme="9" tint="0.39994506668294322"/>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Camila Luca" id="{28E8C7AA-0B7A-4CC4-A264-592F69046221}" userId="650d3afa6dd1c1e5" providerId="Windows Live"/>
</personList>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I263" dT="2020-05-26T15:36:58.18" personId="{28E8C7AA-0B7A-4CC4-A264-592F69046221}" id="{90A84073-5156-4DD7-A7CF-FA04D1BC0AFB}">
    <text>Cedido 03 UN ao CESFI dia 26/05/2020</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w.havan.com.br/mangueira-para-gas-de-cozinha-glp-1-20m-durin-05207.html"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havan.com.br/mangueira-para-gas-de-cozinha-glp-1-20m-durin-05207.html"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hyperlink" Target="https://www.havan.com.br/mangueira-para-gas-de-cozinha-glp-1-20m-durin-05207.html"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www.havan.com.br/mangueira-para-gas-de-cozinha-glp-1-20m-durin-05207.html"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hyperlink" Target="https://www.havan.com.br/mangueira-para-gas-de-cozinha-glp-1-20m-durin-05207.html"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s://www.havan.com.br/mangueira-para-gas-de-cozinha-glp-1-20m-durin-05207.html" TargetMode="External"/></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hyperlink" Target="https://www.havan.com.br/mangueira-para-gas-de-cozinha-glp-1-20m-durin-05207.html" TargetMode="External"/></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hyperlink" Target="https://www.havan.com.br/mangueira-para-gas-de-cozinha-glp-1-20m-durin-05207.html" TargetMode="External"/></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hyperlink" Target="https://www.havan.com.br/mangueira-para-gas-de-cozinha-glp-1-20m-durin-05207.html" TargetMode="External"/></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hyperlink" Target="https://www.havan.com.br/mangueira-para-gas-de-cozinha-glp-1-20m-durin-05207.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649"/>
  <sheetViews>
    <sheetView topLeftCell="A344" zoomScale="80" zoomScaleNormal="80" workbookViewId="0">
      <selection activeCell="J4" sqref="J4"/>
    </sheetView>
  </sheetViews>
  <sheetFormatPr defaultColWidth="9.73046875" defaultRowHeight="39.950000000000003" customHeight="1" x14ac:dyDescent="0.45"/>
  <cols>
    <col min="1" max="1" width="7" style="55" customWidth="1"/>
    <col min="2" max="2" width="38.59765625" style="1" customWidth="1"/>
    <col min="3" max="3" width="9.59765625" style="53" customWidth="1"/>
    <col min="4" max="4" width="55.265625" style="92" customWidth="1"/>
    <col min="5" max="5" width="19.3984375" style="118" customWidth="1"/>
    <col min="6" max="6" width="10" style="1" customWidth="1"/>
    <col min="7" max="7" width="16.73046875" style="1" customWidth="1"/>
    <col min="8" max="8" width="12.73046875" style="43" bestFit="1" customWidth="1"/>
    <col min="9" max="9" width="13.86328125" style="17" customWidth="1"/>
    <col min="10" max="10" width="13.265625" style="41" customWidth="1"/>
    <col min="11" max="11" width="12.59765625" style="18" customWidth="1"/>
    <col min="12" max="12" width="13.59765625" style="19" customWidth="1"/>
    <col min="13" max="14" width="13.73046875" style="19" customWidth="1"/>
    <col min="15" max="15" width="16.59765625" style="19" customWidth="1"/>
    <col min="16" max="16" width="15.73046875" style="19" customWidth="1"/>
    <col min="17" max="23" width="13.73046875" style="19" customWidth="1"/>
    <col min="24" max="29" width="13.73046875" style="15" customWidth="1"/>
    <col min="30" max="16384" width="9.73046875" style="15"/>
  </cols>
  <sheetData>
    <row r="1" spans="1:29" ht="39.950000000000003" customHeight="1" x14ac:dyDescent="0.45">
      <c r="A1" s="161" t="s">
        <v>509</v>
      </c>
      <c r="B1" s="161"/>
      <c r="C1" s="161"/>
      <c r="D1" s="161" t="s">
        <v>459</v>
      </c>
      <c r="E1" s="161"/>
      <c r="F1" s="161"/>
      <c r="G1" s="161"/>
      <c r="H1" s="161"/>
      <c r="I1" s="161" t="s">
        <v>510</v>
      </c>
      <c r="J1" s="161"/>
      <c r="K1" s="161"/>
      <c r="L1" s="160" t="s">
        <v>1261</v>
      </c>
      <c r="M1" s="160" t="s">
        <v>1262</v>
      </c>
      <c r="N1" s="160" t="s">
        <v>1263</v>
      </c>
      <c r="O1" s="160" t="s">
        <v>1264</v>
      </c>
      <c r="P1" s="181" t="s">
        <v>1265</v>
      </c>
      <c r="Q1" s="160" t="s">
        <v>508</v>
      </c>
      <c r="R1" s="160" t="s">
        <v>508</v>
      </c>
      <c r="S1" s="160" t="s">
        <v>508</v>
      </c>
      <c r="T1" s="160" t="s">
        <v>508</v>
      </c>
      <c r="U1" s="160" t="s">
        <v>508</v>
      </c>
      <c r="V1" s="160" t="s">
        <v>508</v>
      </c>
      <c r="W1" s="160" t="s">
        <v>508</v>
      </c>
      <c r="X1" s="160" t="s">
        <v>508</v>
      </c>
      <c r="Y1" s="160" t="s">
        <v>508</v>
      </c>
      <c r="Z1" s="160" t="s">
        <v>508</v>
      </c>
      <c r="AA1" s="160" t="s">
        <v>508</v>
      </c>
      <c r="AB1" s="160" t="s">
        <v>508</v>
      </c>
      <c r="AC1" s="160" t="s">
        <v>508</v>
      </c>
    </row>
    <row r="2" spans="1:29" ht="39.950000000000003" customHeight="1" x14ac:dyDescent="0.45">
      <c r="A2" s="161" t="s">
        <v>461</v>
      </c>
      <c r="B2" s="161"/>
      <c r="C2" s="161"/>
      <c r="D2" s="161"/>
      <c r="E2" s="161"/>
      <c r="F2" s="161"/>
      <c r="G2" s="161"/>
      <c r="H2" s="161"/>
      <c r="I2" s="161"/>
      <c r="J2" s="161"/>
      <c r="K2" s="161"/>
      <c r="L2" s="160"/>
      <c r="M2" s="160"/>
      <c r="N2" s="160"/>
      <c r="O2" s="160"/>
      <c r="P2" s="181"/>
      <c r="Q2" s="160"/>
      <c r="R2" s="160"/>
      <c r="S2" s="160"/>
      <c r="T2" s="160"/>
      <c r="U2" s="160"/>
      <c r="V2" s="160"/>
      <c r="W2" s="160"/>
      <c r="X2" s="160"/>
      <c r="Y2" s="160"/>
      <c r="Z2" s="160"/>
      <c r="AA2" s="160"/>
      <c r="AB2" s="160"/>
      <c r="AC2" s="160"/>
    </row>
    <row r="3" spans="1:29" s="16" customFormat="1" ht="39.950000000000003" customHeight="1" x14ac:dyDescent="0.35">
      <c r="A3" s="59" t="s">
        <v>511</v>
      </c>
      <c r="B3" s="61" t="s">
        <v>462</v>
      </c>
      <c r="C3" s="60" t="s">
        <v>512</v>
      </c>
      <c r="D3" s="72" t="s">
        <v>463</v>
      </c>
      <c r="E3" s="72" t="s">
        <v>464</v>
      </c>
      <c r="F3" s="61" t="s">
        <v>4</v>
      </c>
      <c r="G3" s="61" t="s">
        <v>465</v>
      </c>
      <c r="H3" s="62" t="s">
        <v>513</v>
      </c>
      <c r="I3" s="61" t="s">
        <v>1192</v>
      </c>
      <c r="J3" s="121" t="s">
        <v>0</v>
      </c>
      <c r="K3" s="122" t="s">
        <v>2</v>
      </c>
      <c r="L3" s="127">
        <v>44127</v>
      </c>
      <c r="M3" s="127">
        <v>44127</v>
      </c>
      <c r="N3" s="127">
        <v>40474</v>
      </c>
      <c r="O3" s="127">
        <v>44127</v>
      </c>
      <c r="P3" s="182">
        <v>44133</v>
      </c>
      <c r="Q3" s="37" t="s">
        <v>1</v>
      </c>
      <c r="R3" s="37" t="s">
        <v>1</v>
      </c>
      <c r="S3" s="37" t="s">
        <v>1</v>
      </c>
      <c r="T3" s="37" t="s">
        <v>1</v>
      </c>
      <c r="U3" s="37" t="s">
        <v>1</v>
      </c>
      <c r="V3" s="37" t="s">
        <v>1</v>
      </c>
      <c r="W3" s="37" t="s">
        <v>1</v>
      </c>
      <c r="X3" s="37" t="s">
        <v>1</v>
      </c>
      <c r="Y3" s="37" t="s">
        <v>1</v>
      </c>
      <c r="Z3" s="37" t="s">
        <v>1</v>
      </c>
      <c r="AA3" s="37" t="s">
        <v>1</v>
      </c>
      <c r="AB3" s="37" t="s">
        <v>1</v>
      </c>
      <c r="AC3" s="37" t="s">
        <v>1</v>
      </c>
    </row>
    <row r="4" spans="1:29" ht="39.950000000000003" customHeight="1" x14ac:dyDescent="0.45">
      <c r="A4" s="145">
        <v>1</v>
      </c>
      <c r="B4" s="148" t="s">
        <v>514</v>
      </c>
      <c r="C4" s="63">
        <v>1</v>
      </c>
      <c r="D4" s="73" t="s">
        <v>515</v>
      </c>
      <c r="E4" s="102" t="s">
        <v>516</v>
      </c>
      <c r="F4" s="64" t="s">
        <v>228</v>
      </c>
      <c r="G4" s="64" t="s">
        <v>40</v>
      </c>
      <c r="H4" s="93">
        <v>2.2000000000000002</v>
      </c>
      <c r="I4" s="32">
        <v>20</v>
      </c>
      <c r="J4" s="38">
        <f>I4-(SUM(L4:AC4))</f>
        <v>0</v>
      </c>
      <c r="K4" s="39" t="str">
        <f>IF(J4&lt;0,"ATENÇÃO","OK")</f>
        <v>OK</v>
      </c>
      <c r="L4" s="128">
        <v>20</v>
      </c>
      <c r="M4" s="128"/>
      <c r="N4" s="128"/>
      <c r="O4" s="128"/>
      <c r="P4" s="128"/>
      <c r="Q4" s="31"/>
      <c r="R4" s="31"/>
      <c r="S4" s="31"/>
      <c r="T4" s="31"/>
      <c r="U4" s="31"/>
      <c r="V4" s="31"/>
      <c r="W4" s="31"/>
      <c r="X4" s="46"/>
      <c r="Y4" s="46"/>
      <c r="Z4" s="46"/>
      <c r="AA4" s="46"/>
      <c r="AB4" s="46"/>
      <c r="AC4" s="46"/>
    </row>
    <row r="5" spans="1:29" ht="39.950000000000003" customHeight="1" x14ac:dyDescent="0.45">
      <c r="A5" s="146"/>
      <c r="B5" s="149"/>
      <c r="C5" s="65">
        <v>2</v>
      </c>
      <c r="D5" s="74" t="s">
        <v>39</v>
      </c>
      <c r="E5" s="103" t="s">
        <v>517</v>
      </c>
      <c r="F5" s="48" t="s">
        <v>35</v>
      </c>
      <c r="G5" s="48" t="s">
        <v>40</v>
      </c>
      <c r="H5" s="94">
        <v>0.52</v>
      </c>
      <c r="I5" s="32"/>
      <c r="J5" s="38">
        <f t="shared" ref="J5:J68" si="0">I5-(SUM(L5:AC5))</f>
        <v>0</v>
      </c>
      <c r="K5" s="39" t="str">
        <f t="shared" ref="K5:K68" si="1">IF(J5&lt;0,"ATENÇÃO","OK")</f>
        <v>OK</v>
      </c>
      <c r="L5" s="128"/>
      <c r="M5" s="128"/>
      <c r="N5" s="128"/>
      <c r="O5" s="128"/>
      <c r="P5" s="128"/>
      <c r="Q5" s="31"/>
      <c r="R5" s="31"/>
      <c r="S5" s="31"/>
      <c r="T5" s="31"/>
      <c r="U5" s="31"/>
      <c r="V5" s="31"/>
      <c r="W5" s="31"/>
      <c r="X5" s="46"/>
      <c r="Y5" s="46"/>
      <c r="Z5" s="46"/>
      <c r="AA5" s="46"/>
      <c r="AB5" s="46"/>
      <c r="AC5" s="46"/>
    </row>
    <row r="6" spans="1:29" ht="39.950000000000003" customHeight="1" x14ac:dyDescent="0.45">
      <c r="A6" s="146"/>
      <c r="B6" s="149"/>
      <c r="C6" s="65">
        <v>3</v>
      </c>
      <c r="D6" s="74" t="s">
        <v>41</v>
      </c>
      <c r="E6" s="103" t="s">
        <v>518</v>
      </c>
      <c r="F6" s="48" t="s">
        <v>35</v>
      </c>
      <c r="G6" s="48" t="s">
        <v>40</v>
      </c>
      <c r="H6" s="94">
        <v>0.42</v>
      </c>
      <c r="I6" s="32"/>
      <c r="J6" s="38">
        <f t="shared" si="0"/>
        <v>0</v>
      </c>
      <c r="K6" s="39" t="str">
        <f t="shared" si="1"/>
        <v>OK</v>
      </c>
      <c r="L6" s="128"/>
      <c r="M6" s="128"/>
      <c r="N6" s="128"/>
      <c r="O6" s="128"/>
      <c r="P6" s="128"/>
      <c r="Q6" s="31"/>
      <c r="R6" s="31"/>
      <c r="S6" s="31"/>
      <c r="T6" s="31"/>
      <c r="U6" s="31"/>
      <c r="V6" s="31"/>
      <c r="W6" s="31"/>
      <c r="X6" s="46"/>
      <c r="Y6" s="46"/>
      <c r="Z6" s="46"/>
      <c r="AA6" s="46"/>
      <c r="AB6" s="46"/>
      <c r="AC6" s="46"/>
    </row>
    <row r="7" spans="1:29" ht="39.950000000000003" customHeight="1" x14ac:dyDescent="0.45">
      <c r="A7" s="146"/>
      <c r="B7" s="149"/>
      <c r="C7" s="65">
        <v>4</v>
      </c>
      <c r="D7" s="74" t="s">
        <v>42</v>
      </c>
      <c r="E7" s="103" t="s">
        <v>519</v>
      </c>
      <c r="F7" s="48" t="s">
        <v>35</v>
      </c>
      <c r="G7" s="48" t="s">
        <v>40</v>
      </c>
      <c r="H7" s="94">
        <v>35.479999999999997</v>
      </c>
      <c r="I7" s="32"/>
      <c r="J7" s="38">
        <f t="shared" si="0"/>
        <v>0</v>
      </c>
      <c r="K7" s="39" t="str">
        <f t="shared" si="1"/>
        <v>OK</v>
      </c>
      <c r="L7" s="128"/>
      <c r="M7" s="128"/>
      <c r="N7" s="128"/>
      <c r="O7" s="128"/>
      <c r="P7" s="128"/>
      <c r="Q7" s="31"/>
      <c r="R7" s="31"/>
      <c r="S7" s="31"/>
      <c r="T7" s="31"/>
      <c r="U7" s="31"/>
      <c r="V7" s="31"/>
      <c r="W7" s="31"/>
      <c r="X7" s="46"/>
      <c r="Y7" s="46"/>
      <c r="Z7" s="46"/>
      <c r="AA7" s="46"/>
      <c r="AB7" s="46"/>
      <c r="AC7" s="46"/>
    </row>
    <row r="8" spans="1:29" ht="39.950000000000003" customHeight="1" x14ac:dyDescent="0.45">
      <c r="A8" s="146"/>
      <c r="B8" s="149"/>
      <c r="C8" s="65">
        <v>5</v>
      </c>
      <c r="D8" s="74" t="s">
        <v>43</v>
      </c>
      <c r="E8" s="103" t="s">
        <v>520</v>
      </c>
      <c r="F8" s="48" t="s">
        <v>44</v>
      </c>
      <c r="G8" s="48" t="s">
        <v>40</v>
      </c>
      <c r="H8" s="94">
        <v>11.42</v>
      </c>
      <c r="I8" s="32">
        <v>5</v>
      </c>
      <c r="J8" s="38">
        <f t="shared" si="0"/>
        <v>0</v>
      </c>
      <c r="K8" s="39" t="str">
        <f t="shared" si="1"/>
        <v>OK</v>
      </c>
      <c r="L8" s="128">
        <v>5</v>
      </c>
      <c r="M8" s="128"/>
      <c r="N8" s="128"/>
      <c r="O8" s="128"/>
      <c r="P8" s="128"/>
      <c r="Q8" s="31"/>
      <c r="R8" s="31"/>
      <c r="S8" s="31"/>
      <c r="T8" s="31"/>
      <c r="U8" s="31"/>
      <c r="V8" s="31"/>
      <c r="W8" s="31"/>
      <c r="X8" s="46"/>
      <c r="Y8" s="46"/>
      <c r="Z8" s="46"/>
      <c r="AA8" s="46"/>
      <c r="AB8" s="46"/>
      <c r="AC8" s="46"/>
    </row>
    <row r="9" spans="1:29" ht="39.950000000000003" customHeight="1" x14ac:dyDescent="0.45">
      <c r="A9" s="146"/>
      <c r="B9" s="149"/>
      <c r="C9" s="65">
        <v>6</v>
      </c>
      <c r="D9" s="74" t="s">
        <v>521</v>
      </c>
      <c r="E9" s="103" t="s">
        <v>522</v>
      </c>
      <c r="F9" s="64" t="s">
        <v>31</v>
      </c>
      <c r="G9" s="64" t="s">
        <v>40</v>
      </c>
      <c r="H9" s="93">
        <v>254.89</v>
      </c>
      <c r="I9" s="32"/>
      <c r="J9" s="38">
        <f t="shared" si="0"/>
        <v>0</v>
      </c>
      <c r="K9" s="39" t="str">
        <f t="shared" si="1"/>
        <v>OK</v>
      </c>
      <c r="L9" s="128"/>
      <c r="M9" s="128"/>
      <c r="N9" s="128"/>
      <c r="O9" s="128"/>
      <c r="P9" s="128"/>
      <c r="Q9" s="31"/>
      <c r="R9" s="31"/>
      <c r="S9" s="31"/>
      <c r="T9" s="31"/>
      <c r="U9" s="31"/>
      <c r="V9" s="31"/>
      <c r="W9" s="31"/>
      <c r="X9" s="46"/>
      <c r="Y9" s="46"/>
      <c r="Z9" s="46"/>
      <c r="AA9" s="46"/>
      <c r="AB9" s="46"/>
      <c r="AC9" s="46"/>
    </row>
    <row r="10" spans="1:29" ht="39.950000000000003" customHeight="1" x14ac:dyDescent="0.45">
      <c r="A10" s="146"/>
      <c r="B10" s="149"/>
      <c r="C10" s="63">
        <v>7</v>
      </c>
      <c r="D10" s="75" t="s">
        <v>45</v>
      </c>
      <c r="E10" s="104" t="s">
        <v>523</v>
      </c>
      <c r="F10" s="49" t="s">
        <v>44</v>
      </c>
      <c r="G10" s="49" t="s">
        <v>40</v>
      </c>
      <c r="H10" s="94">
        <v>14.56</v>
      </c>
      <c r="I10" s="32"/>
      <c r="J10" s="38">
        <f t="shared" si="0"/>
        <v>0</v>
      </c>
      <c r="K10" s="39" t="str">
        <f t="shared" si="1"/>
        <v>OK</v>
      </c>
      <c r="L10" s="128"/>
      <c r="M10" s="128"/>
      <c r="N10" s="128"/>
      <c r="O10" s="128"/>
      <c r="P10" s="128"/>
      <c r="Q10" s="31"/>
      <c r="R10" s="31"/>
      <c r="S10" s="31"/>
      <c r="T10" s="31"/>
      <c r="U10" s="31"/>
      <c r="V10" s="31"/>
      <c r="W10" s="31"/>
      <c r="X10" s="46"/>
      <c r="Y10" s="46"/>
      <c r="Z10" s="46"/>
      <c r="AA10" s="46"/>
      <c r="AB10" s="46"/>
      <c r="AC10" s="46"/>
    </row>
    <row r="11" spans="1:29" ht="39.950000000000003" customHeight="1" x14ac:dyDescent="0.45">
      <c r="A11" s="146"/>
      <c r="B11" s="149"/>
      <c r="C11" s="63">
        <v>8</v>
      </c>
      <c r="D11" s="75" t="s">
        <v>101</v>
      </c>
      <c r="E11" s="104" t="s">
        <v>524</v>
      </c>
      <c r="F11" s="49" t="s">
        <v>99</v>
      </c>
      <c r="G11" s="49" t="s">
        <v>40</v>
      </c>
      <c r="H11" s="94">
        <v>0.06</v>
      </c>
      <c r="I11" s="32"/>
      <c r="J11" s="38">
        <f t="shared" si="0"/>
        <v>0</v>
      </c>
      <c r="K11" s="39" t="str">
        <f t="shared" si="1"/>
        <v>OK</v>
      </c>
      <c r="L11" s="128"/>
      <c r="M11" s="128"/>
      <c r="N11" s="128"/>
      <c r="O11" s="128"/>
      <c r="P11" s="128"/>
      <c r="Q11" s="31"/>
      <c r="R11" s="31"/>
      <c r="S11" s="31"/>
      <c r="T11" s="31"/>
      <c r="U11" s="31"/>
      <c r="V11" s="31"/>
      <c r="W11" s="31"/>
      <c r="X11" s="46"/>
      <c r="Y11" s="46"/>
      <c r="Z11" s="46"/>
      <c r="AA11" s="46"/>
      <c r="AB11" s="46"/>
      <c r="AC11" s="46"/>
    </row>
    <row r="12" spans="1:29" ht="39.950000000000003" customHeight="1" x14ac:dyDescent="0.45">
      <c r="A12" s="146"/>
      <c r="B12" s="149"/>
      <c r="C12" s="63">
        <v>9</v>
      </c>
      <c r="D12" s="75" t="s">
        <v>98</v>
      </c>
      <c r="E12" s="104" t="s">
        <v>525</v>
      </c>
      <c r="F12" s="49" t="s">
        <v>99</v>
      </c>
      <c r="G12" s="49" t="s">
        <v>40</v>
      </c>
      <c r="H12" s="94">
        <v>3.92</v>
      </c>
      <c r="I12" s="32"/>
      <c r="J12" s="38">
        <f t="shared" si="0"/>
        <v>0</v>
      </c>
      <c r="K12" s="39" t="str">
        <f t="shared" si="1"/>
        <v>OK</v>
      </c>
      <c r="L12" s="128"/>
      <c r="M12" s="128"/>
      <c r="N12" s="128"/>
      <c r="O12" s="128"/>
      <c r="P12" s="128"/>
      <c r="Q12" s="31"/>
      <c r="R12" s="31"/>
      <c r="S12" s="31"/>
      <c r="T12" s="31"/>
      <c r="U12" s="31"/>
      <c r="V12" s="31"/>
      <c r="W12" s="31"/>
      <c r="X12" s="46"/>
      <c r="Y12" s="46"/>
      <c r="Z12" s="46"/>
      <c r="AA12" s="46"/>
      <c r="AB12" s="46"/>
      <c r="AC12" s="46"/>
    </row>
    <row r="13" spans="1:29" ht="39.950000000000003" customHeight="1" x14ac:dyDescent="0.45">
      <c r="A13" s="146"/>
      <c r="B13" s="149"/>
      <c r="C13" s="63">
        <v>10</v>
      </c>
      <c r="D13" s="75" t="s">
        <v>526</v>
      </c>
      <c r="E13" s="104" t="s">
        <v>527</v>
      </c>
      <c r="F13" s="50" t="s">
        <v>528</v>
      </c>
      <c r="G13" s="50" t="s">
        <v>40</v>
      </c>
      <c r="H13" s="93">
        <v>3.8</v>
      </c>
      <c r="I13" s="32"/>
      <c r="J13" s="38">
        <f t="shared" si="0"/>
        <v>0</v>
      </c>
      <c r="K13" s="39" t="str">
        <f t="shared" si="1"/>
        <v>OK</v>
      </c>
      <c r="L13" s="128"/>
      <c r="M13" s="128"/>
      <c r="N13" s="128"/>
      <c r="O13" s="128"/>
      <c r="P13" s="128"/>
      <c r="Q13" s="31"/>
      <c r="R13" s="31"/>
      <c r="S13" s="31"/>
      <c r="T13" s="31"/>
      <c r="U13" s="31"/>
      <c r="V13" s="31"/>
      <c r="W13" s="31"/>
      <c r="X13" s="46"/>
      <c r="Y13" s="46"/>
      <c r="Z13" s="46"/>
      <c r="AA13" s="46"/>
      <c r="AB13" s="46"/>
      <c r="AC13" s="46"/>
    </row>
    <row r="14" spans="1:29" ht="39.950000000000003" customHeight="1" x14ac:dyDescent="0.45">
      <c r="A14" s="146"/>
      <c r="B14" s="149"/>
      <c r="C14" s="65">
        <v>11</v>
      </c>
      <c r="D14" s="74" t="s">
        <v>46</v>
      </c>
      <c r="E14" s="103" t="s">
        <v>529</v>
      </c>
      <c r="F14" s="48" t="s">
        <v>35</v>
      </c>
      <c r="G14" s="48" t="s">
        <v>40</v>
      </c>
      <c r="H14" s="94">
        <v>0.03</v>
      </c>
      <c r="I14" s="32"/>
      <c r="J14" s="38">
        <f t="shared" si="0"/>
        <v>0</v>
      </c>
      <c r="K14" s="39" t="str">
        <f t="shared" si="1"/>
        <v>OK</v>
      </c>
      <c r="L14" s="128"/>
      <c r="M14" s="128"/>
      <c r="N14" s="128"/>
      <c r="O14" s="128"/>
      <c r="P14" s="128"/>
      <c r="Q14" s="31"/>
      <c r="R14" s="31"/>
      <c r="S14" s="31"/>
      <c r="T14" s="31"/>
      <c r="U14" s="31"/>
      <c r="V14" s="31"/>
      <c r="W14" s="31"/>
      <c r="X14" s="46"/>
      <c r="Y14" s="46"/>
      <c r="Z14" s="46"/>
      <c r="AA14" s="46"/>
      <c r="AB14" s="46"/>
      <c r="AC14" s="46"/>
    </row>
    <row r="15" spans="1:29" ht="39.950000000000003" customHeight="1" x14ac:dyDescent="0.45">
      <c r="A15" s="146"/>
      <c r="B15" s="149"/>
      <c r="C15" s="65">
        <v>12</v>
      </c>
      <c r="D15" s="74" t="s">
        <v>47</v>
      </c>
      <c r="E15" s="103" t="s">
        <v>530</v>
      </c>
      <c r="F15" s="48" t="s">
        <v>35</v>
      </c>
      <c r="G15" s="48" t="s">
        <v>40</v>
      </c>
      <c r="H15" s="94">
        <v>0.05</v>
      </c>
      <c r="I15" s="32">
        <v>500</v>
      </c>
      <c r="J15" s="38">
        <f t="shared" si="0"/>
        <v>500</v>
      </c>
      <c r="K15" s="39" t="str">
        <f t="shared" si="1"/>
        <v>OK</v>
      </c>
      <c r="L15" s="128"/>
      <c r="M15" s="128"/>
      <c r="N15" s="128"/>
      <c r="O15" s="128"/>
      <c r="P15" s="128"/>
      <c r="Q15" s="31"/>
      <c r="R15" s="31"/>
      <c r="S15" s="31"/>
      <c r="T15" s="31"/>
      <c r="U15" s="31"/>
      <c r="V15" s="31"/>
      <c r="W15" s="31"/>
      <c r="X15" s="46"/>
      <c r="Y15" s="46"/>
      <c r="Z15" s="46"/>
      <c r="AA15" s="46"/>
      <c r="AB15" s="46"/>
      <c r="AC15" s="46"/>
    </row>
    <row r="16" spans="1:29" ht="39.950000000000003" customHeight="1" x14ac:dyDescent="0.45">
      <c r="A16" s="146"/>
      <c r="B16" s="149"/>
      <c r="C16" s="65">
        <v>13</v>
      </c>
      <c r="D16" s="74" t="s">
        <v>48</v>
      </c>
      <c r="E16" s="103" t="s">
        <v>531</v>
      </c>
      <c r="F16" s="48" t="s">
        <v>35</v>
      </c>
      <c r="G16" s="48" t="s">
        <v>40</v>
      </c>
      <c r="H16" s="94">
        <v>0.08</v>
      </c>
      <c r="I16" s="32"/>
      <c r="J16" s="38">
        <f t="shared" si="0"/>
        <v>0</v>
      </c>
      <c r="K16" s="39" t="str">
        <f t="shared" si="1"/>
        <v>OK</v>
      </c>
      <c r="L16" s="128"/>
      <c r="M16" s="128"/>
      <c r="N16" s="128"/>
      <c r="O16" s="128"/>
      <c r="P16" s="128"/>
      <c r="Q16" s="31"/>
      <c r="R16" s="31"/>
      <c r="S16" s="31"/>
      <c r="T16" s="31"/>
      <c r="U16" s="31"/>
      <c r="V16" s="31"/>
      <c r="W16" s="31"/>
      <c r="X16" s="46"/>
      <c r="Y16" s="46"/>
      <c r="Z16" s="46"/>
      <c r="AA16" s="46"/>
      <c r="AB16" s="46"/>
      <c r="AC16" s="46"/>
    </row>
    <row r="17" spans="1:29" ht="39.950000000000003" customHeight="1" x14ac:dyDescent="0.45">
      <c r="A17" s="146"/>
      <c r="B17" s="149"/>
      <c r="C17" s="65">
        <v>14</v>
      </c>
      <c r="D17" s="74" t="s">
        <v>49</v>
      </c>
      <c r="E17" s="103" t="s">
        <v>532</v>
      </c>
      <c r="F17" s="48" t="s">
        <v>35</v>
      </c>
      <c r="G17" s="48" t="s">
        <v>40</v>
      </c>
      <c r="H17" s="94">
        <v>0.03</v>
      </c>
      <c r="I17" s="32"/>
      <c r="J17" s="38">
        <f t="shared" si="0"/>
        <v>0</v>
      </c>
      <c r="K17" s="39" t="str">
        <f t="shared" si="1"/>
        <v>OK</v>
      </c>
      <c r="L17" s="128"/>
      <c r="M17" s="128"/>
      <c r="N17" s="128"/>
      <c r="O17" s="128"/>
      <c r="P17" s="128"/>
      <c r="Q17" s="31"/>
      <c r="R17" s="31"/>
      <c r="S17" s="31"/>
      <c r="T17" s="31"/>
      <c r="U17" s="31"/>
      <c r="V17" s="31"/>
      <c r="W17" s="31"/>
      <c r="X17" s="46"/>
      <c r="Y17" s="46"/>
      <c r="Z17" s="46"/>
      <c r="AA17" s="46"/>
      <c r="AB17" s="46"/>
      <c r="AC17" s="46"/>
    </row>
    <row r="18" spans="1:29" ht="39.950000000000003" customHeight="1" x14ac:dyDescent="0.45">
      <c r="A18" s="146"/>
      <c r="B18" s="149"/>
      <c r="C18" s="65">
        <v>15</v>
      </c>
      <c r="D18" s="74" t="s">
        <v>466</v>
      </c>
      <c r="E18" s="103" t="s">
        <v>533</v>
      </c>
      <c r="F18" s="48" t="s">
        <v>35</v>
      </c>
      <c r="G18" s="48" t="s">
        <v>40</v>
      </c>
      <c r="H18" s="94">
        <v>0.26</v>
      </c>
      <c r="I18" s="32"/>
      <c r="J18" s="38">
        <f t="shared" si="0"/>
        <v>0</v>
      </c>
      <c r="K18" s="39" t="str">
        <f t="shared" si="1"/>
        <v>OK</v>
      </c>
      <c r="L18" s="128"/>
      <c r="M18" s="128"/>
      <c r="N18" s="128"/>
      <c r="O18" s="128"/>
      <c r="P18" s="128"/>
      <c r="Q18" s="31"/>
      <c r="R18" s="31"/>
      <c r="S18" s="31"/>
      <c r="T18" s="31"/>
      <c r="U18" s="31"/>
      <c r="V18" s="31"/>
      <c r="W18" s="31"/>
      <c r="X18" s="46"/>
      <c r="Y18" s="46"/>
      <c r="Z18" s="46"/>
      <c r="AA18" s="46"/>
      <c r="AB18" s="46"/>
      <c r="AC18" s="46"/>
    </row>
    <row r="19" spans="1:29" ht="39.950000000000003" customHeight="1" x14ac:dyDescent="0.45">
      <c r="A19" s="146"/>
      <c r="B19" s="149"/>
      <c r="C19" s="65">
        <v>16</v>
      </c>
      <c r="D19" s="74" t="s">
        <v>50</v>
      </c>
      <c r="E19" s="103" t="s">
        <v>534</v>
      </c>
      <c r="F19" s="48" t="s">
        <v>35</v>
      </c>
      <c r="G19" s="48" t="s">
        <v>40</v>
      </c>
      <c r="H19" s="94">
        <v>0.11</v>
      </c>
      <c r="I19" s="32"/>
      <c r="J19" s="38">
        <f t="shared" si="0"/>
        <v>0</v>
      </c>
      <c r="K19" s="39" t="str">
        <f t="shared" si="1"/>
        <v>OK</v>
      </c>
      <c r="L19" s="128"/>
      <c r="M19" s="128"/>
      <c r="N19" s="128"/>
      <c r="O19" s="128"/>
      <c r="P19" s="128"/>
      <c r="Q19" s="31"/>
      <c r="R19" s="31"/>
      <c r="S19" s="31"/>
      <c r="T19" s="31"/>
      <c r="U19" s="31"/>
      <c r="V19" s="31"/>
      <c r="W19" s="31"/>
      <c r="X19" s="46"/>
      <c r="Y19" s="46"/>
      <c r="Z19" s="46"/>
      <c r="AA19" s="46"/>
      <c r="AB19" s="46"/>
      <c r="AC19" s="46"/>
    </row>
    <row r="20" spans="1:29" ht="39.950000000000003" customHeight="1" x14ac:dyDescent="0.45">
      <c r="A20" s="146"/>
      <c r="B20" s="149"/>
      <c r="C20" s="65">
        <v>17</v>
      </c>
      <c r="D20" s="74" t="s">
        <v>51</v>
      </c>
      <c r="E20" s="103" t="s">
        <v>535</v>
      </c>
      <c r="F20" s="48" t="s">
        <v>35</v>
      </c>
      <c r="G20" s="48" t="s">
        <v>40</v>
      </c>
      <c r="H20" s="94">
        <v>0.08</v>
      </c>
      <c r="I20" s="32"/>
      <c r="J20" s="38">
        <f t="shared" si="0"/>
        <v>0</v>
      </c>
      <c r="K20" s="39" t="str">
        <f t="shared" si="1"/>
        <v>OK</v>
      </c>
      <c r="L20" s="128"/>
      <c r="M20" s="128"/>
      <c r="N20" s="128"/>
      <c r="O20" s="128"/>
      <c r="P20" s="128"/>
      <c r="Q20" s="31"/>
      <c r="R20" s="31"/>
      <c r="S20" s="31"/>
      <c r="T20" s="31"/>
      <c r="U20" s="31"/>
      <c r="V20" s="31"/>
      <c r="W20" s="31"/>
      <c r="X20" s="46"/>
      <c r="Y20" s="46"/>
      <c r="Z20" s="46"/>
      <c r="AA20" s="46"/>
      <c r="AB20" s="46"/>
      <c r="AC20" s="46"/>
    </row>
    <row r="21" spans="1:29" ht="39.950000000000003" customHeight="1" x14ac:dyDescent="0.45">
      <c r="A21" s="146"/>
      <c r="B21" s="149"/>
      <c r="C21" s="65">
        <v>18</v>
      </c>
      <c r="D21" s="74" t="s">
        <v>52</v>
      </c>
      <c r="E21" s="103" t="s">
        <v>536</v>
      </c>
      <c r="F21" s="48" t="s">
        <v>35</v>
      </c>
      <c r="G21" s="48" t="s">
        <v>40</v>
      </c>
      <c r="H21" s="94">
        <v>0.13</v>
      </c>
      <c r="I21" s="32"/>
      <c r="J21" s="38">
        <f t="shared" si="0"/>
        <v>0</v>
      </c>
      <c r="K21" s="39" t="str">
        <f t="shared" si="1"/>
        <v>OK</v>
      </c>
      <c r="L21" s="128"/>
      <c r="M21" s="128"/>
      <c r="N21" s="128"/>
      <c r="O21" s="128"/>
      <c r="P21" s="128"/>
      <c r="Q21" s="31"/>
      <c r="R21" s="31"/>
      <c r="S21" s="31"/>
      <c r="T21" s="31"/>
      <c r="U21" s="31"/>
      <c r="V21" s="31"/>
      <c r="W21" s="31"/>
      <c r="X21" s="46"/>
      <c r="Y21" s="46"/>
      <c r="Z21" s="46"/>
      <c r="AA21" s="46"/>
      <c r="AB21" s="46"/>
      <c r="AC21" s="46"/>
    </row>
    <row r="22" spans="1:29" ht="39.950000000000003" customHeight="1" x14ac:dyDescent="0.45">
      <c r="A22" s="146"/>
      <c r="B22" s="149"/>
      <c r="C22" s="65">
        <v>19</v>
      </c>
      <c r="D22" s="74" t="s">
        <v>53</v>
      </c>
      <c r="E22" s="103" t="s">
        <v>537</v>
      </c>
      <c r="F22" s="48" t="s">
        <v>35</v>
      </c>
      <c r="G22" s="48" t="s">
        <v>40</v>
      </c>
      <c r="H22" s="94">
        <v>0.38</v>
      </c>
      <c r="I22" s="32"/>
      <c r="J22" s="38">
        <f t="shared" si="0"/>
        <v>0</v>
      </c>
      <c r="K22" s="39" t="str">
        <f t="shared" si="1"/>
        <v>OK</v>
      </c>
      <c r="L22" s="128"/>
      <c r="M22" s="128"/>
      <c r="N22" s="128"/>
      <c r="O22" s="128"/>
      <c r="P22" s="128"/>
      <c r="Q22" s="31"/>
      <c r="R22" s="31"/>
      <c r="S22" s="31"/>
      <c r="T22" s="31"/>
      <c r="U22" s="31"/>
      <c r="V22" s="31"/>
      <c r="W22" s="31"/>
      <c r="X22" s="46"/>
      <c r="Y22" s="46"/>
      <c r="Z22" s="46"/>
      <c r="AA22" s="46"/>
      <c r="AB22" s="46"/>
      <c r="AC22" s="46"/>
    </row>
    <row r="23" spans="1:29" ht="39.950000000000003" customHeight="1" x14ac:dyDescent="0.45">
      <c r="A23" s="146"/>
      <c r="B23" s="149"/>
      <c r="C23" s="65">
        <v>20</v>
      </c>
      <c r="D23" s="74" t="s">
        <v>37</v>
      </c>
      <c r="E23" s="103" t="s">
        <v>538</v>
      </c>
      <c r="F23" s="48" t="s">
        <v>35</v>
      </c>
      <c r="G23" s="48" t="s">
        <v>36</v>
      </c>
      <c r="H23" s="94">
        <v>7.21</v>
      </c>
      <c r="I23" s="32"/>
      <c r="J23" s="38">
        <f t="shared" si="0"/>
        <v>0</v>
      </c>
      <c r="K23" s="39" t="str">
        <f t="shared" si="1"/>
        <v>OK</v>
      </c>
      <c r="L23" s="128"/>
      <c r="M23" s="128"/>
      <c r="N23" s="128"/>
      <c r="O23" s="128"/>
      <c r="P23" s="128"/>
      <c r="Q23" s="31"/>
      <c r="R23" s="31"/>
      <c r="S23" s="31"/>
      <c r="T23" s="31"/>
      <c r="U23" s="31"/>
      <c r="V23" s="31"/>
      <c r="W23" s="31"/>
      <c r="X23" s="46"/>
      <c r="Y23" s="46"/>
      <c r="Z23" s="46"/>
      <c r="AA23" s="46"/>
      <c r="AB23" s="46"/>
      <c r="AC23" s="46"/>
    </row>
    <row r="24" spans="1:29" ht="39.950000000000003" customHeight="1" x14ac:dyDescent="0.45">
      <c r="A24" s="146"/>
      <c r="B24" s="149"/>
      <c r="C24" s="65">
        <v>21</v>
      </c>
      <c r="D24" s="74" t="s">
        <v>33</v>
      </c>
      <c r="E24" s="103" t="s">
        <v>539</v>
      </c>
      <c r="F24" s="48" t="s">
        <v>35</v>
      </c>
      <c r="G24" s="48" t="s">
        <v>36</v>
      </c>
      <c r="H24" s="94">
        <v>13.86</v>
      </c>
      <c r="I24" s="32">
        <v>15</v>
      </c>
      <c r="J24" s="38">
        <f t="shared" si="0"/>
        <v>15</v>
      </c>
      <c r="K24" s="39" t="str">
        <f t="shared" si="1"/>
        <v>OK</v>
      </c>
      <c r="L24" s="128"/>
      <c r="M24" s="128"/>
      <c r="N24" s="128"/>
      <c r="O24" s="128"/>
      <c r="P24" s="128"/>
      <c r="Q24" s="31"/>
      <c r="R24" s="31"/>
      <c r="S24" s="31"/>
      <c r="T24" s="31"/>
      <c r="U24" s="31"/>
      <c r="V24" s="31"/>
      <c r="W24" s="31"/>
      <c r="X24" s="46"/>
      <c r="Y24" s="46"/>
      <c r="Z24" s="46"/>
      <c r="AA24" s="46"/>
      <c r="AB24" s="46"/>
      <c r="AC24" s="46"/>
    </row>
    <row r="25" spans="1:29" ht="39.950000000000003" customHeight="1" x14ac:dyDescent="0.45">
      <c r="A25" s="146"/>
      <c r="B25" s="149"/>
      <c r="C25" s="65">
        <v>22</v>
      </c>
      <c r="D25" s="74" t="s">
        <v>38</v>
      </c>
      <c r="E25" s="103" t="s">
        <v>540</v>
      </c>
      <c r="F25" s="48" t="s">
        <v>35</v>
      </c>
      <c r="G25" s="48" t="s">
        <v>36</v>
      </c>
      <c r="H25" s="94">
        <v>20.05</v>
      </c>
      <c r="I25" s="32">
        <v>10</v>
      </c>
      <c r="J25" s="38">
        <f t="shared" si="0"/>
        <v>10</v>
      </c>
      <c r="K25" s="39" t="str">
        <f t="shared" si="1"/>
        <v>OK</v>
      </c>
      <c r="L25" s="128"/>
      <c r="M25" s="128"/>
      <c r="N25" s="128"/>
      <c r="O25" s="128"/>
      <c r="P25" s="128"/>
      <c r="Q25" s="31"/>
      <c r="R25" s="31"/>
      <c r="S25" s="31"/>
      <c r="T25" s="31"/>
      <c r="U25" s="31"/>
      <c r="V25" s="31"/>
      <c r="W25" s="31"/>
      <c r="X25" s="46"/>
      <c r="Y25" s="46"/>
      <c r="Z25" s="46"/>
      <c r="AA25" s="46"/>
      <c r="AB25" s="46"/>
      <c r="AC25" s="46"/>
    </row>
    <row r="26" spans="1:29" ht="39.950000000000003" customHeight="1" x14ac:dyDescent="0.45">
      <c r="A26" s="146"/>
      <c r="B26" s="149"/>
      <c r="C26" s="65">
        <v>23</v>
      </c>
      <c r="D26" s="74" t="s">
        <v>541</v>
      </c>
      <c r="E26" s="103" t="s">
        <v>542</v>
      </c>
      <c r="F26" s="64" t="s">
        <v>35</v>
      </c>
      <c r="G26" s="64" t="s">
        <v>40</v>
      </c>
      <c r="H26" s="93">
        <v>3.85</v>
      </c>
      <c r="I26" s="32"/>
      <c r="J26" s="38">
        <f t="shared" si="0"/>
        <v>0</v>
      </c>
      <c r="K26" s="39" t="str">
        <f t="shared" si="1"/>
        <v>OK</v>
      </c>
      <c r="L26" s="128"/>
      <c r="M26" s="128"/>
      <c r="N26" s="128"/>
      <c r="O26" s="128"/>
      <c r="P26" s="128"/>
      <c r="Q26" s="31"/>
      <c r="R26" s="31"/>
      <c r="S26" s="31"/>
      <c r="T26" s="31"/>
      <c r="U26" s="31"/>
      <c r="V26" s="31"/>
      <c r="W26" s="31"/>
      <c r="X26" s="46"/>
      <c r="Y26" s="46"/>
      <c r="Z26" s="46"/>
      <c r="AA26" s="46"/>
      <c r="AB26" s="46"/>
      <c r="AC26" s="46"/>
    </row>
    <row r="27" spans="1:29" ht="39.950000000000003" customHeight="1" x14ac:dyDescent="0.45">
      <c r="A27" s="146"/>
      <c r="B27" s="149"/>
      <c r="C27" s="65">
        <v>24</v>
      </c>
      <c r="D27" s="74" t="s">
        <v>543</v>
      </c>
      <c r="E27" s="103" t="s">
        <v>544</v>
      </c>
      <c r="F27" s="64" t="s">
        <v>35</v>
      </c>
      <c r="G27" s="64" t="s">
        <v>40</v>
      </c>
      <c r="H27" s="93">
        <v>4.59</v>
      </c>
      <c r="I27" s="32"/>
      <c r="J27" s="38">
        <f t="shared" si="0"/>
        <v>0</v>
      </c>
      <c r="K27" s="39" t="str">
        <f t="shared" si="1"/>
        <v>OK</v>
      </c>
      <c r="L27" s="128"/>
      <c r="M27" s="128"/>
      <c r="N27" s="128"/>
      <c r="O27" s="128"/>
      <c r="P27" s="128"/>
      <c r="Q27" s="31"/>
      <c r="R27" s="31"/>
      <c r="S27" s="31"/>
      <c r="T27" s="31"/>
      <c r="U27" s="31"/>
      <c r="V27" s="31"/>
      <c r="W27" s="31"/>
      <c r="X27" s="46"/>
      <c r="Y27" s="46"/>
      <c r="Z27" s="46"/>
      <c r="AA27" s="46"/>
      <c r="AB27" s="46"/>
      <c r="AC27" s="46"/>
    </row>
    <row r="28" spans="1:29" ht="39.950000000000003" customHeight="1" x14ac:dyDescent="0.45">
      <c r="A28" s="146"/>
      <c r="B28" s="149"/>
      <c r="C28" s="65">
        <v>25</v>
      </c>
      <c r="D28" s="74" t="s">
        <v>545</v>
      </c>
      <c r="E28" s="103" t="s">
        <v>546</v>
      </c>
      <c r="F28" s="64" t="s">
        <v>394</v>
      </c>
      <c r="G28" s="64" t="s">
        <v>40</v>
      </c>
      <c r="H28" s="93">
        <v>9.25</v>
      </c>
      <c r="I28" s="32"/>
      <c r="J28" s="38">
        <f t="shared" si="0"/>
        <v>0</v>
      </c>
      <c r="K28" s="39" t="str">
        <f t="shared" si="1"/>
        <v>OK</v>
      </c>
      <c r="L28" s="128"/>
      <c r="M28" s="128"/>
      <c r="N28" s="128"/>
      <c r="O28" s="128"/>
      <c r="P28" s="128"/>
      <c r="Q28" s="31"/>
      <c r="R28" s="31"/>
      <c r="S28" s="31"/>
      <c r="T28" s="31"/>
      <c r="U28" s="31"/>
      <c r="V28" s="31"/>
      <c r="W28" s="31"/>
      <c r="X28" s="46"/>
      <c r="Y28" s="46"/>
      <c r="Z28" s="46"/>
      <c r="AA28" s="46"/>
      <c r="AB28" s="46"/>
      <c r="AC28" s="46"/>
    </row>
    <row r="29" spans="1:29" ht="39.950000000000003" customHeight="1" x14ac:dyDescent="0.45">
      <c r="A29" s="146"/>
      <c r="B29" s="149"/>
      <c r="C29" s="65">
        <v>26</v>
      </c>
      <c r="D29" s="74" t="s">
        <v>547</v>
      </c>
      <c r="E29" s="103" t="s">
        <v>548</v>
      </c>
      <c r="F29" s="64" t="s">
        <v>92</v>
      </c>
      <c r="G29" s="64" t="s">
        <v>40</v>
      </c>
      <c r="H29" s="93">
        <v>22.51</v>
      </c>
      <c r="I29" s="32"/>
      <c r="J29" s="38">
        <f t="shared" si="0"/>
        <v>0</v>
      </c>
      <c r="K29" s="39" t="str">
        <f t="shared" si="1"/>
        <v>OK</v>
      </c>
      <c r="L29" s="128"/>
      <c r="M29" s="128"/>
      <c r="N29" s="128"/>
      <c r="O29" s="128"/>
      <c r="P29" s="128"/>
      <c r="Q29" s="31"/>
      <c r="R29" s="31"/>
      <c r="S29" s="31"/>
      <c r="T29" s="31"/>
      <c r="U29" s="31"/>
      <c r="V29" s="31"/>
      <c r="W29" s="31"/>
      <c r="X29" s="46"/>
      <c r="Y29" s="46"/>
      <c r="Z29" s="46"/>
      <c r="AA29" s="46"/>
      <c r="AB29" s="46"/>
      <c r="AC29" s="46"/>
    </row>
    <row r="30" spans="1:29" ht="39.950000000000003" customHeight="1" x14ac:dyDescent="0.45">
      <c r="A30" s="146"/>
      <c r="B30" s="149"/>
      <c r="C30" s="65">
        <v>27</v>
      </c>
      <c r="D30" s="74" t="s">
        <v>549</v>
      </c>
      <c r="E30" s="103" t="s">
        <v>550</v>
      </c>
      <c r="F30" s="64" t="s">
        <v>92</v>
      </c>
      <c r="G30" s="64" t="s">
        <v>40</v>
      </c>
      <c r="H30" s="93">
        <v>4.8099999999999996</v>
      </c>
      <c r="I30" s="32"/>
      <c r="J30" s="38">
        <f t="shared" si="0"/>
        <v>0</v>
      </c>
      <c r="K30" s="39" t="str">
        <f t="shared" si="1"/>
        <v>OK</v>
      </c>
      <c r="L30" s="128"/>
      <c r="M30" s="128"/>
      <c r="N30" s="128"/>
      <c r="O30" s="128"/>
      <c r="P30" s="128"/>
      <c r="Q30" s="31"/>
      <c r="R30" s="31"/>
      <c r="S30" s="31"/>
      <c r="T30" s="31"/>
      <c r="U30" s="31"/>
      <c r="V30" s="31"/>
      <c r="W30" s="31"/>
      <c r="X30" s="46"/>
      <c r="Y30" s="46"/>
      <c r="Z30" s="46"/>
      <c r="AA30" s="46"/>
      <c r="AB30" s="46"/>
      <c r="AC30" s="46"/>
    </row>
    <row r="31" spans="1:29" ht="39.950000000000003" customHeight="1" x14ac:dyDescent="0.45">
      <c r="A31" s="146"/>
      <c r="B31" s="149"/>
      <c r="C31" s="63">
        <v>28</v>
      </c>
      <c r="D31" s="76" t="s">
        <v>551</v>
      </c>
      <c r="E31" s="105" t="s">
        <v>552</v>
      </c>
      <c r="F31" s="49" t="s">
        <v>434</v>
      </c>
      <c r="G31" s="64" t="s">
        <v>40</v>
      </c>
      <c r="H31" s="93">
        <v>28.55</v>
      </c>
      <c r="I31" s="32"/>
      <c r="J31" s="38">
        <f t="shared" si="0"/>
        <v>0</v>
      </c>
      <c r="K31" s="39" t="str">
        <f t="shared" si="1"/>
        <v>OK</v>
      </c>
      <c r="L31" s="128"/>
      <c r="M31" s="128"/>
      <c r="N31" s="128"/>
      <c r="O31" s="128"/>
      <c r="P31" s="128"/>
      <c r="Q31" s="31"/>
      <c r="R31" s="31"/>
      <c r="S31" s="31"/>
      <c r="T31" s="31"/>
      <c r="U31" s="31"/>
      <c r="V31" s="31"/>
      <c r="W31" s="31"/>
      <c r="X31" s="46"/>
      <c r="Y31" s="46"/>
      <c r="Z31" s="46"/>
      <c r="AA31" s="46"/>
      <c r="AB31" s="46"/>
      <c r="AC31" s="46"/>
    </row>
    <row r="32" spans="1:29" ht="39.950000000000003" customHeight="1" x14ac:dyDescent="0.45">
      <c r="A32" s="146"/>
      <c r="B32" s="149"/>
      <c r="C32" s="66">
        <v>29</v>
      </c>
      <c r="D32" s="75" t="s">
        <v>454</v>
      </c>
      <c r="E32" s="104" t="s">
        <v>553</v>
      </c>
      <c r="F32" s="49" t="s">
        <v>434</v>
      </c>
      <c r="G32" s="49" t="s">
        <v>40</v>
      </c>
      <c r="H32" s="94">
        <v>7.23</v>
      </c>
      <c r="I32" s="32"/>
      <c r="J32" s="38">
        <f t="shared" si="0"/>
        <v>0</v>
      </c>
      <c r="K32" s="39" t="str">
        <f t="shared" si="1"/>
        <v>OK</v>
      </c>
      <c r="L32" s="128"/>
      <c r="M32" s="128"/>
      <c r="N32" s="128"/>
      <c r="O32" s="128"/>
      <c r="P32" s="128"/>
      <c r="Q32" s="31"/>
      <c r="R32" s="31"/>
      <c r="S32" s="31"/>
      <c r="T32" s="31"/>
      <c r="U32" s="31"/>
      <c r="V32" s="31"/>
      <c r="W32" s="31"/>
      <c r="X32" s="46"/>
      <c r="Y32" s="46"/>
      <c r="Z32" s="46"/>
      <c r="AA32" s="46"/>
      <c r="AB32" s="46"/>
      <c r="AC32" s="46"/>
    </row>
    <row r="33" spans="1:29" ht="39.950000000000003" customHeight="1" x14ac:dyDescent="0.45">
      <c r="A33" s="146"/>
      <c r="B33" s="149"/>
      <c r="C33" s="65">
        <v>30</v>
      </c>
      <c r="D33" s="75" t="s">
        <v>554</v>
      </c>
      <c r="E33" s="104" t="s">
        <v>555</v>
      </c>
      <c r="F33" s="48" t="s">
        <v>35</v>
      </c>
      <c r="G33" s="48" t="s">
        <v>40</v>
      </c>
      <c r="H33" s="94">
        <v>0.54</v>
      </c>
      <c r="I33" s="32"/>
      <c r="J33" s="38">
        <f t="shared" si="0"/>
        <v>0</v>
      </c>
      <c r="K33" s="39" t="str">
        <f t="shared" si="1"/>
        <v>OK</v>
      </c>
      <c r="L33" s="128"/>
      <c r="M33" s="128"/>
      <c r="N33" s="128"/>
      <c r="O33" s="128"/>
      <c r="P33" s="128"/>
      <c r="Q33" s="31"/>
      <c r="R33" s="31"/>
      <c r="S33" s="31"/>
      <c r="T33" s="31"/>
      <c r="U33" s="31"/>
      <c r="V33" s="31"/>
      <c r="W33" s="31"/>
      <c r="X33" s="46"/>
      <c r="Y33" s="46"/>
      <c r="Z33" s="46"/>
      <c r="AA33" s="46"/>
      <c r="AB33" s="46"/>
      <c r="AC33" s="46"/>
    </row>
    <row r="34" spans="1:29" ht="39.950000000000003" customHeight="1" x14ac:dyDescent="0.45">
      <c r="A34" s="146"/>
      <c r="B34" s="149"/>
      <c r="C34" s="65">
        <v>31</v>
      </c>
      <c r="D34" s="75" t="s">
        <v>556</v>
      </c>
      <c r="E34" s="104" t="s">
        <v>557</v>
      </c>
      <c r="F34" s="48" t="s">
        <v>35</v>
      </c>
      <c r="G34" s="48" t="s">
        <v>40</v>
      </c>
      <c r="H34" s="94">
        <v>0.25</v>
      </c>
      <c r="I34" s="32"/>
      <c r="J34" s="38">
        <f t="shared" si="0"/>
        <v>0</v>
      </c>
      <c r="K34" s="39" t="str">
        <f t="shared" si="1"/>
        <v>OK</v>
      </c>
      <c r="L34" s="128"/>
      <c r="M34" s="128"/>
      <c r="N34" s="128"/>
      <c r="O34" s="128"/>
      <c r="P34" s="128"/>
      <c r="Q34" s="31"/>
      <c r="R34" s="31"/>
      <c r="S34" s="31"/>
      <c r="T34" s="31"/>
      <c r="U34" s="31"/>
      <c r="V34" s="31"/>
      <c r="W34" s="31"/>
      <c r="X34" s="46"/>
      <c r="Y34" s="46"/>
      <c r="Z34" s="46"/>
      <c r="AA34" s="46"/>
      <c r="AB34" s="46"/>
      <c r="AC34" s="46"/>
    </row>
    <row r="35" spans="1:29" ht="39.950000000000003" customHeight="1" x14ac:dyDescent="0.45">
      <c r="A35" s="146"/>
      <c r="B35" s="149"/>
      <c r="C35" s="65">
        <v>32</v>
      </c>
      <c r="D35" s="75" t="s">
        <v>558</v>
      </c>
      <c r="E35" s="104" t="s">
        <v>559</v>
      </c>
      <c r="F35" s="48" t="s">
        <v>35</v>
      </c>
      <c r="G35" s="48" t="s">
        <v>40</v>
      </c>
      <c r="H35" s="94">
        <v>0.44</v>
      </c>
      <c r="I35" s="32"/>
      <c r="J35" s="38">
        <f t="shared" si="0"/>
        <v>0</v>
      </c>
      <c r="K35" s="39" t="str">
        <f t="shared" si="1"/>
        <v>OK</v>
      </c>
      <c r="L35" s="128"/>
      <c r="M35" s="128"/>
      <c r="N35" s="128"/>
      <c r="O35" s="128"/>
      <c r="P35" s="128"/>
      <c r="Q35" s="31"/>
      <c r="R35" s="31"/>
      <c r="S35" s="31"/>
      <c r="T35" s="31"/>
      <c r="U35" s="31"/>
      <c r="V35" s="31"/>
      <c r="W35" s="31"/>
      <c r="X35" s="46"/>
      <c r="Y35" s="46"/>
      <c r="Z35" s="46"/>
      <c r="AA35" s="46"/>
      <c r="AB35" s="46"/>
      <c r="AC35" s="46"/>
    </row>
    <row r="36" spans="1:29" ht="39.950000000000003" customHeight="1" x14ac:dyDescent="0.45">
      <c r="A36" s="146"/>
      <c r="B36" s="149"/>
      <c r="C36" s="65">
        <v>33</v>
      </c>
      <c r="D36" s="75" t="s">
        <v>560</v>
      </c>
      <c r="E36" s="104" t="s">
        <v>561</v>
      </c>
      <c r="F36" s="48" t="s">
        <v>35</v>
      </c>
      <c r="G36" s="48" t="s">
        <v>40</v>
      </c>
      <c r="H36" s="94">
        <v>0.52</v>
      </c>
      <c r="I36" s="32"/>
      <c r="J36" s="38">
        <f t="shared" si="0"/>
        <v>0</v>
      </c>
      <c r="K36" s="39" t="str">
        <f t="shared" si="1"/>
        <v>OK</v>
      </c>
      <c r="L36" s="128"/>
      <c r="M36" s="128"/>
      <c r="N36" s="128"/>
      <c r="O36" s="128"/>
      <c r="P36" s="128"/>
      <c r="Q36" s="31"/>
      <c r="R36" s="31"/>
      <c r="S36" s="31"/>
      <c r="T36" s="31"/>
      <c r="U36" s="31"/>
      <c r="V36" s="31"/>
      <c r="W36" s="31"/>
      <c r="X36" s="46"/>
      <c r="Y36" s="46"/>
      <c r="Z36" s="46"/>
      <c r="AA36" s="46"/>
      <c r="AB36" s="46"/>
      <c r="AC36" s="46"/>
    </row>
    <row r="37" spans="1:29" ht="39.950000000000003" customHeight="1" x14ac:dyDescent="0.45">
      <c r="A37" s="146"/>
      <c r="B37" s="149"/>
      <c r="C37" s="65">
        <v>34</v>
      </c>
      <c r="D37" s="75" t="s">
        <v>562</v>
      </c>
      <c r="E37" s="104" t="s">
        <v>563</v>
      </c>
      <c r="F37" s="48" t="s">
        <v>35</v>
      </c>
      <c r="G37" s="48" t="s">
        <v>40</v>
      </c>
      <c r="H37" s="94">
        <v>0.71</v>
      </c>
      <c r="I37" s="32"/>
      <c r="J37" s="38">
        <f t="shared" si="0"/>
        <v>0</v>
      </c>
      <c r="K37" s="39" t="str">
        <f t="shared" si="1"/>
        <v>OK</v>
      </c>
      <c r="L37" s="128"/>
      <c r="M37" s="128"/>
      <c r="N37" s="128"/>
      <c r="O37" s="128"/>
      <c r="P37" s="128"/>
      <c r="Q37" s="31"/>
      <c r="R37" s="31"/>
      <c r="S37" s="31"/>
      <c r="T37" s="31"/>
      <c r="U37" s="31"/>
      <c r="V37" s="31"/>
      <c r="W37" s="31"/>
      <c r="X37" s="46"/>
      <c r="Y37" s="46"/>
      <c r="Z37" s="46"/>
      <c r="AA37" s="46"/>
      <c r="AB37" s="46"/>
      <c r="AC37" s="46"/>
    </row>
    <row r="38" spans="1:29" ht="39.950000000000003" customHeight="1" x14ac:dyDescent="0.45">
      <c r="A38" s="146"/>
      <c r="B38" s="149"/>
      <c r="C38" s="65">
        <v>35</v>
      </c>
      <c r="D38" s="75" t="s">
        <v>564</v>
      </c>
      <c r="E38" s="104" t="s">
        <v>565</v>
      </c>
      <c r="F38" s="48" t="s">
        <v>35</v>
      </c>
      <c r="G38" s="48" t="s">
        <v>40</v>
      </c>
      <c r="H38" s="94">
        <v>0.42</v>
      </c>
      <c r="I38" s="32"/>
      <c r="J38" s="38">
        <f t="shared" si="0"/>
        <v>0</v>
      </c>
      <c r="K38" s="39" t="str">
        <f t="shared" si="1"/>
        <v>OK</v>
      </c>
      <c r="L38" s="128"/>
      <c r="M38" s="128"/>
      <c r="N38" s="128"/>
      <c r="O38" s="128"/>
      <c r="P38" s="128"/>
      <c r="Q38" s="31"/>
      <c r="R38" s="31"/>
      <c r="S38" s="31"/>
      <c r="T38" s="31"/>
      <c r="U38" s="31"/>
      <c r="V38" s="31"/>
      <c r="W38" s="31"/>
      <c r="X38" s="46"/>
      <c r="Y38" s="46"/>
      <c r="Z38" s="46"/>
      <c r="AA38" s="46"/>
      <c r="AB38" s="46"/>
      <c r="AC38" s="46"/>
    </row>
    <row r="39" spans="1:29" ht="39.950000000000003" customHeight="1" x14ac:dyDescent="0.45">
      <c r="A39" s="146"/>
      <c r="B39" s="149"/>
      <c r="C39" s="65">
        <v>36</v>
      </c>
      <c r="D39" s="75" t="s">
        <v>566</v>
      </c>
      <c r="E39" s="104" t="s">
        <v>567</v>
      </c>
      <c r="F39" s="48" t="s">
        <v>35</v>
      </c>
      <c r="G39" s="48" t="s">
        <v>40</v>
      </c>
      <c r="H39" s="94">
        <v>0.38</v>
      </c>
      <c r="I39" s="32"/>
      <c r="J39" s="38">
        <f t="shared" si="0"/>
        <v>0</v>
      </c>
      <c r="K39" s="39" t="str">
        <f t="shared" si="1"/>
        <v>OK</v>
      </c>
      <c r="L39" s="128"/>
      <c r="M39" s="128"/>
      <c r="N39" s="128"/>
      <c r="O39" s="128"/>
      <c r="P39" s="128"/>
      <c r="Q39" s="31"/>
      <c r="R39" s="31"/>
      <c r="S39" s="31"/>
      <c r="T39" s="31"/>
      <c r="U39" s="31"/>
      <c r="V39" s="31"/>
      <c r="W39" s="31"/>
      <c r="X39" s="46"/>
      <c r="Y39" s="46"/>
      <c r="Z39" s="46"/>
      <c r="AA39" s="46"/>
      <c r="AB39" s="46"/>
      <c r="AC39" s="46"/>
    </row>
    <row r="40" spans="1:29" ht="39.950000000000003" customHeight="1" x14ac:dyDescent="0.45">
      <c r="A40" s="146"/>
      <c r="B40" s="149"/>
      <c r="C40" s="65">
        <v>37</v>
      </c>
      <c r="D40" s="75" t="s">
        <v>568</v>
      </c>
      <c r="E40" s="104" t="s">
        <v>569</v>
      </c>
      <c r="F40" s="48" t="s">
        <v>35</v>
      </c>
      <c r="G40" s="48" t="s">
        <v>40</v>
      </c>
      <c r="H40" s="94">
        <v>0.56000000000000005</v>
      </c>
      <c r="I40" s="32"/>
      <c r="J40" s="38">
        <f t="shared" si="0"/>
        <v>0</v>
      </c>
      <c r="K40" s="39" t="str">
        <f t="shared" si="1"/>
        <v>OK</v>
      </c>
      <c r="L40" s="128"/>
      <c r="M40" s="128"/>
      <c r="N40" s="128"/>
      <c r="O40" s="128"/>
      <c r="P40" s="128"/>
      <c r="Q40" s="31"/>
      <c r="R40" s="31"/>
      <c r="S40" s="31"/>
      <c r="T40" s="31"/>
      <c r="U40" s="31"/>
      <c r="V40" s="31"/>
      <c r="W40" s="31"/>
      <c r="X40" s="46"/>
      <c r="Y40" s="46"/>
      <c r="Z40" s="46"/>
      <c r="AA40" s="46"/>
      <c r="AB40" s="46"/>
      <c r="AC40" s="46"/>
    </row>
    <row r="41" spans="1:29" ht="39.950000000000003" customHeight="1" x14ac:dyDescent="0.45">
      <c r="A41" s="146"/>
      <c r="B41" s="149"/>
      <c r="C41" s="65">
        <v>38</v>
      </c>
      <c r="D41" s="75" t="s">
        <v>570</v>
      </c>
      <c r="E41" s="104" t="s">
        <v>571</v>
      </c>
      <c r="F41" s="48" t="s">
        <v>35</v>
      </c>
      <c r="G41" s="48" t="s">
        <v>40</v>
      </c>
      <c r="H41" s="94">
        <v>0.6</v>
      </c>
      <c r="I41" s="32"/>
      <c r="J41" s="38">
        <f t="shared" si="0"/>
        <v>0</v>
      </c>
      <c r="K41" s="39" t="str">
        <f t="shared" si="1"/>
        <v>OK</v>
      </c>
      <c r="L41" s="128"/>
      <c r="M41" s="128"/>
      <c r="N41" s="128"/>
      <c r="O41" s="128"/>
      <c r="P41" s="128"/>
      <c r="Q41" s="31"/>
      <c r="R41" s="31"/>
      <c r="S41" s="31"/>
      <c r="T41" s="31"/>
      <c r="U41" s="31"/>
      <c r="V41" s="31"/>
      <c r="W41" s="31"/>
      <c r="X41" s="46"/>
      <c r="Y41" s="46"/>
      <c r="Z41" s="46"/>
      <c r="AA41" s="46"/>
      <c r="AB41" s="46"/>
      <c r="AC41" s="46"/>
    </row>
    <row r="42" spans="1:29" ht="39.950000000000003" customHeight="1" x14ac:dyDescent="0.45">
      <c r="A42" s="146"/>
      <c r="B42" s="149"/>
      <c r="C42" s="65">
        <v>39</v>
      </c>
      <c r="D42" s="75" t="s">
        <v>572</v>
      </c>
      <c r="E42" s="104" t="s">
        <v>573</v>
      </c>
      <c r="F42" s="48" t="s">
        <v>35</v>
      </c>
      <c r="G42" s="48" t="s">
        <v>40</v>
      </c>
      <c r="H42" s="94">
        <v>0.47</v>
      </c>
      <c r="I42" s="32"/>
      <c r="J42" s="38">
        <f t="shared" si="0"/>
        <v>0</v>
      </c>
      <c r="K42" s="39" t="str">
        <f t="shared" si="1"/>
        <v>OK</v>
      </c>
      <c r="L42" s="128"/>
      <c r="M42" s="128"/>
      <c r="N42" s="128"/>
      <c r="O42" s="128"/>
      <c r="P42" s="128"/>
      <c r="Q42" s="31"/>
      <c r="R42" s="31"/>
      <c r="S42" s="31"/>
      <c r="T42" s="31"/>
      <c r="U42" s="31"/>
      <c r="V42" s="31"/>
      <c r="W42" s="31"/>
      <c r="X42" s="46"/>
      <c r="Y42" s="46"/>
      <c r="Z42" s="46"/>
      <c r="AA42" s="46"/>
      <c r="AB42" s="46"/>
      <c r="AC42" s="46"/>
    </row>
    <row r="43" spans="1:29" ht="39.950000000000003" customHeight="1" x14ac:dyDescent="0.45">
      <c r="A43" s="146"/>
      <c r="B43" s="149"/>
      <c r="C43" s="65">
        <v>40</v>
      </c>
      <c r="D43" s="75" t="s">
        <v>54</v>
      </c>
      <c r="E43" s="104" t="s">
        <v>574</v>
      </c>
      <c r="F43" s="48" t="s">
        <v>35</v>
      </c>
      <c r="G43" s="48" t="s">
        <v>40</v>
      </c>
      <c r="H43" s="94">
        <v>0.61</v>
      </c>
      <c r="I43" s="32"/>
      <c r="J43" s="38">
        <f t="shared" si="0"/>
        <v>0</v>
      </c>
      <c r="K43" s="39" t="str">
        <f t="shared" si="1"/>
        <v>OK</v>
      </c>
      <c r="L43" s="128"/>
      <c r="M43" s="128"/>
      <c r="N43" s="128"/>
      <c r="O43" s="128"/>
      <c r="P43" s="128"/>
      <c r="Q43" s="31"/>
      <c r="R43" s="31"/>
      <c r="S43" s="31"/>
      <c r="T43" s="31"/>
      <c r="U43" s="31"/>
      <c r="V43" s="31"/>
      <c r="W43" s="31"/>
      <c r="X43" s="46"/>
      <c r="Y43" s="46"/>
      <c r="Z43" s="46"/>
      <c r="AA43" s="46"/>
      <c r="AB43" s="46"/>
      <c r="AC43" s="46"/>
    </row>
    <row r="44" spans="1:29" ht="39.950000000000003" customHeight="1" x14ac:dyDescent="0.45">
      <c r="A44" s="146"/>
      <c r="B44" s="149"/>
      <c r="C44" s="65">
        <v>41</v>
      </c>
      <c r="D44" s="75" t="s">
        <v>55</v>
      </c>
      <c r="E44" s="104" t="s">
        <v>575</v>
      </c>
      <c r="F44" s="48" t="s">
        <v>35</v>
      </c>
      <c r="G44" s="48" t="s">
        <v>40</v>
      </c>
      <c r="H44" s="94">
        <v>0.97</v>
      </c>
      <c r="I44" s="32"/>
      <c r="J44" s="38">
        <f t="shared" si="0"/>
        <v>0</v>
      </c>
      <c r="K44" s="39" t="str">
        <f t="shared" si="1"/>
        <v>OK</v>
      </c>
      <c r="L44" s="128"/>
      <c r="M44" s="128"/>
      <c r="N44" s="128"/>
      <c r="O44" s="128"/>
      <c r="P44" s="128"/>
      <c r="Q44" s="31"/>
      <c r="R44" s="31"/>
      <c r="S44" s="31"/>
      <c r="T44" s="31"/>
      <c r="U44" s="31"/>
      <c r="V44" s="31"/>
      <c r="W44" s="31"/>
      <c r="X44" s="46"/>
      <c r="Y44" s="46"/>
      <c r="Z44" s="46"/>
      <c r="AA44" s="46"/>
      <c r="AB44" s="46"/>
      <c r="AC44" s="46"/>
    </row>
    <row r="45" spans="1:29" ht="39.950000000000003" customHeight="1" x14ac:dyDescent="0.45">
      <c r="A45" s="146"/>
      <c r="B45" s="149"/>
      <c r="C45" s="65">
        <v>42</v>
      </c>
      <c r="D45" s="75" t="s">
        <v>56</v>
      </c>
      <c r="E45" s="104" t="s">
        <v>576</v>
      </c>
      <c r="F45" s="48" t="s">
        <v>35</v>
      </c>
      <c r="G45" s="48" t="s">
        <v>40</v>
      </c>
      <c r="H45" s="94">
        <v>0.23</v>
      </c>
      <c r="I45" s="32"/>
      <c r="J45" s="38">
        <f t="shared" si="0"/>
        <v>0</v>
      </c>
      <c r="K45" s="39" t="str">
        <f t="shared" si="1"/>
        <v>OK</v>
      </c>
      <c r="L45" s="128"/>
      <c r="M45" s="128"/>
      <c r="N45" s="128"/>
      <c r="O45" s="128"/>
      <c r="P45" s="128"/>
      <c r="Q45" s="31"/>
      <c r="R45" s="31"/>
      <c r="S45" s="31"/>
      <c r="T45" s="31"/>
      <c r="U45" s="31"/>
      <c r="V45" s="31"/>
      <c r="W45" s="31"/>
      <c r="X45" s="46"/>
      <c r="Y45" s="46"/>
      <c r="Z45" s="46"/>
      <c r="AA45" s="46"/>
      <c r="AB45" s="46"/>
      <c r="AC45" s="46"/>
    </row>
    <row r="46" spans="1:29" ht="39.950000000000003" customHeight="1" x14ac:dyDescent="0.45">
      <c r="A46" s="146"/>
      <c r="B46" s="149"/>
      <c r="C46" s="65">
        <v>43</v>
      </c>
      <c r="D46" s="75" t="s">
        <v>57</v>
      </c>
      <c r="E46" s="104" t="s">
        <v>577</v>
      </c>
      <c r="F46" s="48" t="s">
        <v>35</v>
      </c>
      <c r="G46" s="48" t="s">
        <v>40</v>
      </c>
      <c r="H46" s="94">
        <v>0.4</v>
      </c>
      <c r="I46" s="32"/>
      <c r="J46" s="38">
        <f t="shared" si="0"/>
        <v>0</v>
      </c>
      <c r="K46" s="39" t="str">
        <f t="shared" si="1"/>
        <v>OK</v>
      </c>
      <c r="L46" s="128"/>
      <c r="M46" s="128"/>
      <c r="N46" s="128"/>
      <c r="O46" s="128"/>
      <c r="P46" s="128"/>
      <c r="Q46" s="31"/>
      <c r="R46" s="31"/>
      <c r="S46" s="31"/>
      <c r="T46" s="31"/>
      <c r="U46" s="31"/>
      <c r="V46" s="31"/>
      <c r="W46" s="31"/>
      <c r="X46" s="46"/>
      <c r="Y46" s="46"/>
      <c r="Z46" s="46"/>
      <c r="AA46" s="46"/>
      <c r="AB46" s="46"/>
      <c r="AC46" s="46"/>
    </row>
    <row r="47" spans="1:29" ht="39.950000000000003" customHeight="1" x14ac:dyDescent="0.45">
      <c r="A47" s="146"/>
      <c r="B47" s="149"/>
      <c r="C47" s="65">
        <v>44</v>
      </c>
      <c r="D47" s="75" t="s">
        <v>578</v>
      </c>
      <c r="E47" s="104" t="s">
        <v>579</v>
      </c>
      <c r="F47" s="48" t="s">
        <v>35</v>
      </c>
      <c r="G47" s="48" t="s">
        <v>40</v>
      </c>
      <c r="H47" s="94">
        <v>0.38</v>
      </c>
      <c r="I47" s="32"/>
      <c r="J47" s="38">
        <f t="shared" si="0"/>
        <v>0</v>
      </c>
      <c r="K47" s="39" t="str">
        <f t="shared" si="1"/>
        <v>OK</v>
      </c>
      <c r="L47" s="128"/>
      <c r="M47" s="128"/>
      <c r="N47" s="128"/>
      <c r="O47" s="128"/>
      <c r="P47" s="128"/>
      <c r="Q47" s="31"/>
      <c r="R47" s="31"/>
      <c r="S47" s="31"/>
      <c r="T47" s="31"/>
      <c r="U47" s="31"/>
      <c r="V47" s="31"/>
      <c r="W47" s="31"/>
      <c r="X47" s="46"/>
      <c r="Y47" s="46"/>
      <c r="Z47" s="46"/>
      <c r="AA47" s="46"/>
      <c r="AB47" s="46"/>
      <c r="AC47" s="46"/>
    </row>
    <row r="48" spans="1:29" ht="39.950000000000003" customHeight="1" x14ac:dyDescent="0.45">
      <c r="A48" s="146"/>
      <c r="B48" s="149"/>
      <c r="C48" s="65">
        <v>45</v>
      </c>
      <c r="D48" s="75" t="s">
        <v>58</v>
      </c>
      <c r="E48" s="104" t="s">
        <v>580</v>
      </c>
      <c r="F48" s="48" t="s">
        <v>35</v>
      </c>
      <c r="G48" s="48" t="s">
        <v>40</v>
      </c>
      <c r="H48" s="94">
        <v>0.04</v>
      </c>
      <c r="I48" s="32"/>
      <c r="J48" s="38">
        <f t="shared" si="0"/>
        <v>0</v>
      </c>
      <c r="K48" s="39" t="str">
        <f t="shared" si="1"/>
        <v>OK</v>
      </c>
      <c r="L48" s="128"/>
      <c r="M48" s="128"/>
      <c r="N48" s="128"/>
      <c r="O48" s="128"/>
      <c r="P48" s="128"/>
      <c r="Q48" s="31"/>
      <c r="R48" s="31"/>
      <c r="S48" s="31"/>
      <c r="T48" s="31"/>
      <c r="U48" s="31"/>
      <c r="V48" s="31"/>
      <c r="W48" s="31"/>
      <c r="X48" s="46"/>
      <c r="Y48" s="46"/>
      <c r="Z48" s="46"/>
      <c r="AA48" s="46"/>
      <c r="AB48" s="46"/>
      <c r="AC48" s="46"/>
    </row>
    <row r="49" spans="1:29" ht="39.950000000000003" customHeight="1" x14ac:dyDescent="0.45">
      <c r="A49" s="146"/>
      <c r="B49" s="149"/>
      <c r="C49" s="65">
        <v>46</v>
      </c>
      <c r="D49" s="75" t="s">
        <v>59</v>
      </c>
      <c r="E49" s="104" t="s">
        <v>581</v>
      </c>
      <c r="F49" s="48" t="s">
        <v>35</v>
      </c>
      <c r="G49" s="48" t="s">
        <v>40</v>
      </c>
      <c r="H49" s="94">
        <v>0.49</v>
      </c>
      <c r="I49" s="32"/>
      <c r="J49" s="38">
        <f t="shared" si="0"/>
        <v>0</v>
      </c>
      <c r="K49" s="39" t="str">
        <f t="shared" si="1"/>
        <v>OK</v>
      </c>
      <c r="L49" s="128"/>
      <c r="M49" s="128"/>
      <c r="N49" s="128"/>
      <c r="O49" s="128"/>
      <c r="P49" s="128"/>
      <c r="Q49" s="31"/>
      <c r="R49" s="31"/>
      <c r="S49" s="31"/>
      <c r="T49" s="31"/>
      <c r="U49" s="31"/>
      <c r="V49" s="31"/>
      <c r="W49" s="31"/>
      <c r="X49" s="46"/>
      <c r="Y49" s="46"/>
      <c r="Z49" s="46"/>
      <c r="AA49" s="46"/>
      <c r="AB49" s="46"/>
      <c r="AC49" s="46"/>
    </row>
    <row r="50" spans="1:29" ht="39.950000000000003" customHeight="1" x14ac:dyDescent="0.45">
      <c r="A50" s="146"/>
      <c r="B50" s="149"/>
      <c r="C50" s="65">
        <v>47</v>
      </c>
      <c r="D50" s="75" t="s">
        <v>60</v>
      </c>
      <c r="E50" s="104" t="s">
        <v>582</v>
      </c>
      <c r="F50" s="48" t="s">
        <v>35</v>
      </c>
      <c r="G50" s="48" t="s">
        <v>40</v>
      </c>
      <c r="H50" s="94">
        <v>0.54</v>
      </c>
      <c r="I50" s="32"/>
      <c r="J50" s="38">
        <f t="shared" si="0"/>
        <v>0</v>
      </c>
      <c r="K50" s="39" t="str">
        <f t="shared" si="1"/>
        <v>OK</v>
      </c>
      <c r="L50" s="128"/>
      <c r="M50" s="128"/>
      <c r="N50" s="128"/>
      <c r="O50" s="128"/>
      <c r="P50" s="128"/>
      <c r="Q50" s="31"/>
      <c r="R50" s="31"/>
      <c r="S50" s="31"/>
      <c r="T50" s="31"/>
      <c r="U50" s="31"/>
      <c r="V50" s="31"/>
      <c r="W50" s="31"/>
      <c r="X50" s="46"/>
      <c r="Y50" s="46"/>
      <c r="Z50" s="46"/>
      <c r="AA50" s="46"/>
      <c r="AB50" s="46"/>
      <c r="AC50" s="46"/>
    </row>
    <row r="51" spans="1:29" ht="39.950000000000003" customHeight="1" x14ac:dyDescent="0.45">
      <c r="A51" s="146"/>
      <c r="B51" s="149"/>
      <c r="C51" s="65">
        <v>48</v>
      </c>
      <c r="D51" s="75" t="s">
        <v>61</v>
      </c>
      <c r="E51" s="104" t="s">
        <v>583</v>
      </c>
      <c r="F51" s="48" t="s">
        <v>35</v>
      </c>
      <c r="G51" s="48" t="s">
        <v>40</v>
      </c>
      <c r="H51" s="94">
        <v>0.54</v>
      </c>
      <c r="I51" s="32"/>
      <c r="J51" s="38">
        <f t="shared" si="0"/>
        <v>0</v>
      </c>
      <c r="K51" s="39" t="str">
        <f t="shared" si="1"/>
        <v>OK</v>
      </c>
      <c r="L51" s="128"/>
      <c r="M51" s="128"/>
      <c r="N51" s="128"/>
      <c r="O51" s="128"/>
      <c r="P51" s="128"/>
      <c r="Q51" s="31"/>
      <c r="R51" s="31"/>
      <c r="S51" s="31"/>
      <c r="T51" s="31"/>
      <c r="U51" s="31"/>
      <c r="V51" s="31"/>
      <c r="W51" s="31"/>
      <c r="X51" s="46"/>
      <c r="Y51" s="46"/>
      <c r="Z51" s="46"/>
      <c r="AA51" s="46"/>
      <c r="AB51" s="46"/>
      <c r="AC51" s="46"/>
    </row>
    <row r="52" spans="1:29" ht="39.950000000000003" customHeight="1" x14ac:dyDescent="0.45">
      <c r="A52" s="146"/>
      <c r="B52" s="149"/>
      <c r="C52" s="65">
        <v>49</v>
      </c>
      <c r="D52" s="75" t="s">
        <v>62</v>
      </c>
      <c r="E52" s="104" t="s">
        <v>584</v>
      </c>
      <c r="F52" s="48" t="s">
        <v>35</v>
      </c>
      <c r="G52" s="48" t="s">
        <v>40</v>
      </c>
      <c r="H52" s="94">
        <v>0.56000000000000005</v>
      </c>
      <c r="I52" s="32"/>
      <c r="J52" s="38">
        <f t="shared" si="0"/>
        <v>0</v>
      </c>
      <c r="K52" s="39" t="str">
        <f t="shared" si="1"/>
        <v>OK</v>
      </c>
      <c r="L52" s="128"/>
      <c r="M52" s="128"/>
      <c r="N52" s="128"/>
      <c r="O52" s="128"/>
      <c r="P52" s="128"/>
      <c r="Q52" s="31"/>
      <c r="R52" s="31"/>
      <c r="S52" s="31"/>
      <c r="T52" s="31"/>
      <c r="U52" s="31"/>
      <c r="V52" s="31"/>
      <c r="W52" s="31"/>
      <c r="X52" s="46"/>
      <c r="Y52" s="46"/>
      <c r="Z52" s="46"/>
      <c r="AA52" s="46"/>
      <c r="AB52" s="46"/>
      <c r="AC52" s="46"/>
    </row>
    <row r="53" spans="1:29" ht="39.950000000000003" customHeight="1" x14ac:dyDescent="0.45">
      <c r="A53" s="146"/>
      <c r="B53" s="149"/>
      <c r="C53" s="65">
        <v>50</v>
      </c>
      <c r="D53" s="75" t="s">
        <v>67</v>
      </c>
      <c r="E53" s="104" t="s">
        <v>585</v>
      </c>
      <c r="F53" s="48" t="s">
        <v>35</v>
      </c>
      <c r="G53" s="48" t="s">
        <v>40</v>
      </c>
      <c r="H53" s="94">
        <v>0.25</v>
      </c>
      <c r="I53" s="32"/>
      <c r="J53" s="38">
        <f t="shared" si="0"/>
        <v>0</v>
      </c>
      <c r="K53" s="39" t="str">
        <f t="shared" si="1"/>
        <v>OK</v>
      </c>
      <c r="L53" s="128"/>
      <c r="M53" s="128"/>
      <c r="N53" s="128"/>
      <c r="O53" s="128"/>
      <c r="P53" s="128"/>
      <c r="Q53" s="31"/>
      <c r="R53" s="31"/>
      <c r="S53" s="31"/>
      <c r="T53" s="31"/>
      <c r="U53" s="31"/>
      <c r="V53" s="31"/>
      <c r="W53" s="31"/>
      <c r="X53" s="46"/>
      <c r="Y53" s="46"/>
      <c r="Z53" s="46"/>
      <c r="AA53" s="46"/>
      <c r="AB53" s="46"/>
      <c r="AC53" s="46"/>
    </row>
    <row r="54" spans="1:29" ht="39.950000000000003" customHeight="1" x14ac:dyDescent="0.45">
      <c r="A54" s="146"/>
      <c r="B54" s="149"/>
      <c r="C54" s="65">
        <v>51</v>
      </c>
      <c r="D54" s="75" t="s">
        <v>66</v>
      </c>
      <c r="E54" s="104" t="s">
        <v>586</v>
      </c>
      <c r="F54" s="48" t="s">
        <v>35</v>
      </c>
      <c r="G54" s="48" t="s">
        <v>40</v>
      </c>
      <c r="H54" s="94">
        <v>0.55000000000000004</v>
      </c>
      <c r="I54" s="32"/>
      <c r="J54" s="38">
        <f t="shared" si="0"/>
        <v>0</v>
      </c>
      <c r="K54" s="39" t="str">
        <f t="shared" si="1"/>
        <v>OK</v>
      </c>
      <c r="L54" s="128"/>
      <c r="M54" s="128"/>
      <c r="N54" s="128"/>
      <c r="O54" s="128"/>
      <c r="P54" s="128"/>
      <c r="Q54" s="31"/>
      <c r="R54" s="31"/>
      <c r="S54" s="31"/>
      <c r="T54" s="31"/>
      <c r="U54" s="31"/>
      <c r="V54" s="31"/>
      <c r="W54" s="31"/>
      <c r="X54" s="46"/>
      <c r="Y54" s="46"/>
      <c r="Z54" s="46"/>
      <c r="AA54" s="46"/>
      <c r="AB54" s="46"/>
      <c r="AC54" s="46"/>
    </row>
    <row r="55" spans="1:29" ht="39.950000000000003" customHeight="1" x14ac:dyDescent="0.45">
      <c r="A55" s="146"/>
      <c r="B55" s="149"/>
      <c r="C55" s="65">
        <v>52</v>
      </c>
      <c r="D55" s="75" t="s">
        <v>68</v>
      </c>
      <c r="E55" s="104" t="s">
        <v>587</v>
      </c>
      <c r="F55" s="48" t="s">
        <v>35</v>
      </c>
      <c r="G55" s="48" t="s">
        <v>40</v>
      </c>
      <c r="H55" s="94">
        <v>0.6</v>
      </c>
      <c r="I55" s="32"/>
      <c r="J55" s="38">
        <f t="shared" si="0"/>
        <v>0</v>
      </c>
      <c r="K55" s="39" t="str">
        <f t="shared" si="1"/>
        <v>OK</v>
      </c>
      <c r="L55" s="128"/>
      <c r="M55" s="128"/>
      <c r="N55" s="128"/>
      <c r="O55" s="128"/>
      <c r="P55" s="128"/>
      <c r="Q55" s="31"/>
      <c r="R55" s="31"/>
      <c r="S55" s="31"/>
      <c r="T55" s="31"/>
      <c r="U55" s="31"/>
      <c r="V55" s="31"/>
      <c r="W55" s="31"/>
      <c r="X55" s="46"/>
      <c r="Y55" s="46"/>
      <c r="Z55" s="46"/>
      <c r="AA55" s="46"/>
      <c r="AB55" s="46"/>
      <c r="AC55" s="46"/>
    </row>
    <row r="56" spans="1:29" ht="39.950000000000003" customHeight="1" x14ac:dyDescent="0.45">
      <c r="A56" s="146"/>
      <c r="B56" s="149"/>
      <c r="C56" s="65">
        <v>53</v>
      </c>
      <c r="D56" s="75" t="s">
        <v>69</v>
      </c>
      <c r="E56" s="104" t="s">
        <v>588</v>
      </c>
      <c r="F56" s="48" t="s">
        <v>35</v>
      </c>
      <c r="G56" s="48" t="s">
        <v>40</v>
      </c>
      <c r="H56" s="94">
        <v>0.03</v>
      </c>
      <c r="I56" s="32"/>
      <c r="J56" s="38">
        <f t="shared" si="0"/>
        <v>0</v>
      </c>
      <c r="K56" s="39" t="str">
        <f t="shared" si="1"/>
        <v>OK</v>
      </c>
      <c r="L56" s="128"/>
      <c r="M56" s="128"/>
      <c r="N56" s="128"/>
      <c r="O56" s="128"/>
      <c r="P56" s="128"/>
      <c r="Q56" s="31"/>
      <c r="R56" s="31"/>
      <c r="S56" s="31"/>
      <c r="T56" s="31"/>
      <c r="U56" s="31"/>
      <c r="V56" s="31"/>
      <c r="W56" s="31"/>
      <c r="X56" s="46"/>
      <c r="Y56" s="46"/>
      <c r="Z56" s="46"/>
      <c r="AA56" s="46"/>
      <c r="AB56" s="46"/>
      <c r="AC56" s="46"/>
    </row>
    <row r="57" spans="1:29" ht="39.950000000000003" customHeight="1" x14ac:dyDescent="0.45">
      <c r="A57" s="146"/>
      <c r="B57" s="149"/>
      <c r="C57" s="65">
        <v>54</v>
      </c>
      <c r="D57" s="75" t="s">
        <v>70</v>
      </c>
      <c r="E57" s="104" t="s">
        <v>589</v>
      </c>
      <c r="F57" s="48" t="s">
        <v>35</v>
      </c>
      <c r="G57" s="48" t="s">
        <v>40</v>
      </c>
      <c r="H57" s="94">
        <v>0.05</v>
      </c>
      <c r="I57" s="32"/>
      <c r="J57" s="38">
        <f t="shared" si="0"/>
        <v>0</v>
      </c>
      <c r="K57" s="39" t="str">
        <f t="shared" si="1"/>
        <v>OK</v>
      </c>
      <c r="L57" s="128"/>
      <c r="M57" s="128"/>
      <c r="N57" s="128"/>
      <c r="O57" s="128"/>
      <c r="P57" s="128"/>
      <c r="Q57" s="31"/>
      <c r="R57" s="31"/>
      <c r="S57" s="31"/>
      <c r="T57" s="31"/>
      <c r="U57" s="31"/>
      <c r="V57" s="31"/>
      <c r="W57" s="31"/>
      <c r="X57" s="46"/>
      <c r="Y57" s="46"/>
      <c r="Z57" s="46"/>
      <c r="AA57" s="46"/>
      <c r="AB57" s="46"/>
      <c r="AC57" s="46"/>
    </row>
    <row r="58" spans="1:29" ht="39.950000000000003" customHeight="1" x14ac:dyDescent="0.45">
      <c r="A58" s="146"/>
      <c r="B58" s="149"/>
      <c r="C58" s="65">
        <v>55</v>
      </c>
      <c r="D58" s="75" t="s">
        <v>72</v>
      </c>
      <c r="E58" s="104" t="s">
        <v>590</v>
      </c>
      <c r="F58" s="48" t="s">
        <v>35</v>
      </c>
      <c r="G58" s="48" t="s">
        <v>40</v>
      </c>
      <c r="H58" s="94">
        <v>0.04</v>
      </c>
      <c r="I58" s="32"/>
      <c r="J58" s="38">
        <f t="shared" si="0"/>
        <v>0</v>
      </c>
      <c r="K58" s="39" t="str">
        <f t="shared" si="1"/>
        <v>OK</v>
      </c>
      <c r="L58" s="128"/>
      <c r="M58" s="128"/>
      <c r="N58" s="128"/>
      <c r="O58" s="128"/>
      <c r="P58" s="128"/>
      <c r="Q58" s="31"/>
      <c r="R58" s="31"/>
      <c r="S58" s="31"/>
      <c r="T58" s="31"/>
      <c r="U58" s="31"/>
      <c r="V58" s="31"/>
      <c r="W58" s="31"/>
      <c r="X58" s="46"/>
      <c r="Y58" s="46"/>
      <c r="Z58" s="46"/>
      <c r="AA58" s="46"/>
      <c r="AB58" s="46"/>
      <c r="AC58" s="46"/>
    </row>
    <row r="59" spans="1:29" ht="39.950000000000003" customHeight="1" x14ac:dyDescent="0.45">
      <c r="A59" s="146"/>
      <c r="B59" s="149"/>
      <c r="C59" s="65">
        <v>56</v>
      </c>
      <c r="D59" s="75" t="s">
        <v>73</v>
      </c>
      <c r="E59" s="104" t="s">
        <v>591</v>
      </c>
      <c r="F59" s="48" t="s">
        <v>35</v>
      </c>
      <c r="G59" s="48" t="s">
        <v>40</v>
      </c>
      <c r="H59" s="94">
        <v>0.05</v>
      </c>
      <c r="I59" s="32"/>
      <c r="J59" s="38">
        <f t="shared" si="0"/>
        <v>0</v>
      </c>
      <c r="K59" s="39" t="str">
        <f t="shared" si="1"/>
        <v>OK</v>
      </c>
      <c r="L59" s="128"/>
      <c r="M59" s="128"/>
      <c r="N59" s="128"/>
      <c r="O59" s="128"/>
      <c r="P59" s="128"/>
      <c r="Q59" s="31"/>
      <c r="R59" s="31"/>
      <c r="S59" s="31"/>
      <c r="T59" s="31"/>
      <c r="U59" s="31"/>
      <c r="V59" s="31"/>
      <c r="W59" s="31"/>
      <c r="X59" s="46"/>
      <c r="Y59" s="46"/>
      <c r="Z59" s="46"/>
      <c r="AA59" s="46"/>
      <c r="AB59" s="46"/>
      <c r="AC59" s="46"/>
    </row>
    <row r="60" spans="1:29" ht="39.950000000000003" customHeight="1" x14ac:dyDescent="0.45">
      <c r="A60" s="146"/>
      <c r="B60" s="149"/>
      <c r="C60" s="65">
        <v>57</v>
      </c>
      <c r="D60" s="75" t="s">
        <v>74</v>
      </c>
      <c r="E60" s="104" t="s">
        <v>592</v>
      </c>
      <c r="F60" s="48" t="s">
        <v>35</v>
      </c>
      <c r="G60" s="48" t="s">
        <v>40</v>
      </c>
      <c r="H60" s="94">
        <v>0.06</v>
      </c>
      <c r="I60" s="32"/>
      <c r="J60" s="38">
        <f t="shared" si="0"/>
        <v>0</v>
      </c>
      <c r="K60" s="39" t="str">
        <f t="shared" si="1"/>
        <v>OK</v>
      </c>
      <c r="L60" s="128"/>
      <c r="M60" s="128"/>
      <c r="N60" s="128"/>
      <c r="O60" s="128"/>
      <c r="P60" s="128"/>
      <c r="Q60" s="31"/>
      <c r="R60" s="31"/>
      <c r="S60" s="31"/>
      <c r="T60" s="31"/>
      <c r="U60" s="31"/>
      <c r="V60" s="31"/>
      <c r="W60" s="31"/>
      <c r="X60" s="46"/>
      <c r="Y60" s="46"/>
      <c r="Z60" s="46"/>
      <c r="AA60" s="46"/>
      <c r="AB60" s="46"/>
      <c r="AC60" s="46"/>
    </row>
    <row r="61" spans="1:29" ht="39.950000000000003" customHeight="1" x14ac:dyDescent="0.45">
      <c r="A61" s="146"/>
      <c r="B61" s="149"/>
      <c r="C61" s="65">
        <v>58</v>
      </c>
      <c r="D61" s="75" t="s">
        <v>75</v>
      </c>
      <c r="E61" s="104" t="s">
        <v>593</v>
      </c>
      <c r="F61" s="48" t="s">
        <v>35</v>
      </c>
      <c r="G61" s="48" t="s">
        <v>40</v>
      </c>
      <c r="H61" s="94">
        <v>0.11</v>
      </c>
      <c r="I61" s="32"/>
      <c r="J61" s="38">
        <f t="shared" si="0"/>
        <v>0</v>
      </c>
      <c r="K61" s="39" t="str">
        <f t="shared" si="1"/>
        <v>OK</v>
      </c>
      <c r="L61" s="128"/>
      <c r="M61" s="128"/>
      <c r="N61" s="128"/>
      <c r="O61" s="128"/>
      <c r="P61" s="128"/>
      <c r="Q61" s="31"/>
      <c r="R61" s="31"/>
      <c r="S61" s="31"/>
      <c r="T61" s="31"/>
      <c r="U61" s="31"/>
      <c r="V61" s="31"/>
      <c r="W61" s="31"/>
      <c r="X61" s="46"/>
      <c r="Y61" s="46"/>
      <c r="Z61" s="46"/>
      <c r="AA61" s="46"/>
      <c r="AB61" s="46"/>
      <c r="AC61" s="46"/>
    </row>
    <row r="62" spans="1:29" ht="39.950000000000003" customHeight="1" x14ac:dyDescent="0.45">
      <c r="A62" s="146"/>
      <c r="B62" s="149"/>
      <c r="C62" s="65">
        <v>59</v>
      </c>
      <c r="D62" s="75" t="s">
        <v>76</v>
      </c>
      <c r="E62" s="104" t="s">
        <v>594</v>
      </c>
      <c r="F62" s="48" t="s">
        <v>35</v>
      </c>
      <c r="G62" s="48" t="s">
        <v>40</v>
      </c>
      <c r="H62" s="94">
        <v>0.1</v>
      </c>
      <c r="I62" s="32"/>
      <c r="J62" s="38">
        <f t="shared" si="0"/>
        <v>0</v>
      </c>
      <c r="K62" s="39" t="str">
        <f t="shared" si="1"/>
        <v>OK</v>
      </c>
      <c r="L62" s="128"/>
      <c r="M62" s="128"/>
      <c r="N62" s="128"/>
      <c r="O62" s="128"/>
      <c r="P62" s="128"/>
      <c r="Q62" s="31"/>
      <c r="R62" s="31"/>
      <c r="S62" s="31"/>
      <c r="T62" s="31"/>
      <c r="U62" s="31"/>
      <c r="V62" s="31"/>
      <c r="W62" s="31"/>
      <c r="X62" s="46"/>
      <c r="Y62" s="46"/>
      <c r="Z62" s="46"/>
      <c r="AA62" s="46"/>
      <c r="AB62" s="46"/>
      <c r="AC62" s="46"/>
    </row>
    <row r="63" spans="1:29" ht="39.950000000000003" customHeight="1" x14ac:dyDescent="0.45">
      <c r="A63" s="146"/>
      <c r="B63" s="149"/>
      <c r="C63" s="65">
        <v>60</v>
      </c>
      <c r="D63" s="75" t="s">
        <v>77</v>
      </c>
      <c r="E63" s="104" t="s">
        <v>595</v>
      </c>
      <c r="F63" s="48" t="s">
        <v>35</v>
      </c>
      <c r="G63" s="48" t="s">
        <v>40</v>
      </c>
      <c r="H63" s="94">
        <v>0.18</v>
      </c>
      <c r="I63" s="32"/>
      <c r="J63" s="38">
        <f t="shared" si="0"/>
        <v>0</v>
      </c>
      <c r="K63" s="39" t="str">
        <f t="shared" si="1"/>
        <v>OK</v>
      </c>
      <c r="L63" s="128"/>
      <c r="M63" s="128"/>
      <c r="N63" s="128"/>
      <c r="O63" s="128"/>
      <c r="P63" s="128"/>
      <c r="Q63" s="31"/>
      <c r="R63" s="31"/>
      <c r="S63" s="31"/>
      <c r="T63" s="31"/>
      <c r="U63" s="31"/>
      <c r="V63" s="31"/>
      <c r="W63" s="31"/>
      <c r="X63" s="46"/>
      <c r="Y63" s="46"/>
      <c r="Z63" s="46"/>
      <c r="AA63" s="46"/>
      <c r="AB63" s="46"/>
      <c r="AC63" s="46"/>
    </row>
    <row r="64" spans="1:29" ht="39.950000000000003" customHeight="1" x14ac:dyDescent="0.45">
      <c r="A64" s="146"/>
      <c r="B64" s="149"/>
      <c r="C64" s="65">
        <v>61</v>
      </c>
      <c r="D64" s="75" t="s">
        <v>78</v>
      </c>
      <c r="E64" s="104" t="s">
        <v>596</v>
      </c>
      <c r="F64" s="48" t="s">
        <v>35</v>
      </c>
      <c r="G64" s="48" t="s">
        <v>40</v>
      </c>
      <c r="H64" s="94">
        <v>0.05</v>
      </c>
      <c r="I64" s="32"/>
      <c r="J64" s="38">
        <f t="shared" si="0"/>
        <v>0</v>
      </c>
      <c r="K64" s="39" t="str">
        <f t="shared" si="1"/>
        <v>OK</v>
      </c>
      <c r="L64" s="128"/>
      <c r="M64" s="128"/>
      <c r="N64" s="128"/>
      <c r="O64" s="128"/>
      <c r="P64" s="128"/>
      <c r="Q64" s="31"/>
      <c r="R64" s="31"/>
      <c r="S64" s="31"/>
      <c r="T64" s="31"/>
      <c r="U64" s="31"/>
      <c r="V64" s="31"/>
      <c r="W64" s="31"/>
      <c r="X64" s="46"/>
      <c r="Y64" s="46"/>
      <c r="Z64" s="46"/>
      <c r="AA64" s="46"/>
      <c r="AB64" s="46"/>
      <c r="AC64" s="46"/>
    </row>
    <row r="65" spans="1:29" ht="39.950000000000003" customHeight="1" x14ac:dyDescent="0.45">
      <c r="A65" s="146"/>
      <c r="B65" s="149"/>
      <c r="C65" s="65">
        <v>62</v>
      </c>
      <c r="D65" s="75" t="s">
        <v>79</v>
      </c>
      <c r="E65" s="104" t="s">
        <v>597</v>
      </c>
      <c r="F65" s="48" t="s">
        <v>35</v>
      </c>
      <c r="G65" s="48" t="s">
        <v>40</v>
      </c>
      <c r="H65" s="94">
        <v>0.04</v>
      </c>
      <c r="I65" s="32"/>
      <c r="J65" s="38">
        <f t="shared" si="0"/>
        <v>0</v>
      </c>
      <c r="K65" s="39" t="str">
        <f t="shared" si="1"/>
        <v>OK</v>
      </c>
      <c r="L65" s="128"/>
      <c r="M65" s="128"/>
      <c r="N65" s="128"/>
      <c r="O65" s="128"/>
      <c r="P65" s="128"/>
      <c r="Q65" s="31"/>
      <c r="R65" s="31"/>
      <c r="S65" s="31"/>
      <c r="T65" s="31"/>
      <c r="U65" s="31"/>
      <c r="V65" s="31"/>
      <c r="W65" s="31"/>
      <c r="X65" s="46"/>
      <c r="Y65" s="46"/>
      <c r="Z65" s="46"/>
      <c r="AA65" s="46"/>
      <c r="AB65" s="46"/>
      <c r="AC65" s="46"/>
    </row>
    <row r="66" spans="1:29" ht="39.950000000000003" customHeight="1" x14ac:dyDescent="0.45">
      <c r="A66" s="146"/>
      <c r="B66" s="149"/>
      <c r="C66" s="65">
        <v>63</v>
      </c>
      <c r="D66" s="75" t="s">
        <v>80</v>
      </c>
      <c r="E66" s="104" t="s">
        <v>598</v>
      </c>
      <c r="F66" s="48" t="s">
        <v>35</v>
      </c>
      <c r="G66" s="48" t="s">
        <v>40</v>
      </c>
      <c r="H66" s="94">
        <v>0.08</v>
      </c>
      <c r="I66" s="32"/>
      <c r="J66" s="38">
        <f t="shared" si="0"/>
        <v>0</v>
      </c>
      <c r="K66" s="39" t="str">
        <f t="shared" si="1"/>
        <v>OK</v>
      </c>
      <c r="L66" s="128"/>
      <c r="M66" s="128"/>
      <c r="N66" s="128"/>
      <c r="O66" s="128"/>
      <c r="P66" s="128"/>
      <c r="Q66" s="31"/>
      <c r="R66" s="31"/>
      <c r="S66" s="31"/>
      <c r="T66" s="31"/>
      <c r="U66" s="31"/>
      <c r="V66" s="31"/>
      <c r="W66" s="31"/>
      <c r="X66" s="46"/>
      <c r="Y66" s="46"/>
      <c r="Z66" s="46"/>
      <c r="AA66" s="46"/>
      <c r="AB66" s="46"/>
      <c r="AC66" s="46"/>
    </row>
    <row r="67" spans="1:29" ht="39.950000000000003" customHeight="1" x14ac:dyDescent="0.45">
      <c r="A67" s="146"/>
      <c r="B67" s="149"/>
      <c r="C67" s="65">
        <v>64</v>
      </c>
      <c r="D67" s="75" t="s">
        <v>63</v>
      </c>
      <c r="E67" s="104" t="s">
        <v>599</v>
      </c>
      <c r="F67" s="48" t="s">
        <v>35</v>
      </c>
      <c r="G67" s="48" t="s">
        <v>40</v>
      </c>
      <c r="H67" s="94">
        <v>0.03</v>
      </c>
      <c r="I67" s="32"/>
      <c r="J67" s="38">
        <f t="shared" si="0"/>
        <v>0</v>
      </c>
      <c r="K67" s="39" t="str">
        <f t="shared" si="1"/>
        <v>OK</v>
      </c>
      <c r="L67" s="128"/>
      <c r="M67" s="128"/>
      <c r="N67" s="128"/>
      <c r="O67" s="128"/>
      <c r="P67" s="128"/>
      <c r="Q67" s="31"/>
      <c r="R67" s="31"/>
      <c r="S67" s="31"/>
      <c r="T67" s="31"/>
      <c r="U67" s="31"/>
      <c r="V67" s="31"/>
      <c r="W67" s="31"/>
      <c r="X67" s="46"/>
      <c r="Y67" s="46"/>
      <c r="Z67" s="46"/>
      <c r="AA67" s="46"/>
      <c r="AB67" s="46"/>
      <c r="AC67" s="46"/>
    </row>
    <row r="68" spans="1:29" ht="39.950000000000003" customHeight="1" x14ac:dyDescent="0.45">
      <c r="A68" s="146"/>
      <c r="B68" s="149"/>
      <c r="C68" s="65">
        <v>65</v>
      </c>
      <c r="D68" s="75" t="s">
        <v>64</v>
      </c>
      <c r="E68" s="104" t="s">
        <v>600</v>
      </c>
      <c r="F68" s="48" t="s">
        <v>35</v>
      </c>
      <c r="G68" s="48" t="s">
        <v>40</v>
      </c>
      <c r="H68" s="94">
        <v>0.06</v>
      </c>
      <c r="I68" s="32"/>
      <c r="J68" s="38">
        <f t="shared" si="0"/>
        <v>0</v>
      </c>
      <c r="K68" s="39" t="str">
        <f t="shared" si="1"/>
        <v>OK</v>
      </c>
      <c r="L68" s="128"/>
      <c r="M68" s="128"/>
      <c r="N68" s="128"/>
      <c r="O68" s="128"/>
      <c r="P68" s="128"/>
      <c r="Q68" s="31"/>
      <c r="R68" s="31"/>
      <c r="S68" s="31"/>
      <c r="T68" s="31"/>
      <c r="U68" s="31"/>
      <c r="V68" s="31"/>
      <c r="W68" s="31"/>
      <c r="X68" s="46"/>
      <c r="Y68" s="46"/>
      <c r="Z68" s="46"/>
      <c r="AA68" s="46"/>
      <c r="AB68" s="46"/>
      <c r="AC68" s="46"/>
    </row>
    <row r="69" spans="1:29" ht="39.950000000000003" customHeight="1" x14ac:dyDescent="0.45">
      <c r="A69" s="146"/>
      <c r="B69" s="149"/>
      <c r="C69" s="65">
        <v>66</v>
      </c>
      <c r="D69" s="75" t="s">
        <v>65</v>
      </c>
      <c r="E69" s="104" t="s">
        <v>601</v>
      </c>
      <c r="F69" s="48" t="s">
        <v>35</v>
      </c>
      <c r="G69" s="48" t="s">
        <v>40</v>
      </c>
      <c r="H69" s="94">
        <v>0.06</v>
      </c>
      <c r="I69" s="32"/>
      <c r="J69" s="38">
        <f t="shared" ref="J69:J132" si="2">I69-(SUM(L69:AC69))</f>
        <v>0</v>
      </c>
      <c r="K69" s="39" t="str">
        <f t="shared" ref="K69:K132" si="3">IF(J69&lt;0,"ATENÇÃO","OK")</f>
        <v>OK</v>
      </c>
      <c r="L69" s="128"/>
      <c r="M69" s="128"/>
      <c r="N69" s="128"/>
      <c r="O69" s="128"/>
      <c r="P69" s="128"/>
      <c r="Q69" s="31"/>
      <c r="R69" s="31"/>
      <c r="S69" s="31"/>
      <c r="T69" s="31"/>
      <c r="U69" s="31"/>
      <c r="V69" s="31"/>
      <c r="W69" s="31"/>
      <c r="X69" s="46"/>
      <c r="Y69" s="46"/>
      <c r="Z69" s="46"/>
      <c r="AA69" s="46"/>
      <c r="AB69" s="46"/>
      <c r="AC69" s="46"/>
    </row>
    <row r="70" spans="1:29" ht="39.950000000000003" customHeight="1" x14ac:dyDescent="0.45">
      <c r="A70" s="146"/>
      <c r="B70" s="149"/>
      <c r="C70" s="65">
        <v>67</v>
      </c>
      <c r="D70" s="75" t="s">
        <v>71</v>
      </c>
      <c r="E70" s="104" t="s">
        <v>602</v>
      </c>
      <c r="F70" s="48" t="s">
        <v>35</v>
      </c>
      <c r="G70" s="48" t="s">
        <v>40</v>
      </c>
      <c r="H70" s="94">
        <v>0.03</v>
      </c>
      <c r="I70" s="32"/>
      <c r="J70" s="38">
        <f t="shared" si="2"/>
        <v>0</v>
      </c>
      <c r="K70" s="39" t="str">
        <f t="shared" si="3"/>
        <v>OK</v>
      </c>
      <c r="L70" s="128"/>
      <c r="M70" s="128"/>
      <c r="N70" s="128"/>
      <c r="O70" s="128"/>
      <c r="P70" s="128"/>
      <c r="Q70" s="31"/>
      <c r="R70" s="31"/>
      <c r="S70" s="31"/>
      <c r="T70" s="31"/>
      <c r="U70" s="31"/>
      <c r="V70" s="31"/>
      <c r="W70" s="31"/>
      <c r="X70" s="46"/>
      <c r="Y70" s="46"/>
      <c r="Z70" s="46"/>
      <c r="AA70" s="46"/>
      <c r="AB70" s="46"/>
      <c r="AC70" s="46"/>
    </row>
    <row r="71" spans="1:29" ht="39.950000000000003" customHeight="1" x14ac:dyDescent="0.45">
      <c r="A71" s="146"/>
      <c r="B71" s="149"/>
      <c r="C71" s="65">
        <v>68</v>
      </c>
      <c r="D71" s="77" t="s">
        <v>467</v>
      </c>
      <c r="E71" s="106" t="s">
        <v>603</v>
      </c>
      <c r="F71" s="48" t="s">
        <v>35</v>
      </c>
      <c r="G71" s="48" t="s">
        <v>40</v>
      </c>
      <c r="H71" s="94">
        <v>0.8</v>
      </c>
      <c r="I71" s="32"/>
      <c r="J71" s="38">
        <f t="shared" si="2"/>
        <v>0</v>
      </c>
      <c r="K71" s="39" t="str">
        <f t="shared" si="3"/>
        <v>OK</v>
      </c>
      <c r="L71" s="128"/>
      <c r="M71" s="128"/>
      <c r="N71" s="128"/>
      <c r="O71" s="128"/>
      <c r="P71" s="128"/>
      <c r="Q71" s="31"/>
      <c r="R71" s="31"/>
      <c r="S71" s="31"/>
      <c r="T71" s="31"/>
      <c r="U71" s="31"/>
      <c r="V71" s="31"/>
      <c r="W71" s="31"/>
      <c r="X71" s="46"/>
      <c r="Y71" s="46"/>
      <c r="Z71" s="46"/>
      <c r="AA71" s="46"/>
      <c r="AB71" s="46"/>
      <c r="AC71" s="46"/>
    </row>
    <row r="72" spans="1:29" ht="39.950000000000003" customHeight="1" x14ac:dyDescent="0.45">
      <c r="A72" s="146"/>
      <c r="B72" s="149"/>
      <c r="C72" s="63">
        <v>69</v>
      </c>
      <c r="D72" s="75" t="s">
        <v>100</v>
      </c>
      <c r="E72" s="104" t="s">
        <v>604</v>
      </c>
      <c r="F72" s="49" t="s">
        <v>99</v>
      </c>
      <c r="G72" s="49" t="s">
        <v>40</v>
      </c>
      <c r="H72" s="94">
        <v>0.09</v>
      </c>
      <c r="I72" s="32"/>
      <c r="J72" s="38">
        <f t="shared" si="2"/>
        <v>0</v>
      </c>
      <c r="K72" s="39" t="str">
        <f t="shared" si="3"/>
        <v>OK</v>
      </c>
      <c r="L72" s="128"/>
      <c r="M72" s="128"/>
      <c r="N72" s="128"/>
      <c r="O72" s="128"/>
      <c r="P72" s="128"/>
      <c r="Q72" s="31"/>
      <c r="R72" s="31"/>
      <c r="S72" s="31"/>
      <c r="T72" s="31"/>
      <c r="U72" s="31"/>
      <c r="V72" s="31"/>
      <c r="W72" s="31"/>
      <c r="X72" s="46"/>
      <c r="Y72" s="46"/>
      <c r="Z72" s="46"/>
      <c r="AA72" s="46"/>
      <c r="AB72" s="46"/>
      <c r="AC72" s="46"/>
    </row>
    <row r="73" spans="1:29" ht="39.950000000000003" customHeight="1" x14ac:dyDescent="0.45">
      <c r="A73" s="146"/>
      <c r="B73" s="149"/>
      <c r="C73" s="65">
        <v>70</v>
      </c>
      <c r="D73" s="75" t="s">
        <v>81</v>
      </c>
      <c r="E73" s="104" t="s">
        <v>605</v>
      </c>
      <c r="F73" s="48" t="s">
        <v>44</v>
      </c>
      <c r="G73" s="48" t="s">
        <v>40</v>
      </c>
      <c r="H73" s="94">
        <v>15.33</v>
      </c>
      <c r="I73" s="32"/>
      <c r="J73" s="38">
        <f t="shared" si="2"/>
        <v>0</v>
      </c>
      <c r="K73" s="39" t="str">
        <f t="shared" si="3"/>
        <v>OK</v>
      </c>
      <c r="L73" s="128"/>
      <c r="M73" s="128"/>
      <c r="N73" s="128"/>
      <c r="O73" s="128"/>
      <c r="P73" s="128"/>
      <c r="Q73" s="31"/>
      <c r="R73" s="31"/>
      <c r="S73" s="31"/>
      <c r="T73" s="31"/>
      <c r="U73" s="31"/>
      <c r="V73" s="31"/>
      <c r="W73" s="31"/>
      <c r="X73" s="46"/>
      <c r="Y73" s="46"/>
      <c r="Z73" s="46"/>
      <c r="AA73" s="46"/>
      <c r="AB73" s="46"/>
      <c r="AC73" s="46"/>
    </row>
    <row r="74" spans="1:29" ht="39.950000000000003" customHeight="1" x14ac:dyDescent="0.45">
      <c r="A74" s="146"/>
      <c r="B74" s="149"/>
      <c r="C74" s="65">
        <v>71</v>
      </c>
      <c r="D74" s="75" t="s">
        <v>82</v>
      </c>
      <c r="E74" s="104" t="s">
        <v>606</v>
      </c>
      <c r="F74" s="48" t="s">
        <v>44</v>
      </c>
      <c r="G74" s="48" t="s">
        <v>40</v>
      </c>
      <c r="H74" s="94">
        <v>14.67</v>
      </c>
      <c r="I74" s="32"/>
      <c r="J74" s="38">
        <f t="shared" si="2"/>
        <v>0</v>
      </c>
      <c r="K74" s="39" t="str">
        <f t="shared" si="3"/>
        <v>OK</v>
      </c>
      <c r="L74" s="128"/>
      <c r="M74" s="128"/>
      <c r="N74" s="128"/>
      <c r="O74" s="128"/>
      <c r="P74" s="128"/>
      <c r="Q74" s="31"/>
      <c r="R74" s="31"/>
      <c r="S74" s="31"/>
      <c r="T74" s="31"/>
      <c r="U74" s="31"/>
      <c r="V74" s="31"/>
      <c r="W74" s="31"/>
      <c r="X74" s="46"/>
      <c r="Y74" s="46"/>
      <c r="Z74" s="46"/>
      <c r="AA74" s="46"/>
      <c r="AB74" s="46"/>
      <c r="AC74" s="46"/>
    </row>
    <row r="75" spans="1:29" ht="39.950000000000003" customHeight="1" x14ac:dyDescent="0.45">
      <c r="A75" s="146"/>
      <c r="B75" s="149"/>
      <c r="C75" s="65">
        <v>72</v>
      </c>
      <c r="D75" s="75" t="s">
        <v>83</v>
      </c>
      <c r="E75" s="104" t="s">
        <v>607</v>
      </c>
      <c r="F75" s="48" t="s">
        <v>44</v>
      </c>
      <c r="G75" s="48" t="s">
        <v>40</v>
      </c>
      <c r="H75" s="94">
        <v>13.43</v>
      </c>
      <c r="I75" s="32"/>
      <c r="J75" s="38">
        <f t="shared" si="2"/>
        <v>0</v>
      </c>
      <c r="K75" s="39" t="str">
        <f t="shared" si="3"/>
        <v>OK</v>
      </c>
      <c r="L75" s="128"/>
      <c r="M75" s="128"/>
      <c r="N75" s="128"/>
      <c r="O75" s="128"/>
      <c r="P75" s="128"/>
      <c r="Q75" s="31"/>
      <c r="R75" s="31"/>
      <c r="S75" s="31"/>
      <c r="T75" s="31"/>
      <c r="U75" s="31"/>
      <c r="V75" s="31"/>
      <c r="W75" s="31"/>
      <c r="X75" s="46"/>
      <c r="Y75" s="46"/>
      <c r="Z75" s="46"/>
      <c r="AA75" s="46"/>
      <c r="AB75" s="46"/>
      <c r="AC75" s="46"/>
    </row>
    <row r="76" spans="1:29" ht="39.950000000000003" customHeight="1" x14ac:dyDescent="0.45">
      <c r="A76" s="146"/>
      <c r="B76" s="149"/>
      <c r="C76" s="65">
        <v>73</v>
      </c>
      <c r="D76" s="75" t="s">
        <v>84</v>
      </c>
      <c r="E76" s="104" t="s">
        <v>608</v>
      </c>
      <c r="F76" s="48" t="s">
        <v>44</v>
      </c>
      <c r="G76" s="48" t="s">
        <v>40</v>
      </c>
      <c r="H76" s="94">
        <v>10.08</v>
      </c>
      <c r="I76" s="32"/>
      <c r="J76" s="38">
        <f t="shared" si="2"/>
        <v>0</v>
      </c>
      <c r="K76" s="39" t="str">
        <f t="shared" si="3"/>
        <v>OK</v>
      </c>
      <c r="L76" s="128"/>
      <c r="M76" s="128"/>
      <c r="N76" s="128"/>
      <c r="O76" s="128"/>
      <c r="P76" s="128"/>
      <c r="Q76" s="31"/>
      <c r="R76" s="31"/>
      <c r="S76" s="31"/>
      <c r="T76" s="31"/>
      <c r="U76" s="31"/>
      <c r="V76" s="31"/>
      <c r="W76" s="31"/>
      <c r="X76" s="46"/>
      <c r="Y76" s="46"/>
      <c r="Z76" s="46"/>
      <c r="AA76" s="46"/>
      <c r="AB76" s="46"/>
      <c r="AC76" s="46"/>
    </row>
    <row r="77" spans="1:29" ht="39.950000000000003" customHeight="1" x14ac:dyDescent="0.45">
      <c r="A77" s="146"/>
      <c r="B77" s="149"/>
      <c r="C77" s="65">
        <v>74</v>
      </c>
      <c r="D77" s="75" t="s">
        <v>85</v>
      </c>
      <c r="E77" s="104" t="s">
        <v>609</v>
      </c>
      <c r="F77" s="48" t="s">
        <v>44</v>
      </c>
      <c r="G77" s="48" t="s">
        <v>40</v>
      </c>
      <c r="H77" s="94">
        <v>10.98</v>
      </c>
      <c r="I77" s="32"/>
      <c r="J77" s="38">
        <f t="shared" si="2"/>
        <v>0</v>
      </c>
      <c r="K77" s="39" t="str">
        <f t="shared" si="3"/>
        <v>OK</v>
      </c>
      <c r="L77" s="128"/>
      <c r="M77" s="128"/>
      <c r="N77" s="128"/>
      <c r="O77" s="128"/>
      <c r="P77" s="128"/>
      <c r="Q77" s="31"/>
      <c r="R77" s="31"/>
      <c r="S77" s="31"/>
      <c r="T77" s="31"/>
      <c r="U77" s="31"/>
      <c r="V77" s="31"/>
      <c r="W77" s="31"/>
      <c r="X77" s="46"/>
      <c r="Y77" s="46"/>
      <c r="Z77" s="46"/>
      <c r="AA77" s="46"/>
      <c r="AB77" s="46"/>
      <c r="AC77" s="46"/>
    </row>
    <row r="78" spans="1:29" ht="39.950000000000003" customHeight="1" x14ac:dyDescent="0.45">
      <c r="A78" s="146"/>
      <c r="B78" s="149"/>
      <c r="C78" s="65">
        <v>75</v>
      </c>
      <c r="D78" s="75" t="s">
        <v>86</v>
      </c>
      <c r="E78" s="104" t="s">
        <v>610</v>
      </c>
      <c r="F78" s="48" t="s">
        <v>44</v>
      </c>
      <c r="G78" s="48" t="s">
        <v>40</v>
      </c>
      <c r="H78" s="94">
        <v>12.06</v>
      </c>
      <c r="I78" s="32"/>
      <c r="J78" s="38">
        <f t="shared" si="2"/>
        <v>0</v>
      </c>
      <c r="K78" s="39" t="str">
        <f t="shared" si="3"/>
        <v>OK</v>
      </c>
      <c r="L78" s="128"/>
      <c r="M78" s="128"/>
      <c r="N78" s="128"/>
      <c r="O78" s="128"/>
      <c r="P78" s="128"/>
      <c r="Q78" s="31"/>
      <c r="R78" s="31"/>
      <c r="S78" s="31"/>
      <c r="T78" s="31"/>
      <c r="U78" s="31"/>
      <c r="V78" s="31"/>
      <c r="W78" s="31"/>
      <c r="X78" s="46"/>
      <c r="Y78" s="46"/>
      <c r="Z78" s="46"/>
      <c r="AA78" s="46"/>
      <c r="AB78" s="46"/>
      <c r="AC78" s="46"/>
    </row>
    <row r="79" spans="1:29" ht="39.950000000000003" customHeight="1" x14ac:dyDescent="0.45">
      <c r="A79" s="146"/>
      <c r="B79" s="149"/>
      <c r="C79" s="65">
        <v>76</v>
      </c>
      <c r="D79" s="75" t="s">
        <v>87</v>
      </c>
      <c r="E79" s="104" t="s">
        <v>611</v>
      </c>
      <c r="F79" s="48" t="s">
        <v>44</v>
      </c>
      <c r="G79" s="48" t="s">
        <v>40</v>
      </c>
      <c r="H79" s="94">
        <v>10.49</v>
      </c>
      <c r="I79" s="32"/>
      <c r="J79" s="38">
        <f t="shared" si="2"/>
        <v>0</v>
      </c>
      <c r="K79" s="39" t="str">
        <f t="shared" si="3"/>
        <v>OK</v>
      </c>
      <c r="L79" s="128"/>
      <c r="M79" s="128"/>
      <c r="N79" s="128"/>
      <c r="O79" s="128"/>
      <c r="P79" s="128"/>
      <c r="Q79" s="31"/>
      <c r="R79" s="31"/>
      <c r="S79" s="31"/>
      <c r="T79" s="31"/>
      <c r="U79" s="31"/>
      <c r="V79" s="31"/>
      <c r="W79" s="31"/>
      <c r="X79" s="46"/>
      <c r="Y79" s="46"/>
      <c r="Z79" s="46"/>
      <c r="AA79" s="46"/>
      <c r="AB79" s="46"/>
      <c r="AC79" s="46"/>
    </row>
    <row r="80" spans="1:29" ht="39.950000000000003" customHeight="1" x14ac:dyDescent="0.45">
      <c r="A80" s="146"/>
      <c r="B80" s="149"/>
      <c r="C80" s="65">
        <v>77</v>
      </c>
      <c r="D80" s="77" t="s">
        <v>612</v>
      </c>
      <c r="E80" s="106" t="s">
        <v>613</v>
      </c>
      <c r="F80" s="48" t="s">
        <v>44</v>
      </c>
      <c r="G80" s="48" t="s">
        <v>40</v>
      </c>
      <c r="H80" s="94">
        <v>11.88</v>
      </c>
      <c r="I80" s="32"/>
      <c r="J80" s="38">
        <f t="shared" si="2"/>
        <v>0</v>
      </c>
      <c r="K80" s="39" t="str">
        <f t="shared" si="3"/>
        <v>OK</v>
      </c>
      <c r="L80" s="128"/>
      <c r="M80" s="128"/>
      <c r="N80" s="128"/>
      <c r="O80" s="128"/>
      <c r="P80" s="128"/>
      <c r="Q80" s="31"/>
      <c r="R80" s="31"/>
      <c r="S80" s="31"/>
      <c r="T80" s="31"/>
      <c r="U80" s="31"/>
      <c r="V80" s="31"/>
      <c r="W80" s="31"/>
      <c r="X80" s="46"/>
      <c r="Y80" s="46"/>
      <c r="Z80" s="46"/>
      <c r="AA80" s="46"/>
      <c r="AB80" s="46"/>
      <c r="AC80" s="46"/>
    </row>
    <row r="81" spans="1:29" ht="39.950000000000003" customHeight="1" x14ac:dyDescent="0.45">
      <c r="A81" s="146"/>
      <c r="B81" s="149"/>
      <c r="C81" s="65">
        <v>78</v>
      </c>
      <c r="D81" s="75" t="s">
        <v>88</v>
      </c>
      <c r="E81" s="104" t="s">
        <v>614</v>
      </c>
      <c r="F81" s="48" t="s">
        <v>44</v>
      </c>
      <c r="G81" s="48" t="s">
        <v>40</v>
      </c>
      <c r="H81" s="94">
        <v>10.039999999999999</v>
      </c>
      <c r="I81" s="32"/>
      <c r="J81" s="38">
        <f t="shared" si="2"/>
        <v>0</v>
      </c>
      <c r="K81" s="39" t="str">
        <f t="shared" si="3"/>
        <v>OK</v>
      </c>
      <c r="L81" s="128"/>
      <c r="M81" s="128"/>
      <c r="N81" s="128"/>
      <c r="O81" s="128"/>
      <c r="P81" s="128"/>
      <c r="Q81" s="31"/>
      <c r="R81" s="31"/>
      <c r="S81" s="31"/>
      <c r="T81" s="31"/>
      <c r="U81" s="31"/>
      <c r="V81" s="31"/>
      <c r="W81" s="31"/>
      <c r="X81" s="46"/>
      <c r="Y81" s="46"/>
      <c r="Z81" s="46"/>
      <c r="AA81" s="46"/>
      <c r="AB81" s="46"/>
      <c r="AC81" s="46"/>
    </row>
    <row r="82" spans="1:29" ht="39.950000000000003" customHeight="1" x14ac:dyDescent="0.45">
      <c r="A82" s="146"/>
      <c r="B82" s="149"/>
      <c r="C82" s="65">
        <v>79</v>
      </c>
      <c r="D82" s="75" t="s">
        <v>89</v>
      </c>
      <c r="E82" s="104" t="s">
        <v>615</v>
      </c>
      <c r="F82" s="48" t="s">
        <v>44</v>
      </c>
      <c r="G82" s="48" t="s">
        <v>40</v>
      </c>
      <c r="H82" s="94">
        <v>10.67</v>
      </c>
      <c r="I82" s="32">
        <v>10</v>
      </c>
      <c r="J82" s="38">
        <f t="shared" si="2"/>
        <v>8</v>
      </c>
      <c r="K82" s="39" t="str">
        <f t="shared" si="3"/>
        <v>OK</v>
      </c>
      <c r="L82" s="128">
        <v>2</v>
      </c>
      <c r="M82" s="128"/>
      <c r="N82" s="128"/>
      <c r="O82" s="128"/>
      <c r="P82" s="128"/>
      <c r="Q82" s="31"/>
      <c r="R82" s="31"/>
      <c r="S82" s="31"/>
      <c r="T82" s="31"/>
      <c r="U82" s="31"/>
      <c r="V82" s="31"/>
      <c r="W82" s="31"/>
      <c r="X82" s="46"/>
      <c r="Y82" s="46"/>
      <c r="Z82" s="46"/>
      <c r="AA82" s="46"/>
      <c r="AB82" s="46"/>
      <c r="AC82" s="46"/>
    </row>
    <row r="83" spans="1:29" ht="39.950000000000003" customHeight="1" x14ac:dyDescent="0.45">
      <c r="A83" s="146"/>
      <c r="B83" s="149"/>
      <c r="C83" s="65">
        <v>80</v>
      </c>
      <c r="D83" s="74" t="s">
        <v>90</v>
      </c>
      <c r="E83" s="103" t="s">
        <v>616</v>
      </c>
      <c r="F83" s="48" t="s">
        <v>44</v>
      </c>
      <c r="G83" s="48" t="s">
        <v>40</v>
      </c>
      <c r="H83" s="94">
        <v>16</v>
      </c>
      <c r="I83" s="32"/>
      <c r="J83" s="38">
        <f t="shared" si="2"/>
        <v>0</v>
      </c>
      <c r="K83" s="39" t="str">
        <f t="shared" si="3"/>
        <v>OK</v>
      </c>
      <c r="L83" s="128"/>
      <c r="M83" s="128"/>
      <c r="N83" s="128"/>
      <c r="O83" s="128"/>
      <c r="P83" s="128"/>
      <c r="Q83" s="31"/>
      <c r="R83" s="31"/>
      <c r="S83" s="31"/>
      <c r="T83" s="31"/>
      <c r="U83" s="31"/>
      <c r="V83" s="31"/>
      <c r="W83" s="31"/>
      <c r="X83" s="46"/>
      <c r="Y83" s="46"/>
      <c r="Z83" s="46"/>
      <c r="AA83" s="46"/>
      <c r="AB83" s="46"/>
      <c r="AC83" s="46"/>
    </row>
    <row r="84" spans="1:29" ht="39.950000000000003" customHeight="1" x14ac:dyDescent="0.45">
      <c r="A84" s="146"/>
      <c r="B84" s="149"/>
      <c r="C84" s="65">
        <v>81</v>
      </c>
      <c r="D84" s="74" t="s">
        <v>468</v>
      </c>
      <c r="E84" s="103" t="s">
        <v>617</v>
      </c>
      <c r="F84" s="48" t="s">
        <v>44</v>
      </c>
      <c r="G84" s="48" t="s">
        <v>40</v>
      </c>
      <c r="H84" s="94">
        <v>20.43</v>
      </c>
      <c r="I84" s="32">
        <v>5</v>
      </c>
      <c r="J84" s="38">
        <f t="shared" si="2"/>
        <v>0</v>
      </c>
      <c r="K84" s="39" t="str">
        <f t="shared" si="3"/>
        <v>OK</v>
      </c>
      <c r="L84" s="128">
        <v>5</v>
      </c>
      <c r="M84" s="128"/>
      <c r="N84" s="128"/>
      <c r="O84" s="128"/>
      <c r="P84" s="128"/>
      <c r="Q84" s="31"/>
      <c r="R84" s="31"/>
      <c r="S84" s="31"/>
      <c r="T84" s="31"/>
      <c r="U84" s="31"/>
      <c r="V84" s="31"/>
      <c r="W84" s="31"/>
      <c r="X84" s="46"/>
      <c r="Y84" s="46"/>
      <c r="Z84" s="46"/>
      <c r="AA84" s="46"/>
      <c r="AB84" s="46"/>
      <c r="AC84" s="46"/>
    </row>
    <row r="85" spans="1:29" ht="39.950000000000003" customHeight="1" x14ac:dyDescent="0.45">
      <c r="A85" s="146"/>
      <c r="B85" s="149"/>
      <c r="C85" s="65">
        <v>82</v>
      </c>
      <c r="D85" s="74" t="s">
        <v>469</v>
      </c>
      <c r="E85" s="103" t="s">
        <v>618</v>
      </c>
      <c r="F85" s="48" t="s">
        <v>44</v>
      </c>
      <c r="G85" s="48" t="s">
        <v>40</v>
      </c>
      <c r="H85" s="94">
        <v>16.510000000000002</v>
      </c>
      <c r="I85" s="32">
        <v>5</v>
      </c>
      <c r="J85" s="38">
        <f t="shared" si="2"/>
        <v>0</v>
      </c>
      <c r="K85" s="39" t="str">
        <f t="shared" si="3"/>
        <v>OK</v>
      </c>
      <c r="L85" s="128">
        <v>5</v>
      </c>
      <c r="M85" s="128"/>
      <c r="N85" s="128"/>
      <c r="O85" s="128"/>
      <c r="P85" s="128"/>
      <c r="Q85" s="31"/>
      <c r="R85" s="31"/>
      <c r="S85" s="31"/>
      <c r="T85" s="31"/>
      <c r="U85" s="31"/>
      <c r="V85" s="31"/>
      <c r="W85" s="31"/>
      <c r="X85" s="46"/>
      <c r="Y85" s="46"/>
      <c r="Z85" s="46"/>
      <c r="AA85" s="46"/>
      <c r="AB85" s="46"/>
      <c r="AC85" s="46"/>
    </row>
    <row r="86" spans="1:29" ht="39.950000000000003" customHeight="1" x14ac:dyDescent="0.45">
      <c r="A86" s="146"/>
      <c r="B86" s="149"/>
      <c r="C86" s="65">
        <v>83</v>
      </c>
      <c r="D86" s="74" t="s">
        <v>91</v>
      </c>
      <c r="E86" s="103" t="s">
        <v>619</v>
      </c>
      <c r="F86" s="48" t="s">
        <v>92</v>
      </c>
      <c r="G86" s="48" t="s">
        <v>40</v>
      </c>
      <c r="H86" s="94">
        <v>35.130000000000003</v>
      </c>
      <c r="I86" s="32"/>
      <c r="J86" s="38">
        <f t="shared" si="2"/>
        <v>0</v>
      </c>
      <c r="K86" s="39" t="str">
        <f t="shared" si="3"/>
        <v>OK</v>
      </c>
      <c r="L86" s="128"/>
      <c r="M86" s="128"/>
      <c r="N86" s="128"/>
      <c r="O86" s="128"/>
      <c r="P86" s="128"/>
      <c r="Q86" s="31"/>
      <c r="R86" s="31"/>
      <c r="S86" s="31"/>
      <c r="T86" s="31"/>
      <c r="U86" s="31"/>
      <c r="V86" s="31"/>
      <c r="W86" s="31"/>
      <c r="X86" s="46"/>
      <c r="Y86" s="46"/>
      <c r="Z86" s="46"/>
      <c r="AA86" s="46"/>
      <c r="AB86" s="46"/>
      <c r="AC86" s="46"/>
    </row>
    <row r="87" spans="1:29" ht="39.950000000000003" customHeight="1" x14ac:dyDescent="0.45">
      <c r="A87" s="146"/>
      <c r="B87" s="149"/>
      <c r="C87" s="65">
        <v>84</v>
      </c>
      <c r="D87" s="74" t="s">
        <v>470</v>
      </c>
      <c r="E87" s="103" t="s">
        <v>620</v>
      </c>
      <c r="F87" s="48" t="s">
        <v>92</v>
      </c>
      <c r="G87" s="48" t="s">
        <v>40</v>
      </c>
      <c r="H87" s="94">
        <v>108.96</v>
      </c>
      <c r="I87" s="32"/>
      <c r="J87" s="38">
        <f t="shared" si="2"/>
        <v>0</v>
      </c>
      <c r="K87" s="39" t="str">
        <f t="shared" si="3"/>
        <v>OK</v>
      </c>
      <c r="L87" s="128"/>
      <c r="M87" s="128"/>
      <c r="N87" s="128"/>
      <c r="O87" s="128"/>
      <c r="P87" s="128"/>
      <c r="Q87" s="31"/>
      <c r="R87" s="31"/>
      <c r="S87" s="31"/>
      <c r="T87" s="31"/>
      <c r="U87" s="31"/>
      <c r="V87" s="31"/>
      <c r="W87" s="31"/>
      <c r="X87" s="46"/>
      <c r="Y87" s="46"/>
      <c r="Z87" s="46"/>
      <c r="AA87" s="46"/>
      <c r="AB87" s="46"/>
      <c r="AC87" s="46"/>
    </row>
    <row r="88" spans="1:29" ht="39.950000000000003" customHeight="1" x14ac:dyDescent="0.45">
      <c r="A88" s="146"/>
      <c r="B88" s="149"/>
      <c r="C88" s="65">
        <v>85</v>
      </c>
      <c r="D88" s="74" t="s">
        <v>93</v>
      </c>
      <c r="E88" s="103" t="s">
        <v>621</v>
      </c>
      <c r="F88" s="48" t="s">
        <v>92</v>
      </c>
      <c r="G88" s="48" t="s">
        <v>40</v>
      </c>
      <c r="H88" s="94">
        <v>35.32</v>
      </c>
      <c r="I88" s="32"/>
      <c r="J88" s="38">
        <f t="shared" si="2"/>
        <v>0</v>
      </c>
      <c r="K88" s="39" t="str">
        <f t="shared" si="3"/>
        <v>OK</v>
      </c>
      <c r="L88" s="128"/>
      <c r="M88" s="128"/>
      <c r="N88" s="128"/>
      <c r="O88" s="128"/>
      <c r="P88" s="128"/>
      <c r="Q88" s="31"/>
      <c r="R88" s="31"/>
      <c r="S88" s="31"/>
      <c r="T88" s="31"/>
      <c r="U88" s="31"/>
      <c r="V88" s="31"/>
      <c r="W88" s="31"/>
      <c r="X88" s="46"/>
      <c r="Y88" s="46"/>
      <c r="Z88" s="46"/>
      <c r="AA88" s="46"/>
      <c r="AB88" s="46"/>
      <c r="AC88" s="46"/>
    </row>
    <row r="89" spans="1:29" ht="39.950000000000003" customHeight="1" x14ac:dyDescent="0.45">
      <c r="A89" s="146"/>
      <c r="B89" s="149"/>
      <c r="C89" s="65">
        <v>86</v>
      </c>
      <c r="D89" s="74" t="s">
        <v>94</v>
      </c>
      <c r="E89" s="103" t="s">
        <v>622</v>
      </c>
      <c r="F89" s="48" t="s">
        <v>92</v>
      </c>
      <c r="G89" s="48" t="s">
        <v>40</v>
      </c>
      <c r="H89" s="94">
        <v>23.03</v>
      </c>
      <c r="I89" s="32"/>
      <c r="J89" s="38">
        <f t="shared" si="2"/>
        <v>0</v>
      </c>
      <c r="K89" s="39" t="str">
        <f t="shared" si="3"/>
        <v>OK</v>
      </c>
      <c r="L89" s="128"/>
      <c r="M89" s="128"/>
      <c r="N89" s="128"/>
      <c r="O89" s="128"/>
      <c r="P89" s="128"/>
      <c r="Q89" s="31"/>
      <c r="R89" s="31"/>
      <c r="S89" s="31"/>
      <c r="T89" s="31"/>
      <c r="U89" s="31"/>
      <c r="V89" s="31"/>
      <c r="W89" s="31"/>
      <c r="X89" s="46"/>
      <c r="Y89" s="46"/>
      <c r="Z89" s="46"/>
      <c r="AA89" s="46"/>
      <c r="AB89" s="46"/>
      <c r="AC89" s="46"/>
    </row>
    <row r="90" spans="1:29" ht="39.950000000000003" customHeight="1" x14ac:dyDescent="0.45">
      <c r="A90" s="146"/>
      <c r="B90" s="149"/>
      <c r="C90" s="65">
        <v>87</v>
      </c>
      <c r="D90" s="74" t="s">
        <v>95</v>
      </c>
      <c r="E90" s="103" t="s">
        <v>623</v>
      </c>
      <c r="F90" s="48" t="s">
        <v>92</v>
      </c>
      <c r="G90" s="48" t="s">
        <v>40</v>
      </c>
      <c r="H90" s="94">
        <v>26.46</v>
      </c>
      <c r="I90" s="32"/>
      <c r="J90" s="38">
        <f t="shared" si="2"/>
        <v>0</v>
      </c>
      <c r="K90" s="39" t="str">
        <f t="shared" si="3"/>
        <v>OK</v>
      </c>
      <c r="L90" s="128"/>
      <c r="M90" s="128"/>
      <c r="N90" s="128"/>
      <c r="O90" s="128"/>
      <c r="P90" s="128"/>
      <c r="Q90" s="31"/>
      <c r="R90" s="31"/>
      <c r="S90" s="31"/>
      <c r="T90" s="31"/>
      <c r="U90" s="31"/>
      <c r="V90" s="31"/>
      <c r="W90" s="31"/>
      <c r="X90" s="46"/>
      <c r="Y90" s="46"/>
      <c r="Z90" s="46"/>
      <c r="AA90" s="46"/>
      <c r="AB90" s="46"/>
      <c r="AC90" s="46"/>
    </row>
    <row r="91" spans="1:29" ht="39.950000000000003" customHeight="1" x14ac:dyDescent="0.45">
      <c r="A91" s="146"/>
      <c r="B91" s="149"/>
      <c r="C91" s="65">
        <v>88</v>
      </c>
      <c r="D91" s="74" t="s">
        <v>96</v>
      </c>
      <c r="E91" s="103" t="s">
        <v>624</v>
      </c>
      <c r="F91" s="48" t="s">
        <v>92</v>
      </c>
      <c r="G91" s="48" t="s">
        <v>40</v>
      </c>
      <c r="H91" s="94">
        <v>34.31</v>
      </c>
      <c r="I91" s="32"/>
      <c r="J91" s="38">
        <f t="shared" si="2"/>
        <v>0</v>
      </c>
      <c r="K91" s="39" t="str">
        <f t="shared" si="3"/>
        <v>OK</v>
      </c>
      <c r="L91" s="128"/>
      <c r="M91" s="128"/>
      <c r="N91" s="128"/>
      <c r="O91" s="128"/>
      <c r="P91" s="128"/>
      <c r="Q91" s="31"/>
      <c r="R91" s="31"/>
      <c r="S91" s="31"/>
      <c r="T91" s="31"/>
      <c r="U91" s="31"/>
      <c r="V91" s="31"/>
      <c r="W91" s="31"/>
      <c r="X91" s="46"/>
      <c r="Y91" s="46"/>
      <c r="Z91" s="46"/>
      <c r="AA91" s="46"/>
      <c r="AB91" s="46"/>
      <c r="AC91" s="46"/>
    </row>
    <row r="92" spans="1:29" ht="39.950000000000003" customHeight="1" x14ac:dyDescent="0.45">
      <c r="A92" s="147"/>
      <c r="B92" s="150"/>
      <c r="C92" s="65">
        <v>89</v>
      </c>
      <c r="D92" s="74" t="s">
        <v>97</v>
      </c>
      <c r="E92" s="103" t="s">
        <v>625</v>
      </c>
      <c r="F92" s="48" t="s">
        <v>92</v>
      </c>
      <c r="G92" s="48" t="s">
        <v>40</v>
      </c>
      <c r="H92" s="94">
        <v>50.27</v>
      </c>
      <c r="I92" s="32"/>
      <c r="J92" s="38">
        <f t="shared" si="2"/>
        <v>0</v>
      </c>
      <c r="K92" s="39" t="str">
        <f t="shared" si="3"/>
        <v>OK</v>
      </c>
      <c r="L92" s="128"/>
      <c r="M92" s="128"/>
      <c r="N92" s="128"/>
      <c r="O92" s="128"/>
      <c r="P92" s="128"/>
      <c r="Q92" s="31"/>
      <c r="R92" s="31"/>
      <c r="S92" s="31"/>
      <c r="T92" s="31"/>
      <c r="U92" s="31"/>
      <c r="V92" s="31"/>
      <c r="W92" s="31"/>
      <c r="X92" s="46"/>
      <c r="Y92" s="46"/>
      <c r="Z92" s="46"/>
      <c r="AA92" s="46"/>
      <c r="AB92" s="46"/>
      <c r="AC92" s="46"/>
    </row>
    <row r="93" spans="1:29" ht="39.950000000000003" customHeight="1" x14ac:dyDescent="0.45">
      <c r="A93" s="139">
        <v>2</v>
      </c>
      <c r="B93" s="151" t="s">
        <v>626</v>
      </c>
      <c r="C93" s="67">
        <v>90</v>
      </c>
      <c r="D93" s="78" t="s">
        <v>102</v>
      </c>
      <c r="E93" s="107" t="s">
        <v>627</v>
      </c>
      <c r="F93" s="51" t="s">
        <v>35</v>
      </c>
      <c r="G93" s="51" t="s">
        <v>40</v>
      </c>
      <c r="H93" s="95">
        <v>1.23</v>
      </c>
      <c r="I93" s="32"/>
      <c r="J93" s="38">
        <f t="shared" si="2"/>
        <v>0</v>
      </c>
      <c r="K93" s="39" t="str">
        <f t="shared" si="3"/>
        <v>OK</v>
      </c>
      <c r="L93" s="128"/>
      <c r="M93" s="128"/>
      <c r="N93" s="128"/>
      <c r="O93" s="128"/>
      <c r="P93" s="128"/>
      <c r="Q93" s="31"/>
      <c r="R93" s="31"/>
      <c r="S93" s="31"/>
      <c r="T93" s="31"/>
      <c r="U93" s="31"/>
      <c r="V93" s="31"/>
      <c r="W93" s="31"/>
      <c r="X93" s="46"/>
      <c r="Y93" s="46"/>
      <c r="Z93" s="46"/>
      <c r="AA93" s="46"/>
      <c r="AB93" s="46"/>
      <c r="AC93" s="46"/>
    </row>
    <row r="94" spans="1:29" ht="39.950000000000003" customHeight="1" x14ac:dyDescent="0.45">
      <c r="A94" s="140"/>
      <c r="B94" s="152"/>
      <c r="C94" s="67">
        <v>91</v>
      </c>
      <c r="D94" s="78" t="s">
        <v>103</v>
      </c>
      <c r="E94" s="107" t="s">
        <v>628</v>
      </c>
      <c r="F94" s="51" t="s">
        <v>35</v>
      </c>
      <c r="G94" s="51" t="s">
        <v>40</v>
      </c>
      <c r="H94" s="95">
        <v>1.61</v>
      </c>
      <c r="I94" s="32"/>
      <c r="J94" s="38">
        <f t="shared" si="2"/>
        <v>0</v>
      </c>
      <c r="K94" s="39" t="str">
        <f t="shared" si="3"/>
        <v>OK</v>
      </c>
      <c r="L94" s="128"/>
      <c r="M94" s="128"/>
      <c r="N94" s="128"/>
      <c r="O94" s="128"/>
      <c r="P94" s="128"/>
      <c r="Q94" s="31"/>
      <c r="R94" s="31"/>
      <c r="S94" s="31"/>
      <c r="T94" s="31"/>
      <c r="U94" s="31"/>
      <c r="V94" s="31"/>
      <c r="W94" s="31"/>
      <c r="X94" s="46"/>
      <c r="Y94" s="46"/>
      <c r="Z94" s="46"/>
      <c r="AA94" s="46"/>
      <c r="AB94" s="46"/>
      <c r="AC94" s="46"/>
    </row>
    <row r="95" spans="1:29" ht="39.950000000000003" customHeight="1" x14ac:dyDescent="0.45">
      <c r="A95" s="140"/>
      <c r="B95" s="152"/>
      <c r="C95" s="67">
        <v>92</v>
      </c>
      <c r="D95" s="78" t="s">
        <v>104</v>
      </c>
      <c r="E95" s="107" t="s">
        <v>629</v>
      </c>
      <c r="F95" s="51" t="s">
        <v>35</v>
      </c>
      <c r="G95" s="51" t="s">
        <v>40</v>
      </c>
      <c r="H95" s="95">
        <v>1.5</v>
      </c>
      <c r="I95" s="32"/>
      <c r="J95" s="38">
        <f t="shared" si="2"/>
        <v>0</v>
      </c>
      <c r="K95" s="39" t="str">
        <f t="shared" si="3"/>
        <v>OK</v>
      </c>
      <c r="L95" s="128"/>
      <c r="M95" s="128"/>
      <c r="N95" s="128"/>
      <c r="O95" s="128"/>
      <c r="P95" s="128"/>
      <c r="Q95" s="31"/>
      <c r="R95" s="31"/>
      <c r="S95" s="31"/>
      <c r="T95" s="31"/>
      <c r="U95" s="31"/>
      <c r="V95" s="31"/>
      <c r="W95" s="31"/>
      <c r="X95" s="46"/>
      <c r="Y95" s="46"/>
      <c r="Z95" s="46"/>
      <c r="AA95" s="46"/>
      <c r="AB95" s="46"/>
      <c r="AC95" s="46"/>
    </row>
    <row r="96" spans="1:29" ht="39.950000000000003" customHeight="1" x14ac:dyDescent="0.45">
      <c r="A96" s="140"/>
      <c r="B96" s="152"/>
      <c r="C96" s="67">
        <v>93</v>
      </c>
      <c r="D96" s="78" t="s">
        <v>105</v>
      </c>
      <c r="E96" s="107" t="s">
        <v>630</v>
      </c>
      <c r="F96" s="51" t="s">
        <v>35</v>
      </c>
      <c r="G96" s="51" t="s">
        <v>40</v>
      </c>
      <c r="H96" s="95">
        <v>1.43</v>
      </c>
      <c r="I96" s="32"/>
      <c r="J96" s="38">
        <f t="shared" si="2"/>
        <v>0</v>
      </c>
      <c r="K96" s="39" t="str">
        <f t="shared" si="3"/>
        <v>OK</v>
      </c>
      <c r="L96" s="128"/>
      <c r="M96" s="128"/>
      <c r="N96" s="128"/>
      <c r="O96" s="128"/>
      <c r="P96" s="128"/>
      <c r="Q96" s="31"/>
      <c r="R96" s="31"/>
      <c r="S96" s="31"/>
      <c r="T96" s="31"/>
      <c r="U96" s="31"/>
      <c r="V96" s="31"/>
      <c r="W96" s="31"/>
      <c r="X96" s="46"/>
      <c r="Y96" s="46"/>
      <c r="Z96" s="46"/>
      <c r="AA96" s="46"/>
      <c r="AB96" s="46"/>
      <c r="AC96" s="46"/>
    </row>
    <row r="97" spans="1:29" ht="39.950000000000003" customHeight="1" x14ac:dyDescent="0.45">
      <c r="A97" s="140"/>
      <c r="B97" s="152"/>
      <c r="C97" s="67">
        <v>94</v>
      </c>
      <c r="D97" s="78" t="s">
        <v>106</v>
      </c>
      <c r="E97" s="107" t="s">
        <v>631</v>
      </c>
      <c r="F97" s="51" t="s">
        <v>35</v>
      </c>
      <c r="G97" s="51" t="s">
        <v>40</v>
      </c>
      <c r="H97" s="95">
        <v>1.42</v>
      </c>
      <c r="I97" s="32"/>
      <c r="J97" s="38">
        <f t="shared" si="2"/>
        <v>0</v>
      </c>
      <c r="K97" s="39" t="str">
        <f t="shared" si="3"/>
        <v>OK</v>
      </c>
      <c r="L97" s="128"/>
      <c r="M97" s="128"/>
      <c r="N97" s="128"/>
      <c r="O97" s="128"/>
      <c r="P97" s="128"/>
      <c r="Q97" s="31"/>
      <c r="R97" s="31"/>
      <c r="S97" s="31"/>
      <c r="T97" s="31"/>
      <c r="U97" s="31"/>
      <c r="V97" s="31"/>
      <c r="W97" s="31"/>
      <c r="X97" s="46"/>
      <c r="Y97" s="46"/>
      <c r="Z97" s="46"/>
      <c r="AA97" s="46"/>
      <c r="AB97" s="46"/>
      <c r="AC97" s="46"/>
    </row>
    <row r="98" spans="1:29" ht="39.950000000000003" customHeight="1" x14ac:dyDescent="0.45">
      <c r="A98" s="140"/>
      <c r="B98" s="152"/>
      <c r="C98" s="67">
        <v>95</v>
      </c>
      <c r="D98" s="78" t="s">
        <v>107</v>
      </c>
      <c r="E98" s="107" t="s">
        <v>632</v>
      </c>
      <c r="F98" s="51" t="s">
        <v>35</v>
      </c>
      <c r="G98" s="51" t="s">
        <v>40</v>
      </c>
      <c r="H98" s="95">
        <v>1</v>
      </c>
      <c r="I98" s="32"/>
      <c r="J98" s="38">
        <f t="shared" si="2"/>
        <v>0</v>
      </c>
      <c r="K98" s="39" t="str">
        <f t="shared" si="3"/>
        <v>OK</v>
      </c>
      <c r="L98" s="128"/>
      <c r="M98" s="128"/>
      <c r="N98" s="128"/>
      <c r="O98" s="128"/>
      <c r="P98" s="128"/>
      <c r="Q98" s="31"/>
      <c r="R98" s="31"/>
      <c r="S98" s="31"/>
      <c r="T98" s="31"/>
      <c r="U98" s="31"/>
      <c r="V98" s="31"/>
      <c r="W98" s="31"/>
      <c r="X98" s="46"/>
      <c r="Y98" s="46"/>
      <c r="Z98" s="46"/>
      <c r="AA98" s="46"/>
      <c r="AB98" s="46"/>
      <c r="AC98" s="46"/>
    </row>
    <row r="99" spans="1:29" ht="39.950000000000003" customHeight="1" x14ac:dyDescent="0.45">
      <c r="A99" s="140"/>
      <c r="B99" s="152"/>
      <c r="C99" s="67">
        <v>96</v>
      </c>
      <c r="D99" s="78" t="s">
        <v>108</v>
      </c>
      <c r="E99" s="107" t="s">
        <v>633</v>
      </c>
      <c r="F99" s="51" t="s">
        <v>35</v>
      </c>
      <c r="G99" s="51" t="s">
        <v>40</v>
      </c>
      <c r="H99" s="95">
        <v>1</v>
      </c>
      <c r="I99" s="32"/>
      <c r="J99" s="38">
        <f t="shared" si="2"/>
        <v>0</v>
      </c>
      <c r="K99" s="39" t="str">
        <f t="shared" si="3"/>
        <v>OK</v>
      </c>
      <c r="L99" s="128"/>
      <c r="M99" s="128"/>
      <c r="N99" s="128"/>
      <c r="O99" s="128"/>
      <c r="P99" s="128"/>
      <c r="Q99" s="31"/>
      <c r="R99" s="31"/>
      <c r="S99" s="31"/>
      <c r="T99" s="31"/>
      <c r="U99" s="31"/>
      <c r="V99" s="31"/>
      <c r="W99" s="31"/>
      <c r="X99" s="46"/>
      <c r="Y99" s="46"/>
      <c r="Z99" s="46"/>
      <c r="AA99" s="46"/>
      <c r="AB99" s="46"/>
      <c r="AC99" s="46"/>
    </row>
    <row r="100" spans="1:29" ht="39.950000000000003" customHeight="1" x14ac:dyDescent="0.45">
      <c r="A100" s="140"/>
      <c r="B100" s="152"/>
      <c r="C100" s="67">
        <v>97</v>
      </c>
      <c r="D100" s="78" t="s">
        <v>109</v>
      </c>
      <c r="E100" s="107" t="s">
        <v>634</v>
      </c>
      <c r="F100" s="51" t="s">
        <v>35</v>
      </c>
      <c r="G100" s="51" t="s">
        <v>40</v>
      </c>
      <c r="H100" s="95">
        <v>1</v>
      </c>
      <c r="I100" s="32"/>
      <c r="J100" s="38">
        <f t="shared" si="2"/>
        <v>0</v>
      </c>
      <c r="K100" s="39" t="str">
        <f t="shared" si="3"/>
        <v>OK</v>
      </c>
      <c r="L100" s="128"/>
      <c r="M100" s="128"/>
      <c r="N100" s="128"/>
      <c r="O100" s="128"/>
      <c r="P100" s="128"/>
      <c r="Q100" s="31"/>
      <c r="R100" s="31"/>
      <c r="S100" s="31"/>
      <c r="T100" s="31"/>
      <c r="U100" s="31"/>
      <c r="V100" s="31"/>
      <c r="W100" s="31"/>
      <c r="X100" s="46"/>
      <c r="Y100" s="46"/>
      <c r="Z100" s="46"/>
      <c r="AA100" s="46"/>
      <c r="AB100" s="46"/>
      <c r="AC100" s="46"/>
    </row>
    <row r="101" spans="1:29" ht="39.950000000000003" customHeight="1" x14ac:dyDescent="0.45">
      <c r="A101" s="140"/>
      <c r="B101" s="152"/>
      <c r="C101" s="67">
        <v>98</v>
      </c>
      <c r="D101" s="78" t="s">
        <v>635</v>
      </c>
      <c r="E101" s="107" t="s">
        <v>636</v>
      </c>
      <c r="F101" s="51" t="s">
        <v>35</v>
      </c>
      <c r="G101" s="51" t="s">
        <v>40</v>
      </c>
      <c r="H101" s="95">
        <v>0.92</v>
      </c>
      <c r="I101" s="32"/>
      <c r="J101" s="38">
        <f t="shared" si="2"/>
        <v>0</v>
      </c>
      <c r="K101" s="39" t="str">
        <f t="shared" si="3"/>
        <v>OK</v>
      </c>
      <c r="L101" s="128"/>
      <c r="M101" s="128"/>
      <c r="N101" s="128"/>
      <c r="O101" s="128"/>
      <c r="P101" s="128"/>
      <c r="Q101" s="31"/>
      <c r="R101" s="31"/>
      <c r="S101" s="31"/>
      <c r="T101" s="31"/>
      <c r="U101" s="31"/>
      <c r="V101" s="31"/>
      <c r="W101" s="31"/>
      <c r="X101" s="46"/>
      <c r="Y101" s="46"/>
      <c r="Z101" s="46"/>
      <c r="AA101" s="46"/>
      <c r="AB101" s="46"/>
      <c r="AC101" s="46"/>
    </row>
    <row r="102" spans="1:29" ht="39.950000000000003" customHeight="1" x14ac:dyDescent="0.45">
      <c r="A102" s="140"/>
      <c r="B102" s="152"/>
      <c r="C102" s="67">
        <v>99</v>
      </c>
      <c r="D102" s="78" t="s">
        <v>110</v>
      </c>
      <c r="E102" s="107" t="s">
        <v>637</v>
      </c>
      <c r="F102" s="51" t="s">
        <v>35</v>
      </c>
      <c r="G102" s="51" t="s">
        <v>40</v>
      </c>
      <c r="H102" s="95">
        <v>1</v>
      </c>
      <c r="I102" s="32"/>
      <c r="J102" s="38">
        <f t="shared" si="2"/>
        <v>0</v>
      </c>
      <c r="K102" s="39" t="str">
        <f t="shared" si="3"/>
        <v>OK</v>
      </c>
      <c r="L102" s="128"/>
      <c r="M102" s="128"/>
      <c r="N102" s="128"/>
      <c r="O102" s="128"/>
      <c r="P102" s="128"/>
      <c r="Q102" s="31"/>
      <c r="R102" s="31"/>
      <c r="S102" s="31"/>
      <c r="T102" s="31"/>
      <c r="U102" s="31"/>
      <c r="V102" s="31"/>
      <c r="W102" s="31"/>
      <c r="X102" s="46"/>
      <c r="Y102" s="46"/>
      <c r="Z102" s="46"/>
      <c r="AA102" s="46"/>
      <c r="AB102" s="46"/>
      <c r="AC102" s="46"/>
    </row>
    <row r="103" spans="1:29" ht="39.950000000000003" customHeight="1" x14ac:dyDescent="0.45">
      <c r="A103" s="140"/>
      <c r="B103" s="152"/>
      <c r="C103" s="67">
        <v>100</v>
      </c>
      <c r="D103" s="78" t="s">
        <v>111</v>
      </c>
      <c r="E103" s="107" t="s">
        <v>638</v>
      </c>
      <c r="F103" s="51" t="s">
        <v>35</v>
      </c>
      <c r="G103" s="51" t="s">
        <v>40</v>
      </c>
      <c r="H103" s="95">
        <v>1.3</v>
      </c>
      <c r="I103" s="32"/>
      <c r="J103" s="38">
        <f t="shared" si="2"/>
        <v>0</v>
      </c>
      <c r="K103" s="39" t="str">
        <f t="shared" si="3"/>
        <v>OK</v>
      </c>
      <c r="L103" s="128"/>
      <c r="M103" s="128"/>
      <c r="N103" s="128"/>
      <c r="O103" s="128"/>
      <c r="P103" s="128"/>
      <c r="Q103" s="31"/>
      <c r="R103" s="31"/>
      <c r="S103" s="31"/>
      <c r="T103" s="31"/>
      <c r="U103" s="31"/>
      <c r="V103" s="31"/>
      <c r="W103" s="31"/>
      <c r="X103" s="46"/>
      <c r="Y103" s="46"/>
      <c r="Z103" s="46"/>
      <c r="AA103" s="46"/>
      <c r="AB103" s="46"/>
      <c r="AC103" s="46"/>
    </row>
    <row r="104" spans="1:29" ht="39.950000000000003" customHeight="1" x14ac:dyDescent="0.45">
      <c r="A104" s="140"/>
      <c r="B104" s="152"/>
      <c r="C104" s="67">
        <v>101</v>
      </c>
      <c r="D104" s="78" t="s">
        <v>639</v>
      </c>
      <c r="E104" s="107" t="s">
        <v>640</v>
      </c>
      <c r="F104" s="51" t="s">
        <v>35</v>
      </c>
      <c r="G104" s="51" t="s">
        <v>40</v>
      </c>
      <c r="H104" s="95">
        <v>0.8</v>
      </c>
      <c r="I104" s="32"/>
      <c r="J104" s="38">
        <f t="shared" si="2"/>
        <v>0</v>
      </c>
      <c r="K104" s="39" t="str">
        <f t="shared" si="3"/>
        <v>OK</v>
      </c>
      <c r="L104" s="128"/>
      <c r="M104" s="128"/>
      <c r="N104" s="128"/>
      <c r="O104" s="128"/>
      <c r="P104" s="128"/>
      <c r="Q104" s="31"/>
      <c r="R104" s="31"/>
      <c r="S104" s="31"/>
      <c r="T104" s="31"/>
      <c r="U104" s="31"/>
      <c r="V104" s="31"/>
      <c r="W104" s="31"/>
      <c r="X104" s="46"/>
      <c r="Y104" s="46"/>
      <c r="Z104" s="46"/>
      <c r="AA104" s="46"/>
      <c r="AB104" s="46"/>
      <c r="AC104" s="46"/>
    </row>
    <row r="105" spans="1:29" ht="39.950000000000003" customHeight="1" x14ac:dyDescent="0.45">
      <c r="A105" s="140"/>
      <c r="B105" s="152"/>
      <c r="C105" s="67">
        <v>102</v>
      </c>
      <c r="D105" s="78" t="s">
        <v>112</v>
      </c>
      <c r="E105" s="107" t="s">
        <v>630</v>
      </c>
      <c r="F105" s="51" t="s">
        <v>35</v>
      </c>
      <c r="G105" s="51" t="s">
        <v>40</v>
      </c>
      <c r="H105" s="95">
        <v>1</v>
      </c>
      <c r="I105" s="32"/>
      <c r="J105" s="38">
        <f t="shared" si="2"/>
        <v>0</v>
      </c>
      <c r="K105" s="39" t="str">
        <f t="shared" si="3"/>
        <v>OK</v>
      </c>
      <c r="L105" s="128"/>
      <c r="M105" s="128"/>
      <c r="N105" s="128"/>
      <c r="O105" s="128"/>
      <c r="P105" s="128"/>
      <c r="Q105" s="31"/>
      <c r="R105" s="31"/>
      <c r="S105" s="31"/>
      <c r="T105" s="31"/>
      <c r="U105" s="31"/>
      <c r="V105" s="31"/>
      <c r="W105" s="31"/>
      <c r="X105" s="46"/>
      <c r="Y105" s="46"/>
      <c r="Z105" s="46"/>
      <c r="AA105" s="46"/>
      <c r="AB105" s="46"/>
      <c r="AC105" s="46"/>
    </row>
    <row r="106" spans="1:29" ht="39.950000000000003" customHeight="1" x14ac:dyDescent="0.45">
      <c r="A106" s="140"/>
      <c r="B106" s="152"/>
      <c r="C106" s="67">
        <v>103</v>
      </c>
      <c r="D106" s="78" t="s">
        <v>113</v>
      </c>
      <c r="E106" s="107" t="s">
        <v>641</v>
      </c>
      <c r="F106" s="51" t="s">
        <v>35</v>
      </c>
      <c r="G106" s="51" t="s">
        <v>40</v>
      </c>
      <c r="H106" s="95">
        <v>3.76</v>
      </c>
      <c r="I106" s="32"/>
      <c r="J106" s="38">
        <f t="shared" si="2"/>
        <v>0</v>
      </c>
      <c r="K106" s="39" t="str">
        <f t="shared" si="3"/>
        <v>OK</v>
      </c>
      <c r="L106" s="128"/>
      <c r="M106" s="128"/>
      <c r="N106" s="128"/>
      <c r="O106" s="128"/>
      <c r="P106" s="128"/>
      <c r="Q106" s="31"/>
      <c r="R106" s="31"/>
      <c r="S106" s="31"/>
      <c r="T106" s="31"/>
      <c r="U106" s="31"/>
      <c r="V106" s="31"/>
      <c r="W106" s="31"/>
      <c r="X106" s="46"/>
      <c r="Y106" s="46"/>
      <c r="Z106" s="46"/>
      <c r="AA106" s="46"/>
      <c r="AB106" s="46"/>
      <c r="AC106" s="46"/>
    </row>
    <row r="107" spans="1:29" ht="39.950000000000003" customHeight="1" x14ac:dyDescent="0.45">
      <c r="A107" s="140"/>
      <c r="B107" s="152"/>
      <c r="C107" s="67">
        <v>104</v>
      </c>
      <c r="D107" s="78" t="s">
        <v>114</v>
      </c>
      <c r="E107" s="107" t="s">
        <v>642</v>
      </c>
      <c r="F107" s="51" t="s">
        <v>35</v>
      </c>
      <c r="G107" s="51" t="s">
        <v>40</v>
      </c>
      <c r="H107" s="95">
        <v>5.93</v>
      </c>
      <c r="I107" s="32"/>
      <c r="J107" s="38">
        <f t="shared" si="2"/>
        <v>0</v>
      </c>
      <c r="K107" s="39" t="str">
        <f t="shared" si="3"/>
        <v>OK</v>
      </c>
      <c r="L107" s="128"/>
      <c r="M107" s="128"/>
      <c r="N107" s="128"/>
      <c r="O107" s="128"/>
      <c r="P107" s="128"/>
      <c r="Q107" s="31"/>
      <c r="R107" s="31"/>
      <c r="S107" s="31"/>
      <c r="T107" s="31"/>
      <c r="U107" s="31"/>
      <c r="V107" s="31"/>
      <c r="W107" s="31"/>
      <c r="X107" s="46"/>
      <c r="Y107" s="46"/>
      <c r="Z107" s="46"/>
      <c r="AA107" s="46"/>
      <c r="AB107" s="46"/>
      <c r="AC107" s="46"/>
    </row>
    <row r="108" spans="1:29" ht="39.950000000000003" customHeight="1" x14ac:dyDescent="0.45">
      <c r="A108" s="140"/>
      <c r="B108" s="152"/>
      <c r="C108" s="67">
        <v>105</v>
      </c>
      <c r="D108" s="78" t="s">
        <v>643</v>
      </c>
      <c r="E108" s="107" t="s">
        <v>644</v>
      </c>
      <c r="F108" s="51" t="s">
        <v>115</v>
      </c>
      <c r="G108" s="51" t="s">
        <v>40</v>
      </c>
      <c r="H108" s="95">
        <v>25</v>
      </c>
      <c r="I108" s="32"/>
      <c r="J108" s="38">
        <f t="shared" si="2"/>
        <v>0</v>
      </c>
      <c r="K108" s="39" t="str">
        <f t="shared" si="3"/>
        <v>OK</v>
      </c>
      <c r="L108" s="128"/>
      <c r="M108" s="128"/>
      <c r="N108" s="128"/>
      <c r="O108" s="128"/>
      <c r="P108" s="128"/>
      <c r="Q108" s="31"/>
      <c r="R108" s="31"/>
      <c r="S108" s="31"/>
      <c r="T108" s="31"/>
      <c r="U108" s="31"/>
      <c r="V108" s="31"/>
      <c r="W108" s="31"/>
      <c r="X108" s="46"/>
      <c r="Y108" s="46"/>
      <c r="Z108" s="46"/>
      <c r="AA108" s="46"/>
      <c r="AB108" s="46"/>
      <c r="AC108" s="46"/>
    </row>
    <row r="109" spans="1:29" ht="39.950000000000003" customHeight="1" x14ac:dyDescent="0.45">
      <c r="A109" s="140"/>
      <c r="B109" s="152"/>
      <c r="C109" s="67">
        <v>106</v>
      </c>
      <c r="D109" s="78" t="s">
        <v>645</v>
      </c>
      <c r="E109" s="107" t="s">
        <v>646</v>
      </c>
      <c r="F109" s="51" t="s">
        <v>35</v>
      </c>
      <c r="G109" s="51" t="s">
        <v>40</v>
      </c>
      <c r="H109" s="95">
        <v>60</v>
      </c>
      <c r="I109" s="32"/>
      <c r="J109" s="38">
        <f t="shared" si="2"/>
        <v>0</v>
      </c>
      <c r="K109" s="39" t="str">
        <f t="shared" si="3"/>
        <v>OK</v>
      </c>
      <c r="L109" s="128"/>
      <c r="M109" s="128"/>
      <c r="N109" s="128"/>
      <c r="O109" s="128"/>
      <c r="P109" s="128"/>
      <c r="Q109" s="31"/>
      <c r="R109" s="31"/>
      <c r="S109" s="31"/>
      <c r="T109" s="31"/>
      <c r="U109" s="31"/>
      <c r="V109" s="31"/>
      <c r="W109" s="31"/>
      <c r="X109" s="46"/>
      <c r="Y109" s="46"/>
      <c r="Z109" s="46"/>
      <c r="AA109" s="46"/>
      <c r="AB109" s="46"/>
      <c r="AC109" s="46"/>
    </row>
    <row r="110" spans="1:29" ht="39.950000000000003" customHeight="1" x14ac:dyDescent="0.45">
      <c r="A110" s="140"/>
      <c r="B110" s="152"/>
      <c r="C110" s="67">
        <v>107</v>
      </c>
      <c r="D110" s="78" t="s">
        <v>647</v>
      </c>
      <c r="E110" s="107" t="s">
        <v>648</v>
      </c>
      <c r="F110" s="51" t="s">
        <v>35</v>
      </c>
      <c r="G110" s="51" t="s">
        <v>40</v>
      </c>
      <c r="H110" s="95">
        <v>7.17</v>
      </c>
      <c r="I110" s="32"/>
      <c r="J110" s="38">
        <f t="shared" si="2"/>
        <v>0</v>
      </c>
      <c r="K110" s="39" t="str">
        <f t="shared" si="3"/>
        <v>OK</v>
      </c>
      <c r="L110" s="128"/>
      <c r="M110" s="128"/>
      <c r="N110" s="128"/>
      <c r="O110" s="128"/>
      <c r="P110" s="128"/>
      <c r="Q110" s="31"/>
      <c r="R110" s="31"/>
      <c r="S110" s="31"/>
      <c r="T110" s="31"/>
      <c r="U110" s="31"/>
      <c r="V110" s="31"/>
      <c r="W110" s="31"/>
      <c r="X110" s="46"/>
      <c r="Y110" s="46"/>
      <c r="Z110" s="46"/>
      <c r="AA110" s="46"/>
      <c r="AB110" s="46"/>
      <c r="AC110" s="46"/>
    </row>
    <row r="111" spans="1:29" ht="39.950000000000003" customHeight="1" x14ac:dyDescent="0.45">
      <c r="A111" s="140"/>
      <c r="B111" s="152"/>
      <c r="C111" s="67">
        <v>108</v>
      </c>
      <c r="D111" s="78" t="s">
        <v>116</v>
      </c>
      <c r="E111" s="107" t="s">
        <v>649</v>
      </c>
      <c r="F111" s="51" t="s">
        <v>35</v>
      </c>
      <c r="G111" s="51" t="s">
        <v>40</v>
      </c>
      <c r="H111" s="95">
        <v>1.9</v>
      </c>
      <c r="I111" s="32"/>
      <c r="J111" s="38">
        <f t="shared" si="2"/>
        <v>0</v>
      </c>
      <c r="K111" s="39" t="str">
        <f t="shared" si="3"/>
        <v>OK</v>
      </c>
      <c r="L111" s="128"/>
      <c r="M111" s="128"/>
      <c r="N111" s="128"/>
      <c r="O111" s="128"/>
      <c r="P111" s="128"/>
      <c r="Q111" s="31"/>
      <c r="R111" s="31"/>
      <c r="S111" s="31"/>
      <c r="T111" s="31"/>
      <c r="U111" s="31"/>
      <c r="V111" s="31"/>
      <c r="W111" s="31"/>
      <c r="X111" s="46"/>
      <c r="Y111" s="46"/>
      <c r="Z111" s="46"/>
      <c r="AA111" s="46"/>
      <c r="AB111" s="46"/>
      <c r="AC111" s="46"/>
    </row>
    <row r="112" spans="1:29" ht="39.950000000000003" customHeight="1" x14ac:dyDescent="0.45">
      <c r="A112" s="140"/>
      <c r="B112" s="152"/>
      <c r="C112" s="67">
        <v>109</v>
      </c>
      <c r="D112" s="78" t="s">
        <v>117</v>
      </c>
      <c r="E112" s="107" t="s">
        <v>650</v>
      </c>
      <c r="F112" s="51" t="s">
        <v>35</v>
      </c>
      <c r="G112" s="51" t="s">
        <v>40</v>
      </c>
      <c r="H112" s="95">
        <v>3.7</v>
      </c>
      <c r="I112" s="32">
        <v>20</v>
      </c>
      <c r="J112" s="38">
        <f t="shared" si="2"/>
        <v>0</v>
      </c>
      <c r="K112" s="39" t="str">
        <f t="shared" si="3"/>
        <v>OK</v>
      </c>
      <c r="L112" s="128"/>
      <c r="M112" s="128">
        <v>20</v>
      </c>
      <c r="N112" s="128"/>
      <c r="O112" s="128"/>
      <c r="P112" s="128"/>
      <c r="Q112" s="31"/>
      <c r="R112" s="31"/>
      <c r="S112" s="31"/>
      <c r="T112" s="31"/>
      <c r="U112" s="31"/>
      <c r="V112" s="31"/>
      <c r="W112" s="31"/>
      <c r="X112" s="46"/>
      <c r="Y112" s="46"/>
      <c r="Z112" s="46"/>
      <c r="AA112" s="46"/>
      <c r="AB112" s="46"/>
      <c r="AC112" s="46"/>
    </row>
    <row r="113" spans="1:29" ht="39.950000000000003" customHeight="1" x14ac:dyDescent="0.45">
      <c r="A113" s="140"/>
      <c r="B113" s="152"/>
      <c r="C113" s="67">
        <v>110</v>
      </c>
      <c r="D113" s="78" t="s">
        <v>118</v>
      </c>
      <c r="E113" s="107" t="s">
        <v>651</v>
      </c>
      <c r="F113" s="51" t="s">
        <v>35</v>
      </c>
      <c r="G113" s="51" t="s">
        <v>40</v>
      </c>
      <c r="H113" s="95">
        <v>6.25</v>
      </c>
      <c r="I113" s="32">
        <v>50</v>
      </c>
      <c r="J113" s="38">
        <f t="shared" si="2"/>
        <v>0</v>
      </c>
      <c r="K113" s="39" t="str">
        <f t="shared" si="3"/>
        <v>OK</v>
      </c>
      <c r="L113" s="128"/>
      <c r="M113" s="128">
        <v>50</v>
      </c>
      <c r="N113" s="128"/>
      <c r="O113" s="128"/>
      <c r="P113" s="128"/>
      <c r="Q113" s="31"/>
      <c r="R113" s="31"/>
      <c r="S113" s="31"/>
      <c r="T113" s="31"/>
      <c r="U113" s="31"/>
      <c r="V113" s="31"/>
      <c r="W113" s="31"/>
      <c r="X113" s="46"/>
      <c r="Y113" s="46"/>
      <c r="Z113" s="46"/>
      <c r="AA113" s="46"/>
      <c r="AB113" s="46"/>
      <c r="AC113" s="46"/>
    </row>
    <row r="114" spans="1:29" ht="39.950000000000003" customHeight="1" x14ac:dyDescent="0.45">
      <c r="A114" s="140"/>
      <c r="B114" s="152"/>
      <c r="C114" s="67">
        <v>111</v>
      </c>
      <c r="D114" s="78" t="s">
        <v>119</v>
      </c>
      <c r="E114" s="108" t="s">
        <v>652</v>
      </c>
      <c r="F114" s="51" t="s">
        <v>35</v>
      </c>
      <c r="G114" s="51" t="s">
        <v>40</v>
      </c>
      <c r="H114" s="95">
        <v>2.73</v>
      </c>
      <c r="I114" s="32">
        <v>50</v>
      </c>
      <c r="J114" s="38">
        <f t="shared" si="2"/>
        <v>30</v>
      </c>
      <c r="K114" s="39" t="str">
        <f t="shared" si="3"/>
        <v>OK</v>
      </c>
      <c r="L114" s="128"/>
      <c r="M114" s="128">
        <v>20</v>
      </c>
      <c r="N114" s="128"/>
      <c r="O114" s="128"/>
      <c r="P114" s="128"/>
      <c r="Q114" s="31"/>
      <c r="R114" s="31"/>
      <c r="S114" s="31"/>
      <c r="T114" s="31"/>
      <c r="U114" s="31"/>
      <c r="V114" s="31"/>
      <c r="W114" s="31"/>
      <c r="X114" s="46"/>
      <c r="Y114" s="46"/>
      <c r="Z114" s="46"/>
      <c r="AA114" s="46"/>
      <c r="AB114" s="46"/>
      <c r="AC114" s="46"/>
    </row>
    <row r="115" spans="1:29" ht="39.950000000000003" customHeight="1" x14ac:dyDescent="0.45">
      <c r="A115" s="140"/>
      <c r="B115" s="152"/>
      <c r="C115" s="67">
        <v>112</v>
      </c>
      <c r="D115" s="78" t="s">
        <v>120</v>
      </c>
      <c r="E115" s="107" t="s">
        <v>653</v>
      </c>
      <c r="F115" s="51" t="s">
        <v>35</v>
      </c>
      <c r="G115" s="51" t="s">
        <v>40</v>
      </c>
      <c r="H115" s="95">
        <v>2.96</v>
      </c>
      <c r="I115" s="32">
        <v>20</v>
      </c>
      <c r="J115" s="38">
        <f t="shared" si="2"/>
        <v>20</v>
      </c>
      <c r="K115" s="39" t="str">
        <f t="shared" si="3"/>
        <v>OK</v>
      </c>
      <c r="L115" s="128"/>
      <c r="M115" s="128"/>
      <c r="N115" s="128"/>
      <c r="O115" s="128"/>
      <c r="P115" s="128"/>
      <c r="Q115" s="31"/>
      <c r="R115" s="31"/>
      <c r="S115" s="31"/>
      <c r="T115" s="31"/>
      <c r="U115" s="31"/>
      <c r="V115" s="31"/>
      <c r="W115" s="31"/>
      <c r="X115" s="46"/>
      <c r="Y115" s="46"/>
      <c r="Z115" s="46"/>
      <c r="AA115" s="46"/>
      <c r="AB115" s="46"/>
      <c r="AC115" s="46"/>
    </row>
    <row r="116" spans="1:29" ht="39.950000000000003" customHeight="1" x14ac:dyDescent="0.45">
      <c r="A116" s="140"/>
      <c r="B116" s="152"/>
      <c r="C116" s="67">
        <v>113</v>
      </c>
      <c r="D116" s="78" t="s">
        <v>121</v>
      </c>
      <c r="E116" s="107" t="s">
        <v>654</v>
      </c>
      <c r="F116" s="51" t="s">
        <v>35</v>
      </c>
      <c r="G116" s="51" t="s">
        <v>40</v>
      </c>
      <c r="H116" s="95">
        <v>7.3</v>
      </c>
      <c r="I116" s="32">
        <v>50</v>
      </c>
      <c r="J116" s="38">
        <f t="shared" si="2"/>
        <v>40</v>
      </c>
      <c r="K116" s="39" t="str">
        <f t="shared" si="3"/>
        <v>OK</v>
      </c>
      <c r="L116" s="128"/>
      <c r="M116" s="128">
        <v>10</v>
      </c>
      <c r="N116" s="128"/>
      <c r="O116" s="128"/>
      <c r="P116" s="128"/>
      <c r="Q116" s="31"/>
      <c r="R116" s="31"/>
      <c r="S116" s="31"/>
      <c r="T116" s="31"/>
      <c r="U116" s="31"/>
      <c r="V116" s="31"/>
      <c r="W116" s="31"/>
      <c r="X116" s="46"/>
      <c r="Y116" s="46"/>
      <c r="Z116" s="46"/>
      <c r="AA116" s="46"/>
      <c r="AB116" s="46"/>
      <c r="AC116" s="46"/>
    </row>
    <row r="117" spans="1:29" ht="39.950000000000003" customHeight="1" x14ac:dyDescent="0.45">
      <c r="A117" s="140"/>
      <c r="B117" s="152"/>
      <c r="C117" s="67">
        <v>114</v>
      </c>
      <c r="D117" s="78" t="s">
        <v>122</v>
      </c>
      <c r="E117" s="107" t="s">
        <v>655</v>
      </c>
      <c r="F117" s="51" t="s">
        <v>35</v>
      </c>
      <c r="G117" s="51" t="s">
        <v>40</v>
      </c>
      <c r="H117" s="95">
        <v>9</v>
      </c>
      <c r="I117" s="32">
        <v>20</v>
      </c>
      <c r="J117" s="38">
        <f t="shared" si="2"/>
        <v>0</v>
      </c>
      <c r="K117" s="39" t="str">
        <f t="shared" si="3"/>
        <v>OK</v>
      </c>
      <c r="L117" s="128"/>
      <c r="M117" s="128">
        <v>20</v>
      </c>
      <c r="N117" s="128"/>
      <c r="O117" s="128"/>
      <c r="P117" s="128"/>
      <c r="Q117" s="31"/>
      <c r="R117" s="31"/>
      <c r="S117" s="31"/>
      <c r="T117" s="31"/>
      <c r="U117" s="31"/>
      <c r="V117" s="31"/>
      <c r="W117" s="31"/>
      <c r="X117" s="46"/>
      <c r="Y117" s="46"/>
      <c r="Z117" s="46"/>
      <c r="AA117" s="46"/>
      <c r="AB117" s="46"/>
      <c r="AC117" s="46"/>
    </row>
    <row r="118" spans="1:29" ht="39.950000000000003" customHeight="1" x14ac:dyDescent="0.45">
      <c r="A118" s="140"/>
      <c r="B118" s="152"/>
      <c r="C118" s="67">
        <v>115</v>
      </c>
      <c r="D118" s="78" t="s">
        <v>471</v>
      </c>
      <c r="E118" s="107" t="s">
        <v>656</v>
      </c>
      <c r="F118" s="51" t="s">
        <v>35</v>
      </c>
      <c r="G118" s="51" t="s">
        <v>40</v>
      </c>
      <c r="H118" s="95">
        <v>3.14</v>
      </c>
      <c r="I118" s="32">
        <v>20</v>
      </c>
      <c r="J118" s="38">
        <f t="shared" si="2"/>
        <v>0</v>
      </c>
      <c r="K118" s="39" t="str">
        <f t="shared" si="3"/>
        <v>OK</v>
      </c>
      <c r="L118" s="128"/>
      <c r="M118" s="128">
        <v>20</v>
      </c>
      <c r="N118" s="128"/>
      <c r="O118" s="128"/>
      <c r="P118" s="128"/>
      <c r="Q118" s="31"/>
      <c r="R118" s="31"/>
      <c r="S118" s="31"/>
      <c r="T118" s="31"/>
      <c r="U118" s="31"/>
      <c r="V118" s="31"/>
      <c r="W118" s="31"/>
      <c r="X118" s="46"/>
      <c r="Y118" s="46"/>
      <c r="Z118" s="46"/>
      <c r="AA118" s="46"/>
      <c r="AB118" s="46"/>
      <c r="AC118" s="46"/>
    </row>
    <row r="119" spans="1:29" ht="39.950000000000003" customHeight="1" x14ac:dyDescent="0.45">
      <c r="A119" s="140"/>
      <c r="B119" s="152"/>
      <c r="C119" s="67">
        <v>116</v>
      </c>
      <c r="D119" s="78" t="s">
        <v>123</v>
      </c>
      <c r="E119" s="107" t="s">
        <v>657</v>
      </c>
      <c r="F119" s="51" t="s">
        <v>124</v>
      </c>
      <c r="G119" s="51" t="s">
        <v>40</v>
      </c>
      <c r="H119" s="95">
        <v>9</v>
      </c>
      <c r="I119" s="32"/>
      <c r="J119" s="38">
        <f t="shared" si="2"/>
        <v>0</v>
      </c>
      <c r="K119" s="39" t="str">
        <f t="shared" si="3"/>
        <v>OK</v>
      </c>
      <c r="L119" s="128"/>
      <c r="M119" s="128"/>
      <c r="N119" s="128"/>
      <c r="O119" s="128"/>
      <c r="P119" s="128"/>
      <c r="Q119" s="31"/>
      <c r="R119" s="31"/>
      <c r="S119" s="31"/>
      <c r="T119" s="31"/>
      <c r="U119" s="31"/>
      <c r="V119" s="31"/>
      <c r="W119" s="31"/>
      <c r="X119" s="46"/>
      <c r="Y119" s="46"/>
      <c r="Z119" s="46"/>
      <c r="AA119" s="46"/>
      <c r="AB119" s="46"/>
      <c r="AC119" s="46"/>
    </row>
    <row r="120" spans="1:29" ht="39.950000000000003" customHeight="1" x14ac:dyDescent="0.45">
      <c r="A120" s="140"/>
      <c r="B120" s="152"/>
      <c r="C120" s="67">
        <v>117</v>
      </c>
      <c r="D120" s="78" t="s">
        <v>125</v>
      </c>
      <c r="E120" s="107" t="s">
        <v>658</v>
      </c>
      <c r="F120" s="51" t="s">
        <v>35</v>
      </c>
      <c r="G120" s="51" t="s">
        <v>40</v>
      </c>
      <c r="H120" s="95">
        <v>9</v>
      </c>
      <c r="I120" s="32">
        <v>24</v>
      </c>
      <c r="J120" s="38">
        <f t="shared" si="2"/>
        <v>0</v>
      </c>
      <c r="K120" s="39" t="str">
        <f t="shared" si="3"/>
        <v>OK</v>
      </c>
      <c r="L120" s="128"/>
      <c r="M120" s="128">
        <v>24</v>
      </c>
      <c r="N120" s="128"/>
      <c r="O120" s="128"/>
      <c r="P120" s="128"/>
      <c r="Q120" s="31"/>
      <c r="R120" s="31"/>
      <c r="S120" s="31"/>
      <c r="T120" s="31"/>
      <c r="U120" s="31"/>
      <c r="V120" s="31"/>
      <c r="W120" s="31"/>
      <c r="X120" s="46"/>
      <c r="Y120" s="46"/>
      <c r="Z120" s="46"/>
      <c r="AA120" s="46"/>
      <c r="AB120" s="46"/>
      <c r="AC120" s="46"/>
    </row>
    <row r="121" spans="1:29" ht="39.950000000000003" customHeight="1" x14ac:dyDescent="0.45">
      <c r="A121" s="140"/>
      <c r="B121" s="152"/>
      <c r="C121" s="67">
        <v>118</v>
      </c>
      <c r="D121" s="78" t="s">
        <v>126</v>
      </c>
      <c r="E121" s="107" t="s">
        <v>659</v>
      </c>
      <c r="F121" s="51" t="s">
        <v>35</v>
      </c>
      <c r="G121" s="51" t="s">
        <v>40</v>
      </c>
      <c r="H121" s="95">
        <v>55</v>
      </c>
      <c r="I121" s="32"/>
      <c r="J121" s="38">
        <f t="shared" si="2"/>
        <v>0</v>
      </c>
      <c r="K121" s="39" t="str">
        <f t="shared" si="3"/>
        <v>OK</v>
      </c>
      <c r="L121" s="128"/>
      <c r="M121" s="128"/>
      <c r="N121" s="128"/>
      <c r="O121" s="128"/>
      <c r="P121" s="128"/>
      <c r="Q121" s="31"/>
      <c r="R121" s="31"/>
      <c r="S121" s="31"/>
      <c r="T121" s="31"/>
      <c r="U121" s="31"/>
      <c r="V121" s="31"/>
      <c r="W121" s="31"/>
      <c r="X121" s="46"/>
      <c r="Y121" s="46"/>
      <c r="Z121" s="46"/>
      <c r="AA121" s="46"/>
      <c r="AB121" s="46"/>
      <c r="AC121" s="46"/>
    </row>
    <row r="122" spans="1:29" ht="39.950000000000003" customHeight="1" x14ac:dyDescent="0.45">
      <c r="A122" s="140"/>
      <c r="B122" s="152"/>
      <c r="C122" s="67">
        <v>119</v>
      </c>
      <c r="D122" s="78" t="s">
        <v>127</v>
      </c>
      <c r="E122" s="107" t="s">
        <v>658</v>
      </c>
      <c r="F122" s="51" t="s">
        <v>35</v>
      </c>
      <c r="G122" s="51" t="s">
        <v>40</v>
      </c>
      <c r="H122" s="95">
        <v>12.57</v>
      </c>
      <c r="I122" s="32"/>
      <c r="J122" s="38">
        <f t="shared" si="2"/>
        <v>0</v>
      </c>
      <c r="K122" s="39" t="str">
        <f t="shared" si="3"/>
        <v>OK</v>
      </c>
      <c r="L122" s="128"/>
      <c r="M122" s="128"/>
      <c r="N122" s="128"/>
      <c r="O122" s="128"/>
      <c r="P122" s="128"/>
      <c r="Q122" s="31"/>
      <c r="R122" s="31"/>
      <c r="S122" s="31"/>
      <c r="T122" s="31"/>
      <c r="U122" s="31"/>
      <c r="V122" s="31"/>
      <c r="W122" s="31"/>
      <c r="X122" s="46"/>
      <c r="Y122" s="46"/>
      <c r="Z122" s="46"/>
      <c r="AA122" s="46"/>
      <c r="AB122" s="46"/>
      <c r="AC122" s="46"/>
    </row>
    <row r="123" spans="1:29" ht="39.950000000000003" customHeight="1" x14ac:dyDescent="0.45">
      <c r="A123" s="140"/>
      <c r="B123" s="152"/>
      <c r="C123" s="67">
        <v>120</v>
      </c>
      <c r="D123" s="78" t="s">
        <v>427</v>
      </c>
      <c r="E123" s="107" t="s">
        <v>660</v>
      </c>
      <c r="F123" s="51" t="s">
        <v>428</v>
      </c>
      <c r="G123" s="51" t="s">
        <v>40</v>
      </c>
      <c r="H123" s="95">
        <v>4.34</v>
      </c>
      <c r="I123" s="32"/>
      <c r="J123" s="38">
        <f t="shared" si="2"/>
        <v>0</v>
      </c>
      <c r="K123" s="39" t="str">
        <f t="shared" si="3"/>
        <v>OK</v>
      </c>
      <c r="L123" s="128"/>
      <c r="M123" s="128"/>
      <c r="N123" s="128"/>
      <c r="O123" s="128"/>
      <c r="P123" s="128"/>
      <c r="Q123" s="31"/>
      <c r="R123" s="31"/>
      <c r="S123" s="31"/>
      <c r="T123" s="31"/>
      <c r="U123" s="31"/>
      <c r="V123" s="31"/>
      <c r="W123" s="31"/>
      <c r="X123" s="46"/>
      <c r="Y123" s="46"/>
      <c r="Z123" s="46"/>
      <c r="AA123" s="46"/>
      <c r="AB123" s="46"/>
      <c r="AC123" s="46"/>
    </row>
    <row r="124" spans="1:29" ht="39.950000000000003" customHeight="1" x14ac:dyDescent="0.45">
      <c r="A124" s="140"/>
      <c r="B124" s="152"/>
      <c r="C124" s="67">
        <v>121</v>
      </c>
      <c r="D124" s="78" t="s">
        <v>128</v>
      </c>
      <c r="E124" s="107" t="s">
        <v>661</v>
      </c>
      <c r="F124" s="51" t="s">
        <v>115</v>
      </c>
      <c r="G124" s="51" t="s">
        <v>40</v>
      </c>
      <c r="H124" s="95">
        <v>50</v>
      </c>
      <c r="I124" s="32"/>
      <c r="J124" s="38">
        <f t="shared" si="2"/>
        <v>0</v>
      </c>
      <c r="K124" s="39" t="str">
        <f t="shared" si="3"/>
        <v>OK</v>
      </c>
      <c r="L124" s="128"/>
      <c r="M124" s="128"/>
      <c r="N124" s="128"/>
      <c r="O124" s="128"/>
      <c r="P124" s="128"/>
      <c r="Q124" s="31"/>
      <c r="R124" s="31"/>
      <c r="S124" s="31"/>
      <c r="T124" s="31"/>
      <c r="U124" s="31"/>
      <c r="V124" s="31"/>
      <c r="W124" s="31"/>
      <c r="X124" s="46"/>
      <c r="Y124" s="46"/>
      <c r="Z124" s="46"/>
      <c r="AA124" s="46"/>
      <c r="AB124" s="46"/>
      <c r="AC124" s="46"/>
    </row>
    <row r="125" spans="1:29" ht="39.950000000000003" customHeight="1" x14ac:dyDescent="0.45">
      <c r="A125" s="140"/>
      <c r="B125" s="152"/>
      <c r="C125" s="67">
        <v>122</v>
      </c>
      <c r="D125" s="78" t="s">
        <v>662</v>
      </c>
      <c r="E125" s="107" t="s">
        <v>663</v>
      </c>
      <c r="F125" s="51" t="s">
        <v>129</v>
      </c>
      <c r="G125" s="51" t="s">
        <v>40</v>
      </c>
      <c r="H125" s="95">
        <v>150</v>
      </c>
      <c r="I125" s="32">
        <v>25</v>
      </c>
      <c r="J125" s="38">
        <f t="shared" si="2"/>
        <v>15</v>
      </c>
      <c r="K125" s="39" t="str">
        <f t="shared" si="3"/>
        <v>OK</v>
      </c>
      <c r="L125" s="128"/>
      <c r="M125" s="128">
        <v>10</v>
      </c>
      <c r="N125" s="128"/>
      <c r="O125" s="128"/>
      <c r="P125" s="128"/>
      <c r="Q125" s="31"/>
      <c r="R125" s="31"/>
      <c r="S125" s="31"/>
      <c r="T125" s="31"/>
      <c r="U125" s="31"/>
      <c r="V125" s="31"/>
      <c r="W125" s="31"/>
      <c r="X125" s="46"/>
      <c r="Y125" s="46"/>
      <c r="Z125" s="46"/>
      <c r="AA125" s="46"/>
      <c r="AB125" s="46"/>
      <c r="AC125" s="46"/>
    </row>
    <row r="126" spans="1:29" ht="39.950000000000003" customHeight="1" x14ac:dyDescent="0.45">
      <c r="A126" s="140"/>
      <c r="B126" s="152"/>
      <c r="C126" s="67">
        <v>123</v>
      </c>
      <c r="D126" s="78" t="s">
        <v>664</v>
      </c>
      <c r="E126" s="107" t="s">
        <v>665</v>
      </c>
      <c r="F126" s="51" t="s">
        <v>129</v>
      </c>
      <c r="G126" s="51" t="s">
        <v>40</v>
      </c>
      <c r="H126" s="95">
        <v>50</v>
      </c>
      <c r="I126" s="32"/>
      <c r="J126" s="38">
        <f t="shared" si="2"/>
        <v>0</v>
      </c>
      <c r="K126" s="39" t="str">
        <f t="shared" si="3"/>
        <v>OK</v>
      </c>
      <c r="L126" s="128"/>
      <c r="M126" s="128"/>
      <c r="N126" s="128"/>
      <c r="O126" s="128"/>
      <c r="P126" s="128"/>
      <c r="Q126" s="31"/>
      <c r="R126" s="31"/>
      <c r="S126" s="31"/>
      <c r="T126" s="31"/>
      <c r="U126" s="31"/>
      <c r="V126" s="31"/>
      <c r="W126" s="31"/>
      <c r="X126" s="46"/>
      <c r="Y126" s="46"/>
      <c r="Z126" s="46"/>
      <c r="AA126" s="46"/>
      <c r="AB126" s="46"/>
      <c r="AC126" s="46"/>
    </row>
    <row r="127" spans="1:29" ht="39.950000000000003" customHeight="1" x14ac:dyDescent="0.45">
      <c r="A127" s="140"/>
      <c r="B127" s="152"/>
      <c r="C127" s="67">
        <v>124</v>
      </c>
      <c r="D127" s="78" t="s">
        <v>666</v>
      </c>
      <c r="E127" s="107" t="s">
        <v>667</v>
      </c>
      <c r="F127" s="51" t="s">
        <v>129</v>
      </c>
      <c r="G127" s="51" t="s">
        <v>40</v>
      </c>
      <c r="H127" s="95">
        <v>150</v>
      </c>
      <c r="I127" s="32"/>
      <c r="J127" s="38">
        <f t="shared" si="2"/>
        <v>0</v>
      </c>
      <c r="K127" s="39" t="str">
        <f t="shared" si="3"/>
        <v>OK</v>
      </c>
      <c r="L127" s="128"/>
      <c r="M127" s="128"/>
      <c r="N127" s="128"/>
      <c r="O127" s="128"/>
      <c r="P127" s="128"/>
      <c r="Q127" s="31"/>
      <c r="R127" s="31"/>
      <c r="S127" s="31"/>
      <c r="T127" s="31"/>
      <c r="U127" s="31"/>
      <c r="V127" s="31"/>
      <c r="W127" s="31"/>
      <c r="X127" s="46"/>
      <c r="Y127" s="46"/>
      <c r="Z127" s="46"/>
      <c r="AA127" s="46"/>
      <c r="AB127" s="46"/>
      <c r="AC127" s="46"/>
    </row>
    <row r="128" spans="1:29" ht="39.950000000000003" customHeight="1" x14ac:dyDescent="0.45">
      <c r="A128" s="140"/>
      <c r="B128" s="152"/>
      <c r="C128" s="67">
        <v>125</v>
      </c>
      <c r="D128" s="78" t="s">
        <v>130</v>
      </c>
      <c r="E128" s="107" t="s">
        <v>668</v>
      </c>
      <c r="F128" s="51" t="s">
        <v>131</v>
      </c>
      <c r="G128" s="51" t="s">
        <v>40</v>
      </c>
      <c r="H128" s="95">
        <v>36.68</v>
      </c>
      <c r="I128" s="32"/>
      <c r="J128" s="38">
        <f t="shared" si="2"/>
        <v>0</v>
      </c>
      <c r="K128" s="39" t="str">
        <f t="shared" si="3"/>
        <v>OK</v>
      </c>
      <c r="L128" s="128"/>
      <c r="M128" s="128"/>
      <c r="N128" s="128"/>
      <c r="O128" s="128"/>
      <c r="P128" s="128"/>
      <c r="Q128" s="31"/>
      <c r="R128" s="31"/>
      <c r="S128" s="31"/>
      <c r="T128" s="31"/>
      <c r="U128" s="31"/>
      <c r="V128" s="31"/>
      <c r="W128" s="31"/>
      <c r="X128" s="46"/>
      <c r="Y128" s="46"/>
      <c r="Z128" s="46"/>
      <c r="AA128" s="46"/>
      <c r="AB128" s="46"/>
      <c r="AC128" s="46"/>
    </row>
    <row r="129" spans="1:29" ht="39.950000000000003" customHeight="1" x14ac:dyDescent="0.45">
      <c r="A129" s="140"/>
      <c r="B129" s="152"/>
      <c r="C129" s="67">
        <v>126</v>
      </c>
      <c r="D129" s="78" t="s">
        <v>669</v>
      </c>
      <c r="E129" s="107" t="s">
        <v>646</v>
      </c>
      <c r="F129" s="51" t="s">
        <v>129</v>
      </c>
      <c r="G129" s="51" t="s">
        <v>40</v>
      </c>
      <c r="H129" s="95">
        <v>152</v>
      </c>
      <c r="I129" s="32">
        <v>5</v>
      </c>
      <c r="J129" s="38">
        <f t="shared" si="2"/>
        <v>3</v>
      </c>
      <c r="K129" s="39" t="str">
        <f t="shared" si="3"/>
        <v>OK</v>
      </c>
      <c r="L129" s="128"/>
      <c r="M129" s="128">
        <v>2</v>
      </c>
      <c r="N129" s="128"/>
      <c r="O129" s="128"/>
      <c r="P129" s="128"/>
      <c r="Q129" s="31"/>
      <c r="R129" s="31"/>
      <c r="S129" s="31"/>
      <c r="T129" s="31"/>
      <c r="U129" s="31"/>
      <c r="V129" s="31"/>
      <c r="W129" s="31"/>
      <c r="X129" s="46"/>
      <c r="Y129" s="46"/>
      <c r="Z129" s="46"/>
      <c r="AA129" s="46"/>
      <c r="AB129" s="46"/>
      <c r="AC129" s="46"/>
    </row>
    <row r="130" spans="1:29" ht="39.950000000000003" customHeight="1" x14ac:dyDescent="0.45">
      <c r="A130" s="140"/>
      <c r="B130" s="152"/>
      <c r="C130" s="67">
        <v>127</v>
      </c>
      <c r="D130" s="78" t="s">
        <v>670</v>
      </c>
      <c r="E130" s="107" t="s">
        <v>665</v>
      </c>
      <c r="F130" s="51" t="s">
        <v>115</v>
      </c>
      <c r="G130" s="51" t="s">
        <v>40</v>
      </c>
      <c r="H130" s="95">
        <v>55</v>
      </c>
      <c r="I130" s="32"/>
      <c r="J130" s="38">
        <f t="shared" si="2"/>
        <v>0</v>
      </c>
      <c r="K130" s="39" t="str">
        <f t="shared" si="3"/>
        <v>OK</v>
      </c>
      <c r="L130" s="128"/>
      <c r="M130" s="128"/>
      <c r="N130" s="128"/>
      <c r="O130" s="128"/>
      <c r="P130" s="128"/>
      <c r="Q130" s="31"/>
      <c r="R130" s="31"/>
      <c r="S130" s="31"/>
      <c r="T130" s="31"/>
      <c r="U130" s="31"/>
      <c r="V130" s="31"/>
      <c r="W130" s="31"/>
      <c r="X130" s="46"/>
      <c r="Y130" s="46"/>
      <c r="Z130" s="46"/>
      <c r="AA130" s="46"/>
      <c r="AB130" s="46"/>
      <c r="AC130" s="46"/>
    </row>
    <row r="131" spans="1:29" ht="39.950000000000003" customHeight="1" x14ac:dyDescent="0.45">
      <c r="A131" s="140"/>
      <c r="B131" s="152"/>
      <c r="C131" s="67">
        <v>128</v>
      </c>
      <c r="D131" s="78" t="s">
        <v>671</v>
      </c>
      <c r="E131" s="107" t="s">
        <v>672</v>
      </c>
      <c r="F131" s="51" t="s">
        <v>115</v>
      </c>
      <c r="G131" s="51" t="s">
        <v>40</v>
      </c>
      <c r="H131" s="95">
        <v>58.57</v>
      </c>
      <c r="I131" s="32">
        <v>40</v>
      </c>
      <c r="J131" s="38">
        <f t="shared" si="2"/>
        <v>25</v>
      </c>
      <c r="K131" s="39" t="str">
        <f t="shared" si="3"/>
        <v>OK</v>
      </c>
      <c r="L131" s="128"/>
      <c r="M131" s="128">
        <v>15</v>
      </c>
      <c r="N131" s="128"/>
      <c r="O131" s="128"/>
      <c r="P131" s="128"/>
      <c r="Q131" s="31"/>
      <c r="R131" s="31"/>
      <c r="S131" s="31"/>
      <c r="T131" s="31"/>
      <c r="U131" s="31"/>
      <c r="V131" s="31"/>
      <c r="W131" s="31"/>
      <c r="X131" s="46"/>
      <c r="Y131" s="46"/>
      <c r="Z131" s="46"/>
      <c r="AA131" s="46"/>
      <c r="AB131" s="46"/>
      <c r="AC131" s="46"/>
    </row>
    <row r="132" spans="1:29" ht="39.950000000000003" customHeight="1" x14ac:dyDescent="0.45">
      <c r="A132" s="140"/>
      <c r="B132" s="152"/>
      <c r="C132" s="67">
        <v>129</v>
      </c>
      <c r="D132" s="78" t="s">
        <v>673</v>
      </c>
      <c r="E132" s="107" t="s">
        <v>674</v>
      </c>
      <c r="F132" s="51" t="s">
        <v>35</v>
      </c>
      <c r="G132" s="51" t="s">
        <v>40</v>
      </c>
      <c r="H132" s="95">
        <v>16.21</v>
      </c>
      <c r="I132" s="32">
        <v>5</v>
      </c>
      <c r="J132" s="38">
        <f t="shared" si="2"/>
        <v>0</v>
      </c>
      <c r="K132" s="39" t="str">
        <f t="shared" si="3"/>
        <v>OK</v>
      </c>
      <c r="L132" s="128"/>
      <c r="M132" s="128">
        <v>5</v>
      </c>
      <c r="N132" s="128"/>
      <c r="O132" s="128"/>
      <c r="P132" s="128"/>
      <c r="Q132" s="31"/>
      <c r="R132" s="31"/>
      <c r="S132" s="31"/>
      <c r="T132" s="31"/>
      <c r="U132" s="31"/>
      <c r="V132" s="31"/>
      <c r="W132" s="31"/>
      <c r="X132" s="46"/>
      <c r="Y132" s="46"/>
      <c r="Z132" s="46"/>
      <c r="AA132" s="46"/>
      <c r="AB132" s="46"/>
      <c r="AC132" s="46"/>
    </row>
    <row r="133" spans="1:29" ht="39.950000000000003" customHeight="1" x14ac:dyDescent="0.45">
      <c r="A133" s="140"/>
      <c r="B133" s="152"/>
      <c r="C133" s="67">
        <v>130</v>
      </c>
      <c r="D133" s="78" t="s">
        <v>675</v>
      </c>
      <c r="E133" s="107" t="s">
        <v>674</v>
      </c>
      <c r="F133" s="51" t="s">
        <v>35</v>
      </c>
      <c r="G133" s="51" t="s">
        <v>40</v>
      </c>
      <c r="H133" s="95">
        <v>23.92</v>
      </c>
      <c r="I133" s="32"/>
      <c r="J133" s="38">
        <f t="shared" ref="J133:J196" si="4">I133-(SUM(L133:AC133))</f>
        <v>0</v>
      </c>
      <c r="K133" s="39" t="str">
        <f t="shared" ref="K133:K196" si="5">IF(J133&lt;0,"ATENÇÃO","OK")</f>
        <v>OK</v>
      </c>
      <c r="L133" s="128"/>
      <c r="M133" s="128"/>
      <c r="N133" s="128"/>
      <c r="O133" s="128"/>
      <c r="P133" s="128"/>
      <c r="Q133" s="31"/>
      <c r="R133" s="31"/>
      <c r="S133" s="31"/>
      <c r="T133" s="31"/>
      <c r="U133" s="31"/>
      <c r="V133" s="31"/>
      <c r="W133" s="31"/>
      <c r="X133" s="46"/>
      <c r="Y133" s="46"/>
      <c r="Z133" s="46"/>
      <c r="AA133" s="46"/>
      <c r="AB133" s="46"/>
      <c r="AC133" s="46"/>
    </row>
    <row r="134" spans="1:29" ht="39.950000000000003" customHeight="1" x14ac:dyDescent="0.45">
      <c r="A134" s="140"/>
      <c r="B134" s="152"/>
      <c r="C134" s="67">
        <v>131</v>
      </c>
      <c r="D134" s="78" t="s">
        <v>432</v>
      </c>
      <c r="E134" s="107" t="s">
        <v>676</v>
      </c>
      <c r="F134" s="51" t="s">
        <v>431</v>
      </c>
      <c r="G134" s="51" t="s">
        <v>40</v>
      </c>
      <c r="H134" s="95">
        <v>62.95</v>
      </c>
      <c r="I134" s="32"/>
      <c r="J134" s="38">
        <f t="shared" si="4"/>
        <v>0</v>
      </c>
      <c r="K134" s="39" t="str">
        <f t="shared" si="5"/>
        <v>OK</v>
      </c>
      <c r="L134" s="128"/>
      <c r="M134" s="128"/>
      <c r="N134" s="128"/>
      <c r="O134" s="128"/>
      <c r="P134" s="128"/>
      <c r="Q134" s="31"/>
      <c r="R134" s="31"/>
      <c r="S134" s="31"/>
      <c r="T134" s="31"/>
      <c r="U134" s="31"/>
      <c r="V134" s="31"/>
      <c r="W134" s="31"/>
      <c r="X134" s="46"/>
      <c r="Y134" s="46"/>
      <c r="Z134" s="46"/>
      <c r="AA134" s="46"/>
      <c r="AB134" s="46"/>
      <c r="AC134" s="46"/>
    </row>
    <row r="135" spans="1:29" ht="39.950000000000003" customHeight="1" x14ac:dyDescent="0.45">
      <c r="A135" s="140"/>
      <c r="B135" s="152"/>
      <c r="C135" s="67">
        <v>132</v>
      </c>
      <c r="D135" s="78" t="s">
        <v>433</v>
      </c>
      <c r="E135" s="107" t="s">
        <v>677</v>
      </c>
      <c r="F135" s="51" t="s">
        <v>228</v>
      </c>
      <c r="G135" s="51" t="s">
        <v>40</v>
      </c>
      <c r="H135" s="95">
        <v>4.4400000000000004</v>
      </c>
      <c r="I135" s="32"/>
      <c r="J135" s="38">
        <f t="shared" si="4"/>
        <v>0</v>
      </c>
      <c r="K135" s="39" t="str">
        <f t="shared" si="5"/>
        <v>OK</v>
      </c>
      <c r="L135" s="128"/>
      <c r="M135" s="128"/>
      <c r="N135" s="128"/>
      <c r="O135" s="128"/>
      <c r="P135" s="128"/>
      <c r="Q135" s="31"/>
      <c r="R135" s="31"/>
      <c r="S135" s="31"/>
      <c r="T135" s="31"/>
      <c r="U135" s="31"/>
      <c r="V135" s="31"/>
      <c r="W135" s="31"/>
      <c r="X135" s="46"/>
      <c r="Y135" s="46"/>
      <c r="Z135" s="46"/>
      <c r="AA135" s="46"/>
      <c r="AB135" s="46"/>
      <c r="AC135" s="46"/>
    </row>
    <row r="136" spans="1:29" ht="39.950000000000003" customHeight="1" x14ac:dyDescent="0.45">
      <c r="A136" s="140"/>
      <c r="B136" s="152"/>
      <c r="C136" s="67">
        <v>133</v>
      </c>
      <c r="D136" s="78" t="s">
        <v>132</v>
      </c>
      <c r="E136" s="107" t="s">
        <v>678</v>
      </c>
      <c r="F136" s="51" t="s">
        <v>35</v>
      </c>
      <c r="G136" s="51" t="s">
        <v>40</v>
      </c>
      <c r="H136" s="95">
        <v>15.58</v>
      </c>
      <c r="I136" s="32"/>
      <c r="J136" s="38">
        <f t="shared" si="4"/>
        <v>0</v>
      </c>
      <c r="K136" s="39" t="str">
        <f t="shared" si="5"/>
        <v>OK</v>
      </c>
      <c r="L136" s="128"/>
      <c r="M136" s="128"/>
      <c r="N136" s="128"/>
      <c r="O136" s="128"/>
      <c r="P136" s="128"/>
      <c r="Q136" s="31"/>
      <c r="R136" s="31"/>
      <c r="S136" s="31"/>
      <c r="T136" s="31"/>
      <c r="U136" s="31"/>
      <c r="V136" s="31"/>
      <c r="W136" s="31"/>
      <c r="X136" s="46"/>
      <c r="Y136" s="46"/>
      <c r="Z136" s="46"/>
      <c r="AA136" s="46"/>
      <c r="AB136" s="46"/>
      <c r="AC136" s="46"/>
    </row>
    <row r="137" spans="1:29" ht="39.950000000000003" customHeight="1" x14ac:dyDescent="0.45">
      <c r="A137" s="140"/>
      <c r="B137" s="152"/>
      <c r="C137" s="67">
        <v>134</v>
      </c>
      <c r="D137" s="78" t="s">
        <v>133</v>
      </c>
      <c r="E137" s="107" t="s">
        <v>679</v>
      </c>
      <c r="F137" s="51" t="s">
        <v>35</v>
      </c>
      <c r="G137" s="51" t="s">
        <v>40</v>
      </c>
      <c r="H137" s="95">
        <v>1.4</v>
      </c>
      <c r="I137" s="32"/>
      <c r="J137" s="38">
        <f t="shared" si="4"/>
        <v>0</v>
      </c>
      <c r="K137" s="39" t="str">
        <f t="shared" si="5"/>
        <v>OK</v>
      </c>
      <c r="L137" s="128"/>
      <c r="M137" s="128"/>
      <c r="N137" s="128"/>
      <c r="O137" s="128"/>
      <c r="P137" s="128"/>
      <c r="Q137" s="31"/>
      <c r="R137" s="31"/>
      <c r="S137" s="31"/>
      <c r="T137" s="31"/>
      <c r="U137" s="31"/>
      <c r="V137" s="31"/>
      <c r="W137" s="31"/>
      <c r="X137" s="46"/>
      <c r="Y137" s="46"/>
      <c r="Z137" s="46"/>
      <c r="AA137" s="46"/>
      <c r="AB137" s="46"/>
      <c r="AC137" s="46"/>
    </row>
    <row r="138" spans="1:29" ht="39.950000000000003" customHeight="1" x14ac:dyDescent="0.45">
      <c r="A138" s="140"/>
      <c r="B138" s="152"/>
      <c r="C138" s="67">
        <v>135</v>
      </c>
      <c r="D138" s="78" t="s">
        <v>680</v>
      </c>
      <c r="E138" s="107" t="s">
        <v>681</v>
      </c>
      <c r="F138" s="51" t="s">
        <v>35</v>
      </c>
      <c r="G138" s="51" t="s">
        <v>40</v>
      </c>
      <c r="H138" s="95">
        <v>1.91</v>
      </c>
      <c r="I138" s="32"/>
      <c r="J138" s="38">
        <f t="shared" si="4"/>
        <v>0</v>
      </c>
      <c r="K138" s="39" t="str">
        <f t="shared" si="5"/>
        <v>OK</v>
      </c>
      <c r="L138" s="128"/>
      <c r="M138" s="128"/>
      <c r="N138" s="128"/>
      <c r="O138" s="128"/>
      <c r="P138" s="128"/>
      <c r="Q138" s="31"/>
      <c r="R138" s="31"/>
      <c r="S138" s="31"/>
      <c r="T138" s="31"/>
      <c r="U138" s="31"/>
      <c r="V138" s="31"/>
      <c r="W138" s="31"/>
      <c r="X138" s="46"/>
      <c r="Y138" s="46"/>
      <c r="Z138" s="46"/>
      <c r="AA138" s="46"/>
      <c r="AB138" s="46"/>
      <c r="AC138" s="46"/>
    </row>
    <row r="139" spans="1:29" ht="39.950000000000003" customHeight="1" x14ac:dyDescent="0.45">
      <c r="A139" s="140"/>
      <c r="B139" s="152"/>
      <c r="C139" s="67">
        <v>136</v>
      </c>
      <c r="D139" s="78" t="s">
        <v>134</v>
      </c>
      <c r="E139" s="107" t="s">
        <v>682</v>
      </c>
      <c r="F139" s="51" t="s">
        <v>35</v>
      </c>
      <c r="G139" s="51" t="s">
        <v>40</v>
      </c>
      <c r="H139" s="95">
        <v>5.46</v>
      </c>
      <c r="I139" s="32"/>
      <c r="J139" s="38">
        <f t="shared" si="4"/>
        <v>0</v>
      </c>
      <c r="K139" s="39" t="str">
        <f t="shared" si="5"/>
        <v>OK</v>
      </c>
      <c r="L139" s="128"/>
      <c r="M139" s="128"/>
      <c r="N139" s="128"/>
      <c r="O139" s="128"/>
      <c r="P139" s="128"/>
      <c r="Q139" s="31"/>
      <c r="R139" s="31"/>
      <c r="S139" s="31"/>
      <c r="T139" s="31"/>
      <c r="U139" s="31"/>
      <c r="V139" s="31"/>
      <c r="W139" s="31"/>
      <c r="X139" s="46"/>
      <c r="Y139" s="46"/>
      <c r="Z139" s="46"/>
      <c r="AA139" s="46"/>
      <c r="AB139" s="46"/>
      <c r="AC139" s="46"/>
    </row>
    <row r="140" spans="1:29" ht="39.950000000000003" customHeight="1" x14ac:dyDescent="0.45">
      <c r="A140" s="140"/>
      <c r="B140" s="152"/>
      <c r="C140" s="67">
        <v>137</v>
      </c>
      <c r="D140" s="78" t="s">
        <v>135</v>
      </c>
      <c r="E140" s="107" t="s">
        <v>658</v>
      </c>
      <c r="F140" s="51" t="s">
        <v>131</v>
      </c>
      <c r="G140" s="51" t="s">
        <v>40</v>
      </c>
      <c r="H140" s="95">
        <v>24.21</v>
      </c>
      <c r="I140" s="32">
        <v>10</v>
      </c>
      <c r="J140" s="38">
        <f t="shared" si="4"/>
        <v>5</v>
      </c>
      <c r="K140" s="39" t="str">
        <f t="shared" si="5"/>
        <v>OK</v>
      </c>
      <c r="L140" s="128"/>
      <c r="M140" s="128">
        <v>5</v>
      </c>
      <c r="N140" s="128"/>
      <c r="O140" s="128"/>
      <c r="P140" s="128"/>
      <c r="Q140" s="31"/>
      <c r="R140" s="31"/>
      <c r="S140" s="31"/>
      <c r="T140" s="31"/>
      <c r="U140" s="31"/>
      <c r="V140" s="31"/>
      <c r="W140" s="31"/>
      <c r="X140" s="46"/>
      <c r="Y140" s="46"/>
      <c r="Z140" s="46"/>
      <c r="AA140" s="46"/>
      <c r="AB140" s="46"/>
      <c r="AC140" s="46"/>
    </row>
    <row r="141" spans="1:29" ht="39.950000000000003" customHeight="1" x14ac:dyDescent="0.45">
      <c r="A141" s="140"/>
      <c r="B141" s="152"/>
      <c r="C141" s="68">
        <v>138</v>
      </c>
      <c r="D141" s="79" t="s">
        <v>683</v>
      </c>
      <c r="E141" s="109" t="s">
        <v>684</v>
      </c>
      <c r="F141" s="42" t="s">
        <v>115</v>
      </c>
      <c r="G141" s="52" t="s">
        <v>40</v>
      </c>
      <c r="H141" s="96">
        <v>1137.08</v>
      </c>
      <c r="I141" s="32"/>
      <c r="J141" s="38">
        <f t="shared" si="4"/>
        <v>0</v>
      </c>
      <c r="K141" s="39" t="str">
        <f t="shared" si="5"/>
        <v>OK</v>
      </c>
      <c r="L141" s="128"/>
      <c r="M141" s="128"/>
      <c r="N141" s="128"/>
      <c r="O141" s="128"/>
      <c r="P141" s="128"/>
      <c r="Q141" s="31"/>
      <c r="R141" s="31"/>
      <c r="S141" s="31"/>
      <c r="T141" s="31"/>
      <c r="U141" s="31"/>
      <c r="V141" s="31"/>
      <c r="W141" s="31"/>
      <c r="X141" s="46"/>
      <c r="Y141" s="46"/>
      <c r="Z141" s="46"/>
      <c r="AA141" s="46"/>
      <c r="AB141" s="46"/>
      <c r="AC141" s="46"/>
    </row>
    <row r="142" spans="1:29" ht="39.950000000000003" customHeight="1" x14ac:dyDescent="0.45">
      <c r="A142" s="140"/>
      <c r="B142" s="152"/>
      <c r="C142" s="67">
        <v>139</v>
      </c>
      <c r="D142" s="78" t="s">
        <v>685</v>
      </c>
      <c r="E142" s="110" t="s">
        <v>665</v>
      </c>
      <c r="F142" s="52" t="s">
        <v>115</v>
      </c>
      <c r="G142" s="52" t="s">
        <v>40</v>
      </c>
      <c r="H142" s="96">
        <v>86.68</v>
      </c>
      <c r="I142" s="32"/>
      <c r="J142" s="38">
        <f t="shared" si="4"/>
        <v>0</v>
      </c>
      <c r="K142" s="39" t="str">
        <f t="shared" si="5"/>
        <v>OK</v>
      </c>
      <c r="L142" s="128"/>
      <c r="M142" s="128"/>
      <c r="N142" s="128"/>
      <c r="O142" s="128"/>
      <c r="P142" s="128"/>
      <c r="Q142" s="31"/>
      <c r="R142" s="31"/>
      <c r="S142" s="31"/>
      <c r="T142" s="31"/>
      <c r="U142" s="31"/>
      <c r="V142" s="31"/>
      <c r="W142" s="31"/>
      <c r="X142" s="46"/>
      <c r="Y142" s="46"/>
      <c r="Z142" s="46"/>
      <c r="AA142" s="46"/>
      <c r="AB142" s="46"/>
      <c r="AC142" s="46"/>
    </row>
    <row r="143" spans="1:29" ht="39.950000000000003" customHeight="1" x14ac:dyDescent="0.45">
      <c r="A143" s="140"/>
      <c r="B143" s="152"/>
      <c r="C143" s="67">
        <v>140</v>
      </c>
      <c r="D143" s="78" t="s">
        <v>686</v>
      </c>
      <c r="E143" s="110" t="s">
        <v>687</v>
      </c>
      <c r="F143" s="52" t="s">
        <v>129</v>
      </c>
      <c r="G143" s="52" t="s">
        <v>40</v>
      </c>
      <c r="H143" s="96">
        <v>222.92</v>
      </c>
      <c r="I143" s="32">
        <f>1</f>
        <v>1</v>
      </c>
      <c r="J143" s="38">
        <f t="shared" si="4"/>
        <v>1</v>
      </c>
      <c r="K143" s="39" t="str">
        <f t="shared" si="5"/>
        <v>OK</v>
      </c>
      <c r="L143" s="128"/>
      <c r="M143" s="128"/>
      <c r="N143" s="128"/>
      <c r="O143" s="128"/>
      <c r="P143" s="128"/>
      <c r="Q143" s="31"/>
      <c r="R143" s="31"/>
      <c r="S143" s="31"/>
      <c r="T143" s="31"/>
      <c r="U143" s="31"/>
      <c r="V143" s="31"/>
      <c r="W143" s="31"/>
      <c r="X143" s="46"/>
      <c r="Y143" s="46"/>
      <c r="Z143" s="46"/>
      <c r="AA143" s="46"/>
      <c r="AB143" s="46"/>
      <c r="AC143" s="46"/>
    </row>
    <row r="144" spans="1:29" ht="39.950000000000003" customHeight="1" x14ac:dyDescent="0.45">
      <c r="A144" s="140"/>
      <c r="B144" s="152"/>
      <c r="C144" s="67">
        <v>141</v>
      </c>
      <c r="D144" s="78" t="s">
        <v>688</v>
      </c>
      <c r="E144" s="110" t="s">
        <v>689</v>
      </c>
      <c r="F144" s="52" t="s">
        <v>131</v>
      </c>
      <c r="G144" s="52" t="s">
        <v>40</v>
      </c>
      <c r="H144" s="96">
        <v>74.92</v>
      </c>
      <c r="I144" s="32"/>
      <c r="J144" s="38">
        <f t="shared" si="4"/>
        <v>0</v>
      </c>
      <c r="K144" s="39" t="str">
        <f t="shared" si="5"/>
        <v>OK</v>
      </c>
      <c r="L144" s="128"/>
      <c r="M144" s="128"/>
      <c r="N144" s="128"/>
      <c r="O144" s="128"/>
      <c r="P144" s="128"/>
      <c r="Q144" s="31"/>
      <c r="R144" s="31"/>
      <c r="S144" s="31"/>
      <c r="T144" s="31"/>
      <c r="U144" s="31"/>
      <c r="V144" s="31"/>
      <c r="W144" s="31"/>
      <c r="X144" s="46"/>
      <c r="Y144" s="46"/>
      <c r="Z144" s="46"/>
      <c r="AA144" s="46"/>
      <c r="AB144" s="46"/>
      <c r="AC144" s="46"/>
    </row>
    <row r="145" spans="1:29" ht="39.950000000000003" customHeight="1" x14ac:dyDescent="0.45">
      <c r="A145" s="140"/>
      <c r="B145" s="152"/>
      <c r="C145" s="67">
        <v>142</v>
      </c>
      <c r="D145" s="78" t="s">
        <v>690</v>
      </c>
      <c r="E145" s="107" t="s">
        <v>691</v>
      </c>
      <c r="F145" s="52" t="s">
        <v>115</v>
      </c>
      <c r="G145" s="52" t="s">
        <v>40</v>
      </c>
      <c r="H145" s="96">
        <v>50.67</v>
      </c>
      <c r="I145" s="32"/>
      <c r="J145" s="38">
        <f t="shared" si="4"/>
        <v>0</v>
      </c>
      <c r="K145" s="39" t="str">
        <f t="shared" si="5"/>
        <v>OK</v>
      </c>
      <c r="L145" s="128"/>
      <c r="M145" s="128"/>
      <c r="N145" s="128"/>
      <c r="O145" s="128"/>
      <c r="P145" s="128"/>
      <c r="Q145" s="31"/>
      <c r="R145" s="31"/>
      <c r="S145" s="31"/>
      <c r="T145" s="31"/>
      <c r="U145" s="31"/>
      <c r="V145" s="31"/>
      <c r="W145" s="31"/>
      <c r="X145" s="46"/>
      <c r="Y145" s="46"/>
      <c r="Z145" s="46"/>
      <c r="AA145" s="46"/>
      <c r="AB145" s="46"/>
      <c r="AC145" s="46"/>
    </row>
    <row r="146" spans="1:29" ht="39.950000000000003" customHeight="1" x14ac:dyDescent="0.45">
      <c r="A146" s="140"/>
      <c r="B146" s="152"/>
      <c r="C146" s="67">
        <v>143</v>
      </c>
      <c r="D146" s="78" t="s">
        <v>692</v>
      </c>
      <c r="E146" s="110" t="s">
        <v>693</v>
      </c>
      <c r="F146" s="52" t="s">
        <v>115</v>
      </c>
      <c r="G146" s="52" t="s">
        <v>40</v>
      </c>
      <c r="H146" s="96">
        <v>65.5</v>
      </c>
      <c r="I146" s="32"/>
      <c r="J146" s="38">
        <f t="shared" si="4"/>
        <v>0</v>
      </c>
      <c r="K146" s="39" t="str">
        <f t="shared" si="5"/>
        <v>OK</v>
      </c>
      <c r="L146" s="128"/>
      <c r="M146" s="128"/>
      <c r="N146" s="128"/>
      <c r="O146" s="128"/>
      <c r="P146" s="128"/>
      <c r="Q146" s="31"/>
      <c r="R146" s="31"/>
      <c r="S146" s="31"/>
      <c r="T146" s="31"/>
      <c r="U146" s="31"/>
      <c r="V146" s="31"/>
      <c r="W146" s="31"/>
      <c r="X146" s="46"/>
      <c r="Y146" s="46"/>
      <c r="Z146" s="46"/>
      <c r="AA146" s="46"/>
      <c r="AB146" s="46"/>
      <c r="AC146" s="46"/>
    </row>
    <row r="147" spans="1:29" ht="39.950000000000003" customHeight="1" x14ac:dyDescent="0.45">
      <c r="A147" s="141"/>
      <c r="B147" s="153"/>
      <c r="C147" s="67">
        <v>144</v>
      </c>
      <c r="D147" s="78" t="s">
        <v>694</v>
      </c>
      <c r="E147" s="110" t="s">
        <v>695</v>
      </c>
      <c r="F147" s="52" t="s">
        <v>115</v>
      </c>
      <c r="G147" s="52" t="s">
        <v>40</v>
      </c>
      <c r="H147" s="96">
        <v>58.36</v>
      </c>
      <c r="I147" s="32"/>
      <c r="J147" s="38">
        <f t="shared" si="4"/>
        <v>0</v>
      </c>
      <c r="K147" s="39" t="str">
        <f t="shared" si="5"/>
        <v>OK</v>
      </c>
      <c r="L147" s="128"/>
      <c r="M147" s="128"/>
      <c r="N147" s="128"/>
      <c r="O147" s="128"/>
      <c r="P147" s="128"/>
      <c r="Q147" s="31"/>
      <c r="R147" s="31"/>
      <c r="S147" s="31"/>
      <c r="T147" s="31"/>
      <c r="U147" s="31"/>
      <c r="V147" s="31"/>
      <c r="W147" s="31"/>
      <c r="X147" s="46"/>
      <c r="Y147" s="46"/>
      <c r="Z147" s="46"/>
      <c r="AA147" s="46"/>
      <c r="AB147" s="46"/>
      <c r="AC147" s="46"/>
    </row>
    <row r="148" spans="1:29" ht="39.950000000000003" customHeight="1" x14ac:dyDescent="0.45">
      <c r="A148" s="154">
        <v>3</v>
      </c>
      <c r="B148" s="100"/>
      <c r="C148" s="66">
        <v>145</v>
      </c>
      <c r="D148" s="75" t="s">
        <v>696</v>
      </c>
      <c r="E148" s="104" t="s">
        <v>697</v>
      </c>
      <c r="F148" s="49" t="s">
        <v>136</v>
      </c>
      <c r="G148" s="49" t="s">
        <v>40</v>
      </c>
      <c r="H148" s="94">
        <v>10.63</v>
      </c>
      <c r="I148" s="32"/>
      <c r="J148" s="38">
        <f t="shared" si="4"/>
        <v>0</v>
      </c>
      <c r="K148" s="39" t="str">
        <f t="shared" si="5"/>
        <v>OK</v>
      </c>
      <c r="L148" s="128"/>
      <c r="M148" s="128"/>
      <c r="N148" s="128"/>
      <c r="O148" s="128"/>
      <c r="P148" s="128"/>
      <c r="Q148" s="31"/>
      <c r="R148" s="31"/>
      <c r="S148" s="31"/>
      <c r="T148" s="31"/>
      <c r="U148" s="31"/>
      <c r="V148" s="31"/>
      <c r="W148" s="31"/>
      <c r="X148" s="46"/>
      <c r="Y148" s="46"/>
      <c r="Z148" s="46"/>
      <c r="AA148" s="46"/>
      <c r="AB148" s="46"/>
      <c r="AC148" s="46"/>
    </row>
    <row r="149" spans="1:29" ht="39.950000000000003" customHeight="1" x14ac:dyDescent="0.45">
      <c r="A149" s="155"/>
      <c r="B149" s="101"/>
      <c r="C149" s="66">
        <v>146</v>
      </c>
      <c r="D149" s="75" t="s">
        <v>455</v>
      </c>
      <c r="E149" s="104" t="s">
        <v>698</v>
      </c>
      <c r="F149" s="49" t="s">
        <v>228</v>
      </c>
      <c r="G149" s="49" t="s">
        <v>40</v>
      </c>
      <c r="H149" s="94">
        <v>4.1399999999999997</v>
      </c>
      <c r="I149" s="32"/>
      <c r="J149" s="38">
        <f t="shared" si="4"/>
        <v>0</v>
      </c>
      <c r="K149" s="39" t="str">
        <f t="shared" si="5"/>
        <v>OK</v>
      </c>
      <c r="L149" s="128"/>
      <c r="M149" s="128"/>
      <c r="N149" s="128"/>
      <c r="O149" s="128"/>
      <c r="P149" s="128"/>
      <c r="Q149" s="31"/>
      <c r="R149" s="31"/>
      <c r="S149" s="31"/>
      <c r="T149" s="31"/>
      <c r="U149" s="31"/>
      <c r="V149" s="31"/>
      <c r="W149" s="31"/>
      <c r="X149" s="46"/>
      <c r="Y149" s="46"/>
      <c r="Z149" s="46"/>
      <c r="AA149" s="46"/>
      <c r="AB149" s="46"/>
      <c r="AC149" s="46"/>
    </row>
    <row r="150" spans="1:29" ht="39.950000000000003" customHeight="1" x14ac:dyDescent="0.45">
      <c r="A150" s="155"/>
      <c r="B150" s="101"/>
      <c r="C150" s="66">
        <v>147</v>
      </c>
      <c r="D150" s="75" t="s">
        <v>452</v>
      </c>
      <c r="E150" s="104" t="s">
        <v>699</v>
      </c>
      <c r="F150" s="49" t="s">
        <v>428</v>
      </c>
      <c r="G150" s="49" t="s">
        <v>40</v>
      </c>
      <c r="H150" s="94">
        <v>7.4</v>
      </c>
      <c r="I150" s="32"/>
      <c r="J150" s="38">
        <f t="shared" si="4"/>
        <v>0</v>
      </c>
      <c r="K150" s="39" t="str">
        <f t="shared" si="5"/>
        <v>OK</v>
      </c>
      <c r="L150" s="128"/>
      <c r="M150" s="128"/>
      <c r="N150" s="128"/>
      <c r="O150" s="128"/>
      <c r="P150" s="128"/>
      <c r="Q150" s="31"/>
      <c r="R150" s="31"/>
      <c r="S150" s="31"/>
      <c r="T150" s="31"/>
      <c r="U150" s="31"/>
      <c r="V150" s="31"/>
      <c r="W150" s="31"/>
      <c r="X150" s="46"/>
      <c r="Y150" s="46"/>
      <c r="Z150" s="46"/>
      <c r="AA150" s="46"/>
      <c r="AB150" s="46"/>
      <c r="AC150" s="46"/>
    </row>
    <row r="151" spans="1:29" ht="39.950000000000003" customHeight="1" x14ac:dyDescent="0.45">
      <c r="A151" s="155"/>
      <c r="B151" s="101"/>
      <c r="C151" s="66">
        <v>148</v>
      </c>
      <c r="D151" s="75" t="s">
        <v>137</v>
      </c>
      <c r="E151" s="104" t="s">
        <v>700</v>
      </c>
      <c r="F151" s="49" t="s">
        <v>35</v>
      </c>
      <c r="G151" s="49" t="s">
        <v>40</v>
      </c>
      <c r="H151" s="94">
        <v>14.79</v>
      </c>
      <c r="I151" s="32"/>
      <c r="J151" s="38">
        <f t="shared" si="4"/>
        <v>0</v>
      </c>
      <c r="K151" s="39" t="str">
        <f t="shared" si="5"/>
        <v>OK</v>
      </c>
      <c r="L151" s="128"/>
      <c r="M151" s="128"/>
      <c r="N151" s="128"/>
      <c r="O151" s="128"/>
      <c r="P151" s="128"/>
      <c r="Q151" s="31"/>
      <c r="R151" s="31"/>
      <c r="S151" s="31"/>
      <c r="T151" s="31"/>
      <c r="U151" s="31"/>
      <c r="V151" s="31"/>
      <c r="W151" s="31"/>
      <c r="X151" s="46"/>
      <c r="Y151" s="46"/>
      <c r="Z151" s="46"/>
      <c r="AA151" s="46"/>
      <c r="AB151" s="46"/>
      <c r="AC151" s="46"/>
    </row>
    <row r="152" spans="1:29" ht="39.950000000000003" customHeight="1" x14ac:dyDescent="0.45">
      <c r="A152" s="155"/>
      <c r="B152" s="101"/>
      <c r="C152" s="66">
        <v>149</v>
      </c>
      <c r="D152" s="75" t="s">
        <v>138</v>
      </c>
      <c r="E152" s="104" t="s">
        <v>701</v>
      </c>
      <c r="F152" s="49" t="s">
        <v>35</v>
      </c>
      <c r="G152" s="49" t="s">
        <v>40</v>
      </c>
      <c r="H152" s="94">
        <v>49.8</v>
      </c>
      <c r="I152" s="32">
        <v>5</v>
      </c>
      <c r="J152" s="38">
        <f t="shared" si="4"/>
        <v>0</v>
      </c>
      <c r="K152" s="39" t="str">
        <f t="shared" si="5"/>
        <v>OK</v>
      </c>
      <c r="L152" s="128">
        <v>5</v>
      </c>
      <c r="M152" s="128"/>
      <c r="N152" s="128"/>
      <c r="O152" s="128"/>
      <c r="P152" s="128"/>
      <c r="Q152" s="31"/>
      <c r="R152" s="31"/>
      <c r="S152" s="31"/>
      <c r="T152" s="31"/>
      <c r="U152" s="31"/>
      <c r="V152" s="31"/>
      <c r="W152" s="31"/>
      <c r="X152" s="46"/>
      <c r="Y152" s="46"/>
      <c r="Z152" s="46"/>
      <c r="AA152" s="46"/>
      <c r="AB152" s="46"/>
      <c r="AC152" s="46"/>
    </row>
    <row r="153" spans="1:29" ht="39.950000000000003" customHeight="1" x14ac:dyDescent="0.45">
      <c r="A153" s="155"/>
      <c r="B153" s="101"/>
      <c r="C153" s="66">
        <v>150</v>
      </c>
      <c r="D153" s="75" t="s">
        <v>139</v>
      </c>
      <c r="E153" s="104" t="s">
        <v>702</v>
      </c>
      <c r="F153" s="49" t="s">
        <v>31</v>
      </c>
      <c r="G153" s="49" t="s">
        <v>40</v>
      </c>
      <c r="H153" s="94">
        <v>8.81</v>
      </c>
      <c r="I153" s="32"/>
      <c r="J153" s="38">
        <f t="shared" si="4"/>
        <v>0</v>
      </c>
      <c r="K153" s="39" t="str">
        <f t="shared" si="5"/>
        <v>OK</v>
      </c>
      <c r="L153" s="128"/>
      <c r="M153" s="128"/>
      <c r="N153" s="128"/>
      <c r="O153" s="128"/>
      <c r="P153" s="128"/>
      <c r="Q153" s="31"/>
      <c r="R153" s="31"/>
      <c r="S153" s="31"/>
      <c r="T153" s="31"/>
      <c r="U153" s="31"/>
      <c r="V153" s="31"/>
      <c r="W153" s="31"/>
      <c r="X153" s="46"/>
      <c r="Y153" s="46"/>
      <c r="Z153" s="46"/>
      <c r="AA153" s="46"/>
      <c r="AB153" s="46"/>
      <c r="AC153" s="46"/>
    </row>
    <row r="154" spans="1:29" ht="39.950000000000003" customHeight="1" x14ac:dyDescent="0.45">
      <c r="A154" s="155"/>
      <c r="B154" s="101"/>
      <c r="C154" s="66">
        <v>151</v>
      </c>
      <c r="D154" s="75" t="s">
        <v>140</v>
      </c>
      <c r="E154" s="104" t="s">
        <v>703</v>
      </c>
      <c r="F154" s="49" t="s">
        <v>35</v>
      </c>
      <c r="G154" s="49" t="s">
        <v>40</v>
      </c>
      <c r="H154" s="94">
        <v>1</v>
      </c>
      <c r="I154" s="32"/>
      <c r="J154" s="38">
        <f t="shared" si="4"/>
        <v>0</v>
      </c>
      <c r="K154" s="39" t="str">
        <f t="shared" si="5"/>
        <v>OK</v>
      </c>
      <c r="L154" s="128"/>
      <c r="M154" s="128"/>
      <c r="N154" s="128"/>
      <c r="O154" s="128"/>
      <c r="P154" s="128"/>
      <c r="Q154" s="31"/>
      <c r="R154" s="31"/>
      <c r="S154" s="31"/>
      <c r="T154" s="31"/>
      <c r="U154" s="31"/>
      <c r="V154" s="31"/>
      <c r="W154" s="31"/>
      <c r="X154" s="46"/>
      <c r="Y154" s="46"/>
      <c r="Z154" s="46"/>
      <c r="AA154" s="46"/>
      <c r="AB154" s="46"/>
      <c r="AC154" s="46"/>
    </row>
    <row r="155" spans="1:29" ht="39.950000000000003" customHeight="1" x14ac:dyDescent="0.45">
      <c r="A155" s="155"/>
      <c r="B155" s="101"/>
      <c r="C155" s="66">
        <v>152</v>
      </c>
      <c r="D155" s="75" t="s">
        <v>141</v>
      </c>
      <c r="E155" s="104" t="s">
        <v>704</v>
      </c>
      <c r="F155" s="49" t="s">
        <v>142</v>
      </c>
      <c r="G155" s="49" t="s">
        <v>40</v>
      </c>
      <c r="H155" s="94">
        <v>1.76</v>
      </c>
      <c r="I155" s="32"/>
      <c r="J155" s="38">
        <f t="shared" si="4"/>
        <v>0</v>
      </c>
      <c r="K155" s="39" t="str">
        <f t="shared" si="5"/>
        <v>OK</v>
      </c>
      <c r="L155" s="128"/>
      <c r="M155" s="128"/>
      <c r="N155" s="128"/>
      <c r="O155" s="128"/>
      <c r="P155" s="128"/>
      <c r="Q155" s="31"/>
      <c r="R155" s="31"/>
      <c r="S155" s="31"/>
      <c r="T155" s="31"/>
      <c r="U155" s="31"/>
      <c r="V155" s="31"/>
      <c r="W155" s="31"/>
      <c r="X155" s="46"/>
      <c r="Y155" s="46"/>
      <c r="Z155" s="46"/>
      <c r="AA155" s="46"/>
      <c r="AB155" s="46"/>
      <c r="AC155" s="46"/>
    </row>
    <row r="156" spans="1:29" ht="39.950000000000003" customHeight="1" x14ac:dyDescent="0.45">
      <c r="A156" s="155"/>
      <c r="B156" s="101"/>
      <c r="C156" s="66">
        <v>153</v>
      </c>
      <c r="D156" s="75" t="s">
        <v>143</v>
      </c>
      <c r="E156" s="104" t="s">
        <v>705</v>
      </c>
      <c r="F156" s="49" t="s">
        <v>35</v>
      </c>
      <c r="G156" s="49" t="s">
        <v>40</v>
      </c>
      <c r="H156" s="94">
        <v>8.1</v>
      </c>
      <c r="I156" s="32">
        <v>24</v>
      </c>
      <c r="J156" s="38">
        <f t="shared" si="4"/>
        <v>4</v>
      </c>
      <c r="K156" s="39" t="str">
        <f t="shared" si="5"/>
        <v>OK</v>
      </c>
      <c r="L156" s="128">
        <v>20</v>
      </c>
      <c r="M156" s="128"/>
      <c r="N156" s="128"/>
      <c r="O156" s="128"/>
      <c r="P156" s="128"/>
      <c r="Q156" s="31"/>
      <c r="R156" s="31"/>
      <c r="S156" s="31"/>
      <c r="T156" s="31"/>
      <c r="U156" s="31"/>
      <c r="V156" s="31"/>
      <c r="W156" s="31"/>
      <c r="X156" s="46"/>
      <c r="Y156" s="46"/>
      <c r="Z156" s="46"/>
      <c r="AA156" s="46"/>
      <c r="AB156" s="46"/>
      <c r="AC156" s="46"/>
    </row>
    <row r="157" spans="1:29" ht="39.950000000000003" customHeight="1" x14ac:dyDescent="0.45">
      <c r="A157" s="155"/>
      <c r="B157" s="101"/>
      <c r="C157" s="66">
        <v>154</v>
      </c>
      <c r="D157" s="75" t="s">
        <v>472</v>
      </c>
      <c r="E157" s="104" t="s">
        <v>706</v>
      </c>
      <c r="F157" s="49" t="s">
        <v>35</v>
      </c>
      <c r="G157" s="49" t="s">
        <v>40</v>
      </c>
      <c r="H157" s="94">
        <v>45.91</v>
      </c>
      <c r="I157" s="32"/>
      <c r="J157" s="38">
        <f t="shared" si="4"/>
        <v>0</v>
      </c>
      <c r="K157" s="39" t="str">
        <f t="shared" si="5"/>
        <v>OK</v>
      </c>
      <c r="L157" s="128"/>
      <c r="M157" s="128"/>
      <c r="N157" s="128"/>
      <c r="O157" s="128"/>
      <c r="P157" s="128"/>
      <c r="Q157" s="31"/>
      <c r="R157" s="31"/>
      <c r="S157" s="31"/>
      <c r="T157" s="31"/>
      <c r="U157" s="31"/>
      <c r="V157" s="31"/>
      <c r="W157" s="31"/>
      <c r="X157" s="46"/>
      <c r="Y157" s="46"/>
      <c r="Z157" s="46"/>
      <c r="AA157" s="46"/>
      <c r="AB157" s="46"/>
      <c r="AC157" s="46"/>
    </row>
    <row r="158" spans="1:29" ht="39.950000000000003" customHeight="1" x14ac:dyDescent="0.45">
      <c r="A158" s="155"/>
      <c r="B158" s="101"/>
      <c r="C158" s="66">
        <v>155</v>
      </c>
      <c r="D158" s="75" t="s">
        <v>144</v>
      </c>
      <c r="E158" s="104" t="s">
        <v>707</v>
      </c>
      <c r="F158" s="49" t="s">
        <v>35</v>
      </c>
      <c r="G158" s="49" t="s">
        <v>40</v>
      </c>
      <c r="H158" s="94">
        <v>15.93</v>
      </c>
      <c r="I158" s="32">
        <v>5</v>
      </c>
      <c r="J158" s="38">
        <f t="shared" si="4"/>
        <v>0</v>
      </c>
      <c r="K158" s="39" t="str">
        <f t="shared" si="5"/>
        <v>OK</v>
      </c>
      <c r="L158" s="128">
        <v>5</v>
      </c>
      <c r="M158" s="128"/>
      <c r="N158" s="128"/>
      <c r="O158" s="128"/>
      <c r="P158" s="128"/>
      <c r="Q158" s="31"/>
      <c r="R158" s="31"/>
      <c r="S158" s="31"/>
      <c r="T158" s="31"/>
      <c r="U158" s="31"/>
      <c r="V158" s="31"/>
      <c r="W158" s="31"/>
      <c r="X158" s="46"/>
      <c r="Y158" s="46"/>
      <c r="Z158" s="46"/>
      <c r="AA158" s="46"/>
      <c r="AB158" s="46"/>
      <c r="AC158" s="46"/>
    </row>
    <row r="159" spans="1:29" ht="39.950000000000003" customHeight="1" x14ac:dyDescent="0.45">
      <c r="A159" s="155"/>
      <c r="B159" s="101"/>
      <c r="C159" s="66">
        <v>156</v>
      </c>
      <c r="D159" s="75" t="s">
        <v>145</v>
      </c>
      <c r="E159" s="104" t="s">
        <v>708</v>
      </c>
      <c r="F159" s="49" t="s">
        <v>146</v>
      </c>
      <c r="G159" s="49" t="s">
        <v>40</v>
      </c>
      <c r="H159" s="94">
        <v>3.71</v>
      </c>
      <c r="I159" s="32">
        <v>24</v>
      </c>
      <c r="J159" s="38">
        <f t="shared" si="4"/>
        <v>14</v>
      </c>
      <c r="K159" s="39" t="str">
        <f t="shared" si="5"/>
        <v>OK</v>
      </c>
      <c r="L159" s="128">
        <v>10</v>
      </c>
      <c r="M159" s="128"/>
      <c r="N159" s="128"/>
      <c r="O159" s="128"/>
      <c r="P159" s="128"/>
      <c r="Q159" s="31"/>
      <c r="R159" s="31"/>
      <c r="S159" s="31"/>
      <c r="T159" s="31"/>
      <c r="U159" s="31"/>
      <c r="V159" s="31"/>
      <c r="W159" s="31"/>
      <c r="X159" s="46"/>
      <c r="Y159" s="46"/>
      <c r="Z159" s="46"/>
      <c r="AA159" s="46"/>
      <c r="AB159" s="46"/>
      <c r="AC159" s="46"/>
    </row>
    <row r="160" spans="1:29" ht="39.950000000000003" customHeight="1" x14ac:dyDescent="0.45">
      <c r="A160" s="155"/>
      <c r="B160" s="157" t="s">
        <v>514</v>
      </c>
      <c r="C160" s="66">
        <v>157</v>
      </c>
      <c r="D160" s="75" t="s">
        <v>147</v>
      </c>
      <c r="E160" s="104" t="s">
        <v>709</v>
      </c>
      <c r="F160" s="49" t="s">
        <v>35</v>
      </c>
      <c r="G160" s="49" t="s">
        <v>40</v>
      </c>
      <c r="H160" s="94">
        <v>9.58</v>
      </c>
      <c r="I160" s="32"/>
      <c r="J160" s="38">
        <f t="shared" si="4"/>
        <v>0</v>
      </c>
      <c r="K160" s="39" t="str">
        <f t="shared" si="5"/>
        <v>OK</v>
      </c>
      <c r="L160" s="128"/>
      <c r="M160" s="128"/>
      <c r="N160" s="128"/>
      <c r="O160" s="128"/>
      <c r="P160" s="128"/>
      <c r="Q160" s="31"/>
      <c r="R160" s="31"/>
      <c r="S160" s="31"/>
      <c r="T160" s="31"/>
      <c r="U160" s="31"/>
      <c r="V160" s="31"/>
      <c r="W160" s="31"/>
      <c r="X160" s="46"/>
      <c r="Y160" s="46"/>
      <c r="Z160" s="46"/>
      <c r="AA160" s="46"/>
      <c r="AB160" s="46"/>
      <c r="AC160" s="46"/>
    </row>
    <row r="161" spans="1:29" ht="39.950000000000003" customHeight="1" x14ac:dyDescent="0.45">
      <c r="A161" s="155"/>
      <c r="B161" s="157"/>
      <c r="C161" s="66">
        <v>158</v>
      </c>
      <c r="D161" s="80" t="s">
        <v>473</v>
      </c>
      <c r="E161" s="111" t="s">
        <v>710</v>
      </c>
      <c r="F161" s="49" t="s">
        <v>435</v>
      </c>
      <c r="G161" s="50" t="s">
        <v>40</v>
      </c>
      <c r="H161" s="94">
        <v>4.4000000000000004</v>
      </c>
      <c r="I161" s="32"/>
      <c r="J161" s="38">
        <f t="shared" si="4"/>
        <v>0</v>
      </c>
      <c r="K161" s="39" t="str">
        <f t="shared" si="5"/>
        <v>OK</v>
      </c>
      <c r="L161" s="128"/>
      <c r="M161" s="128"/>
      <c r="N161" s="128"/>
      <c r="O161" s="128"/>
      <c r="P161" s="128"/>
      <c r="Q161" s="31"/>
      <c r="R161" s="31"/>
      <c r="S161" s="31"/>
      <c r="T161" s="31"/>
      <c r="U161" s="31"/>
      <c r="V161" s="31"/>
      <c r="W161" s="31"/>
      <c r="X161" s="46"/>
      <c r="Y161" s="46"/>
      <c r="Z161" s="46"/>
      <c r="AA161" s="46"/>
      <c r="AB161" s="46"/>
      <c r="AC161" s="46"/>
    </row>
    <row r="162" spans="1:29" ht="39.950000000000003" customHeight="1" x14ac:dyDescent="0.45">
      <c r="A162" s="155"/>
      <c r="B162" s="157"/>
      <c r="C162" s="66">
        <v>159</v>
      </c>
      <c r="D162" s="81" t="s">
        <v>474</v>
      </c>
      <c r="E162" s="112" t="s">
        <v>711</v>
      </c>
      <c r="F162" s="49" t="s">
        <v>228</v>
      </c>
      <c r="G162" s="50" t="s">
        <v>40</v>
      </c>
      <c r="H162" s="94">
        <v>11.69</v>
      </c>
      <c r="I162" s="32"/>
      <c r="J162" s="38">
        <f t="shared" si="4"/>
        <v>0</v>
      </c>
      <c r="K162" s="39" t="str">
        <f t="shared" si="5"/>
        <v>OK</v>
      </c>
      <c r="L162" s="128"/>
      <c r="M162" s="128"/>
      <c r="N162" s="128"/>
      <c r="O162" s="128"/>
      <c r="P162" s="128"/>
      <c r="Q162" s="31"/>
      <c r="R162" s="31"/>
      <c r="S162" s="31"/>
      <c r="T162" s="31"/>
      <c r="U162" s="31"/>
      <c r="V162" s="31"/>
      <c r="W162" s="31"/>
      <c r="X162" s="46"/>
      <c r="Y162" s="46"/>
      <c r="Z162" s="46"/>
      <c r="AA162" s="46"/>
      <c r="AB162" s="46"/>
      <c r="AC162" s="46"/>
    </row>
    <row r="163" spans="1:29" ht="39.950000000000003" customHeight="1" x14ac:dyDescent="0.45">
      <c r="A163" s="155"/>
      <c r="B163" s="157"/>
      <c r="C163" s="66">
        <v>160</v>
      </c>
      <c r="D163" s="81" t="s">
        <v>475</v>
      </c>
      <c r="E163" s="112" t="s">
        <v>712</v>
      </c>
      <c r="F163" s="49" t="s">
        <v>476</v>
      </c>
      <c r="G163" s="50" t="s">
        <v>40</v>
      </c>
      <c r="H163" s="94">
        <v>19.25</v>
      </c>
      <c r="I163" s="32"/>
      <c r="J163" s="38">
        <f t="shared" si="4"/>
        <v>0</v>
      </c>
      <c r="K163" s="39" t="str">
        <f t="shared" si="5"/>
        <v>OK</v>
      </c>
      <c r="L163" s="128"/>
      <c r="M163" s="128"/>
      <c r="N163" s="128"/>
      <c r="O163" s="128"/>
      <c r="P163" s="128"/>
      <c r="Q163" s="31"/>
      <c r="R163" s="31"/>
      <c r="S163" s="31"/>
      <c r="T163" s="31"/>
      <c r="U163" s="31"/>
      <c r="V163" s="31"/>
      <c r="W163" s="31"/>
      <c r="X163" s="46"/>
      <c r="Y163" s="46"/>
      <c r="Z163" s="46"/>
      <c r="AA163" s="46"/>
      <c r="AB163" s="46"/>
      <c r="AC163" s="46"/>
    </row>
    <row r="164" spans="1:29" ht="39.950000000000003" customHeight="1" x14ac:dyDescent="0.45">
      <c r="A164" s="155"/>
      <c r="B164" s="157"/>
      <c r="C164" s="66">
        <v>161</v>
      </c>
      <c r="D164" s="75" t="s">
        <v>148</v>
      </c>
      <c r="E164" s="104" t="s">
        <v>713</v>
      </c>
      <c r="F164" s="49" t="s">
        <v>35</v>
      </c>
      <c r="G164" s="49" t="s">
        <v>40</v>
      </c>
      <c r="H164" s="94">
        <v>4.4400000000000004</v>
      </c>
      <c r="I164" s="32"/>
      <c r="J164" s="38">
        <f t="shared" si="4"/>
        <v>0</v>
      </c>
      <c r="K164" s="39" t="str">
        <f t="shared" si="5"/>
        <v>OK</v>
      </c>
      <c r="L164" s="128"/>
      <c r="M164" s="128"/>
      <c r="N164" s="128"/>
      <c r="O164" s="128"/>
      <c r="P164" s="128"/>
      <c r="Q164" s="31"/>
      <c r="R164" s="31"/>
      <c r="S164" s="31"/>
      <c r="T164" s="31"/>
      <c r="U164" s="31"/>
      <c r="V164" s="31"/>
      <c r="W164" s="31"/>
      <c r="X164" s="46"/>
      <c r="Y164" s="46"/>
      <c r="Z164" s="46"/>
      <c r="AA164" s="46"/>
      <c r="AB164" s="46"/>
      <c r="AC164" s="46"/>
    </row>
    <row r="165" spans="1:29" ht="39.950000000000003" customHeight="1" x14ac:dyDescent="0.45">
      <c r="A165" s="155"/>
      <c r="B165" s="157"/>
      <c r="C165" s="66">
        <v>162</v>
      </c>
      <c r="D165" s="75" t="s">
        <v>149</v>
      </c>
      <c r="E165" s="104" t="s">
        <v>714</v>
      </c>
      <c r="F165" s="49" t="s">
        <v>44</v>
      </c>
      <c r="G165" s="49" t="s">
        <v>40</v>
      </c>
      <c r="H165" s="94">
        <v>12.33</v>
      </c>
      <c r="I165" s="32"/>
      <c r="J165" s="38">
        <f t="shared" si="4"/>
        <v>0</v>
      </c>
      <c r="K165" s="39" t="str">
        <f t="shared" si="5"/>
        <v>OK</v>
      </c>
      <c r="L165" s="128"/>
      <c r="M165" s="128"/>
      <c r="N165" s="128"/>
      <c r="O165" s="128"/>
      <c r="P165" s="128"/>
      <c r="Q165" s="31"/>
      <c r="R165" s="31"/>
      <c r="S165" s="31"/>
      <c r="T165" s="31"/>
      <c r="U165" s="31"/>
      <c r="V165" s="31"/>
      <c r="W165" s="31"/>
      <c r="X165" s="46"/>
      <c r="Y165" s="46"/>
      <c r="Z165" s="46"/>
      <c r="AA165" s="46"/>
      <c r="AB165" s="46"/>
      <c r="AC165" s="46"/>
    </row>
    <row r="166" spans="1:29" ht="39.950000000000003" customHeight="1" x14ac:dyDescent="0.45">
      <c r="A166" s="155"/>
      <c r="B166" s="157"/>
      <c r="C166" s="66">
        <v>163</v>
      </c>
      <c r="D166" s="75" t="s">
        <v>150</v>
      </c>
      <c r="E166" s="104" t="s">
        <v>715</v>
      </c>
      <c r="F166" s="49" t="s">
        <v>35</v>
      </c>
      <c r="G166" s="49" t="s">
        <v>40</v>
      </c>
      <c r="H166" s="94">
        <v>4.96</v>
      </c>
      <c r="I166" s="32"/>
      <c r="J166" s="38">
        <f t="shared" si="4"/>
        <v>0</v>
      </c>
      <c r="K166" s="39" t="str">
        <f t="shared" si="5"/>
        <v>OK</v>
      </c>
      <c r="L166" s="128"/>
      <c r="M166" s="128"/>
      <c r="N166" s="128"/>
      <c r="O166" s="128"/>
      <c r="P166" s="128"/>
      <c r="Q166" s="31"/>
      <c r="R166" s="31"/>
      <c r="S166" s="31"/>
      <c r="T166" s="31"/>
      <c r="U166" s="31"/>
      <c r="V166" s="31"/>
      <c r="W166" s="31"/>
      <c r="X166" s="46"/>
      <c r="Y166" s="46"/>
      <c r="Z166" s="46"/>
      <c r="AA166" s="46"/>
      <c r="AB166" s="46"/>
      <c r="AC166" s="46"/>
    </row>
    <row r="167" spans="1:29" ht="39.950000000000003" customHeight="1" x14ac:dyDescent="0.45">
      <c r="A167" s="155"/>
      <c r="B167" s="157"/>
      <c r="C167" s="66">
        <v>164</v>
      </c>
      <c r="D167" s="75" t="s">
        <v>151</v>
      </c>
      <c r="E167" s="104" t="s">
        <v>716</v>
      </c>
      <c r="F167" s="49" t="s">
        <v>35</v>
      </c>
      <c r="G167" s="49" t="s">
        <v>40</v>
      </c>
      <c r="H167" s="94">
        <v>6.22</v>
      </c>
      <c r="I167" s="32">
        <v>15</v>
      </c>
      <c r="J167" s="38">
        <f t="shared" si="4"/>
        <v>5</v>
      </c>
      <c r="K167" s="39" t="str">
        <f t="shared" si="5"/>
        <v>OK</v>
      </c>
      <c r="L167" s="128">
        <v>10</v>
      </c>
      <c r="M167" s="128"/>
      <c r="N167" s="128"/>
      <c r="O167" s="128"/>
      <c r="P167" s="128"/>
      <c r="Q167" s="31"/>
      <c r="R167" s="31"/>
      <c r="S167" s="31"/>
      <c r="T167" s="31"/>
      <c r="U167" s="31"/>
      <c r="V167" s="31"/>
      <c r="W167" s="31"/>
      <c r="X167" s="46"/>
      <c r="Y167" s="46"/>
      <c r="Z167" s="46"/>
      <c r="AA167" s="46"/>
      <c r="AB167" s="46"/>
      <c r="AC167" s="46"/>
    </row>
    <row r="168" spans="1:29" ht="39.950000000000003" customHeight="1" x14ac:dyDescent="0.45">
      <c r="A168" s="155"/>
      <c r="B168" s="157"/>
      <c r="C168" s="66">
        <v>165</v>
      </c>
      <c r="D168" s="75" t="s">
        <v>477</v>
      </c>
      <c r="E168" s="104" t="s">
        <v>717</v>
      </c>
      <c r="F168" s="49" t="s">
        <v>35</v>
      </c>
      <c r="G168" s="49" t="s">
        <v>40</v>
      </c>
      <c r="H168" s="94">
        <v>3.85</v>
      </c>
      <c r="I168" s="32">
        <v>10</v>
      </c>
      <c r="J168" s="38">
        <f t="shared" si="4"/>
        <v>0</v>
      </c>
      <c r="K168" s="39" t="str">
        <f t="shared" si="5"/>
        <v>OK</v>
      </c>
      <c r="L168" s="128">
        <v>10</v>
      </c>
      <c r="M168" s="128"/>
      <c r="N168" s="128"/>
      <c r="O168" s="128"/>
      <c r="P168" s="128"/>
      <c r="Q168" s="31"/>
      <c r="R168" s="31"/>
      <c r="S168" s="31"/>
      <c r="T168" s="31"/>
      <c r="U168" s="31"/>
      <c r="V168" s="31"/>
      <c r="W168" s="31"/>
      <c r="X168" s="46"/>
      <c r="Y168" s="46"/>
      <c r="Z168" s="46"/>
      <c r="AA168" s="46"/>
      <c r="AB168" s="46"/>
      <c r="AC168" s="46"/>
    </row>
    <row r="169" spans="1:29" ht="39.950000000000003" customHeight="1" x14ac:dyDescent="0.45">
      <c r="A169" s="155"/>
      <c r="B169" s="157"/>
      <c r="C169" s="66">
        <v>166</v>
      </c>
      <c r="D169" s="75" t="s">
        <v>152</v>
      </c>
      <c r="E169" s="104" t="s">
        <v>718</v>
      </c>
      <c r="F169" s="49" t="s">
        <v>35</v>
      </c>
      <c r="G169" s="49" t="s">
        <v>40</v>
      </c>
      <c r="H169" s="94">
        <v>1.66</v>
      </c>
      <c r="I169" s="32"/>
      <c r="J169" s="38">
        <f t="shared" si="4"/>
        <v>0</v>
      </c>
      <c r="K169" s="39" t="str">
        <f t="shared" si="5"/>
        <v>OK</v>
      </c>
      <c r="L169" s="128"/>
      <c r="M169" s="128"/>
      <c r="N169" s="128"/>
      <c r="O169" s="128"/>
      <c r="P169" s="128"/>
      <c r="Q169" s="31"/>
      <c r="R169" s="31"/>
      <c r="S169" s="31"/>
      <c r="T169" s="31"/>
      <c r="U169" s="31"/>
      <c r="V169" s="31"/>
      <c r="W169" s="31"/>
      <c r="X169" s="46"/>
      <c r="Y169" s="46"/>
      <c r="Z169" s="46"/>
      <c r="AA169" s="46"/>
      <c r="AB169" s="46"/>
      <c r="AC169" s="46"/>
    </row>
    <row r="170" spans="1:29" ht="39.950000000000003" customHeight="1" x14ac:dyDescent="0.45">
      <c r="A170" s="155"/>
      <c r="B170" s="157"/>
      <c r="C170" s="66">
        <v>167</v>
      </c>
      <c r="D170" s="75" t="s">
        <v>153</v>
      </c>
      <c r="E170" s="104" t="s">
        <v>719</v>
      </c>
      <c r="F170" s="49" t="s">
        <v>35</v>
      </c>
      <c r="G170" s="49" t="s">
        <v>40</v>
      </c>
      <c r="H170" s="94">
        <v>23.84</v>
      </c>
      <c r="I170" s="32"/>
      <c r="J170" s="38">
        <f t="shared" si="4"/>
        <v>0</v>
      </c>
      <c r="K170" s="39" t="str">
        <f t="shared" si="5"/>
        <v>OK</v>
      </c>
      <c r="L170" s="128"/>
      <c r="M170" s="128"/>
      <c r="N170" s="128"/>
      <c r="O170" s="128"/>
      <c r="P170" s="128"/>
      <c r="Q170" s="31"/>
      <c r="R170" s="31"/>
      <c r="S170" s="31"/>
      <c r="T170" s="31"/>
      <c r="U170" s="31"/>
      <c r="V170" s="31"/>
      <c r="W170" s="31"/>
      <c r="X170" s="46"/>
      <c r="Y170" s="46"/>
      <c r="Z170" s="46"/>
      <c r="AA170" s="46"/>
      <c r="AB170" s="46"/>
      <c r="AC170" s="46"/>
    </row>
    <row r="171" spans="1:29" ht="39.950000000000003" customHeight="1" x14ac:dyDescent="0.45">
      <c r="A171" s="155"/>
      <c r="B171" s="157"/>
      <c r="C171" s="66">
        <v>168</v>
      </c>
      <c r="D171" s="75" t="s">
        <v>154</v>
      </c>
      <c r="E171" s="104" t="s">
        <v>720</v>
      </c>
      <c r="F171" s="49" t="s">
        <v>31</v>
      </c>
      <c r="G171" s="49" t="s">
        <v>40</v>
      </c>
      <c r="H171" s="94">
        <v>10.83</v>
      </c>
      <c r="I171" s="32"/>
      <c r="J171" s="38">
        <f t="shared" si="4"/>
        <v>0</v>
      </c>
      <c r="K171" s="39" t="str">
        <f t="shared" si="5"/>
        <v>OK</v>
      </c>
      <c r="L171" s="128"/>
      <c r="M171" s="128"/>
      <c r="N171" s="128"/>
      <c r="O171" s="128"/>
      <c r="P171" s="128"/>
      <c r="Q171" s="31"/>
      <c r="R171" s="31"/>
      <c r="S171" s="31"/>
      <c r="T171" s="31"/>
      <c r="U171" s="31"/>
      <c r="V171" s="31"/>
      <c r="W171" s="31"/>
      <c r="X171" s="46"/>
      <c r="Y171" s="46"/>
      <c r="Z171" s="46"/>
      <c r="AA171" s="46"/>
      <c r="AB171" s="46"/>
      <c r="AC171" s="46"/>
    </row>
    <row r="172" spans="1:29" ht="39.950000000000003" customHeight="1" x14ac:dyDescent="0.45">
      <c r="A172" s="155"/>
      <c r="B172" s="157"/>
      <c r="C172" s="66">
        <v>169</v>
      </c>
      <c r="D172" s="75" t="s">
        <v>721</v>
      </c>
      <c r="E172" s="104" t="s">
        <v>722</v>
      </c>
      <c r="F172" s="49" t="s">
        <v>32</v>
      </c>
      <c r="G172" s="49" t="s">
        <v>40</v>
      </c>
      <c r="H172" s="94">
        <v>6.62</v>
      </c>
      <c r="I172" s="32">
        <v>30</v>
      </c>
      <c r="J172" s="38">
        <f t="shared" si="4"/>
        <v>20</v>
      </c>
      <c r="K172" s="39" t="str">
        <f t="shared" si="5"/>
        <v>OK</v>
      </c>
      <c r="L172" s="128">
        <v>10</v>
      </c>
      <c r="M172" s="128"/>
      <c r="N172" s="128"/>
      <c r="O172" s="128"/>
      <c r="P172" s="128"/>
      <c r="Q172" s="31"/>
      <c r="R172" s="31"/>
      <c r="S172" s="31"/>
      <c r="T172" s="31"/>
      <c r="U172" s="31"/>
      <c r="V172" s="31"/>
      <c r="W172" s="31"/>
      <c r="X172" s="46"/>
      <c r="Y172" s="46"/>
      <c r="Z172" s="46"/>
      <c r="AA172" s="46"/>
      <c r="AB172" s="46"/>
      <c r="AC172" s="46"/>
    </row>
    <row r="173" spans="1:29" ht="39.950000000000003" customHeight="1" x14ac:dyDescent="0.45">
      <c r="A173" s="155"/>
      <c r="B173" s="157"/>
      <c r="C173" s="66">
        <v>170</v>
      </c>
      <c r="D173" s="75" t="s">
        <v>155</v>
      </c>
      <c r="E173" s="104" t="s">
        <v>723</v>
      </c>
      <c r="F173" s="49" t="s">
        <v>32</v>
      </c>
      <c r="G173" s="49" t="s">
        <v>40</v>
      </c>
      <c r="H173" s="94">
        <v>13.77</v>
      </c>
      <c r="I173" s="32">
        <v>20</v>
      </c>
      <c r="J173" s="38">
        <f t="shared" si="4"/>
        <v>10</v>
      </c>
      <c r="K173" s="39" t="str">
        <f t="shared" si="5"/>
        <v>OK</v>
      </c>
      <c r="L173" s="128">
        <v>10</v>
      </c>
      <c r="M173" s="128"/>
      <c r="N173" s="128"/>
      <c r="O173" s="128"/>
      <c r="P173" s="128"/>
      <c r="Q173" s="31"/>
      <c r="R173" s="31"/>
      <c r="S173" s="31"/>
      <c r="T173" s="31"/>
      <c r="U173" s="31"/>
      <c r="V173" s="31"/>
      <c r="W173" s="31"/>
      <c r="X173" s="46"/>
      <c r="Y173" s="46"/>
      <c r="Z173" s="46"/>
      <c r="AA173" s="46"/>
      <c r="AB173" s="46"/>
      <c r="AC173" s="46"/>
    </row>
    <row r="174" spans="1:29" ht="39.950000000000003" customHeight="1" x14ac:dyDescent="0.45">
      <c r="A174" s="155"/>
      <c r="B174" s="157"/>
      <c r="C174" s="66">
        <v>171</v>
      </c>
      <c r="D174" s="75" t="s">
        <v>436</v>
      </c>
      <c r="E174" s="104" t="s">
        <v>724</v>
      </c>
      <c r="F174" s="49" t="s">
        <v>437</v>
      </c>
      <c r="G174" s="49" t="s">
        <v>40</v>
      </c>
      <c r="H174" s="94">
        <v>10.53</v>
      </c>
      <c r="I174" s="32"/>
      <c r="J174" s="38">
        <f t="shared" si="4"/>
        <v>0</v>
      </c>
      <c r="K174" s="39" t="str">
        <f t="shared" si="5"/>
        <v>OK</v>
      </c>
      <c r="L174" s="128"/>
      <c r="M174" s="128"/>
      <c r="N174" s="128"/>
      <c r="O174" s="128"/>
      <c r="P174" s="128"/>
      <c r="Q174" s="31"/>
      <c r="R174" s="31"/>
      <c r="S174" s="31"/>
      <c r="T174" s="31"/>
      <c r="U174" s="31"/>
      <c r="V174" s="31"/>
      <c r="W174" s="31"/>
      <c r="X174" s="46"/>
      <c r="Y174" s="46"/>
      <c r="Z174" s="46"/>
      <c r="AA174" s="46"/>
      <c r="AB174" s="46"/>
      <c r="AC174" s="46"/>
    </row>
    <row r="175" spans="1:29" ht="39.950000000000003" customHeight="1" x14ac:dyDescent="0.45">
      <c r="A175" s="155"/>
      <c r="B175" s="157"/>
      <c r="C175" s="66">
        <v>172</v>
      </c>
      <c r="D175" s="75" t="s">
        <v>449</v>
      </c>
      <c r="E175" s="104" t="s">
        <v>725</v>
      </c>
      <c r="F175" s="49" t="s">
        <v>228</v>
      </c>
      <c r="G175" s="49" t="s">
        <v>40</v>
      </c>
      <c r="H175" s="94">
        <v>132.34</v>
      </c>
      <c r="I175" s="32"/>
      <c r="J175" s="38">
        <f t="shared" si="4"/>
        <v>0</v>
      </c>
      <c r="K175" s="39" t="str">
        <f t="shared" si="5"/>
        <v>OK</v>
      </c>
      <c r="L175" s="128"/>
      <c r="M175" s="128"/>
      <c r="N175" s="128"/>
      <c r="O175" s="128"/>
      <c r="P175" s="128"/>
      <c r="Q175" s="31"/>
      <c r="R175" s="31"/>
      <c r="S175" s="31"/>
      <c r="T175" s="31"/>
      <c r="U175" s="31"/>
      <c r="V175" s="31"/>
      <c r="W175" s="31"/>
      <c r="X175" s="46"/>
      <c r="Y175" s="46"/>
      <c r="Z175" s="46"/>
      <c r="AA175" s="46"/>
      <c r="AB175" s="46"/>
      <c r="AC175" s="46"/>
    </row>
    <row r="176" spans="1:29" ht="39.950000000000003" customHeight="1" x14ac:dyDescent="0.45">
      <c r="A176" s="155"/>
      <c r="B176" s="157"/>
      <c r="C176" s="65">
        <v>173</v>
      </c>
      <c r="D176" s="74" t="s">
        <v>726</v>
      </c>
      <c r="E176" s="103" t="s">
        <v>727</v>
      </c>
      <c r="F176" s="64" t="s">
        <v>131</v>
      </c>
      <c r="G176" s="64" t="s">
        <v>40</v>
      </c>
      <c r="H176" s="93">
        <v>60.13</v>
      </c>
      <c r="I176" s="32"/>
      <c r="J176" s="38">
        <f t="shared" si="4"/>
        <v>0</v>
      </c>
      <c r="K176" s="39" t="str">
        <f t="shared" si="5"/>
        <v>OK</v>
      </c>
      <c r="L176" s="128"/>
      <c r="M176" s="128"/>
      <c r="N176" s="128"/>
      <c r="O176" s="128"/>
      <c r="P176" s="128"/>
      <c r="Q176" s="31"/>
      <c r="R176" s="31"/>
      <c r="S176" s="31"/>
      <c r="T176" s="31"/>
      <c r="U176" s="31"/>
      <c r="V176" s="31"/>
      <c r="W176" s="31"/>
      <c r="X176" s="46"/>
      <c r="Y176" s="46"/>
      <c r="Z176" s="46"/>
      <c r="AA176" s="46"/>
      <c r="AB176" s="46"/>
      <c r="AC176" s="46"/>
    </row>
    <row r="177" spans="1:29" ht="39.950000000000003" customHeight="1" x14ac:dyDescent="0.45">
      <c r="A177" s="155"/>
      <c r="B177" s="157"/>
      <c r="C177" s="65">
        <v>174</v>
      </c>
      <c r="D177" s="74" t="s">
        <v>728</v>
      </c>
      <c r="E177" s="103" t="s">
        <v>729</v>
      </c>
      <c r="F177" s="64" t="s">
        <v>35</v>
      </c>
      <c r="G177" s="64" t="s">
        <v>40</v>
      </c>
      <c r="H177" s="93">
        <v>66.92</v>
      </c>
      <c r="I177" s="32"/>
      <c r="J177" s="38">
        <f t="shared" si="4"/>
        <v>0</v>
      </c>
      <c r="K177" s="39" t="str">
        <f t="shared" si="5"/>
        <v>OK</v>
      </c>
      <c r="L177" s="128"/>
      <c r="M177" s="128"/>
      <c r="N177" s="128"/>
      <c r="O177" s="128"/>
      <c r="P177" s="128"/>
      <c r="Q177" s="31"/>
      <c r="R177" s="31"/>
      <c r="S177" s="31"/>
      <c r="T177" s="31"/>
      <c r="U177" s="31"/>
      <c r="V177" s="31"/>
      <c r="W177" s="31"/>
      <c r="X177" s="46"/>
      <c r="Y177" s="46"/>
      <c r="Z177" s="46"/>
      <c r="AA177" s="46"/>
      <c r="AB177" s="46"/>
      <c r="AC177" s="46"/>
    </row>
    <row r="178" spans="1:29" ht="39.950000000000003" customHeight="1" x14ac:dyDescent="0.45">
      <c r="A178" s="155"/>
      <c r="B178" s="157"/>
      <c r="C178" s="65">
        <v>175</v>
      </c>
      <c r="D178" s="74" t="s">
        <v>730</v>
      </c>
      <c r="E178" s="103" t="s">
        <v>731</v>
      </c>
      <c r="F178" s="64" t="s">
        <v>35</v>
      </c>
      <c r="G178" s="64" t="s">
        <v>40</v>
      </c>
      <c r="H178" s="93">
        <v>6.14</v>
      </c>
      <c r="I178" s="32"/>
      <c r="J178" s="38">
        <f t="shared" si="4"/>
        <v>0</v>
      </c>
      <c r="K178" s="39" t="str">
        <f t="shared" si="5"/>
        <v>OK</v>
      </c>
      <c r="L178" s="128"/>
      <c r="M178" s="128"/>
      <c r="N178" s="128"/>
      <c r="O178" s="128"/>
      <c r="P178" s="128"/>
      <c r="Q178" s="31"/>
      <c r="R178" s="31"/>
      <c r="S178" s="31"/>
      <c r="T178" s="31"/>
      <c r="U178" s="31"/>
      <c r="V178" s="31"/>
      <c r="W178" s="31"/>
      <c r="X178" s="46"/>
      <c r="Y178" s="46"/>
      <c r="Z178" s="46"/>
      <c r="AA178" s="46"/>
      <c r="AB178" s="46"/>
      <c r="AC178" s="46"/>
    </row>
    <row r="179" spans="1:29" ht="39.950000000000003" customHeight="1" x14ac:dyDescent="0.45">
      <c r="A179" s="155"/>
      <c r="B179" s="157"/>
      <c r="C179" s="63">
        <v>176</v>
      </c>
      <c r="D179" s="81" t="s">
        <v>732</v>
      </c>
      <c r="E179" s="112" t="s">
        <v>733</v>
      </c>
      <c r="F179" s="49" t="s">
        <v>4</v>
      </c>
      <c r="G179" s="64" t="s">
        <v>40</v>
      </c>
      <c r="H179" s="93">
        <v>36.56</v>
      </c>
      <c r="I179" s="32"/>
      <c r="J179" s="38">
        <f t="shared" si="4"/>
        <v>0</v>
      </c>
      <c r="K179" s="39" t="str">
        <f t="shared" si="5"/>
        <v>OK</v>
      </c>
      <c r="L179" s="128"/>
      <c r="M179" s="128"/>
      <c r="N179" s="128"/>
      <c r="O179" s="128"/>
      <c r="P179" s="128"/>
      <c r="Q179" s="31"/>
      <c r="R179" s="31"/>
      <c r="S179" s="31"/>
      <c r="T179" s="31"/>
      <c r="U179" s="31"/>
      <c r="V179" s="31"/>
      <c r="W179" s="31"/>
      <c r="X179" s="46"/>
      <c r="Y179" s="46"/>
      <c r="Z179" s="46"/>
      <c r="AA179" s="46"/>
      <c r="AB179" s="46"/>
      <c r="AC179" s="46"/>
    </row>
    <row r="180" spans="1:29" ht="39.950000000000003" customHeight="1" x14ac:dyDescent="0.45">
      <c r="A180" s="155"/>
      <c r="B180" s="157"/>
      <c r="C180" s="63">
        <v>177</v>
      </c>
      <c r="D180" s="73" t="s">
        <v>734</v>
      </c>
      <c r="E180" s="102" t="s">
        <v>735</v>
      </c>
      <c r="F180" s="64" t="s">
        <v>228</v>
      </c>
      <c r="G180" s="64" t="s">
        <v>40</v>
      </c>
      <c r="H180" s="93">
        <v>60.85</v>
      </c>
      <c r="I180" s="32">
        <v>5</v>
      </c>
      <c r="J180" s="38">
        <f t="shared" si="4"/>
        <v>3</v>
      </c>
      <c r="K180" s="39" t="str">
        <f t="shared" si="5"/>
        <v>OK</v>
      </c>
      <c r="L180" s="128">
        <v>2</v>
      </c>
      <c r="M180" s="128"/>
      <c r="N180" s="128"/>
      <c r="O180" s="128"/>
      <c r="P180" s="128"/>
      <c r="Q180" s="31"/>
      <c r="R180" s="31"/>
      <c r="S180" s="31"/>
      <c r="T180" s="31"/>
      <c r="U180" s="31"/>
      <c r="V180" s="31"/>
      <c r="W180" s="31"/>
      <c r="X180" s="46"/>
      <c r="Y180" s="46"/>
      <c r="Z180" s="46"/>
      <c r="AA180" s="46"/>
      <c r="AB180" s="46"/>
      <c r="AC180" s="46"/>
    </row>
    <row r="181" spans="1:29" ht="39.950000000000003" customHeight="1" x14ac:dyDescent="0.45">
      <c r="A181" s="155"/>
      <c r="B181" s="157"/>
      <c r="C181" s="65">
        <v>178</v>
      </c>
      <c r="D181" s="74" t="s">
        <v>736</v>
      </c>
      <c r="E181" s="103" t="s">
        <v>737</v>
      </c>
      <c r="F181" s="48" t="s">
        <v>35</v>
      </c>
      <c r="G181" s="64" t="s">
        <v>40</v>
      </c>
      <c r="H181" s="93">
        <v>17.39</v>
      </c>
      <c r="I181" s="32"/>
      <c r="J181" s="38">
        <f t="shared" si="4"/>
        <v>0</v>
      </c>
      <c r="K181" s="39" t="str">
        <f t="shared" si="5"/>
        <v>OK</v>
      </c>
      <c r="L181" s="128"/>
      <c r="M181" s="128"/>
      <c r="N181" s="128"/>
      <c r="O181" s="128"/>
      <c r="P181" s="128"/>
      <c r="Q181" s="31"/>
      <c r="R181" s="31"/>
      <c r="S181" s="31"/>
      <c r="T181" s="31"/>
      <c r="U181" s="31"/>
      <c r="V181" s="31"/>
      <c r="W181" s="31"/>
      <c r="X181" s="46"/>
      <c r="Y181" s="46"/>
      <c r="Z181" s="46"/>
      <c r="AA181" s="46"/>
      <c r="AB181" s="46"/>
      <c r="AC181" s="46"/>
    </row>
    <row r="182" spans="1:29" ht="39.950000000000003" customHeight="1" x14ac:dyDescent="0.45">
      <c r="A182" s="156"/>
      <c r="B182" s="158"/>
      <c r="C182" s="65">
        <v>179</v>
      </c>
      <c r="D182" s="74" t="s">
        <v>738</v>
      </c>
      <c r="E182" s="103" t="s">
        <v>739</v>
      </c>
      <c r="F182" s="64" t="s">
        <v>131</v>
      </c>
      <c r="G182" s="64" t="s">
        <v>40</v>
      </c>
      <c r="H182" s="93">
        <v>12.07</v>
      </c>
      <c r="I182" s="32"/>
      <c r="J182" s="38">
        <f t="shared" si="4"/>
        <v>0</v>
      </c>
      <c r="K182" s="39" t="str">
        <f t="shared" si="5"/>
        <v>OK</v>
      </c>
      <c r="L182" s="128"/>
      <c r="M182" s="128"/>
      <c r="N182" s="128"/>
      <c r="O182" s="128"/>
      <c r="P182" s="128"/>
      <c r="Q182" s="31"/>
      <c r="R182" s="31"/>
      <c r="S182" s="31"/>
      <c r="T182" s="31"/>
      <c r="U182" s="31"/>
      <c r="V182" s="31"/>
      <c r="W182" s="31"/>
      <c r="X182" s="46"/>
      <c r="Y182" s="46"/>
      <c r="Z182" s="46"/>
      <c r="AA182" s="46"/>
      <c r="AB182" s="46"/>
      <c r="AC182" s="46"/>
    </row>
    <row r="183" spans="1:29" ht="39.950000000000003" customHeight="1" x14ac:dyDescent="0.45">
      <c r="A183" s="139">
        <v>4</v>
      </c>
      <c r="B183" s="151" t="s">
        <v>740</v>
      </c>
      <c r="C183" s="67">
        <v>180</v>
      </c>
      <c r="D183" s="78" t="s">
        <v>156</v>
      </c>
      <c r="E183" s="107" t="s">
        <v>741</v>
      </c>
      <c r="F183" s="51" t="s">
        <v>35</v>
      </c>
      <c r="G183" s="51" t="s">
        <v>157</v>
      </c>
      <c r="H183" s="95">
        <v>8.5</v>
      </c>
      <c r="I183" s="32"/>
      <c r="J183" s="38">
        <f t="shared" si="4"/>
        <v>0</v>
      </c>
      <c r="K183" s="39" t="str">
        <f t="shared" si="5"/>
        <v>OK</v>
      </c>
      <c r="L183" s="128"/>
      <c r="M183" s="128"/>
      <c r="N183" s="128"/>
      <c r="O183" s="128"/>
      <c r="P183" s="128"/>
      <c r="Q183" s="31"/>
      <c r="R183" s="31"/>
      <c r="S183" s="31"/>
      <c r="T183" s="31"/>
      <c r="U183" s="31"/>
      <c r="V183" s="31"/>
      <c r="W183" s="31"/>
      <c r="X183" s="46"/>
      <c r="Y183" s="46"/>
      <c r="Z183" s="46"/>
      <c r="AA183" s="46"/>
      <c r="AB183" s="46"/>
      <c r="AC183" s="46"/>
    </row>
    <row r="184" spans="1:29" ht="39.950000000000003" customHeight="1" x14ac:dyDescent="0.45">
      <c r="A184" s="140"/>
      <c r="B184" s="152"/>
      <c r="C184" s="67">
        <v>181</v>
      </c>
      <c r="D184" s="78" t="s">
        <v>158</v>
      </c>
      <c r="E184" s="107" t="s">
        <v>742</v>
      </c>
      <c r="F184" s="51" t="s">
        <v>35</v>
      </c>
      <c r="G184" s="51" t="s">
        <v>157</v>
      </c>
      <c r="H184" s="95">
        <v>1.1599999999999999</v>
      </c>
      <c r="I184" s="32"/>
      <c r="J184" s="38">
        <f t="shared" si="4"/>
        <v>0</v>
      </c>
      <c r="K184" s="39" t="str">
        <f t="shared" si="5"/>
        <v>OK</v>
      </c>
      <c r="L184" s="128"/>
      <c r="M184" s="128"/>
      <c r="N184" s="128"/>
      <c r="O184" s="128"/>
      <c r="P184" s="128"/>
      <c r="Q184" s="31"/>
      <c r="R184" s="31"/>
      <c r="S184" s="31"/>
      <c r="T184" s="31"/>
      <c r="U184" s="31"/>
      <c r="V184" s="31"/>
      <c r="W184" s="31"/>
      <c r="X184" s="46"/>
      <c r="Y184" s="46"/>
      <c r="Z184" s="46"/>
      <c r="AA184" s="46"/>
      <c r="AB184" s="46"/>
      <c r="AC184" s="46"/>
    </row>
    <row r="185" spans="1:29" ht="39.950000000000003" customHeight="1" x14ac:dyDescent="0.45">
      <c r="A185" s="140"/>
      <c r="B185" s="152"/>
      <c r="C185" s="67">
        <v>182</v>
      </c>
      <c r="D185" s="78" t="s">
        <v>159</v>
      </c>
      <c r="E185" s="107" t="s">
        <v>741</v>
      </c>
      <c r="F185" s="51" t="s">
        <v>35</v>
      </c>
      <c r="G185" s="51" t="s">
        <v>157</v>
      </c>
      <c r="H185" s="95">
        <v>12</v>
      </c>
      <c r="I185" s="32"/>
      <c r="J185" s="38">
        <f t="shared" si="4"/>
        <v>0</v>
      </c>
      <c r="K185" s="39" t="str">
        <f t="shared" si="5"/>
        <v>OK</v>
      </c>
      <c r="L185" s="128"/>
      <c r="M185" s="128"/>
      <c r="N185" s="128"/>
      <c r="O185" s="128"/>
      <c r="P185" s="128"/>
      <c r="Q185" s="31"/>
      <c r="R185" s="31"/>
      <c r="S185" s="31"/>
      <c r="T185" s="31"/>
      <c r="U185" s="31"/>
      <c r="V185" s="31"/>
      <c r="W185" s="31"/>
      <c r="X185" s="46"/>
      <c r="Y185" s="46"/>
      <c r="Z185" s="46"/>
      <c r="AA185" s="46"/>
      <c r="AB185" s="46"/>
      <c r="AC185" s="46"/>
    </row>
    <row r="186" spans="1:29" ht="39.950000000000003" customHeight="1" x14ac:dyDescent="0.45">
      <c r="A186" s="140"/>
      <c r="B186" s="152"/>
      <c r="C186" s="67">
        <v>183</v>
      </c>
      <c r="D186" s="78" t="s">
        <v>160</v>
      </c>
      <c r="E186" s="107" t="s">
        <v>741</v>
      </c>
      <c r="F186" s="51" t="s">
        <v>35</v>
      </c>
      <c r="G186" s="51" t="s">
        <v>157</v>
      </c>
      <c r="H186" s="95">
        <v>8</v>
      </c>
      <c r="I186" s="32"/>
      <c r="J186" s="38">
        <f t="shared" si="4"/>
        <v>0</v>
      </c>
      <c r="K186" s="39" t="str">
        <f t="shared" si="5"/>
        <v>OK</v>
      </c>
      <c r="L186" s="128"/>
      <c r="M186" s="128"/>
      <c r="N186" s="128"/>
      <c r="O186" s="128"/>
      <c r="P186" s="128"/>
      <c r="Q186" s="31"/>
      <c r="R186" s="31"/>
      <c r="S186" s="31"/>
      <c r="T186" s="31"/>
      <c r="U186" s="31"/>
      <c r="V186" s="31"/>
      <c r="W186" s="31"/>
      <c r="X186" s="46"/>
      <c r="Y186" s="46"/>
      <c r="Z186" s="46"/>
      <c r="AA186" s="46"/>
      <c r="AB186" s="46"/>
      <c r="AC186" s="46"/>
    </row>
    <row r="187" spans="1:29" ht="39.950000000000003" customHeight="1" x14ac:dyDescent="0.45">
      <c r="A187" s="140"/>
      <c r="B187" s="152"/>
      <c r="C187" s="67">
        <v>184</v>
      </c>
      <c r="D187" s="78" t="s">
        <v>161</v>
      </c>
      <c r="E187" s="107">
        <v>954</v>
      </c>
      <c r="F187" s="51" t="s">
        <v>35</v>
      </c>
      <c r="G187" s="51" t="s">
        <v>157</v>
      </c>
      <c r="H187" s="95">
        <v>8</v>
      </c>
      <c r="I187" s="32"/>
      <c r="J187" s="38">
        <f t="shared" si="4"/>
        <v>0</v>
      </c>
      <c r="K187" s="39" t="str">
        <f t="shared" si="5"/>
        <v>OK</v>
      </c>
      <c r="L187" s="128"/>
      <c r="M187" s="128"/>
      <c r="N187" s="128"/>
      <c r="O187" s="128"/>
      <c r="P187" s="128"/>
      <c r="Q187" s="31"/>
      <c r="R187" s="31"/>
      <c r="S187" s="31"/>
      <c r="T187" s="31"/>
      <c r="U187" s="31"/>
      <c r="V187" s="31"/>
      <c r="W187" s="31"/>
      <c r="X187" s="46"/>
      <c r="Y187" s="46"/>
      <c r="Z187" s="46"/>
      <c r="AA187" s="46"/>
      <c r="AB187" s="46"/>
      <c r="AC187" s="46"/>
    </row>
    <row r="188" spans="1:29" ht="39.950000000000003" customHeight="1" x14ac:dyDescent="0.45">
      <c r="A188" s="140"/>
      <c r="B188" s="152"/>
      <c r="C188" s="67">
        <v>185</v>
      </c>
      <c r="D188" s="78" t="s">
        <v>162</v>
      </c>
      <c r="E188" s="107">
        <v>954</v>
      </c>
      <c r="F188" s="51" t="s">
        <v>35</v>
      </c>
      <c r="G188" s="51" t="s">
        <v>157</v>
      </c>
      <c r="H188" s="95">
        <v>10</v>
      </c>
      <c r="I188" s="32"/>
      <c r="J188" s="38">
        <f t="shared" si="4"/>
        <v>0</v>
      </c>
      <c r="K188" s="39" t="str">
        <f t="shared" si="5"/>
        <v>OK</v>
      </c>
      <c r="L188" s="128"/>
      <c r="M188" s="128"/>
      <c r="N188" s="128"/>
      <c r="O188" s="128"/>
      <c r="P188" s="128"/>
      <c r="Q188" s="31"/>
      <c r="R188" s="31"/>
      <c r="S188" s="31"/>
      <c r="T188" s="31"/>
      <c r="U188" s="31"/>
      <c r="V188" s="31"/>
      <c r="W188" s="31"/>
      <c r="X188" s="46"/>
      <c r="Y188" s="46"/>
      <c r="Z188" s="46"/>
      <c r="AA188" s="46"/>
      <c r="AB188" s="46"/>
      <c r="AC188" s="46"/>
    </row>
    <row r="189" spans="1:29" ht="39.950000000000003" customHeight="1" x14ac:dyDescent="0.45">
      <c r="A189" s="140"/>
      <c r="B189" s="152"/>
      <c r="C189" s="67">
        <v>186</v>
      </c>
      <c r="D189" s="78" t="s">
        <v>163</v>
      </c>
      <c r="E189" s="107">
        <v>954</v>
      </c>
      <c r="F189" s="51" t="s">
        <v>35</v>
      </c>
      <c r="G189" s="51" t="s">
        <v>157</v>
      </c>
      <c r="H189" s="95">
        <v>7.91</v>
      </c>
      <c r="I189" s="32"/>
      <c r="J189" s="38">
        <f t="shared" si="4"/>
        <v>0</v>
      </c>
      <c r="K189" s="39" t="str">
        <f t="shared" si="5"/>
        <v>OK</v>
      </c>
      <c r="L189" s="128"/>
      <c r="M189" s="128"/>
      <c r="N189" s="128"/>
      <c r="O189" s="128"/>
      <c r="P189" s="128"/>
      <c r="Q189" s="31"/>
      <c r="R189" s="31"/>
      <c r="S189" s="31"/>
      <c r="T189" s="31"/>
      <c r="U189" s="31"/>
      <c r="V189" s="31"/>
      <c r="W189" s="31"/>
      <c r="X189" s="46"/>
      <c r="Y189" s="46"/>
      <c r="Z189" s="46"/>
      <c r="AA189" s="46"/>
      <c r="AB189" s="46"/>
      <c r="AC189" s="46"/>
    </row>
    <row r="190" spans="1:29" ht="39.950000000000003" customHeight="1" x14ac:dyDescent="0.45">
      <c r="A190" s="140"/>
      <c r="B190" s="152"/>
      <c r="C190" s="67">
        <v>187</v>
      </c>
      <c r="D190" s="78" t="s">
        <v>164</v>
      </c>
      <c r="E190" s="107">
        <v>954</v>
      </c>
      <c r="F190" s="51" t="s">
        <v>35</v>
      </c>
      <c r="G190" s="51" t="s">
        <v>157</v>
      </c>
      <c r="H190" s="95">
        <v>5</v>
      </c>
      <c r="I190" s="32"/>
      <c r="J190" s="38">
        <f t="shared" si="4"/>
        <v>0</v>
      </c>
      <c r="K190" s="39" t="str">
        <f t="shared" si="5"/>
        <v>OK</v>
      </c>
      <c r="L190" s="128"/>
      <c r="M190" s="128"/>
      <c r="N190" s="128"/>
      <c r="O190" s="128"/>
      <c r="P190" s="128"/>
      <c r="Q190" s="31"/>
      <c r="R190" s="31"/>
      <c r="S190" s="31"/>
      <c r="T190" s="31"/>
      <c r="U190" s="31"/>
      <c r="V190" s="31"/>
      <c r="W190" s="31"/>
      <c r="X190" s="46"/>
      <c r="Y190" s="46"/>
      <c r="Z190" s="46"/>
      <c r="AA190" s="46"/>
      <c r="AB190" s="46"/>
      <c r="AC190" s="46"/>
    </row>
    <row r="191" spans="1:29" ht="39.950000000000003" customHeight="1" x14ac:dyDescent="0.45">
      <c r="A191" s="140"/>
      <c r="B191" s="152"/>
      <c r="C191" s="67">
        <v>188</v>
      </c>
      <c r="D191" s="78" t="s">
        <v>165</v>
      </c>
      <c r="E191" s="107">
        <v>954</v>
      </c>
      <c r="F191" s="51" t="s">
        <v>35</v>
      </c>
      <c r="G191" s="51" t="s">
        <v>157</v>
      </c>
      <c r="H191" s="95">
        <v>26.46</v>
      </c>
      <c r="I191" s="32"/>
      <c r="J191" s="38">
        <f t="shared" si="4"/>
        <v>0</v>
      </c>
      <c r="K191" s="39" t="str">
        <f t="shared" si="5"/>
        <v>OK</v>
      </c>
      <c r="L191" s="128"/>
      <c r="M191" s="128"/>
      <c r="N191" s="128"/>
      <c r="O191" s="128"/>
      <c r="P191" s="128"/>
      <c r="Q191" s="31"/>
      <c r="R191" s="31"/>
      <c r="S191" s="31"/>
      <c r="T191" s="31"/>
      <c r="U191" s="31"/>
      <c r="V191" s="31"/>
      <c r="W191" s="31"/>
      <c r="X191" s="46"/>
      <c r="Y191" s="46"/>
      <c r="Z191" s="46"/>
      <c r="AA191" s="46"/>
      <c r="AB191" s="46"/>
      <c r="AC191" s="46"/>
    </row>
    <row r="192" spans="1:29" ht="39.950000000000003" customHeight="1" x14ac:dyDescent="0.45">
      <c r="A192" s="140"/>
      <c r="B192" s="152"/>
      <c r="C192" s="67">
        <v>189</v>
      </c>
      <c r="D192" s="78" t="s">
        <v>166</v>
      </c>
      <c r="E192" s="107">
        <v>954</v>
      </c>
      <c r="F192" s="51" t="s">
        <v>35</v>
      </c>
      <c r="G192" s="51" t="s">
        <v>157</v>
      </c>
      <c r="H192" s="95">
        <v>27.05</v>
      </c>
      <c r="I192" s="32"/>
      <c r="J192" s="38">
        <f t="shared" si="4"/>
        <v>0</v>
      </c>
      <c r="K192" s="39" t="str">
        <f t="shared" si="5"/>
        <v>OK</v>
      </c>
      <c r="L192" s="128"/>
      <c r="M192" s="128"/>
      <c r="N192" s="128"/>
      <c r="O192" s="128"/>
      <c r="P192" s="128"/>
      <c r="Q192" s="31"/>
      <c r="R192" s="31"/>
      <c r="S192" s="31"/>
      <c r="T192" s="31"/>
      <c r="U192" s="31"/>
      <c r="V192" s="31"/>
      <c r="W192" s="31"/>
      <c r="X192" s="46"/>
      <c r="Y192" s="46"/>
      <c r="Z192" s="46"/>
      <c r="AA192" s="46"/>
      <c r="AB192" s="46"/>
      <c r="AC192" s="46"/>
    </row>
    <row r="193" spans="1:29" ht="39.950000000000003" customHeight="1" x14ac:dyDescent="0.45">
      <c r="A193" s="140"/>
      <c r="B193" s="152"/>
      <c r="C193" s="67">
        <v>190</v>
      </c>
      <c r="D193" s="78" t="s">
        <v>167</v>
      </c>
      <c r="E193" s="107">
        <v>954</v>
      </c>
      <c r="F193" s="51" t="s">
        <v>35</v>
      </c>
      <c r="G193" s="51" t="s">
        <v>157</v>
      </c>
      <c r="H193" s="95">
        <v>6.52</v>
      </c>
      <c r="I193" s="32"/>
      <c r="J193" s="38">
        <f t="shared" si="4"/>
        <v>0</v>
      </c>
      <c r="K193" s="39" t="str">
        <f t="shared" si="5"/>
        <v>OK</v>
      </c>
      <c r="L193" s="128"/>
      <c r="M193" s="128"/>
      <c r="N193" s="128"/>
      <c r="O193" s="128"/>
      <c r="P193" s="128"/>
      <c r="Q193" s="31"/>
      <c r="R193" s="31"/>
      <c r="S193" s="31"/>
      <c r="T193" s="31"/>
      <c r="U193" s="31"/>
      <c r="V193" s="31"/>
      <c r="W193" s="31"/>
      <c r="X193" s="46"/>
      <c r="Y193" s="46"/>
      <c r="Z193" s="46"/>
      <c r="AA193" s="46"/>
      <c r="AB193" s="46"/>
      <c r="AC193" s="46"/>
    </row>
    <row r="194" spans="1:29" ht="39.950000000000003" customHeight="1" x14ac:dyDescent="0.45">
      <c r="A194" s="140"/>
      <c r="B194" s="152"/>
      <c r="C194" s="67">
        <v>191</v>
      </c>
      <c r="D194" s="78" t="s">
        <v>168</v>
      </c>
      <c r="E194" s="107" t="s">
        <v>741</v>
      </c>
      <c r="F194" s="51" t="s">
        <v>35</v>
      </c>
      <c r="G194" s="51" t="s">
        <v>157</v>
      </c>
      <c r="H194" s="95">
        <v>5</v>
      </c>
      <c r="I194" s="32"/>
      <c r="J194" s="38">
        <f t="shared" si="4"/>
        <v>0</v>
      </c>
      <c r="K194" s="39" t="str">
        <f t="shared" si="5"/>
        <v>OK</v>
      </c>
      <c r="L194" s="128"/>
      <c r="M194" s="128"/>
      <c r="N194" s="128"/>
      <c r="O194" s="128"/>
      <c r="P194" s="128"/>
      <c r="Q194" s="31"/>
      <c r="R194" s="31"/>
      <c r="S194" s="31"/>
      <c r="T194" s="31"/>
      <c r="U194" s="31"/>
      <c r="V194" s="31"/>
      <c r="W194" s="31"/>
      <c r="X194" s="46"/>
      <c r="Y194" s="46"/>
      <c r="Z194" s="46"/>
      <c r="AA194" s="46"/>
      <c r="AB194" s="46"/>
      <c r="AC194" s="46"/>
    </row>
    <row r="195" spans="1:29" ht="39.950000000000003" customHeight="1" x14ac:dyDescent="0.45">
      <c r="A195" s="140"/>
      <c r="B195" s="152"/>
      <c r="C195" s="67">
        <v>192</v>
      </c>
      <c r="D195" s="79" t="s">
        <v>169</v>
      </c>
      <c r="E195" s="113" t="s">
        <v>741</v>
      </c>
      <c r="F195" s="51" t="s">
        <v>35</v>
      </c>
      <c r="G195" s="51" t="s">
        <v>157</v>
      </c>
      <c r="H195" s="95">
        <v>3</v>
      </c>
      <c r="I195" s="32"/>
      <c r="J195" s="38">
        <f t="shared" si="4"/>
        <v>0</v>
      </c>
      <c r="K195" s="39" t="str">
        <f t="shared" si="5"/>
        <v>OK</v>
      </c>
      <c r="L195" s="128"/>
      <c r="M195" s="128"/>
      <c r="N195" s="128"/>
      <c r="O195" s="128"/>
      <c r="P195" s="128"/>
      <c r="Q195" s="31"/>
      <c r="R195" s="31"/>
      <c r="S195" s="31"/>
      <c r="T195" s="31"/>
      <c r="U195" s="31"/>
      <c r="V195" s="31"/>
      <c r="W195" s="31"/>
      <c r="X195" s="46"/>
      <c r="Y195" s="46"/>
      <c r="Z195" s="46"/>
      <c r="AA195" s="46"/>
      <c r="AB195" s="46"/>
      <c r="AC195" s="46"/>
    </row>
    <row r="196" spans="1:29" ht="39.950000000000003" customHeight="1" x14ac:dyDescent="0.45">
      <c r="A196" s="140"/>
      <c r="B196" s="152"/>
      <c r="C196" s="67">
        <v>193</v>
      </c>
      <c r="D196" s="78" t="s">
        <v>170</v>
      </c>
      <c r="E196" s="107" t="s">
        <v>741</v>
      </c>
      <c r="F196" s="51" t="s">
        <v>35</v>
      </c>
      <c r="G196" s="51" t="s">
        <v>157</v>
      </c>
      <c r="H196" s="95">
        <v>18</v>
      </c>
      <c r="I196" s="32"/>
      <c r="J196" s="38">
        <f t="shared" si="4"/>
        <v>0</v>
      </c>
      <c r="K196" s="39" t="str">
        <f t="shared" si="5"/>
        <v>OK</v>
      </c>
      <c r="L196" s="128"/>
      <c r="M196" s="128"/>
      <c r="N196" s="128"/>
      <c r="O196" s="128"/>
      <c r="P196" s="128"/>
      <c r="Q196" s="31"/>
      <c r="R196" s="31"/>
      <c r="S196" s="31"/>
      <c r="T196" s="31"/>
      <c r="U196" s="31"/>
      <c r="V196" s="31"/>
      <c r="W196" s="31"/>
      <c r="X196" s="46"/>
      <c r="Y196" s="46"/>
      <c r="Z196" s="46"/>
      <c r="AA196" s="46"/>
      <c r="AB196" s="46"/>
      <c r="AC196" s="46"/>
    </row>
    <row r="197" spans="1:29" ht="39.950000000000003" customHeight="1" x14ac:dyDescent="0.45">
      <c r="A197" s="140"/>
      <c r="B197" s="152"/>
      <c r="C197" s="67">
        <v>194</v>
      </c>
      <c r="D197" s="78" t="s">
        <v>171</v>
      </c>
      <c r="E197" s="107" t="s">
        <v>34</v>
      </c>
      <c r="F197" s="51" t="s">
        <v>35</v>
      </c>
      <c r="G197" s="51" t="s">
        <v>157</v>
      </c>
      <c r="H197" s="95">
        <v>16</v>
      </c>
      <c r="I197" s="32"/>
      <c r="J197" s="38">
        <f t="shared" ref="J197:J260" si="6">I197-(SUM(L197:AC197))</f>
        <v>0</v>
      </c>
      <c r="K197" s="39" t="str">
        <f t="shared" ref="K197:K260" si="7">IF(J197&lt;0,"ATENÇÃO","OK")</f>
        <v>OK</v>
      </c>
      <c r="L197" s="128"/>
      <c r="M197" s="128"/>
      <c r="N197" s="128"/>
      <c r="O197" s="128"/>
      <c r="P197" s="128"/>
      <c r="Q197" s="31"/>
      <c r="R197" s="31"/>
      <c r="S197" s="31"/>
      <c r="T197" s="31"/>
      <c r="U197" s="31"/>
      <c r="V197" s="31"/>
      <c r="W197" s="31"/>
      <c r="X197" s="46"/>
      <c r="Y197" s="46"/>
      <c r="Z197" s="46"/>
      <c r="AA197" s="46"/>
      <c r="AB197" s="46"/>
      <c r="AC197" s="46"/>
    </row>
    <row r="198" spans="1:29" ht="39.950000000000003" customHeight="1" x14ac:dyDescent="0.45">
      <c r="A198" s="140"/>
      <c r="B198" s="152"/>
      <c r="C198" s="67">
        <v>195</v>
      </c>
      <c r="D198" s="78" t="s">
        <v>172</v>
      </c>
      <c r="E198" s="107" t="s">
        <v>741</v>
      </c>
      <c r="F198" s="51" t="s">
        <v>35</v>
      </c>
      <c r="G198" s="51" t="s">
        <v>157</v>
      </c>
      <c r="H198" s="95">
        <v>15.99</v>
      </c>
      <c r="I198" s="32"/>
      <c r="J198" s="38">
        <f t="shared" si="6"/>
        <v>0</v>
      </c>
      <c r="K198" s="39" t="str">
        <f t="shared" si="7"/>
        <v>OK</v>
      </c>
      <c r="L198" s="128"/>
      <c r="M198" s="128"/>
      <c r="N198" s="128"/>
      <c r="O198" s="128"/>
      <c r="P198" s="128"/>
      <c r="Q198" s="31"/>
      <c r="R198" s="31"/>
      <c r="S198" s="31"/>
      <c r="T198" s="31"/>
      <c r="U198" s="31"/>
      <c r="V198" s="31"/>
      <c r="W198" s="31"/>
      <c r="X198" s="46"/>
      <c r="Y198" s="46"/>
      <c r="Z198" s="46"/>
      <c r="AA198" s="46"/>
      <c r="AB198" s="46"/>
      <c r="AC198" s="46"/>
    </row>
    <row r="199" spans="1:29" ht="39.950000000000003" customHeight="1" x14ac:dyDescent="0.45">
      <c r="A199" s="140"/>
      <c r="B199" s="152"/>
      <c r="C199" s="67">
        <v>196</v>
      </c>
      <c r="D199" s="78" t="s">
        <v>173</v>
      </c>
      <c r="E199" s="107" t="s">
        <v>741</v>
      </c>
      <c r="F199" s="51" t="s">
        <v>35</v>
      </c>
      <c r="G199" s="51" t="s">
        <v>157</v>
      </c>
      <c r="H199" s="95">
        <v>22.85</v>
      </c>
      <c r="I199" s="32"/>
      <c r="J199" s="38">
        <f t="shared" si="6"/>
        <v>0</v>
      </c>
      <c r="K199" s="39" t="str">
        <f t="shared" si="7"/>
        <v>OK</v>
      </c>
      <c r="L199" s="128"/>
      <c r="M199" s="128"/>
      <c r="N199" s="128"/>
      <c r="O199" s="128"/>
      <c r="P199" s="128"/>
      <c r="Q199" s="31"/>
      <c r="R199" s="31"/>
      <c r="S199" s="31"/>
      <c r="T199" s="31"/>
      <c r="U199" s="31"/>
      <c r="V199" s="31"/>
      <c r="W199" s="31"/>
      <c r="X199" s="46"/>
      <c r="Y199" s="46"/>
      <c r="Z199" s="46"/>
      <c r="AA199" s="46"/>
      <c r="AB199" s="46"/>
      <c r="AC199" s="46"/>
    </row>
    <row r="200" spans="1:29" ht="39.950000000000003" customHeight="1" x14ac:dyDescent="0.45">
      <c r="A200" s="140"/>
      <c r="B200" s="152"/>
      <c r="C200" s="67">
        <v>197</v>
      </c>
      <c r="D200" s="78" t="s">
        <v>174</v>
      </c>
      <c r="E200" s="107" t="s">
        <v>741</v>
      </c>
      <c r="F200" s="51" t="s">
        <v>35</v>
      </c>
      <c r="G200" s="51" t="s">
        <v>157</v>
      </c>
      <c r="H200" s="95">
        <v>20.79</v>
      </c>
      <c r="I200" s="32"/>
      <c r="J200" s="38">
        <f t="shared" si="6"/>
        <v>0</v>
      </c>
      <c r="K200" s="39" t="str">
        <f t="shared" si="7"/>
        <v>OK</v>
      </c>
      <c r="L200" s="128"/>
      <c r="M200" s="128"/>
      <c r="N200" s="128"/>
      <c r="O200" s="128"/>
      <c r="P200" s="128"/>
      <c r="Q200" s="31"/>
      <c r="R200" s="31"/>
      <c r="S200" s="31"/>
      <c r="T200" s="31"/>
      <c r="U200" s="31"/>
      <c r="V200" s="31"/>
      <c r="W200" s="31"/>
      <c r="X200" s="46"/>
      <c r="Y200" s="46"/>
      <c r="Z200" s="46"/>
      <c r="AA200" s="46"/>
      <c r="AB200" s="46"/>
      <c r="AC200" s="46"/>
    </row>
    <row r="201" spans="1:29" ht="39.950000000000003" customHeight="1" x14ac:dyDescent="0.45">
      <c r="A201" s="140"/>
      <c r="B201" s="152"/>
      <c r="C201" s="67">
        <v>198</v>
      </c>
      <c r="D201" s="78" t="s">
        <v>175</v>
      </c>
      <c r="E201" s="107" t="s">
        <v>743</v>
      </c>
      <c r="F201" s="51" t="s">
        <v>35</v>
      </c>
      <c r="G201" s="51" t="s">
        <v>157</v>
      </c>
      <c r="H201" s="95">
        <v>30</v>
      </c>
      <c r="I201" s="32"/>
      <c r="J201" s="38">
        <f t="shared" si="6"/>
        <v>0</v>
      </c>
      <c r="K201" s="39" t="str">
        <f t="shared" si="7"/>
        <v>OK</v>
      </c>
      <c r="L201" s="128"/>
      <c r="M201" s="128"/>
      <c r="N201" s="128"/>
      <c r="O201" s="128"/>
      <c r="P201" s="128"/>
      <c r="Q201" s="31"/>
      <c r="R201" s="31"/>
      <c r="S201" s="31"/>
      <c r="T201" s="31"/>
      <c r="U201" s="31"/>
      <c r="V201" s="31"/>
      <c r="W201" s="31"/>
      <c r="X201" s="46"/>
      <c r="Y201" s="46"/>
      <c r="Z201" s="46"/>
      <c r="AA201" s="46"/>
      <c r="AB201" s="46"/>
      <c r="AC201" s="46"/>
    </row>
    <row r="202" spans="1:29" ht="39.950000000000003" customHeight="1" x14ac:dyDescent="0.45">
      <c r="A202" s="140"/>
      <c r="B202" s="152"/>
      <c r="C202" s="67">
        <v>199</v>
      </c>
      <c r="D202" s="78" t="s">
        <v>176</v>
      </c>
      <c r="E202" s="107" t="s">
        <v>743</v>
      </c>
      <c r="F202" s="51" t="s">
        <v>35</v>
      </c>
      <c r="G202" s="51" t="s">
        <v>157</v>
      </c>
      <c r="H202" s="95">
        <v>20</v>
      </c>
      <c r="I202" s="32"/>
      <c r="J202" s="38">
        <f t="shared" si="6"/>
        <v>0</v>
      </c>
      <c r="K202" s="39" t="str">
        <f t="shared" si="7"/>
        <v>OK</v>
      </c>
      <c r="L202" s="128"/>
      <c r="M202" s="128"/>
      <c r="N202" s="128"/>
      <c r="O202" s="128"/>
      <c r="P202" s="128"/>
      <c r="Q202" s="31"/>
      <c r="R202" s="31"/>
      <c r="S202" s="31"/>
      <c r="T202" s="31"/>
      <c r="U202" s="31"/>
      <c r="V202" s="31"/>
      <c r="W202" s="31"/>
      <c r="X202" s="46"/>
      <c r="Y202" s="46"/>
      <c r="Z202" s="46"/>
      <c r="AA202" s="46"/>
      <c r="AB202" s="46"/>
      <c r="AC202" s="46"/>
    </row>
    <row r="203" spans="1:29" ht="39.950000000000003" customHeight="1" x14ac:dyDescent="0.45">
      <c r="A203" s="140"/>
      <c r="B203" s="152"/>
      <c r="C203" s="67">
        <v>200</v>
      </c>
      <c r="D203" s="78" t="s">
        <v>177</v>
      </c>
      <c r="E203" s="107" t="s">
        <v>743</v>
      </c>
      <c r="F203" s="51" t="s">
        <v>35</v>
      </c>
      <c r="G203" s="51" t="s">
        <v>157</v>
      </c>
      <c r="H203" s="95">
        <v>30</v>
      </c>
      <c r="I203" s="32"/>
      <c r="J203" s="38">
        <f t="shared" si="6"/>
        <v>0</v>
      </c>
      <c r="K203" s="39" t="str">
        <f t="shared" si="7"/>
        <v>OK</v>
      </c>
      <c r="L203" s="128"/>
      <c r="M203" s="128"/>
      <c r="N203" s="128"/>
      <c r="O203" s="128"/>
      <c r="P203" s="128"/>
      <c r="Q203" s="31"/>
      <c r="R203" s="31"/>
      <c r="S203" s="31"/>
      <c r="T203" s="31"/>
      <c r="U203" s="31"/>
      <c r="V203" s="31"/>
      <c r="W203" s="31"/>
      <c r="X203" s="46"/>
      <c r="Y203" s="46"/>
      <c r="Z203" s="46"/>
      <c r="AA203" s="46"/>
      <c r="AB203" s="46"/>
      <c r="AC203" s="46"/>
    </row>
    <row r="204" spans="1:29" ht="39.950000000000003" customHeight="1" x14ac:dyDescent="0.45">
      <c r="A204" s="140"/>
      <c r="B204" s="152"/>
      <c r="C204" s="67">
        <v>201</v>
      </c>
      <c r="D204" s="78" t="s">
        <v>178</v>
      </c>
      <c r="E204" s="107" t="s">
        <v>743</v>
      </c>
      <c r="F204" s="51" t="s">
        <v>35</v>
      </c>
      <c r="G204" s="51" t="s">
        <v>157</v>
      </c>
      <c r="H204" s="95">
        <v>25</v>
      </c>
      <c r="I204" s="32"/>
      <c r="J204" s="38">
        <f t="shared" si="6"/>
        <v>0</v>
      </c>
      <c r="K204" s="39" t="str">
        <f t="shared" si="7"/>
        <v>OK</v>
      </c>
      <c r="L204" s="128"/>
      <c r="M204" s="128"/>
      <c r="N204" s="128"/>
      <c r="O204" s="128"/>
      <c r="P204" s="128"/>
      <c r="Q204" s="31"/>
      <c r="R204" s="31"/>
      <c r="S204" s="31"/>
      <c r="T204" s="31"/>
      <c r="U204" s="31"/>
      <c r="V204" s="31"/>
      <c r="W204" s="31"/>
      <c r="X204" s="46"/>
      <c r="Y204" s="46"/>
      <c r="Z204" s="46"/>
      <c r="AA204" s="46"/>
      <c r="AB204" s="46"/>
      <c r="AC204" s="46"/>
    </row>
    <row r="205" spans="1:29" ht="39.950000000000003" customHeight="1" x14ac:dyDescent="0.45">
      <c r="A205" s="140"/>
      <c r="B205" s="152"/>
      <c r="C205" s="67">
        <v>202</v>
      </c>
      <c r="D205" s="78" t="s">
        <v>179</v>
      </c>
      <c r="E205" s="107" t="s">
        <v>743</v>
      </c>
      <c r="F205" s="51" t="s">
        <v>35</v>
      </c>
      <c r="G205" s="51" t="s">
        <v>157</v>
      </c>
      <c r="H205" s="95">
        <v>20</v>
      </c>
      <c r="I205" s="32"/>
      <c r="J205" s="38">
        <f t="shared" si="6"/>
        <v>0</v>
      </c>
      <c r="K205" s="39" t="str">
        <f t="shared" si="7"/>
        <v>OK</v>
      </c>
      <c r="L205" s="128"/>
      <c r="M205" s="128"/>
      <c r="N205" s="128"/>
      <c r="O205" s="128"/>
      <c r="P205" s="128"/>
      <c r="Q205" s="31"/>
      <c r="R205" s="31"/>
      <c r="S205" s="31"/>
      <c r="T205" s="31"/>
      <c r="U205" s="31"/>
      <c r="V205" s="31"/>
      <c r="W205" s="31"/>
      <c r="X205" s="46"/>
      <c r="Y205" s="46"/>
      <c r="Z205" s="46"/>
      <c r="AA205" s="46"/>
      <c r="AB205" s="46"/>
      <c r="AC205" s="46"/>
    </row>
    <row r="206" spans="1:29" ht="39.950000000000003" customHeight="1" x14ac:dyDescent="0.45">
      <c r="A206" s="140"/>
      <c r="B206" s="152"/>
      <c r="C206" s="67">
        <v>203</v>
      </c>
      <c r="D206" s="78" t="s">
        <v>180</v>
      </c>
      <c r="E206" s="107" t="s">
        <v>480</v>
      </c>
      <c r="F206" s="51" t="s">
        <v>35</v>
      </c>
      <c r="G206" s="51" t="s">
        <v>157</v>
      </c>
      <c r="H206" s="95">
        <v>8.35</v>
      </c>
      <c r="I206" s="32"/>
      <c r="J206" s="38">
        <f t="shared" si="6"/>
        <v>0</v>
      </c>
      <c r="K206" s="39" t="str">
        <f t="shared" si="7"/>
        <v>OK</v>
      </c>
      <c r="L206" s="128"/>
      <c r="M206" s="128"/>
      <c r="N206" s="128"/>
      <c r="O206" s="128"/>
      <c r="P206" s="128"/>
      <c r="Q206" s="31"/>
      <c r="R206" s="31"/>
      <c r="S206" s="31"/>
      <c r="T206" s="31"/>
      <c r="U206" s="31"/>
      <c r="V206" s="31"/>
      <c r="W206" s="31"/>
      <c r="X206" s="46"/>
      <c r="Y206" s="46"/>
      <c r="Z206" s="46"/>
      <c r="AA206" s="46"/>
      <c r="AB206" s="46"/>
      <c r="AC206" s="46"/>
    </row>
    <row r="207" spans="1:29" ht="39.950000000000003" customHeight="1" x14ac:dyDescent="0.45">
      <c r="A207" s="140"/>
      <c r="B207" s="152"/>
      <c r="C207" s="67">
        <v>204</v>
      </c>
      <c r="D207" s="78" t="s">
        <v>181</v>
      </c>
      <c r="E207" s="107" t="s">
        <v>741</v>
      </c>
      <c r="F207" s="51" t="s">
        <v>35</v>
      </c>
      <c r="G207" s="51" t="s">
        <v>157</v>
      </c>
      <c r="H207" s="95">
        <v>10</v>
      </c>
      <c r="I207" s="32"/>
      <c r="J207" s="38">
        <f t="shared" si="6"/>
        <v>0</v>
      </c>
      <c r="K207" s="39" t="str">
        <f t="shared" si="7"/>
        <v>OK</v>
      </c>
      <c r="L207" s="128"/>
      <c r="M207" s="128"/>
      <c r="N207" s="128"/>
      <c r="O207" s="128"/>
      <c r="P207" s="128"/>
      <c r="Q207" s="31"/>
      <c r="R207" s="31"/>
      <c r="S207" s="31"/>
      <c r="T207" s="31"/>
      <c r="U207" s="31"/>
      <c r="V207" s="31"/>
      <c r="W207" s="31"/>
      <c r="X207" s="46"/>
      <c r="Y207" s="46"/>
      <c r="Z207" s="46"/>
      <c r="AA207" s="46"/>
      <c r="AB207" s="46"/>
      <c r="AC207" s="46"/>
    </row>
    <row r="208" spans="1:29" ht="39.950000000000003" customHeight="1" x14ac:dyDescent="0.45">
      <c r="A208" s="140"/>
      <c r="B208" s="152"/>
      <c r="C208" s="67">
        <v>205</v>
      </c>
      <c r="D208" s="78" t="s">
        <v>182</v>
      </c>
      <c r="E208" s="107" t="s">
        <v>34</v>
      </c>
      <c r="F208" s="51" t="s">
        <v>35</v>
      </c>
      <c r="G208" s="51" t="s">
        <v>157</v>
      </c>
      <c r="H208" s="95">
        <v>22.26</v>
      </c>
      <c r="I208" s="32"/>
      <c r="J208" s="38">
        <f t="shared" si="6"/>
        <v>0</v>
      </c>
      <c r="K208" s="39" t="str">
        <f t="shared" si="7"/>
        <v>OK</v>
      </c>
      <c r="L208" s="128"/>
      <c r="M208" s="128"/>
      <c r="N208" s="128"/>
      <c r="O208" s="128"/>
      <c r="P208" s="128"/>
      <c r="Q208" s="31"/>
      <c r="R208" s="31"/>
      <c r="S208" s="31"/>
      <c r="T208" s="31"/>
      <c r="U208" s="31"/>
      <c r="V208" s="31"/>
      <c r="W208" s="31"/>
      <c r="X208" s="46"/>
      <c r="Y208" s="46"/>
      <c r="Z208" s="46"/>
      <c r="AA208" s="46"/>
      <c r="AB208" s="46"/>
      <c r="AC208" s="46"/>
    </row>
    <row r="209" spans="1:29" ht="39.950000000000003" customHeight="1" x14ac:dyDescent="0.45">
      <c r="A209" s="140"/>
      <c r="B209" s="152"/>
      <c r="C209" s="67">
        <v>206</v>
      </c>
      <c r="D209" s="78" t="s">
        <v>183</v>
      </c>
      <c r="E209" s="107" t="s">
        <v>34</v>
      </c>
      <c r="F209" s="51" t="s">
        <v>35</v>
      </c>
      <c r="G209" s="51" t="s">
        <v>157</v>
      </c>
      <c r="H209" s="95">
        <v>16.690000000000001</v>
      </c>
      <c r="I209" s="32"/>
      <c r="J209" s="38">
        <f t="shared" si="6"/>
        <v>0</v>
      </c>
      <c r="K209" s="39" t="str">
        <f t="shared" si="7"/>
        <v>OK</v>
      </c>
      <c r="L209" s="128"/>
      <c r="M209" s="128"/>
      <c r="N209" s="128"/>
      <c r="O209" s="128"/>
      <c r="P209" s="128"/>
      <c r="Q209" s="31"/>
      <c r="R209" s="31"/>
      <c r="S209" s="31"/>
      <c r="T209" s="31"/>
      <c r="U209" s="31"/>
      <c r="V209" s="31"/>
      <c r="W209" s="31"/>
      <c r="X209" s="46"/>
      <c r="Y209" s="46"/>
      <c r="Z209" s="46"/>
      <c r="AA209" s="46"/>
      <c r="AB209" s="46"/>
      <c r="AC209" s="46"/>
    </row>
    <row r="210" spans="1:29" ht="39.950000000000003" customHeight="1" x14ac:dyDescent="0.45">
      <c r="A210" s="140"/>
      <c r="B210" s="152"/>
      <c r="C210" s="67">
        <v>207</v>
      </c>
      <c r="D210" s="78" t="s">
        <v>184</v>
      </c>
      <c r="E210" s="107" t="s">
        <v>34</v>
      </c>
      <c r="F210" s="51" t="s">
        <v>35</v>
      </c>
      <c r="G210" s="51" t="s">
        <v>157</v>
      </c>
      <c r="H210" s="95">
        <v>33.96</v>
      </c>
      <c r="I210" s="32"/>
      <c r="J210" s="38">
        <f t="shared" si="6"/>
        <v>0</v>
      </c>
      <c r="K210" s="39" t="str">
        <f t="shared" si="7"/>
        <v>OK</v>
      </c>
      <c r="L210" s="128"/>
      <c r="M210" s="128"/>
      <c r="N210" s="128"/>
      <c r="O210" s="128"/>
      <c r="P210" s="128"/>
      <c r="Q210" s="31"/>
      <c r="R210" s="31"/>
      <c r="S210" s="31"/>
      <c r="T210" s="31"/>
      <c r="U210" s="31"/>
      <c r="V210" s="31"/>
      <c r="W210" s="31"/>
      <c r="X210" s="46"/>
      <c r="Y210" s="46"/>
      <c r="Z210" s="46"/>
      <c r="AA210" s="46"/>
      <c r="AB210" s="46"/>
      <c r="AC210" s="46"/>
    </row>
    <row r="211" spans="1:29" ht="39.950000000000003" customHeight="1" x14ac:dyDescent="0.45">
      <c r="A211" s="140"/>
      <c r="B211" s="152"/>
      <c r="C211" s="67">
        <v>208</v>
      </c>
      <c r="D211" s="78" t="s">
        <v>185</v>
      </c>
      <c r="E211" s="107" t="s">
        <v>34</v>
      </c>
      <c r="F211" s="51" t="s">
        <v>35</v>
      </c>
      <c r="G211" s="51" t="s">
        <v>157</v>
      </c>
      <c r="H211" s="95">
        <v>17.690000000000001</v>
      </c>
      <c r="I211" s="32"/>
      <c r="J211" s="38">
        <f t="shared" si="6"/>
        <v>0</v>
      </c>
      <c r="K211" s="39" t="str">
        <f t="shared" si="7"/>
        <v>OK</v>
      </c>
      <c r="L211" s="128"/>
      <c r="M211" s="128"/>
      <c r="N211" s="128"/>
      <c r="O211" s="128"/>
      <c r="P211" s="128"/>
      <c r="Q211" s="31"/>
      <c r="R211" s="31"/>
      <c r="S211" s="31"/>
      <c r="T211" s="31"/>
      <c r="U211" s="31"/>
      <c r="V211" s="31"/>
      <c r="W211" s="31"/>
      <c r="X211" s="46"/>
      <c r="Y211" s="46"/>
      <c r="Z211" s="46"/>
      <c r="AA211" s="46"/>
      <c r="AB211" s="46"/>
      <c r="AC211" s="46"/>
    </row>
    <row r="212" spans="1:29" ht="39.950000000000003" customHeight="1" x14ac:dyDescent="0.45">
      <c r="A212" s="140"/>
      <c r="B212" s="152"/>
      <c r="C212" s="67">
        <v>209</v>
      </c>
      <c r="D212" s="78" t="s">
        <v>186</v>
      </c>
      <c r="E212" s="107" t="s">
        <v>741</v>
      </c>
      <c r="F212" s="51" t="s">
        <v>35</v>
      </c>
      <c r="G212" s="51" t="s">
        <v>157</v>
      </c>
      <c r="H212" s="95">
        <v>28.15</v>
      </c>
      <c r="I212" s="32"/>
      <c r="J212" s="38">
        <f t="shared" si="6"/>
        <v>0</v>
      </c>
      <c r="K212" s="39" t="str">
        <f t="shared" si="7"/>
        <v>OK</v>
      </c>
      <c r="L212" s="128"/>
      <c r="M212" s="128"/>
      <c r="N212" s="128"/>
      <c r="O212" s="128"/>
      <c r="P212" s="128"/>
      <c r="Q212" s="31"/>
      <c r="R212" s="31"/>
      <c r="S212" s="31"/>
      <c r="T212" s="31"/>
      <c r="U212" s="31"/>
      <c r="V212" s="31"/>
      <c r="W212" s="31"/>
      <c r="X212" s="46"/>
      <c r="Y212" s="46"/>
      <c r="Z212" s="46"/>
      <c r="AA212" s="46"/>
      <c r="AB212" s="46"/>
      <c r="AC212" s="46"/>
    </row>
    <row r="213" spans="1:29" ht="39.950000000000003" customHeight="1" x14ac:dyDescent="0.45">
      <c r="A213" s="140"/>
      <c r="B213" s="152"/>
      <c r="C213" s="67">
        <v>210</v>
      </c>
      <c r="D213" s="78" t="s">
        <v>187</v>
      </c>
      <c r="E213" s="107" t="s">
        <v>741</v>
      </c>
      <c r="F213" s="51" t="s">
        <v>35</v>
      </c>
      <c r="G213" s="51" t="s">
        <v>157</v>
      </c>
      <c r="H213" s="95">
        <v>47.56</v>
      </c>
      <c r="I213" s="32"/>
      <c r="J213" s="38">
        <f t="shared" si="6"/>
        <v>0</v>
      </c>
      <c r="K213" s="39" t="str">
        <f t="shared" si="7"/>
        <v>OK</v>
      </c>
      <c r="L213" s="128"/>
      <c r="M213" s="128"/>
      <c r="N213" s="128"/>
      <c r="O213" s="128"/>
      <c r="P213" s="128"/>
      <c r="Q213" s="31"/>
      <c r="R213" s="31"/>
      <c r="S213" s="31"/>
      <c r="T213" s="31"/>
      <c r="U213" s="31"/>
      <c r="V213" s="31"/>
      <c r="W213" s="31"/>
      <c r="X213" s="46"/>
      <c r="Y213" s="46"/>
      <c r="Z213" s="46"/>
      <c r="AA213" s="46"/>
      <c r="AB213" s="46"/>
      <c r="AC213" s="46"/>
    </row>
    <row r="214" spans="1:29" ht="39.950000000000003" customHeight="1" x14ac:dyDescent="0.45">
      <c r="A214" s="140"/>
      <c r="B214" s="152"/>
      <c r="C214" s="67">
        <v>211</v>
      </c>
      <c r="D214" s="78" t="s">
        <v>188</v>
      </c>
      <c r="E214" s="107" t="s">
        <v>741</v>
      </c>
      <c r="F214" s="51" t="s">
        <v>35</v>
      </c>
      <c r="G214" s="51" t="s">
        <v>40</v>
      </c>
      <c r="H214" s="95">
        <v>71.11</v>
      </c>
      <c r="I214" s="32"/>
      <c r="J214" s="38">
        <f t="shared" si="6"/>
        <v>0</v>
      </c>
      <c r="K214" s="39" t="str">
        <f t="shared" si="7"/>
        <v>OK</v>
      </c>
      <c r="L214" s="128"/>
      <c r="M214" s="128"/>
      <c r="N214" s="128"/>
      <c r="O214" s="128"/>
      <c r="P214" s="128"/>
      <c r="Q214" s="31"/>
      <c r="R214" s="31"/>
      <c r="S214" s="31"/>
      <c r="T214" s="31"/>
      <c r="U214" s="31"/>
      <c r="V214" s="31"/>
      <c r="W214" s="31"/>
      <c r="X214" s="46"/>
      <c r="Y214" s="46"/>
      <c r="Z214" s="46"/>
      <c r="AA214" s="46"/>
      <c r="AB214" s="46"/>
      <c r="AC214" s="46"/>
    </row>
    <row r="215" spans="1:29" ht="39.950000000000003" customHeight="1" x14ac:dyDescent="0.45">
      <c r="A215" s="140"/>
      <c r="B215" s="152"/>
      <c r="C215" s="67">
        <v>212</v>
      </c>
      <c r="D215" s="78" t="s">
        <v>189</v>
      </c>
      <c r="E215" s="107" t="s">
        <v>741</v>
      </c>
      <c r="F215" s="51" t="s">
        <v>35</v>
      </c>
      <c r="G215" s="51" t="s">
        <v>157</v>
      </c>
      <c r="H215" s="95">
        <v>19</v>
      </c>
      <c r="I215" s="32"/>
      <c r="J215" s="38">
        <f t="shared" si="6"/>
        <v>0</v>
      </c>
      <c r="K215" s="39" t="str">
        <f t="shared" si="7"/>
        <v>OK</v>
      </c>
      <c r="L215" s="128"/>
      <c r="M215" s="128"/>
      <c r="N215" s="128"/>
      <c r="O215" s="128"/>
      <c r="P215" s="128"/>
      <c r="Q215" s="31"/>
      <c r="R215" s="31"/>
      <c r="S215" s="31"/>
      <c r="T215" s="31"/>
      <c r="U215" s="31"/>
      <c r="V215" s="31"/>
      <c r="W215" s="31"/>
      <c r="X215" s="46"/>
      <c r="Y215" s="46"/>
      <c r="Z215" s="46"/>
      <c r="AA215" s="46"/>
      <c r="AB215" s="46"/>
      <c r="AC215" s="46"/>
    </row>
    <row r="216" spans="1:29" ht="39.950000000000003" customHeight="1" x14ac:dyDescent="0.45">
      <c r="A216" s="140"/>
      <c r="B216" s="152"/>
      <c r="C216" s="67">
        <v>213</v>
      </c>
      <c r="D216" s="78" t="s">
        <v>190</v>
      </c>
      <c r="E216" s="107" t="s">
        <v>741</v>
      </c>
      <c r="F216" s="51" t="s">
        <v>35</v>
      </c>
      <c r="G216" s="51" t="s">
        <v>157</v>
      </c>
      <c r="H216" s="95">
        <v>13.51</v>
      </c>
      <c r="I216" s="32"/>
      <c r="J216" s="38">
        <f t="shared" si="6"/>
        <v>0</v>
      </c>
      <c r="K216" s="39" t="str">
        <f t="shared" si="7"/>
        <v>OK</v>
      </c>
      <c r="L216" s="128"/>
      <c r="M216" s="128"/>
      <c r="N216" s="128"/>
      <c r="O216" s="128"/>
      <c r="P216" s="128"/>
      <c r="Q216" s="31"/>
      <c r="R216" s="31"/>
      <c r="S216" s="31"/>
      <c r="T216" s="31"/>
      <c r="U216" s="31"/>
      <c r="V216" s="31"/>
      <c r="W216" s="31"/>
      <c r="X216" s="46"/>
      <c r="Y216" s="46"/>
      <c r="Z216" s="46"/>
      <c r="AA216" s="46"/>
      <c r="AB216" s="46"/>
      <c r="AC216" s="46"/>
    </row>
    <row r="217" spans="1:29" ht="39.950000000000003" customHeight="1" x14ac:dyDescent="0.45">
      <c r="A217" s="140"/>
      <c r="B217" s="152"/>
      <c r="C217" s="67">
        <v>214</v>
      </c>
      <c r="D217" s="78" t="s">
        <v>191</v>
      </c>
      <c r="E217" s="107" t="s">
        <v>741</v>
      </c>
      <c r="F217" s="51" t="s">
        <v>35</v>
      </c>
      <c r="G217" s="51" t="s">
        <v>157</v>
      </c>
      <c r="H217" s="95">
        <v>14</v>
      </c>
      <c r="I217" s="32"/>
      <c r="J217" s="38">
        <f t="shared" si="6"/>
        <v>0</v>
      </c>
      <c r="K217" s="39" t="str">
        <f t="shared" si="7"/>
        <v>OK</v>
      </c>
      <c r="L217" s="128"/>
      <c r="M217" s="128"/>
      <c r="N217" s="128"/>
      <c r="O217" s="128"/>
      <c r="P217" s="128"/>
      <c r="Q217" s="31"/>
      <c r="R217" s="31"/>
      <c r="S217" s="31"/>
      <c r="T217" s="31"/>
      <c r="U217" s="31"/>
      <c r="V217" s="31"/>
      <c r="W217" s="31"/>
      <c r="X217" s="46"/>
      <c r="Y217" s="46"/>
      <c r="Z217" s="46"/>
      <c r="AA217" s="46"/>
      <c r="AB217" s="46"/>
      <c r="AC217" s="46"/>
    </row>
    <row r="218" spans="1:29" ht="39.950000000000003" customHeight="1" x14ac:dyDescent="0.45">
      <c r="A218" s="140"/>
      <c r="B218" s="152"/>
      <c r="C218" s="67">
        <v>215</v>
      </c>
      <c r="D218" s="78" t="s">
        <v>192</v>
      </c>
      <c r="E218" s="107" t="s">
        <v>34</v>
      </c>
      <c r="F218" s="51" t="s">
        <v>35</v>
      </c>
      <c r="G218" s="51" t="s">
        <v>157</v>
      </c>
      <c r="H218" s="95">
        <v>21.79</v>
      </c>
      <c r="I218" s="32"/>
      <c r="J218" s="38">
        <f t="shared" si="6"/>
        <v>0</v>
      </c>
      <c r="K218" s="39" t="str">
        <f t="shared" si="7"/>
        <v>OK</v>
      </c>
      <c r="L218" s="128"/>
      <c r="M218" s="128"/>
      <c r="N218" s="128"/>
      <c r="O218" s="128"/>
      <c r="P218" s="128"/>
      <c r="Q218" s="31"/>
      <c r="R218" s="31"/>
      <c r="S218" s="31"/>
      <c r="T218" s="31"/>
      <c r="U218" s="31"/>
      <c r="V218" s="31"/>
      <c r="W218" s="31"/>
      <c r="X218" s="46"/>
      <c r="Y218" s="46"/>
      <c r="Z218" s="46"/>
      <c r="AA218" s="46"/>
      <c r="AB218" s="46"/>
      <c r="AC218" s="46"/>
    </row>
    <row r="219" spans="1:29" ht="39.950000000000003" customHeight="1" x14ac:dyDescent="0.45">
      <c r="A219" s="140"/>
      <c r="B219" s="152"/>
      <c r="C219" s="67">
        <v>216</v>
      </c>
      <c r="D219" s="78" t="s">
        <v>193</v>
      </c>
      <c r="E219" s="107" t="s">
        <v>34</v>
      </c>
      <c r="F219" s="51" t="s">
        <v>35</v>
      </c>
      <c r="G219" s="51" t="s">
        <v>157</v>
      </c>
      <c r="H219" s="95">
        <v>45</v>
      </c>
      <c r="I219" s="32"/>
      <c r="J219" s="38">
        <f t="shared" si="6"/>
        <v>0</v>
      </c>
      <c r="K219" s="39" t="str">
        <f t="shared" si="7"/>
        <v>OK</v>
      </c>
      <c r="L219" s="128"/>
      <c r="M219" s="128"/>
      <c r="N219" s="128"/>
      <c r="O219" s="128"/>
      <c r="P219" s="128"/>
      <c r="Q219" s="31"/>
      <c r="R219" s="31"/>
      <c r="S219" s="31"/>
      <c r="T219" s="31"/>
      <c r="U219" s="31"/>
      <c r="V219" s="31"/>
      <c r="W219" s="31"/>
      <c r="X219" s="46"/>
      <c r="Y219" s="46"/>
      <c r="Z219" s="46"/>
      <c r="AA219" s="46"/>
      <c r="AB219" s="46"/>
      <c r="AC219" s="46"/>
    </row>
    <row r="220" spans="1:29" ht="39.950000000000003" customHeight="1" x14ac:dyDescent="0.45">
      <c r="A220" s="140"/>
      <c r="B220" s="152"/>
      <c r="C220" s="67">
        <v>217</v>
      </c>
      <c r="D220" s="78" t="s">
        <v>194</v>
      </c>
      <c r="E220" s="107" t="s">
        <v>480</v>
      </c>
      <c r="F220" s="51" t="s">
        <v>35</v>
      </c>
      <c r="G220" s="51" t="s">
        <v>157</v>
      </c>
      <c r="H220" s="95">
        <v>25</v>
      </c>
      <c r="I220" s="32"/>
      <c r="J220" s="38">
        <f t="shared" si="6"/>
        <v>0</v>
      </c>
      <c r="K220" s="39" t="str">
        <f t="shared" si="7"/>
        <v>OK</v>
      </c>
      <c r="L220" s="128"/>
      <c r="M220" s="128"/>
      <c r="N220" s="128"/>
      <c r="O220" s="128"/>
      <c r="P220" s="128"/>
      <c r="Q220" s="31"/>
      <c r="R220" s="31"/>
      <c r="S220" s="31"/>
      <c r="T220" s="31"/>
      <c r="U220" s="31"/>
      <c r="V220" s="31"/>
      <c r="W220" s="31"/>
      <c r="X220" s="46"/>
      <c r="Y220" s="46"/>
      <c r="Z220" s="46"/>
      <c r="AA220" s="46"/>
      <c r="AB220" s="46"/>
      <c r="AC220" s="46"/>
    </row>
    <row r="221" spans="1:29" ht="39.950000000000003" customHeight="1" x14ac:dyDescent="0.45">
      <c r="A221" s="140"/>
      <c r="B221" s="152"/>
      <c r="C221" s="67">
        <v>218</v>
      </c>
      <c r="D221" s="78" t="s">
        <v>195</v>
      </c>
      <c r="E221" s="107" t="s">
        <v>741</v>
      </c>
      <c r="F221" s="51" t="s">
        <v>35</v>
      </c>
      <c r="G221" s="51" t="s">
        <v>157</v>
      </c>
      <c r="H221" s="95">
        <v>40.590000000000003</v>
      </c>
      <c r="I221" s="32"/>
      <c r="J221" s="38">
        <f t="shared" si="6"/>
        <v>0</v>
      </c>
      <c r="K221" s="39" t="str">
        <f t="shared" si="7"/>
        <v>OK</v>
      </c>
      <c r="L221" s="128"/>
      <c r="M221" s="128"/>
      <c r="N221" s="128"/>
      <c r="O221" s="128"/>
      <c r="P221" s="128"/>
      <c r="Q221" s="31"/>
      <c r="R221" s="31"/>
      <c r="S221" s="31"/>
      <c r="T221" s="31"/>
      <c r="U221" s="31"/>
      <c r="V221" s="31"/>
      <c r="W221" s="31"/>
      <c r="X221" s="46"/>
      <c r="Y221" s="46"/>
      <c r="Z221" s="46"/>
      <c r="AA221" s="46"/>
      <c r="AB221" s="46"/>
      <c r="AC221" s="46"/>
    </row>
    <row r="222" spans="1:29" ht="39.950000000000003" customHeight="1" x14ac:dyDescent="0.45">
      <c r="A222" s="140"/>
      <c r="B222" s="152"/>
      <c r="C222" s="67">
        <v>219</v>
      </c>
      <c r="D222" s="78" t="s">
        <v>196</v>
      </c>
      <c r="E222" s="107" t="s">
        <v>741</v>
      </c>
      <c r="F222" s="51" t="s">
        <v>35</v>
      </c>
      <c r="G222" s="51" t="s">
        <v>157</v>
      </c>
      <c r="H222" s="95">
        <v>34</v>
      </c>
      <c r="I222" s="32"/>
      <c r="J222" s="38">
        <f t="shared" si="6"/>
        <v>0</v>
      </c>
      <c r="K222" s="39" t="str">
        <f t="shared" si="7"/>
        <v>OK</v>
      </c>
      <c r="L222" s="128"/>
      <c r="M222" s="128"/>
      <c r="N222" s="128"/>
      <c r="O222" s="128"/>
      <c r="P222" s="128"/>
      <c r="Q222" s="31"/>
      <c r="R222" s="31"/>
      <c r="S222" s="31"/>
      <c r="T222" s="31"/>
      <c r="U222" s="31"/>
      <c r="V222" s="31"/>
      <c r="W222" s="31"/>
      <c r="X222" s="46"/>
      <c r="Y222" s="46"/>
      <c r="Z222" s="46"/>
      <c r="AA222" s="46"/>
      <c r="AB222" s="46"/>
      <c r="AC222" s="46"/>
    </row>
    <row r="223" spans="1:29" ht="39.950000000000003" customHeight="1" x14ac:dyDescent="0.45">
      <c r="A223" s="140"/>
      <c r="B223" s="152"/>
      <c r="C223" s="67">
        <v>220</v>
      </c>
      <c r="D223" s="78" t="s">
        <v>197</v>
      </c>
      <c r="E223" s="107" t="s">
        <v>741</v>
      </c>
      <c r="F223" s="51" t="s">
        <v>35</v>
      </c>
      <c r="G223" s="51" t="s">
        <v>157</v>
      </c>
      <c r="H223" s="95">
        <v>7</v>
      </c>
      <c r="I223" s="32"/>
      <c r="J223" s="38">
        <f t="shared" si="6"/>
        <v>0</v>
      </c>
      <c r="K223" s="39" t="str">
        <f t="shared" si="7"/>
        <v>OK</v>
      </c>
      <c r="L223" s="128"/>
      <c r="M223" s="128"/>
      <c r="N223" s="128"/>
      <c r="O223" s="128"/>
      <c r="P223" s="128"/>
      <c r="Q223" s="31"/>
      <c r="R223" s="31"/>
      <c r="S223" s="31"/>
      <c r="T223" s="31"/>
      <c r="U223" s="31"/>
      <c r="V223" s="31"/>
      <c r="W223" s="31"/>
      <c r="X223" s="46"/>
      <c r="Y223" s="46"/>
      <c r="Z223" s="46"/>
      <c r="AA223" s="46"/>
      <c r="AB223" s="46"/>
      <c r="AC223" s="46"/>
    </row>
    <row r="224" spans="1:29" ht="39.950000000000003" customHeight="1" x14ac:dyDescent="0.45">
      <c r="A224" s="140"/>
      <c r="B224" s="152"/>
      <c r="C224" s="67">
        <v>221</v>
      </c>
      <c r="D224" s="78" t="s">
        <v>198</v>
      </c>
      <c r="E224" s="107" t="s">
        <v>741</v>
      </c>
      <c r="F224" s="51" t="s">
        <v>35</v>
      </c>
      <c r="G224" s="51" t="s">
        <v>157</v>
      </c>
      <c r="H224" s="95">
        <v>44.64</v>
      </c>
      <c r="I224" s="32"/>
      <c r="J224" s="38">
        <f t="shared" si="6"/>
        <v>0</v>
      </c>
      <c r="K224" s="39" t="str">
        <f t="shared" si="7"/>
        <v>OK</v>
      </c>
      <c r="L224" s="128"/>
      <c r="M224" s="128"/>
      <c r="N224" s="128"/>
      <c r="O224" s="128"/>
      <c r="P224" s="128"/>
      <c r="Q224" s="31"/>
      <c r="R224" s="31"/>
      <c r="S224" s="31"/>
      <c r="T224" s="31"/>
      <c r="U224" s="31"/>
      <c r="V224" s="31"/>
      <c r="W224" s="31"/>
      <c r="X224" s="46"/>
      <c r="Y224" s="46"/>
      <c r="Z224" s="46"/>
      <c r="AA224" s="46"/>
      <c r="AB224" s="46"/>
      <c r="AC224" s="46"/>
    </row>
    <row r="225" spans="1:29" ht="39.950000000000003" customHeight="1" x14ac:dyDescent="0.45">
      <c r="A225" s="140"/>
      <c r="B225" s="152"/>
      <c r="C225" s="67">
        <v>222</v>
      </c>
      <c r="D225" s="78" t="s">
        <v>199</v>
      </c>
      <c r="E225" s="107" t="s">
        <v>744</v>
      </c>
      <c r="F225" s="51" t="s">
        <v>35</v>
      </c>
      <c r="G225" s="51" t="s">
        <v>157</v>
      </c>
      <c r="H225" s="95">
        <v>153.91</v>
      </c>
      <c r="I225" s="32"/>
      <c r="J225" s="38">
        <f t="shared" si="6"/>
        <v>0</v>
      </c>
      <c r="K225" s="39" t="str">
        <f t="shared" si="7"/>
        <v>OK</v>
      </c>
      <c r="L225" s="128"/>
      <c r="M225" s="128"/>
      <c r="N225" s="128"/>
      <c r="O225" s="128"/>
      <c r="P225" s="128"/>
      <c r="Q225" s="31"/>
      <c r="R225" s="31"/>
      <c r="S225" s="31"/>
      <c r="T225" s="31"/>
      <c r="U225" s="31"/>
      <c r="V225" s="31"/>
      <c r="W225" s="31"/>
      <c r="X225" s="46"/>
      <c r="Y225" s="46"/>
      <c r="Z225" s="46"/>
      <c r="AA225" s="46"/>
      <c r="AB225" s="46"/>
      <c r="AC225" s="46"/>
    </row>
    <row r="226" spans="1:29" ht="39.950000000000003" customHeight="1" x14ac:dyDescent="0.45">
      <c r="A226" s="140"/>
      <c r="B226" s="152"/>
      <c r="C226" s="67">
        <v>223</v>
      </c>
      <c r="D226" s="78" t="s">
        <v>200</v>
      </c>
      <c r="E226" s="107" t="s">
        <v>745</v>
      </c>
      <c r="F226" s="51" t="s">
        <v>35</v>
      </c>
      <c r="G226" s="51" t="s">
        <v>157</v>
      </c>
      <c r="H226" s="95">
        <v>66.87</v>
      </c>
      <c r="I226" s="32"/>
      <c r="J226" s="38">
        <f t="shared" si="6"/>
        <v>0</v>
      </c>
      <c r="K226" s="39" t="str">
        <f t="shared" si="7"/>
        <v>OK</v>
      </c>
      <c r="L226" s="128"/>
      <c r="M226" s="128"/>
      <c r="N226" s="128"/>
      <c r="O226" s="128"/>
      <c r="P226" s="128"/>
      <c r="Q226" s="31"/>
      <c r="R226" s="31"/>
      <c r="S226" s="31"/>
      <c r="T226" s="31"/>
      <c r="U226" s="31"/>
      <c r="V226" s="31"/>
      <c r="W226" s="31"/>
      <c r="X226" s="46"/>
      <c r="Y226" s="46"/>
      <c r="Z226" s="46"/>
      <c r="AA226" s="46"/>
      <c r="AB226" s="46"/>
      <c r="AC226" s="46"/>
    </row>
    <row r="227" spans="1:29" ht="39.950000000000003" customHeight="1" x14ac:dyDescent="0.45">
      <c r="A227" s="140"/>
      <c r="B227" s="152"/>
      <c r="C227" s="67">
        <v>224</v>
      </c>
      <c r="D227" s="78" t="s">
        <v>746</v>
      </c>
      <c r="E227" s="107" t="s">
        <v>744</v>
      </c>
      <c r="F227" s="51" t="s">
        <v>228</v>
      </c>
      <c r="G227" s="51" t="s">
        <v>157</v>
      </c>
      <c r="H227" s="95">
        <v>222</v>
      </c>
      <c r="I227" s="32"/>
      <c r="J227" s="38">
        <f t="shared" si="6"/>
        <v>0</v>
      </c>
      <c r="K227" s="39" t="str">
        <f t="shared" si="7"/>
        <v>OK</v>
      </c>
      <c r="L227" s="128"/>
      <c r="M227" s="128"/>
      <c r="N227" s="128"/>
      <c r="O227" s="128"/>
      <c r="P227" s="128"/>
      <c r="Q227" s="31"/>
      <c r="R227" s="31"/>
      <c r="S227" s="31"/>
      <c r="T227" s="31"/>
      <c r="U227" s="31"/>
      <c r="V227" s="31"/>
      <c r="W227" s="31"/>
      <c r="X227" s="46"/>
      <c r="Y227" s="46"/>
      <c r="Z227" s="46"/>
      <c r="AA227" s="46"/>
      <c r="AB227" s="46"/>
      <c r="AC227" s="46"/>
    </row>
    <row r="228" spans="1:29" ht="39.950000000000003" customHeight="1" x14ac:dyDescent="0.45">
      <c r="A228" s="140"/>
      <c r="B228" s="152"/>
      <c r="C228" s="67">
        <v>225</v>
      </c>
      <c r="D228" s="78" t="s">
        <v>747</v>
      </c>
      <c r="E228" s="107" t="s">
        <v>481</v>
      </c>
      <c r="F228" s="51" t="s">
        <v>228</v>
      </c>
      <c r="G228" s="51" t="s">
        <v>157</v>
      </c>
      <c r="H228" s="95">
        <v>491.29</v>
      </c>
      <c r="I228" s="32"/>
      <c r="J228" s="38">
        <f t="shared" si="6"/>
        <v>0</v>
      </c>
      <c r="K228" s="39" t="str">
        <f t="shared" si="7"/>
        <v>OK</v>
      </c>
      <c r="L228" s="128"/>
      <c r="M228" s="128"/>
      <c r="N228" s="128"/>
      <c r="O228" s="128"/>
      <c r="P228" s="128"/>
      <c r="Q228" s="31"/>
      <c r="R228" s="31"/>
      <c r="S228" s="31"/>
      <c r="T228" s="31"/>
      <c r="U228" s="31"/>
      <c r="V228" s="31"/>
      <c r="W228" s="31"/>
      <c r="X228" s="46"/>
      <c r="Y228" s="46"/>
      <c r="Z228" s="46"/>
      <c r="AA228" s="46"/>
      <c r="AB228" s="46"/>
      <c r="AC228" s="46"/>
    </row>
    <row r="229" spans="1:29" ht="39.950000000000003" customHeight="1" x14ac:dyDescent="0.45">
      <c r="A229" s="140"/>
      <c r="B229" s="152"/>
      <c r="C229" s="67">
        <v>226</v>
      </c>
      <c r="D229" s="78" t="s">
        <v>201</v>
      </c>
      <c r="E229" s="107" t="s">
        <v>34</v>
      </c>
      <c r="F229" s="51" t="s">
        <v>35</v>
      </c>
      <c r="G229" s="51" t="s">
        <v>157</v>
      </c>
      <c r="H229" s="95">
        <v>27.11</v>
      </c>
      <c r="I229" s="32"/>
      <c r="J229" s="38">
        <f t="shared" si="6"/>
        <v>0</v>
      </c>
      <c r="K229" s="39" t="str">
        <f t="shared" si="7"/>
        <v>OK</v>
      </c>
      <c r="L229" s="128"/>
      <c r="M229" s="128"/>
      <c r="N229" s="128"/>
      <c r="O229" s="128"/>
      <c r="P229" s="128"/>
      <c r="Q229" s="31"/>
      <c r="R229" s="31"/>
      <c r="S229" s="31"/>
      <c r="T229" s="31"/>
      <c r="U229" s="31"/>
      <c r="V229" s="31"/>
      <c r="W229" s="31"/>
      <c r="X229" s="46"/>
      <c r="Y229" s="46"/>
      <c r="Z229" s="46"/>
      <c r="AA229" s="46"/>
      <c r="AB229" s="46"/>
      <c r="AC229" s="46"/>
    </row>
    <row r="230" spans="1:29" ht="39.950000000000003" customHeight="1" x14ac:dyDescent="0.45">
      <c r="A230" s="140"/>
      <c r="B230" s="152"/>
      <c r="C230" s="67">
        <v>227</v>
      </c>
      <c r="D230" s="78" t="s">
        <v>202</v>
      </c>
      <c r="E230" s="107" t="s">
        <v>34</v>
      </c>
      <c r="F230" s="51" t="s">
        <v>35</v>
      </c>
      <c r="G230" s="51" t="s">
        <v>157</v>
      </c>
      <c r="H230" s="95">
        <v>18</v>
      </c>
      <c r="I230" s="32"/>
      <c r="J230" s="38">
        <f t="shared" si="6"/>
        <v>0</v>
      </c>
      <c r="K230" s="39" t="str">
        <f t="shared" si="7"/>
        <v>OK</v>
      </c>
      <c r="L230" s="128"/>
      <c r="M230" s="128"/>
      <c r="N230" s="128"/>
      <c r="O230" s="128"/>
      <c r="P230" s="128"/>
      <c r="Q230" s="31"/>
      <c r="R230" s="31"/>
      <c r="S230" s="31"/>
      <c r="T230" s="31"/>
      <c r="U230" s="31"/>
      <c r="V230" s="31"/>
      <c r="W230" s="31"/>
      <c r="X230" s="46"/>
      <c r="Y230" s="46"/>
      <c r="Z230" s="46"/>
      <c r="AA230" s="46"/>
      <c r="AB230" s="46"/>
      <c r="AC230" s="46"/>
    </row>
    <row r="231" spans="1:29" ht="39.950000000000003" customHeight="1" x14ac:dyDescent="0.45">
      <c r="A231" s="140"/>
      <c r="B231" s="152"/>
      <c r="C231" s="67">
        <v>228</v>
      </c>
      <c r="D231" s="78" t="s">
        <v>203</v>
      </c>
      <c r="E231" s="107" t="s">
        <v>741</v>
      </c>
      <c r="F231" s="51" t="s">
        <v>35</v>
      </c>
      <c r="G231" s="51" t="s">
        <v>157</v>
      </c>
      <c r="H231" s="95">
        <v>27.3</v>
      </c>
      <c r="I231" s="32"/>
      <c r="J231" s="38">
        <f t="shared" si="6"/>
        <v>0</v>
      </c>
      <c r="K231" s="39" t="str">
        <f t="shared" si="7"/>
        <v>OK</v>
      </c>
      <c r="L231" s="128"/>
      <c r="M231" s="128"/>
      <c r="N231" s="128"/>
      <c r="O231" s="128"/>
      <c r="P231" s="128"/>
      <c r="Q231" s="31"/>
      <c r="R231" s="31"/>
      <c r="S231" s="31"/>
      <c r="T231" s="31"/>
      <c r="U231" s="31"/>
      <c r="V231" s="31"/>
      <c r="W231" s="31"/>
      <c r="X231" s="46"/>
      <c r="Y231" s="46"/>
      <c r="Z231" s="46"/>
      <c r="AA231" s="46"/>
      <c r="AB231" s="46"/>
      <c r="AC231" s="46"/>
    </row>
    <row r="232" spans="1:29" ht="39.950000000000003" customHeight="1" x14ac:dyDescent="0.45">
      <c r="A232" s="140"/>
      <c r="B232" s="152"/>
      <c r="C232" s="67">
        <v>229</v>
      </c>
      <c r="D232" s="78" t="s">
        <v>204</v>
      </c>
      <c r="E232" s="107" t="s">
        <v>34</v>
      </c>
      <c r="F232" s="51" t="s">
        <v>35</v>
      </c>
      <c r="G232" s="51" t="s">
        <v>157</v>
      </c>
      <c r="H232" s="95">
        <v>42.67</v>
      </c>
      <c r="I232" s="32"/>
      <c r="J232" s="38">
        <f t="shared" si="6"/>
        <v>0</v>
      </c>
      <c r="K232" s="39" t="str">
        <f t="shared" si="7"/>
        <v>OK</v>
      </c>
      <c r="L232" s="128"/>
      <c r="M232" s="128"/>
      <c r="N232" s="128"/>
      <c r="O232" s="128"/>
      <c r="P232" s="128"/>
      <c r="Q232" s="31"/>
      <c r="R232" s="31"/>
      <c r="S232" s="31"/>
      <c r="T232" s="31"/>
      <c r="U232" s="31"/>
      <c r="V232" s="31"/>
      <c r="W232" s="31"/>
      <c r="X232" s="46"/>
      <c r="Y232" s="46"/>
      <c r="Z232" s="46"/>
      <c r="AA232" s="46"/>
      <c r="AB232" s="46"/>
      <c r="AC232" s="46"/>
    </row>
    <row r="233" spans="1:29" ht="39.950000000000003" customHeight="1" x14ac:dyDescent="0.45">
      <c r="A233" s="140"/>
      <c r="B233" s="152"/>
      <c r="C233" s="67">
        <v>230</v>
      </c>
      <c r="D233" s="78" t="s">
        <v>205</v>
      </c>
      <c r="E233" s="107" t="s">
        <v>741</v>
      </c>
      <c r="F233" s="51" t="s">
        <v>35</v>
      </c>
      <c r="G233" s="51" t="s">
        <v>157</v>
      </c>
      <c r="H233" s="95">
        <v>22.91</v>
      </c>
      <c r="I233" s="32"/>
      <c r="J233" s="38">
        <f t="shared" si="6"/>
        <v>0</v>
      </c>
      <c r="K233" s="39" t="str">
        <f t="shared" si="7"/>
        <v>OK</v>
      </c>
      <c r="L233" s="128"/>
      <c r="M233" s="128"/>
      <c r="N233" s="128"/>
      <c r="O233" s="128"/>
      <c r="P233" s="128"/>
      <c r="Q233" s="31"/>
      <c r="R233" s="31"/>
      <c r="S233" s="31"/>
      <c r="T233" s="31"/>
      <c r="U233" s="31"/>
      <c r="V233" s="31"/>
      <c r="W233" s="31"/>
      <c r="X233" s="46"/>
      <c r="Y233" s="46"/>
      <c r="Z233" s="46"/>
      <c r="AA233" s="46"/>
      <c r="AB233" s="46"/>
      <c r="AC233" s="46"/>
    </row>
    <row r="234" spans="1:29" ht="39.950000000000003" customHeight="1" x14ac:dyDescent="0.45">
      <c r="A234" s="140"/>
      <c r="B234" s="152"/>
      <c r="C234" s="67">
        <v>231</v>
      </c>
      <c r="D234" s="78" t="s">
        <v>748</v>
      </c>
      <c r="E234" s="107" t="s">
        <v>749</v>
      </c>
      <c r="F234" s="51" t="s">
        <v>35</v>
      </c>
      <c r="G234" s="51" t="s">
        <v>157</v>
      </c>
      <c r="H234" s="95">
        <v>8.41</v>
      </c>
      <c r="I234" s="32">
        <v>1</v>
      </c>
      <c r="J234" s="38">
        <f t="shared" si="6"/>
        <v>1</v>
      </c>
      <c r="K234" s="39" t="str">
        <f t="shared" si="7"/>
        <v>OK</v>
      </c>
      <c r="L234" s="128"/>
      <c r="M234" s="128"/>
      <c r="N234" s="128"/>
      <c r="O234" s="128"/>
      <c r="P234" s="128"/>
      <c r="Q234" s="31"/>
      <c r="R234" s="31"/>
      <c r="S234" s="31"/>
      <c r="T234" s="31"/>
      <c r="U234" s="31"/>
      <c r="V234" s="31"/>
      <c r="W234" s="31"/>
      <c r="X234" s="46"/>
      <c r="Y234" s="46"/>
      <c r="Z234" s="46"/>
      <c r="AA234" s="46"/>
      <c r="AB234" s="46"/>
      <c r="AC234" s="46"/>
    </row>
    <row r="235" spans="1:29" ht="39.950000000000003" customHeight="1" x14ac:dyDescent="0.45">
      <c r="A235" s="140"/>
      <c r="B235" s="152"/>
      <c r="C235" s="67">
        <v>232</v>
      </c>
      <c r="D235" s="78" t="s">
        <v>426</v>
      </c>
      <c r="E235" s="107" t="s">
        <v>741</v>
      </c>
      <c r="F235" s="51" t="s">
        <v>228</v>
      </c>
      <c r="G235" s="51" t="s">
        <v>157</v>
      </c>
      <c r="H235" s="95">
        <v>16.82</v>
      </c>
      <c r="I235" s="32"/>
      <c r="J235" s="38">
        <f t="shared" si="6"/>
        <v>0</v>
      </c>
      <c r="K235" s="39" t="str">
        <f t="shared" si="7"/>
        <v>OK</v>
      </c>
      <c r="L235" s="128"/>
      <c r="M235" s="128"/>
      <c r="N235" s="128"/>
      <c r="O235" s="128"/>
      <c r="P235" s="128"/>
      <c r="Q235" s="31"/>
      <c r="R235" s="31"/>
      <c r="S235" s="31"/>
      <c r="T235" s="31"/>
      <c r="U235" s="31"/>
      <c r="V235" s="31"/>
      <c r="W235" s="31"/>
      <c r="X235" s="46"/>
      <c r="Y235" s="46"/>
      <c r="Z235" s="46"/>
      <c r="AA235" s="46"/>
      <c r="AB235" s="46"/>
      <c r="AC235" s="46"/>
    </row>
    <row r="236" spans="1:29" ht="39.950000000000003" customHeight="1" x14ac:dyDescent="0.45">
      <c r="A236" s="140"/>
      <c r="B236" s="152"/>
      <c r="C236" s="67">
        <v>233</v>
      </c>
      <c r="D236" s="78" t="s">
        <v>443</v>
      </c>
      <c r="E236" s="107">
        <v>954</v>
      </c>
      <c r="F236" s="51" t="s">
        <v>228</v>
      </c>
      <c r="G236" s="51" t="s">
        <v>157</v>
      </c>
      <c r="H236" s="95">
        <v>48</v>
      </c>
      <c r="I236" s="32">
        <v>1</v>
      </c>
      <c r="J236" s="38">
        <f t="shared" si="6"/>
        <v>1</v>
      </c>
      <c r="K236" s="39" t="str">
        <f t="shared" si="7"/>
        <v>OK</v>
      </c>
      <c r="L236" s="128"/>
      <c r="M236" s="128"/>
      <c r="N236" s="128"/>
      <c r="O236" s="128"/>
      <c r="P236" s="128"/>
      <c r="Q236" s="31"/>
      <c r="R236" s="31"/>
      <c r="S236" s="31"/>
      <c r="T236" s="31"/>
      <c r="U236" s="31"/>
      <c r="V236" s="31"/>
      <c r="W236" s="31"/>
      <c r="X236" s="46"/>
      <c r="Y236" s="46"/>
      <c r="Z236" s="46"/>
      <c r="AA236" s="46"/>
      <c r="AB236" s="46"/>
      <c r="AC236" s="46"/>
    </row>
    <row r="237" spans="1:29" ht="39.950000000000003" customHeight="1" x14ac:dyDescent="0.45">
      <c r="A237" s="140"/>
      <c r="B237" s="152"/>
      <c r="C237" s="67">
        <v>234</v>
      </c>
      <c r="D237" s="78" t="s">
        <v>444</v>
      </c>
      <c r="E237" s="107" t="s">
        <v>34</v>
      </c>
      <c r="F237" s="51" t="s">
        <v>228</v>
      </c>
      <c r="G237" s="51" t="s">
        <v>157</v>
      </c>
      <c r="H237" s="95">
        <v>27.6</v>
      </c>
      <c r="I237" s="32"/>
      <c r="J237" s="38">
        <f t="shared" si="6"/>
        <v>0</v>
      </c>
      <c r="K237" s="39" t="str">
        <f t="shared" si="7"/>
        <v>OK</v>
      </c>
      <c r="L237" s="128"/>
      <c r="M237" s="128"/>
      <c r="N237" s="128"/>
      <c r="O237" s="128"/>
      <c r="P237" s="128"/>
      <c r="Q237" s="31"/>
      <c r="R237" s="31"/>
      <c r="S237" s="31"/>
      <c r="T237" s="31"/>
      <c r="U237" s="31"/>
      <c r="V237" s="31"/>
      <c r="W237" s="31"/>
      <c r="X237" s="46"/>
      <c r="Y237" s="46"/>
      <c r="Z237" s="46"/>
      <c r="AA237" s="46"/>
      <c r="AB237" s="46"/>
      <c r="AC237" s="46"/>
    </row>
    <row r="238" spans="1:29" ht="39.950000000000003" customHeight="1" x14ac:dyDescent="0.45">
      <c r="A238" s="140"/>
      <c r="B238" s="152"/>
      <c r="C238" s="67">
        <v>235</v>
      </c>
      <c r="D238" s="78" t="s">
        <v>429</v>
      </c>
      <c r="E238" s="107" t="s">
        <v>480</v>
      </c>
      <c r="F238" s="51" t="s">
        <v>228</v>
      </c>
      <c r="G238" s="51" t="s">
        <v>157</v>
      </c>
      <c r="H238" s="95">
        <v>3</v>
      </c>
      <c r="I238" s="32"/>
      <c r="J238" s="38">
        <f t="shared" si="6"/>
        <v>0</v>
      </c>
      <c r="K238" s="39" t="str">
        <f t="shared" si="7"/>
        <v>OK</v>
      </c>
      <c r="L238" s="128"/>
      <c r="M238" s="128"/>
      <c r="N238" s="128"/>
      <c r="O238" s="128"/>
      <c r="P238" s="128"/>
      <c r="Q238" s="31"/>
      <c r="R238" s="31"/>
      <c r="S238" s="31"/>
      <c r="T238" s="31"/>
      <c r="U238" s="31"/>
      <c r="V238" s="31"/>
      <c r="W238" s="31"/>
      <c r="X238" s="46"/>
      <c r="Y238" s="46"/>
      <c r="Z238" s="46"/>
      <c r="AA238" s="46"/>
      <c r="AB238" s="46"/>
      <c r="AC238" s="46"/>
    </row>
    <row r="239" spans="1:29" ht="39.950000000000003" customHeight="1" x14ac:dyDescent="0.45">
      <c r="A239" s="140"/>
      <c r="B239" s="152"/>
      <c r="C239" s="67">
        <v>236</v>
      </c>
      <c r="D239" s="78" t="s">
        <v>442</v>
      </c>
      <c r="E239" s="107" t="s">
        <v>484</v>
      </c>
      <c r="F239" s="51" t="s">
        <v>228</v>
      </c>
      <c r="G239" s="51" t="s">
        <v>157</v>
      </c>
      <c r="H239" s="95">
        <v>9.3000000000000007</v>
      </c>
      <c r="I239" s="32"/>
      <c r="J239" s="38">
        <f t="shared" si="6"/>
        <v>0</v>
      </c>
      <c r="K239" s="39" t="str">
        <f t="shared" si="7"/>
        <v>OK</v>
      </c>
      <c r="L239" s="128"/>
      <c r="M239" s="128"/>
      <c r="N239" s="128"/>
      <c r="O239" s="128"/>
      <c r="P239" s="128"/>
      <c r="Q239" s="31"/>
      <c r="R239" s="31"/>
      <c r="S239" s="31"/>
      <c r="T239" s="31"/>
      <c r="U239" s="31"/>
      <c r="V239" s="31"/>
      <c r="W239" s="31"/>
      <c r="X239" s="46"/>
      <c r="Y239" s="46"/>
      <c r="Z239" s="46"/>
      <c r="AA239" s="46"/>
      <c r="AB239" s="46"/>
      <c r="AC239" s="46"/>
    </row>
    <row r="240" spans="1:29" ht="39.950000000000003" customHeight="1" x14ac:dyDescent="0.45">
      <c r="A240" s="140"/>
      <c r="B240" s="152"/>
      <c r="C240" s="67">
        <v>237</v>
      </c>
      <c r="D240" s="78" t="s">
        <v>445</v>
      </c>
      <c r="E240" s="107" t="s">
        <v>480</v>
      </c>
      <c r="F240" s="51" t="s">
        <v>228</v>
      </c>
      <c r="G240" s="51" t="s">
        <v>157</v>
      </c>
      <c r="H240" s="95">
        <v>26</v>
      </c>
      <c r="I240" s="32"/>
      <c r="J240" s="38">
        <f t="shared" si="6"/>
        <v>0</v>
      </c>
      <c r="K240" s="39" t="str">
        <f t="shared" si="7"/>
        <v>OK</v>
      </c>
      <c r="L240" s="128"/>
      <c r="M240" s="128"/>
      <c r="N240" s="128"/>
      <c r="O240" s="128"/>
      <c r="P240" s="128"/>
      <c r="Q240" s="31"/>
      <c r="R240" s="31"/>
      <c r="S240" s="31"/>
      <c r="T240" s="31"/>
      <c r="U240" s="31"/>
      <c r="V240" s="31"/>
      <c r="W240" s="31"/>
      <c r="X240" s="46"/>
      <c r="Y240" s="46"/>
      <c r="Z240" s="46"/>
      <c r="AA240" s="46"/>
      <c r="AB240" s="46"/>
      <c r="AC240" s="46"/>
    </row>
    <row r="241" spans="1:29" ht="39.950000000000003" customHeight="1" x14ac:dyDescent="0.45">
      <c r="A241" s="140"/>
      <c r="B241" s="152"/>
      <c r="C241" s="67">
        <v>238</v>
      </c>
      <c r="D241" s="78" t="s">
        <v>482</v>
      </c>
      <c r="E241" s="107" t="s">
        <v>34</v>
      </c>
      <c r="F241" s="51" t="s">
        <v>228</v>
      </c>
      <c r="G241" s="51" t="s">
        <v>157</v>
      </c>
      <c r="H241" s="95">
        <v>23.9</v>
      </c>
      <c r="I241" s="32"/>
      <c r="J241" s="38">
        <f t="shared" si="6"/>
        <v>0</v>
      </c>
      <c r="K241" s="39" t="str">
        <f t="shared" si="7"/>
        <v>OK</v>
      </c>
      <c r="L241" s="128"/>
      <c r="M241" s="128"/>
      <c r="N241" s="128"/>
      <c r="O241" s="128"/>
      <c r="P241" s="128"/>
      <c r="Q241" s="31"/>
      <c r="R241" s="31"/>
      <c r="S241" s="31"/>
      <c r="T241" s="31"/>
      <c r="U241" s="31"/>
      <c r="V241" s="31"/>
      <c r="W241" s="31"/>
      <c r="X241" s="46"/>
      <c r="Y241" s="46"/>
      <c r="Z241" s="46"/>
      <c r="AA241" s="46"/>
      <c r="AB241" s="46"/>
      <c r="AC241" s="46"/>
    </row>
    <row r="242" spans="1:29" ht="39.950000000000003" customHeight="1" x14ac:dyDescent="0.45">
      <c r="A242" s="140"/>
      <c r="B242" s="152"/>
      <c r="C242" s="67">
        <v>239</v>
      </c>
      <c r="D242" s="78" t="s">
        <v>483</v>
      </c>
      <c r="E242" s="107">
        <v>954</v>
      </c>
      <c r="F242" s="51" t="s">
        <v>228</v>
      </c>
      <c r="G242" s="51" t="s">
        <v>157</v>
      </c>
      <c r="H242" s="95">
        <v>32.299999999999997</v>
      </c>
      <c r="I242" s="32"/>
      <c r="J242" s="38">
        <f t="shared" si="6"/>
        <v>0</v>
      </c>
      <c r="K242" s="39" t="str">
        <f t="shared" si="7"/>
        <v>OK</v>
      </c>
      <c r="L242" s="128"/>
      <c r="M242" s="128"/>
      <c r="N242" s="128"/>
      <c r="O242" s="128"/>
      <c r="P242" s="128"/>
      <c r="Q242" s="31"/>
      <c r="R242" s="31"/>
      <c r="S242" s="31"/>
      <c r="T242" s="31"/>
      <c r="U242" s="31"/>
      <c r="V242" s="31"/>
      <c r="W242" s="31"/>
      <c r="X242" s="46"/>
      <c r="Y242" s="46"/>
      <c r="Z242" s="46"/>
      <c r="AA242" s="46"/>
      <c r="AB242" s="46"/>
      <c r="AC242" s="46"/>
    </row>
    <row r="243" spans="1:29" ht="39.950000000000003" customHeight="1" x14ac:dyDescent="0.45">
      <c r="A243" s="140"/>
      <c r="B243" s="152"/>
      <c r="C243" s="67">
        <v>240</v>
      </c>
      <c r="D243" s="78" t="s">
        <v>446</v>
      </c>
      <c r="E243" s="107" t="s">
        <v>741</v>
      </c>
      <c r="F243" s="51" t="s">
        <v>228</v>
      </c>
      <c r="G243" s="51" t="s">
        <v>157</v>
      </c>
      <c r="H243" s="95">
        <v>22</v>
      </c>
      <c r="I243" s="32"/>
      <c r="J243" s="38">
        <f t="shared" si="6"/>
        <v>0</v>
      </c>
      <c r="K243" s="39" t="str">
        <f t="shared" si="7"/>
        <v>OK</v>
      </c>
      <c r="L243" s="128"/>
      <c r="M243" s="128"/>
      <c r="N243" s="128"/>
      <c r="O243" s="128"/>
      <c r="P243" s="128"/>
      <c r="Q243" s="31"/>
      <c r="R243" s="31"/>
      <c r="S243" s="31"/>
      <c r="T243" s="31"/>
      <c r="U243" s="31"/>
      <c r="V243" s="31"/>
      <c r="W243" s="31"/>
      <c r="X243" s="46"/>
      <c r="Y243" s="46"/>
      <c r="Z243" s="46"/>
      <c r="AA243" s="46"/>
      <c r="AB243" s="46"/>
      <c r="AC243" s="46"/>
    </row>
    <row r="244" spans="1:29" ht="39.950000000000003" customHeight="1" x14ac:dyDescent="0.45">
      <c r="A244" s="140"/>
      <c r="B244" s="152"/>
      <c r="C244" s="67">
        <v>241</v>
      </c>
      <c r="D244" s="78" t="s">
        <v>447</v>
      </c>
      <c r="E244" s="107" t="s">
        <v>34</v>
      </c>
      <c r="F244" s="51" t="s">
        <v>228</v>
      </c>
      <c r="G244" s="51" t="s">
        <v>40</v>
      </c>
      <c r="H244" s="95">
        <v>13.43</v>
      </c>
      <c r="I244" s="32"/>
      <c r="J244" s="38">
        <f t="shared" si="6"/>
        <v>0</v>
      </c>
      <c r="K244" s="39" t="str">
        <f t="shared" si="7"/>
        <v>OK</v>
      </c>
      <c r="L244" s="128"/>
      <c r="M244" s="128"/>
      <c r="N244" s="128"/>
      <c r="O244" s="128"/>
      <c r="P244" s="128"/>
      <c r="Q244" s="31"/>
      <c r="R244" s="31"/>
      <c r="S244" s="31"/>
      <c r="T244" s="31"/>
      <c r="U244" s="31"/>
      <c r="V244" s="31"/>
      <c r="W244" s="31"/>
      <c r="X244" s="46"/>
      <c r="Y244" s="46"/>
      <c r="Z244" s="46"/>
      <c r="AA244" s="46"/>
      <c r="AB244" s="46"/>
      <c r="AC244" s="46"/>
    </row>
    <row r="245" spans="1:29" ht="39.950000000000003" customHeight="1" x14ac:dyDescent="0.45">
      <c r="A245" s="140"/>
      <c r="B245" s="152"/>
      <c r="C245" s="67">
        <v>242</v>
      </c>
      <c r="D245" s="78" t="s">
        <v>448</v>
      </c>
      <c r="E245" s="107" t="s">
        <v>34</v>
      </c>
      <c r="F245" s="51" t="s">
        <v>228</v>
      </c>
      <c r="G245" s="51" t="s">
        <v>157</v>
      </c>
      <c r="H245" s="95">
        <v>26.45</v>
      </c>
      <c r="I245" s="32"/>
      <c r="J245" s="38">
        <f t="shared" si="6"/>
        <v>0</v>
      </c>
      <c r="K245" s="39" t="str">
        <f t="shared" si="7"/>
        <v>OK</v>
      </c>
      <c r="L245" s="128"/>
      <c r="M245" s="128"/>
      <c r="N245" s="128"/>
      <c r="O245" s="128"/>
      <c r="P245" s="128"/>
      <c r="Q245" s="31"/>
      <c r="R245" s="31"/>
      <c r="S245" s="31"/>
      <c r="T245" s="31"/>
      <c r="U245" s="31"/>
      <c r="V245" s="31"/>
      <c r="W245" s="31"/>
      <c r="X245" s="46"/>
      <c r="Y245" s="46"/>
      <c r="Z245" s="46"/>
      <c r="AA245" s="46"/>
      <c r="AB245" s="46"/>
      <c r="AC245" s="46"/>
    </row>
    <row r="246" spans="1:29" ht="39.950000000000003" customHeight="1" x14ac:dyDescent="0.45">
      <c r="A246" s="140"/>
      <c r="B246" s="152"/>
      <c r="C246" s="67">
        <v>243</v>
      </c>
      <c r="D246" s="78" t="s">
        <v>450</v>
      </c>
      <c r="E246" s="107" t="s">
        <v>741</v>
      </c>
      <c r="F246" s="51" t="s">
        <v>228</v>
      </c>
      <c r="G246" s="51" t="s">
        <v>157</v>
      </c>
      <c r="H246" s="95">
        <v>48</v>
      </c>
      <c r="I246" s="32"/>
      <c r="J246" s="38">
        <f t="shared" si="6"/>
        <v>0</v>
      </c>
      <c r="K246" s="39" t="str">
        <f t="shared" si="7"/>
        <v>OK</v>
      </c>
      <c r="L246" s="128"/>
      <c r="M246" s="128"/>
      <c r="N246" s="128"/>
      <c r="O246" s="128"/>
      <c r="P246" s="128"/>
      <c r="Q246" s="31"/>
      <c r="R246" s="31"/>
      <c r="S246" s="31"/>
      <c r="T246" s="31"/>
      <c r="U246" s="31"/>
      <c r="V246" s="31"/>
      <c r="W246" s="31"/>
      <c r="X246" s="46"/>
      <c r="Y246" s="46"/>
      <c r="Z246" s="46"/>
      <c r="AA246" s="46"/>
      <c r="AB246" s="46"/>
      <c r="AC246" s="46"/>
    </row>
    <row r="247" spans="1:29" ht="39.950000000000003" customHeight="1" x14ac:dyDescent="0.45">
      <c r="A247" s="140"/>
      <c r="B247" s="152"/>
      <c r="C247" s="68">
        <v>244</v>
      </c>
      <c r="D247" s="78" t="s">
        <v>750</v>
      </c>
      <c r="E247" s="107" t="s">
        <v>478</v>
      </c>
      <c r="F247" s="51" t="s">
        <v>4</v>
      </c>
      <c r="G247" s="52" t="s">
        <v>157</v>
      </c>
      <c r="H247" s="96">
        <v>17.059999999999999</v>
      </c>
      <c r="I247" s="32"/>
      <c r="J247" s="38">
        <f t="shared" si="6"/>
        <v>0</v>
      </c>
      <c r="K247" s="39" t="str">
        <f t="shared" si="7"/>
        <v>OK</v>
      </c>
      <c r="L247" s="128"/>
      <c r="M247" s="128"/>
      <c r="N247" s="128"/>
      <c r="O247" s="128"/>
      <c r="P247" s="128"/>
      <c r="Q247" s="31"/>
      <c r="R247" s="31"/>
      <c r="S247" s="31"/>
      <c r="T247" s="31"/>
      <c r="U247" s="31"/>
      <c r="V247" s="31"/>
      <c r="W247" s="31"/>
      <c r="X247" s="46"/>
      <c r="Y247" s="46"/>
      <c r="Z247" s="46"/>
      <c r="AA247" s="46"/>
      <c r="AB247" s="46"/>
      <c r="AC247" s="46"/>
    </row>
    <row r="248" spans="1:29" ht="39.950000000000003" customHeight="1" x14ac:dyDescent="0.45">
      <c r="A248" s="140"/>
      <c r="B248" s="152"/>
      <c r="C248" s="67">
        <v>245</v>
      </c>
      <c r="D248" s="78" t="s">
        <v>751</v>
      </c>
      <c r="E248" s="107" t="s">
        <v>479</v>
      </c>
      <c r="F248" s="52" t="s">
        <v>35</v>
      </c>
      <c r="G248" s="52" t="s">
        <v>157</v>
      </c>
      <c r="H248" s="96">
        <v>799.76</v>
      </c>
      <c r="I248" s="32"/>
      <c r="J248" s="38">
        <f t="shared" si="6"/>
        <v>0</v>
      </c>
      <c r="K248" s="39" t="str">
        <f t="shared" si="7"/>
        <v>OK</v>
      </c>
      <c r="L248" s="128"/>
      <c r="M248" s="128"/>
      <c r="N248" s="128"/>
      <c r="O248" s="128"/>
      <c r="P248" s="128"/>
      <c r="Q248" s="31"/>
      <c r="R248" s="31"/>
      <c r="S248" s="31"/>
      <c r="T248" s="31"/>
      <c r="U248" s="31"/>
      <c r="V248" s="31"/>
      <c r="W248" s="31"/>
      <c r="X248" s="46"/>
      <c r="Y248" s="46"/>
      <c r="Z248" s="46"/>
      <c r="AA248" s="46"/>
      <c r="AB248" s="46"/>
      <c r="AC248" s="46"/>
    </row>
    <row r="249" spans="1:29" ht="39.950000000000003" customHeight="1" x14ac:dyDescent="0.45">
      <c r="A249" s="140"/>
      <c r="B249" s="152"/>
      <c r="C249" s="67">
        <v>246</v>
      </c>
      <c r="D249" s="78" t="s">
        <v>752</v>
      </c>
      <c r="E249" s="107" t="s">
        <v>741</v>
      </c>
      <c r="F249" s="52" t="s">
        <v>35</v>
      </c>
      <c r="G249" s="52" t="s">
        <v>157</v>
      </c>
      <c r="H249" s="96">
        <v>11.99</v>
      </c>
      <c r="I249" s="32"/>
      <c r="J249" s="38">
        <f t="shared" si="6"/>
        <v>0</v>
      </c>
      <c r="K249" s="39" t="str">
        <f t="shared" si="7"/>
        <v>OK</v>
      </c>
      <c r="L249" s="128"/>
      <c r="M249" s="128"/>
      <c r="N249" s="128"/>
      <c r="O249" s="128"/>
      <c r="P249" s="128"/>
      <c r="Q249" s="31"/>
      <c r="R249" s="31"/>
      <c r="S249" s="31"/>
      <c r="T249" s="31"/>
      <c r="U249" s="31"/>
      <c r="V249" s="31"/>
      <c r="W249" s="31"/>
      <c r="X249" s="46"/>
      <c r="Y249" s="46"/>
      <c r="Z249" s="46"/>
      <c r="AA249" s="46"/>
      <c r="AB249" s="46"/>
      <c r="AC249" s="46"/>
    </row>
    <row r="250" spans="1:29" ht="39.950000000000003" customHeight="1" x14ac:dyDescent="0.45">
      <c r="A250" s="140"/>
      <c r="B250" s="152"/>
      <c r="C250" s="68">
        <v>247</v>
      </c>
      <c r="D250" s="78" t="s">
        <v>753</v>
      </c>
      <c r="E250" s="107">
        <v>954</v>
      </c>
      <c r="F250" s="52" t="s">
        <v>99</v>
      </c>
      <c r="G250" s="52" t="s">
        <v>157</v>
      </c>
      <c r="H250" s="96">
        <v>55</v>
      </c>
      <c r="I250" s="32"/>
      <c r="J250" s="38">
        <f t="shared" si="6"/>
        <v>0</v>
      </c>
      <c r="K250" s="39" t="str">
        <f t="shared" si="7"/>
        <v>OK</v>
      </c>
      <c r="L250" s="128"/>
      <c r="M250" s="128"/>
      <c r="N250" s="128"/>
      <c r="O250" s="128"/>
      <c r="P250" s="128"/>
      <c r="Q250" s="31"/>
      <c r="R250" s="31"/>
      <c r="S250" s="31"/>
      <c r="T250" s="31"/>
      <c r="U250" s="31"/>
      <c r="V250" s="31"/>
      <c r="W250" s="31"/>
      <c r="X250" s="46"/>
      <c r="Y250" s="46"/>
      <c r="Z250" s="46"/>
      <c r="AA250" s="46"/>
      <c r="AB250" s="46"/>
      <c r="AC250" s="46"/>
    </row>
    <row r="251" spans="1:29" ht="39.950000000000003" customHeight="1" x14ac:dyDescent="0.45">
      <c r="A251" s="140"/>
      <c r="B251" s="152"/>
      <c r="C251" s="68">
        <v>248</v>
      </c>
      <c r="D251" s="78" t="s">
        <v>754</v>
      </c>
      <c r="E251" s="107" t="s">
        <v>34</v>
      </c>
      <c r="F251" s="52" t="s">
        <v>99</v>
      </c>
      <c r="G251" s="52" t="s">
        <v>157</v>
      </c>
      <c r="H251" s="96">
        <v>401.04</v>
      </c>
      <c r="I251" s="32"/>
      <c r="J251" s="38">
        <f t="shared" si="6"/>
        <v>0</v>
      </c>
      <c r="K251" s="39" t="str">
        <f t="shared" si="7"/>
        <v>OK</v>
      </c>
      <c r="L251" s="128"/>
      <c r="M251" s="128"/>
      <c r="N251" s="128"/>
      <c r="O251" s="128"/>
      <c r="P251" s="128"/>
      <c r="Q251" s="31"/>
      <c r="R251" s="31"/>
      <c r="S251" s="31"/>
      <c r="T251" s="31"/>
      <c r="U251" s="31"/>
      <c r="V251" s="31"/>
      <c r="W251" s="31"/>
      <c r="X251" s="46"/>
      <c r="Y251" s="46"/>
      <c r="Z251" s="46"/>
      <c r="AA251" s="46"/>
      <c r="AB251" s="46"/>
      <c r="AC251" s="46"/>
    </row>
    <row r="252" spans="1:29" ht="39.950000000000003" customHeight="1" x14ac:dyDescent="0.45">
      <c r="A252" s="140"/>
      <c r="B252" s="152"/>
      <c r="C252" s="68">
        <v>249</v>
      </c>
      <c r="D252" s="78" t="s">
        <v>755</v>
      </c>
      <c r="E252" s="107" t="s">
        <v>756</v>
      </c>
      <c r="F252" s="52" t="s">
        <v>99</v>
      </c>
      <c r="G252" s="52" t="s">
        <v>157</v>
      </c>
      <c r="H252" s="96">
        <v>390</v>
      </c>
      <c r="I252" s="32"/>
      <c r="J252" s="38">
        <f t="shared" si="6"/>
        <v>0</v>
      </c>
      <c r="K252" s="39" t="str">
        <f t="shared" si="7"/>
        <v>OK</v>
      </c>
      <c r="L252" s="128"/>
      <c r="M252" s="128"/>
      <c r="N252" s="128"/>
      <c r="O252" s="128"/>
      <c r="P252" s="128"/>
      <c r="Q252" s="31"/>
      <c r="R252" s="31"/>
      <c r="S252" s="31"/>
      <c r="T252" s="31"/>
      <c r="U252" s="31"/>
      <c r="V252" s="31"/>
      <c r="W252" s="31"/>
      <c r="X252" s="46"/>
      <c r="Y252" s="46"/>
      <c r="Z252" s="46"/>
      <c r="AA252" s="46"/>
      <c r="AB252" s="46"/>
      <c r="AC252" s="46"/>
    </row>
    <row r="253" spans="1:29" ht="39.950000000000003" customHeight="1" x14ac:dyDescent="0.45">
      <c r="A253" s="140"/>
      <c r="B253" s="152"/>
      <c r="C253" s="68">
        <v>250</v>
      </c>
      <c r="D253" s="78" t="s">
        <v>757</v>
      </c>
      <c r="E253" s="107" t="s">
        <v>478</v>
      </c>
      <c r="F253" s="52" t="s">
        <v>99</v>
      </c>
      <c r="G253" s="52" t="s">
        <v>157</v>
      </c>
      <c r="H253" s="96">
        <v>12.74</v>
      </c>
      <c r="I253" s="32"/>
      <c r="J253" s="38">
        <f t="shared" si="6"/>
        <v>0</v>
      </c>
      <c r="K253" s="39" t="str">
        <f t="shared" si="7"/>
        <v>OK</v>
      </c>
      <c r="L253" s="128"/>
      <c r="M253" s="128"/>
      <c r="N253" s="128"/>
      <c r="O253" s="128"/>
      <c r="P253" s="128"/>
      <c r="Q253" s="31"/>
      <c r="R253" s="31"/>
      <c r="S253" s="31"/>
      <c r="T253" s="31"/>
      <c r="U253" s="31"/>
      <c r="V253" s="31"/>
      <c r="W253" s="31"/>
      <c r="X253" s="46"/>
      <c r="Y253" s="46"/>
      <c r="Z253" s="46"/>
      <c r="AA253" s="46"/>
      <c r="AB253" s="46"/>
      <c r="AC253" s="46"/>
    </row>
    <row r="254" spans="1:29" ht="39.950000000000003" customHeight="1" x14ac:dyDescent="0.45">
      <c r="A254" s="140"/>
      <c r="B254" s="152"/>
      <c r="C254" s="68">
        <v>251</v>
      </c>
      <c r="D254" s="82" t="s">
        <v>758</v>
      </c>
      <c r="E254" s="114" t="s">
        <v>478</v>
      </c>
      <c r="F254" s="51" t="s">
        <v>99</v>
      </c>
      <c r="G254" s="52" t="s">
        <v>157</v>
      </c>
      <c r="H254" s="96">
        <v>18</v>
      </c>
      <c r="I254" s="32">
        <v>2</v>
      </c>
      <c r="J254" s="38">
        <f t="shared" si="6"/>
        <v>2</v>
      </c>
      <c r="K254" s="39" t="str">
        <f t="shared" si="7"/>
        <v>OK</v>
      </c>
      <c r="L254" s="128"/>
      <c r="M254" s="128"/>
      <c r="N254" s="128"/>
      <c r="O254" s="128"/>
      <c r="P254" s="128"/>
      <c r="Q254" s="31"/>
      <c r="R254" s="31"/>
      <c r="S254" s="31"/>
      <c r="T254" s="31"/>
      <c r="U254" s="31"/>
      <c r="V254" s="31"/>
      <c r="W254" s="31"/>
      <c r="X254" s="46"/>
      <c r="Y254" s="46"/>
      <c r="Z254" s="46"/>
      <c r="AA254" s="46"/>
      <c r="AB254" s="46"/>
      <c r="AC254" s="46"/>
    </row>
    <row r="255" spans="1:29" ht="39.950000000000003" customHeight="1" x14ac:dyDescent="0.45">
      <c r="A255" s="140"/>
      <c r="B255" s="152"/>
      <c r="C255" s="67">
        <v>252</v>
      </c>
      <c r="D255" s="78" t="s">
        <v>759</v>
      </c>
      <c r="E255" s="107" t="s">
        <v>480</v>
      </c>
      <c r="F255" s="52" t="s">
        <v>383</v>
      </c>
      <c r="G255" s="52" t="s">
        <v>157</v>
      </c>
      <c r="H255" s="96">
        <v>40</v>
      </c>
      <c r="I255" s="32"/>
      <c r="J255" s="38">
        <f t="shared" si="6"/>
        <v>0</v>
      </c>
      <c r="K255" s="39" t="str">
        <f t="shared" si="7"/>
        <v>OK</v>
      </c>
      <c r="L255" s="128"/>
      <c r="M255" s="128"/>
      <c r="N255" s="128"/>
      <c r="O255" s="128"/>
      <c r="P255" s="128"/>
      <c r="Q255" s="31"/>
      <c r="R255" s="31"/>
      <c r="S255" s="31"/>
      <c r="T255" s="31"/>
      <c r="U255" s="31"/>
      <c r="V255" s="31"/>
      <c r="W255" s="31"/>
      <c r="X255" s="46"/>
      <c r="Y255" s="46"/>
      <c r="Z255" s="46"/>
      <c r="AA255" s="46"/>
      <c r="AB255" s="46"/>
      <c r="AC255" s="46"/>
    </row>
    <row r="256" spans="1:29" ht="39.950000000000003" customHeight="1" x14ac:dyDescent="0.45">
      <c r="A256" s="140"/>
      <c r="B256" s="152"/>
      <c r="C256" s="68">
        <v>253</v>
      </c>
      <c r="D256" s="83" t="s">
        <v>760</v>
      </c>
      <c r="E256" s="109" t="s">
        <v>761</v>
      </c>
      <c r="F256" s="42" t="s">
        <v>99</v>
      </c>
      <c r="G256" s="52" t="s">
        <v>157</v>
      </c>
      <c r="H256" s="96">
        <v>31.26</v>
      </c>
      <c r="I256" s="32"/>
      <c r="J256" s="38">
        <f t="shared" si="6"/>
        <v>0</v>
      </c>
      <c r="K256" s="39" t="str">
        <f t="shared" si="7"/>
        <v>OK</v>
      </c>
      <c r="L256" s="128"/>
      <c r="M256" s="128"/>
      <c r="N256" s="128"/>
      <c r="O256" s="128"/>
      <c r="P256" s="128"/>
      <c r="Q256" s="31"/>
      <c r="R256" s="31"/>
      <c r="S256" s="31"/>
      <c r="T256" s="31"/>
      <c r="U256" s="31"/>
      <c r="V256" s="31"/>
      <c r="W256" s="31"/>
      <c r="X256" s="46"/>
      <c r="Y256" s="46"/>
      <c r="Z256" s="46"/>
      <c r="AA256" s="46"/>
      <c r="AB256" s="46"/>
      <c r="AC256" s="46"/>
    </row>
    <row r="257" spans="1:29" ht="39.950000000000003" customHeight="1" x14ac:dyDescent="0.45">
      <c r="A257" s="140"/>
      <c r="B257" s="152"/>
      <c r="C257" s="68">
        <v>254</v>
      </c>
      <c r="D257" s="78" t="s">
        <v>762</v>
      </c>
      <c r="E257" s="107" t="s">
        <v>763</v>
      </c>
      <c r="F257" s="51" t="s">
        <v>99</v>
      </c>
      <c r="G257" s="52" t="s">
        <v>157</v>
      </c>
      <c r="H257" s="96">
        <v>130</v>
      </c>
      <c r="I257" s="32"/>
      <c r="J257" s="38">
        <f t="shared" si="6"/>
        <v>0</v>
      </c>
      <c r="K257" s="39" t="str">
        <f t="shared" si="7"/>
        <v>OK</v>
      </c>
      <c r="L257" s="128"/>
      <c r="M257" s="128"/>
      <c r="N257" s="128"/>
      <c r="O257" s="128"/>
      <c r="P257" s="128"/>
      <c r="Q257" s="31"/>
      <c r="R257" s="31"/>
      <c r="S257" s="31"/>
      <c r="T257" s="31"/>
      <c r="U257" s="31"/>
      <c r="V257" s="31"/>
      <c r="W257" s="31"/>
      <c r="X257" s="46"/>
      <c r="Y257" s="46"/>
      <c r="Z257" s="46"/>
      <c r="AA257" s="46"/>
      <c r="AB257" s="46"/>
      <c r="AC257" s="46"/>
    </row>
    <row r="258" spans="1:29" ht="39.950000000000003" customHeight="1" x14ac:dyDescent="0.45">
      <c r="A258" s="141"/>
      <c r="B258" s="153"/>
      <c r="C258" s="68">
        <v>255</v>
      </c>
      <c r="D258" s="78" t="s">
        <v>764</v>
      </c>
      <c r="E258" s="107" t="s">
        <v>741</v>
      </c>
      <c r="F258" s="52" t="s">
        <v>99</v>
      </c>
      <c r="G258" s="52" t="s">
        <v>157</v>
      </c>
      <c r="H258" s="96">
        <v>289.02</v>
      </c>
      <c r="I258" s="32"/>
      <c r="J258" s="38">
        <f t="shared" si="6"/>
        <v>0</v>
      </c>
      <c r="K258" s="39" t="str">
        <f t="shared" si="7"/>
        <v>OK</v>
      </c>
      <c r="L258" s="128"/>
      <c r="M258" s="128"/>
      <c r="N258" s="128"/>
      <c r="O258" s="128"/>
      <c r="P258" s="128"/>
      <c r="Q258" s="31"/>
      <c r="R258" s="31"/>
      <c r="S258" s="31"/>
      <c r="T258" s="31"/>
      <c r="U258" s="31"/>
      <c r="V258" s="31"/>
      <c r="W258" s="31"/>
      <c r="X258" s="46"/>
      <c r="Y258" s="46"/>
      <c r="Z258" s="46"/>
      <c r="AA258" s="46"/>
      <c r="AB258" s="46"/>
      <c r="AC258" s="46"/>
    </row>
    <row r="259" spans="1:29" ht="39.950000000000003" customHeight="1" x14ac:dyDescent="0.45">
      <c r="A259" s="154">
        <v>5</v>
      </c>
      <c r="B259" s="159" t="s">
        <v>514</v>
      </c>
      <c r="C259" s="66">
        <v>256</v>
      </c>
      <c r="D259" s="75" t="s">
        <v>206</v>
      </c>
      <c r="E259" s="104" t="s">
        <v>765</v>
      </c>
      <c r="F259" s="49" t="s">
        <v>207</v>
      </c>
      <c r="G259" s="49" t="s">
        <v>40</v>
      </c>
      <c r="H259" s="94">
        <v>89.46</v>
      </c>
      <c r="I259" s="32"/>
      <c r="J259" s="38">
        <f t="shared" si="6"/>
        <v>0</v>
      </c>
      <c r="K259" s="39" t="str">
        <f t="shared" si="7"/>
        <v>OK</v>
      </c>
      <c r="L259" s="128"/>
      <c r="M259" s="128"/>
      <c r="N259" s="128"/>
      <c r="O259" s="128"/>
      <c r="P259" s="128"/>
      <c r="Q259" s="31"/>
      <c r="R259" s="31"/>
      <c r="S259" s="31"/>
      <c r="T259" s="31"/>
      <c r="U259" s="31"/>
      <c r="V259" s="31"/>
      <c r="W259" s="31"/>
      <c r="X259" s="46"/>
      <c r="Y259" s="46"/>
      <c r="Z259" s="46"/>
      <c r="AA259" s="46"/>
      <c r="AB259" s="46"/>
      <c r="AC259" s="46"/>
    </row>
    <row r="260" spans="1:29" ht="39.950000000000003" customHeight="1" x14ac:dyDescent="0.45">
      <c r="A260" s="155"/>
      <c r="B260" s="157"/>
      <c r="C260" s="66">
        <v>257</v>
      </c>
      <c r="D260" s="75" t="s">
        <v>208</v>
      </c>
      <c r="E260" s="104" t="s">
        <v>766</v>
      </c>
      <c r="F260" s="49" t="s">
        <v>207</v>
      </c>
      <c r="G260" s="49" t="s">
        <v>40</v>
      </c>
      <c r="H260" s="94">
        <v>70.819999999999993</v>
      </c>
      <c r="I260" s="32"/>
      <c r="J260" s="38">
        <f t="shared" si="6"/>
        <v>0</v>
      </c>
      <c r="K260" s="39" t="str">
        <f t="shared" si="7"/>
        <v>OK</v>
      </c>
      <c r="L260" s="128"/>
      <c r="M260" s="128"/>
      <c r="N260" s="128"/>
      <c r="O260" s="128"/>
      <c r="P260" s="128"/>
      <c r="Q260" s="31"/>
      <c r="R260" s="31"/>
      <c r="S260" s="31"/>
      <c r="T260" s="31"/>
      <c r="U260" s="31"/>
      <c r="V260" s="31"/>
      <c r="W260" s="31"/>
      <c r="X260" s="46"/>
      <c r="Y260" s="46"/>
      <c r="Z260" s="46"/>
      <c r="AA260" s="46"/>
      <c r="AB260" s="46"/>
      <c r="AC260" s="46"/>
    </row>
    <row r="261" spans="1:29" ht="39.950000000000003" customHeight="1" x14ac:dyDescent="0.45">
      <c r="A261" s="155"/>
      <c r="B261" s="157"/>
      <c r="C261" s="66">
        <v>258</v>
      </c>
      <c r="D261" s="75" t="s">
        <v>209</v>
      </c>
      <c r="E261" s="104" t="s">
        <v>767</v>
      </c>
      <c r="F261" s="49" t="s">
        <v>207</v>
      </c>
      <c r="G261" s="49" t="s">
        <v>40</v>
      </c>
      <c r="H261" s="94">
        <v>64.53</v>
      </c>
      <c r="I261" s="32">
        <v>10</v>
      </c>
      <c r="J261" s="38">
        <f t="shared" ref="J261:J324" si="8">I261-(SUM(L261:AC261))</f>
        <v>10</v>
      </c>
      <c r="K261" s="39" t="str">
        <f t="shared" ref="K261:K324" si="9">IF(J261&lt;0,"ATENÇÃO","OK")</f>
        <v>OK</v>
      </c>
      <c r="L261" s="128"/>
      <c r="M261" s="128"/>
      <c r="N261" s="128"/>
      <c r="O261" s="128"/>
      <c r="P261" s="128"/>
      <c r="Q261" s="31"/>
      <c r="R261" s="31"/>
      <c r="S261" s="31"/>
      <c r="T261" s="31"/>
      <c r="U261" s="31"/>
      <c r="V261" s="31"/>
      <c r="W261" s="31"/>
      <c r="X261" s="46"/>
      <c r="Y261" s="46"/>
      <c r="Z261" s="46"/>
      <c r="AA261" s="46"/>
      <c r="AB261" s="46"/>
      <c r="AC261" s="46"/>
    </row>
    <row r="262" spans="1:29" ht="39.950000000000003" customHeight="1" x14ac:dyDescent="0.45">
      <c r="A262" s="155"/>
      <c r="B262" s="157"/>
      <c r="C262" s="66">
        <v>259</v>
      </c>
      <c r="D262" s="75" t="s">
        <v>440</v>
      </c>
      <c r="E262" s="104" t="s">
        <v>768</v>
      </c>
      <c r="F262" s="49" t="s">
        <v>441</v>
      </c>
      <c r="G262" s="49" t="s">
        <v>40</v>
      </c>
      <c r="H262" s="94">
        <v>17.649999999999999</v>
      </c>
      <c r="I262" s="32"/>
      <c r="J262" s="38">
        <f t="shared" si="8"/>
        <v>0</v>
      </c>
      <c r="K262" s="39" t="str">
        <f t="shared" si="9"/>
        <v>OK</v>
      </c>
      <c r="L262" s="128"/>
      <c r="M262" s="128"/>
      <c r="N262" s="128"/>
      <c r="O262" s="128"/>
      <c r="P262" s="128"/>
      <c r="Q262" s="31"/>
      <c r="R262" s="31"/>
      <c r="S262" s="31"/>
      <c r="T262" s="31"/>
      <c r="U262" s="31"/>
      <c r="V262" s="31"/>
      <c r="W262" s="31"/>
      <c r="X262" s="46"/>
      <c r="Y262" s="46"/>
      <c r="Z262" s="46"/>
      <c r="AA262" s="46"/>
      <c r="AB262" s="46"/>
      <c r="AC262" s="46"/>
    </row>
    <row r="263" spans="1:29" ht="39.950000000000003" customHeight="1" x14ac:dyDescent="0.45">
      <c r="A263" s="155"/>
      <c r="B263" s="157"/>
      <c r="C263" s="66">
        <v>260</v>
      </c>
      <c r="D263" s="75" t="s">
        <v>210</v>
      </c>
      <c r="E263" s="104" t="s">
        <v>769</v>
      </c>
      <c r="F263" s="49" t="s">
        <v>211</v>
      </c>
      <c r="G263" s="49" t="s">
        <v>40</v>
      </c>
      <c r="H263" s="94">
        <v>11.16</v>
      </c>
      <c r="I263" s="32">
        <f>10-3</f>
        <v>7</v>
      </c>
      <c r="J263" s="38">
        <f t="shared" si="8"/>
        <v>7</v>
      </c>
      <c r="K263" s="39" t="str">
        <f t="shared" si="9"/>
        <v>OK</v>
      </c>
      <c r="L263" s="128"/>
      <c r="M263" s="128"/>
      <c r="N263" s="128"/>
      <c r="O263" s="128"/>
      <c r="P263" s="128"/>
      <c r="Q263" s="31"/>
      <c r="R263" s="31"/>
      <c r="S263" s="31"/>
      <c r="T263" s="31"/>
      <c r="U263" s="31"/>
      <c r="V263" s="31"/>
      <c r="W263" s="31"/>
      <c r="X263" s="46"/>
      <c r="Y263" s="46"/>
      <c r="Z263" s="46"/>
      <c r="AA263" s="46"/>
      <c r="AB263" s="46"/>
      <c r="AC263" s="46"/>
    </row>
    <row r="264" spans="1:29" ht="39.950000000000003" customHeight="1" x14ac:dyDescent="0.45">
      <c r="A264" s="155"/>
      <c r="B264" s="157"/>
      <c r="C264" s="66">
        <v>261</v>
      </c>
      <c r="D264" s="75" t="s">
        <v>212</v>
      </c>
      <c r="E264" s="104" t="s">
        <v>769</v>
      </c>
      <c r="F264" s="49" t="s">
        <v>211</v>
      </c>
      <c r="G264" s="49" t="s">
        <v>40</v>
      </c>
      <c r="H264" s="94">
        <v>3.86</v>
      </c>
      <c r="I264" s="32"/>
      <c r="J264" s="38">
        <f t="shared" si="8"/>
        <v>0</v>
      </c>
      <c r="K264" s="39" t="str">
        <f t="shared" si="9"/>
        <v>OK</v>
      </c>
      <c r="L264" s="128"/>
      <c r="M264" s="128"/>
      <c r="N264" s="128"/>
      <c r="O264" s="128"/>
      <c r="P264" s="128"/>
      <c r="Q264" s="31"/>
      <c r="R264" s="31"/>
      <c r="S264" s="31"/>
      <c r="T264" s="31"/>
      <c r="U264" s="31"/>
      <c r="V264" s="31"/>
      <c r="W264" s="31"/>
      <c r="X264" s="46"/>
      <c r="Y264" s="46"/>
      <c r="Z264" s="46"/>
      <c r="AA264" s="46"/>
      <c r="AB264" s="46"/>
      <c r="AC264" s="46"/>
    </row>
    <row r="265" spans="1:29" ht="39.950000000000003" customHeight="1" x14ac:dyDescent="0.45">
      <c r="A265" s="155"/>
      <c r="B265" s="157"/>
      <c r="C265" s="66">
        <v>262</v>
      </c>
      <c r="D265" s="75" t="s">
        <v>213</v>
      </c>
      <c r="E265" s="104" t="s">
        <v>770</v>
      </c>
      <c r="F265" s="49" t="s">
        <v>207</v>
      </c>
      <c r="G265" s="49" t="s">
        <v>40</v>
      </c>
      <c r="H265" s="94">
        <v>64.16</v>
      </c>
      <c r="I265" s="32">
        <v>10</v>
      </c>
      <c r="J265" s="38">
        <f t="shared" si="8"/>
        <v>10</v>
      </c>
      <c r="K265" s="39" t="str">
        <f t="shared" si="9"/>
        <v>OK</v>
      </c>
      <c r="L265" s="128"/>
      <c r="M265" s="128"/>
      <c r="N265" s="128"/>
      <c r="O265" s="128"/>
      <c r="P265" s="128"/>
      <c r="Q265" s="31"/>
      <c r="R265" s="31"/>
      <c r="S265" s="31"/>
      <c r="T265" s="31"/>
      <c r="U265" s="31"/>
      <c r="V265" s="31"/>
      <c r="W265" s="31"/>
      <c r="X265" s="46"/>
      <c r="Y265" s="46"/>
      <c r="Z265" s="46"/>
      <c r="AA265" s="46"/>
      <c r="AB265" s="46"/>
      <c r="AC265" s="46"/>
    </row>
    <row r="266" spans="1:29" ht="39.950000000000003" customHeight="1" x14ac:dyDescent="0.45">
      <c r="A266" s="155"/>
      <c r="B266" s="157"/>
      <c r="C266" s="66">
        <v>263</v>
      </c>
      <c r="D266" s="77" t="s">
        <v>214</v>
      </c>
      <c r="E266" s="106" t="s">
        <v>771</v>
      </c>
      <c r="F266" s="49" t="s">
        <v>207</v>
      </c>
      <c r="G266" s="49" t="s">
        <v>40</v>
      </c>
      <c r="H266" s="94">
        <v>78.599999999999994</v>
      </c>
      <c r="I266" s="32"/>
      <c r="J266" s="38">
        <f t="shared" si="8"/>
        <v>0</v>
      </c>
      <c r="K266" s="39" t="str">
        <f t="shared" si="9"/>
        <v>OK</v>
      </c>
      <c r="L266" s="128"/>
      <c r="M266" s="128"/>
      <c r="N266" s="128"/>
      <c r="O266" s="128"/>
      <c r="P266" s="128"/>
      <c r="Q266" s="31"/>
      <c r="R266" s="31"/>
      <c r="S266" s="31"/>
      <c r="T266" s="31"/>
      <c r="U266" s="31"/>
      <c r="V266" s="31"/>
      <c r="W266" s="31"/>
      <c r="X266" s="46"/>
      <c r="Y266" s="46"/>
      <c r="Z266" s="46"/>
      <c r="AA266" s="46"/>
      <c r="AB266" s="46"/>
      <c r="AC266" s="46"/>
    </row>
    <row r="267" spans="1:29" ht="39.950000000000003" customHeight="1" x14ac:dyDescent="0.45">
      <c r="A267" s="155"/>
      <c r="B267" s="157"/>
      <c r="C267" s="66">
        <v>264</v>
      </c>
      <c r="D267" s="75" t="s">
        <v>215</v>
      </c>
      <c r="E267" s="104" t="s">
        <v>772</v>
      </c>
      <c r="F267" s="49" t="s">
        <v>211</v>
      </c>
      <c r="G267" s="49" t="s">
        <v>40</v>
      </c>
      <c r="H267" s="94">
        <v>10.4</v>
      </c>
      <c r="I267" s="32">
        <v>10</v>
      </c>
      <c r="J267" s="38">
        <f t="shared" si="8"/>
        <v>10</v>
      </c>
      <c r="K267" s="39" t="str">
        <f t="shared" si="9"/>
        <v>OK</v>
      </c>
      <c r="L267" s="128"/>
      <c r="M267" s="128"/>
      <c r="N267" s="128"/>
      <c r="O267" s="136"/>
      <c r="P267" s="128"/>
      <c r="Q267" s="31"/>
      <c r="R267" s="31"/>
      <c r="S267" s="31"/>
      <c r="T267" s="31"/>
      <c r="U267" s="31"/>
      <c r="V267" s="31"/>
      <c r="W267" s="31"/>
      <c r="X267" s="46"/>
      <c r="Y267" s="46"/>
      <c r="Z267" s="46"/>
      <c r="AA267" s="46"/>
      <c r="AB267" s="46"/>
      <c r="AC267" s="46"/>
    </row>
    <row r="268" spans="1:29" ht="39.950000000000003" customHeight="1" x14ac:dyDescent="0.45">
      <c r="A268" s="155"/>
      <c r="B268" s="157"/>
      <c r="C268" s="66">
        <v>265</v>
      </c>
      <c r="D268" s="75" t="s">
        <v>216</v>
      </c>
      <c r="E268" s="104" t="s">
        <v>773</v>
      </c>
      <c r="F268" s="49" t="s">
        <v>211</v>
      </c>
      <c r="G268" s="49" t="s">
        <v>40</v>
      </c>
      <c r="H268" s="94">
        <v>17.88</v>
      </c>
      <c r="I268" s="32">
        <v>10</v>
      </c>
      <c r="J268" s="38">
        <f t="shared" si="8"/>
        <v>0</v>
      </c>
      <c r="K268" s="39" t="str">
        <f t="shared" si="9"/>
        <v>OK</v>
      </c>
      <c r="L268" s="128">
        <v>10</v>
      </c>
      <c r="M268" s="128"/>
      <c r="N268" s="128"/>
      <c r="O268" s="136"/>
      <c r="P268" s="128"/>
      <c r="Q268" s="31"/>
      <c r="R268" s="31"/>
      <c r="S268" s="31"/>
      <c r="T268" s="31"/>
      <c r="U268" s="31"/>
      <c r="V268" s="31"/>
      <c r="W268" s="31"/>
      <c r="X268" s="46"/>
      <c r="Y268" s="46"/>
      <c r="Z268" s="46"/>
      <c r="AA268" s="46"/>
      <c r="AB268" s="46"/>
      <c r="AC268" s="46"/>
    </row>
    <row r="269" spans="1:29" ht="39.950000000000003" customHeight="1" x14ac:dyDescent="0.45">
      <c r="A269" s="155"/>
      <c r="B269" s="157"/>
      <c r="C269" s="66">
        <v>266</v>
      </c>
      <c r="D269" s="75" t="s">
        <v>217</v>
      </c>
      <c r="E269" s="104" t="s">
        <v>774</v>
      </c>
      <c r="F269" s="49" t="s">
        <v>211</v>
      </c>
      <c r="G269" s="49" t="s">
        <v>40</v>
      </c>
      <c r="H269" s="94">
        <v>21.53</v>
      </c>
      <c r="I269" s="32">
        <v>15</v>
      </c>
      <c r="J269" s="38">
        <f t="shared" si="8"/>
        <v>5</v>
      </c>
      <c r="K269" s="39" t="str">
        <f t="shared" si="9"/>
        <v>OK</v>
      </c>
      <c r="L269" s="128">
        <v>10</v>
      </c>
      <c r="M269" s="128"/>
      <c r="N269" s="128"/>
      <c r="O269" s="128"/>
      <c r="P269" s="128"/>
      <c r="Q269" s="31"/>
      <c r="R269" s="31"/>
      <c r="S269" s="31"/>
      <c r="T269" s="31"/>
      <c r="U269" s="31"/>
      <c r="V269" s="31"/>
      <c r="W269" s="31"/>
      <c r="X269" s="46"/>
      <c r="Y269" s="46"/>
      <c r="Z269" s="46"/>
      <c r="AA269" s="46"/>
      <c r="AB269" s="46"/>
      <c r="AC269" s="46"/>
    </row>
    <row r="270" spans="1:29" ht="39.950000000000003" customHeight="1" x14ac:dyDescent="0.45">
      <c r="A270" s="155"/>
      <c r="B270" s="157"/>
      <c r="C270" s="66">
        <v>267</v>
      </c>
      <c r="D270" s="75" t="s">
        <v>218</v>
      </c>
      <c r="E270" s="104" t="s">
        <v>775</v>
      </c>
      <c r="F270" s="49" t="s">
        <v>35</v>
      </c>
      <c r="G270" s="49" t="s">
        <v>40</v>
      </c>
      <c r="H270" s="94">
        <v>22.76</v>
      </c>
      <c r="I270" s="32"/>
      <c r="J270" s="38">
        <f t="shared" si="8"/>
        <v>0</v>
      </c>
      <c r="K270" s="39" t="str">
        <f t="shared" si="9"/>
        <v>OK</v>
      </c>
      <c r="L270" s="128"/>
      <c r="M270" s="128"/>
      <c r="N270" s="128"/>
      <c r="O270" s="128"/>
      <c r="P270" s="128"/>
      <c r="Q270" s="31"/>
      <c r="R270" s="31"/>
      <c r="S270" s="31"/>
      <c r="T270" s="31"/>
      <c r="U270" s="31"/>
      <c r="V270" s="31"/>
      <c r="W270" s="31"/>
      <c r="X270" s="46"/>
      <c r="Y270" s="46"/>
      <c r="Z270" s="46"/>
      <c r="AA270" s="46"/>
      <c r="AB270" s="46"/>
      <c r="AC270" s="46"/>
    </row>
    <row r="271" spans="1:29" ht="39.950000000000003" customHeight="1" x14ac:dyDescent="0.45">
      <c r="A271" s="155"/>
      <c r="B271" s="157"/>
      <c r="C271" s="66">
        <v>268</v>
      </c>
      <c r="D271" s="75" t="s">
        <v>219</v>
      </c>
      <c r="E271" s="104" t="s">
        <v>776</v>
      </c>
      <c r="F271" s="49" t="s">
        <v>35</v>
      </c>
      <c r="G271" s="49" t="s">
        <v>40</v>
      </c>
      <c r="H271" s="94">
        <v>5.43</v>
      </c>
      <c r="I271" s="32"/>
      <c r="J271" s="38">
        <f t="shared" si="8"/>
        <v>0</v>
      </c>
      <c r="K271" s="39" t="str">
        <f t="shared" si="9"/>
        <v>OK</v>
      </c>
      <c r="L271" s="128"/>
      <c r="M271" s="128"/>
      <c r="N271" s="128"/>
      <c r="O271" s="128"/>
      <c r="P271" s="128"/>
      <c r="Q271" s="31"/>
      <c r="R271" s="31"/>
      <c r="S271" s="31"/>
      <c r="T271" s="31"/>
      <c r="U271" s="31"/>
      <c r="V271" s="31"/>
      <c r="W271" s="31"/>
      <c r="X271" s="46"/>
      <c r="Y271" s="46"/>
      <c r="Z271" s="46"/>
      <c r="AA271" s="46"/>
      <c r="AB271" s="46"/>
      <c r="AC271" s="46"/>
    </row>
    <row r="272" spans="1:29" ht="39.950000000000003" customHeight="1" x14ac:dyDescent="0.45">
      <c r="A272" s="155"/>
      <c r="B272" s="157"/>
      <c r="C272" s="66">
        <v>269</v>
      </c>
      <c r="D272" s="75" t="s">
        <v>220</v>
      </c>
      <c r="E272" s="104" t="s">
        <v>777</v>
      </c>
      <c r="F272" s="49" t="s">
        <v>221</v>
      </c>
      <c r="G272" s="49" t="s">
        <v>40</v>
      </c>
      <c r="H272" s="94">
        <v>24.65</v>
      </c>
      <c r="I272" s="32"/>
      <c r="J272" s="38">
        <f t="shared" si="8"/>
        <v>0</v>
      </c>
      <c r="K272" s="39" t="str">
        <f t="shared" si="9"/>
        <v>OK</v>
      </c>
      <c r="L272" s="128"/>
      <c r="M272" s="128"/>
      <c r="N272" s="128"/>
      <c r="O272" s="128"/>
      <c r="P272" s="128"/>
      <c r="Q272" s="31"/>
      <c r="R272" s="31"/>
      <c r="S272" s="31"/>
      <c r="T272" s="31"/>
      <c r="U272" s="31"/>
      <c r="V272" s="31"/>
      <c r="W272" s="31"/>
      <c r="X272" s="46"/>
      <c r="Y272" s="46"/>
      <c r="Z272" s="46"/>
      <c r="AA272" s="46"/>
      <c r="AB272" s="46"/>
      <c r="AC272" s="46"/>
    </row>
    <row r="273" spans="1:29" ht="39.950000000000003" customHeight="1" x14ac:dyDescent="0.45">
      <c r="A273" s="155"/>
      <c r="B273" s="157"/>
      <c r="C273" s="66">
        <v>270</v>
      </c>
      <c r="D273" s="75" t="s">
        <v>222</v>
      </c>
      <c r="E273" s="104" t="s">
        <v>778</v>
      </c>
      <c r="F273" s="49" t="s">
        <v>221</v>
      </c>
      <c r="G273" s="49" t="s">
        <v>40</v>
      </c>
      <c r="H273" s="94">
        <v>21.03</v>
      </c>
      <c r="I273" s="32">
        <v>100</v>
      </c>
      <c r="J273" s="38">
        <f t="shared" si="8"/>
        <v>100</v>
      </c>
      <c r="K273" s="39" t="str">
        <f t="shared" si="9"/>
        <v>OK</v>
      </c>
      <c r="L273" s="128"/>
      <c r="M273" s="128"/>
      <c r="N273" s="128"/>
      <c r="O273" s="128"/>
      <c r="P273" s="128"/>
      <c r="Q273" s="31"/>
      <c r="R273" s="31"/>
      <c r="S273" s="31"/>
      <c r="T273" s="31"/>
      <c r="U273" s="31"/>
      <c r="V273" s="31"/>
      <c r="W273" s="31"/>
      <c r="X273" s="46"/>
      <c r="Y273" s="46"/>
      <c r="Z273" s="46"/>
      <c r="AA273" s="46"/>
      <c r="AB273" s="46"/>
      <c r="AC273" s="46"/>
    </row>
    <row r="274" spans="1:29" ht="39.950000000000003" customHeight="1" x14ac:dyDescent="0.45">
      <c r="A274" s="155"/>
      <c r="B274" s="157"/>
      <c r="C274" s="66">
        <v>271</v>
      </c>
      <c r="D274" s="75" t="s">
        <v>223</v>
      </c>
      <c r="E274" s="104" t="s">
        <v>779</v>
      </c>
      <c r="F274" s="49" t="s">
        <v>44</v>
      </c>
      <c r="G274" s="49" t="s">
        <v>40</v>
      </c>
      <c r="H274" s="94">
        <v>3.57</v>
      </c>
      <c r="I274" s="32">
        <v>10</v>
      </c>
      <c r="J274" s="38">
        <f t="shared" si="8"/>
        <v>0</v>
      </c>
      <c r="K274" s="39" t="str">
        <f t="shared" si="9"/>
        <v>OK</v>
      </c>
      <c r="L274" s="128">
        <v>10</v>
      </c>
      <c r="M274" s="128"/>
      <c r="N274" s="128"/>
      <c r="O274" s="128"/>
      <c r="P274" s="128"/>
      <c r="Q274" s="31"/>
      <c r="R274" s="31"/>
      <c r="S274" s="31"/>
      <c r="T274" s="31"/>
      <c r="U274" s="31"/>
      <c r="V274" s="31"/>
      <c r="W274" s="31"/>
      <c r="X274" s="46"/>
      <c r="Y274" s="46"/>
      <c r="Z274" s="46"/>
      <c r="AA274" s="46"/>
      <c r="AB274" s="46"/>
      <c r="AC274" s="46"/>
    </row>
    <row r="275" spans="1:29" ht="39.950000000000003" customHeight="1" x14ac:dyDescent="0.45">
      <c r="A275" s="155"/>
      <c r="B275" s="157"/>
      <c r="C275" s="66">
        <v>272</v>
      </c>
      <c r="D275" s="75" t="s">
        <v>224</v>
      </c>
      <c r="E275" s="104" t="s">
        <v>780</v>
      </c>
      <c r="F275" s="49" t="s">
        <v>35</v>
      </c>
      <c r="G275" s="49" t="s">
        <v>40</v>
      </c>
      <c r="H275" s="94">
        <v>53.86</v>
      </c>
      <c r="I275" s="32"/>
      <c r="J275" s="38">
        <f t="shared" si="8"/>
        <v>0</v>
      </c>
      <c r="K275" s="39" t="str">
        <f t="shared" si="9"/>
        <v>OK</v>
      </c>
      <c r="L275" s="128"/>
      <c r="M275" s="128"/>
      <c r="N275" s="128"/>
      <c r="O275" s="128"/>
      <c r="P275" s="128"/>
      <c r="Q275" s="31"/>
      <c r="R275" s="31"/>
      <c r="S275" s="31"/>
      <c r="T275" s="31"/>
      <c r="U275" s="31"/>
      <c r="V275" s="31"/>
      <c r="W275" s="31"/>
      <c r="X275" s="46"/>
      <c r="Y275" s="46"/>
      <c r="Z275" s="46"/>
      <c r="AA275" s="46"/>
      <c r="AB275" s="46"/>
      <c r="AC275" s="46"/>
    </row>
    <row r="276" spans="1:29" ht="39.950000000000003" customHeight="1" x14ac:dyDescent="0.45">
      <c r="A276" s="155"/>
      <c r="B276" s="157"/>
      <c r="C276" s="66">
        <v>273</v>
      </c>
      <c r="D276" s="75" t="s">
        <v>485</v>
      </c>
      <c r="E276" s="104" t="s">
        <v>781</v>
      </c>
      <c r="F276" s="49" t="s">
        <v>35</v>
      </c>
      <c r="G276" s="49" t="s">
        <v>40</v>
      </c>
      <c r="H276" s="94">
        <v>0.98</v>
      </c>
      <c r="I276" s="32">
        <v>500</v>
      </c>
      <c r="J276" s="38">
        <f t="shared" si="8"/>
        <v>500</v>
      </c>
      <c r="K276" s="39" t="str">
        <f t="shared" si="9"/>
        <v>OK</v>
      </c>
      <c r="L276" s="128"/>
      <c r="M276" s="128"/>
      <c r="N276" s="128"/>
      <c r="O276" s="128"/>
      <c r="P276" s="128"/>
      <c r="Q276" s="31"/>
      <c r="R276" s="31"/>
      <c r="S276" s="31"/>
      <c r="T276" s="31"/>
      <c r="U276" s="31"/>
      <c r="V276" s="31"/>
      <c r="W276" s="31"/>
      <c r="X276" s="46"/>
      <c r="Y276" s="46"/>
      <c r="Z276" s="46"/>
      <c r="AA276" s="46"/>
      <c r="AB276" s="46"/>
      <c r="AC276" s="46"/>
    </row>
    <row r="277" spans="1:29" ht="39.950000000000003" customHeight="1" x14ac:dyDescent="0.45">
      <c r="A277" s="155"/>
      <c r="B277" s="157"/>
      <c r="C277" s="66">
        <v>274</v>
      </c>
      <c r="D277" s="77" t="s">
        <v>782</v>
      </c>
      <c r="E277" s="106" t="s">
        <v>783</v>
      </c>
      <c r="F277" s="49" t="s">
        <v>35</v>
      </c>
      <c r="G277" s="49" t="s">
        <v>40</v>
      </c>
      <c r="H277" s="94">
        <v>0.86</v>
      </c>
      <c r="I277" s="32"/>
      <c r="J277" s="38">
        <f t="shared" si="8"/>
        <v>0</v>
      </c>
      <c r="K277" s="39" t="str">
        <f t="shared" si="9"/>
        <v>OK</v>
      </c>
      <c r="L277" s="128"/>
      <c r="M277" s="128"/>
      <c r="N277" s="128"/>
      <c r="O277" s="128"/>
      <c r="P277" s="128"/>
      <c r="Q277" s="31"/>
      <c r="R277" s="31"/>
      <c r="S277" s="31"/>
      <c r="T277" s="31"/>
      <c r="U277" s="31"/>
      <c r="V277" s="31"/>
      <c r="W277" s="31"/>
      <c r="X277" s="46"/>
      <c r="Y277" s="46"/>
      <c r="Z277" s="46"/>
      <c r="AA277" s="46"/>
      <c r="AB277" s="46"/>
      <c r="AC277" s="46"/>
    </row>
    <row r="278" spans="1:29" ht="39.950000000000003" customHeight="1" x14ac:dyDescent="0.45">
      <c r="A278" s="155"/>
      <c r="B278" s="157"/>
      <c r="C278" s="66">
        <v>275</v>
      </c>
      <c r="D278" s="75" t="s">
        <v>225</v>
      </c>
      <c r="E278" s="104" t="s">
        <v>784</v>
      </c>
      <c r="F278" s="49" t="s">
        <v>221</v>
      </c>
      <c r="G278" s="49" t="s">
        <v>40</v>
      </c>
      <c r="H278" s="94">
        <v>102.73</v>
      </c>
      <c r="I278" s="32">
        <v>20</v>
      </c>
      <c r="J278" s="38">
        <f t="shared" si="8"/>
        <v>15</v>
      </c>
      <c r="K278" s="39" t="str">
        <f t="shared" si="9"/>
        <v>OK</v>
      </c>
      <c r="L278" s="128">
        <v>5</v>
      </c>
      <c r="M278" s="128"/>
      <c r="N278" s="128"/>
      <c r="O278" s="128"/>
      <c r="P278" s="128"/>
      <c r="Q278" s="31"/>
      <c r="R278" s="31"/>
      <c r="S278" s="31"/>
      <c r="T278" s="31"/>
      <c r="U278" s="31"/>
      <c r="V278" s="31"/>
      <c r="W278" s="31"/>
      <c r="X278" s="46"/>
      <c r="Y278" s="46"/>
      <c r="Z278" s="46"/>
      <c r="AA278" s="46"/>
      <c r="AB278" s="46"/>
      <c r="AC278" s="46"/>
    </row>
    <row r="279" spans="1:29" ht="39.950000000000003" customHeight="1" x14ac:dyDescent="0.45">
      <c r="A279" s="155"/>
      <c r="B279" s="157"/>
      <c r="C279" s="66">
        <v>276</v>
      </c>
      <c r="D279" s="77" t="s">
        <v>486</v>
      </c>
      <c r="E279" s="106" t="s">
        <v>785</v>
      </c>
      <c r="F279" s="47" t="s">
        <v>487</v>
      </c>
      <c r="G279" s="50" t="s">
        <v>40</v>
      </c>
      <c r="H279" s="97">
        <v>21.77</v>
      </c>
      <c r="I279" s="32">
        <v>20</v>
      </c>
      <c r="J279" s="38">
        <f t="shared" si="8"/>
        <v>14</v>
      </c>
      <c r="K279" s="39" t="str">
        <f t="shared" si="9"/>
        <v>OK</v>
      </c>
      <c r="L279" s="128">
        <v>6</v>
      </c>
      <c r="M279" s="128"/>
      <c r="N279" s="128"/>
      <c r="O279" s="128"/>
      <c r="P279" s="128"/>
      <c r="Q279" s="31"/>
      <c r="R279" s="31"/>
      <c r="S279" s="31"/>
      <c r="T279" s="31"/>
      <c r="U279" s="31"/>
      <c r="V279" s="31"/>
      <c r="W279" s="31"/>
      <c r="X279" s="46"/>
      <c r="Y279" s="46"/>
      <c r="Z279" s="46"/>
      <c r="AA279" s="46"/>
      <c r="AB279" s="46"/>
      <c r="AC279" s="46"/>
    </row>
    <row r="280" spans="1:29" ht="39.950000000000003" customHeight="1" x14ac:dyDescent="0.45">
      <c r="A280" s="155"/>
      <c r="B280" s="157"/>
      <c r="C280" s="66">
        <v>277</v>
      </c>
      <c r="D280" s="75" t="s">
        <v>226</v>
      </c>
      <c r="E280" s="104" t="s">
        <v>786</v>
      </c>
      <c r="F280" s="49" t="s">
        <v>35</v>
      </c>
      <c r="G280" s="49" t="s">
        <v>40</v>
      </c>
      <c r="H280" s="94">
        <v>6.09</v>
      </c>
      <c r="I280" s="32"/>
      <c r="J280" s="38">
        <f t="shared" si="8"/>
        <v>0</v>
      </c>
      <c r="K280" s="39" t="str">
        <f t="shared" si="9"/>
        <v>OK</v>
      </c>
      <c r="L280" s="128"/>
      <c r="M280" s="128"/>
      <c r="N280" s="128"/>
      <c r="O280" s="128"/>
      <c r="P280" s="128"/>
      <c r="Q280" s="31"/>
      <c r="R280" s="31"/>
      <c r="S280" s="31"/>
      <c r="T280" s="31"/>
      <c r="U280" s="31"/>
      <c r="V280" s="31"/>
      <c r="W280" s="31"/>
      <c r="X280" s="46"/>
      <c r="Y280" s="46"/>
      <c r="Z280" s="46"/>
      <c r="AA280" s="46"/>
      <c r="AB280" s="46"/>
      <c r="AC280" s="46"/>
    </row>
    <row r="281" spans="1:29" ht="39.950000000000003" customHeight="1" x14ac:dyDescent="0.45">
      <c r="A281" s="155"/>
      <c r="B281" s="157"/>
      <c r="C281" s="66">
        <v>278</v>
      </c>
      <c r="D281" s="75" t="s">
        <v>227</v>
      </c>
      <c r="E281" s="104" t="s">
        <v>787</v>
      </c>
      <c r="F281" s="49" t="s">
        <v>228</v>
      </c>
      <c r="G281" s="49" t="s">
        <v>40</v>
      </c>
      <c r="H281" s="94">
        <v>6.12</v>
      </c>
      <c r="I281" s="32"/>
      <c r="J281" s="38">
        <f t="shared" si="8"/>
        <v>0</v>
      </c>
      <c r="K281" s="39" t="str">
        <f t="shared" si="9"/>
        <v>OK</v>
      </c>
      <c r="L281" s="128"/>
      <c r="M281" s="128"/>
      <c r="N281" s="128"/>
      <c r="O281" s="128"/>
      <c r="P281" s="128"/>
      <c r="Q281" s="31"/>
      <c r="R281" s="31"/>
      <c r="S281" s="31"/>
      <c r="T281" s="31"/>
      <c r="U281" s="31"/>
      <c r="V281" s="31"/>
      <c r="W281" s="31"/>
      <c r="X281" s="46"/>
      <c r="Y281" s="46"/>
      <c r="Z281" s="46"/>
      <c r="AA281" s="46"/>
      <c r="AB281" s="46"/>
      <c r="AC281" s="46"/>
    </row>
    <row r="282" spans="1:29" ht="39.950000000000003" customHeight="1" x14ac:dyDescent="0.45">
      <c r="A282" s="155"/>
      <c r="B282" s="157"/>
      <c r="C282" s="63">
        <v>279</v>
      </c>
      <c r="D282" s="75" t="s">
        <v>229</v>
      </c>
      <c r="E282" s="104" t="s">
        <v>788</v>
      </c>
      <c r="F282" s="49" t="s">
        <v>99</v>
      </c>
      <c r="G282" s="49" t="s">
        <v>40</v>
      </c>
      <c r="H282" s="94">
        <v>61.71</v>
      </c>
      <c r="I282" s="32"/>
      <c r="J282" s="38">
        <f t="shared" si="8"/>
        <v>0</v>
      </c>
      <c r="K282" s="39" t="str">
        <f t="shared" si="9"/>
        <v>OK</v>
      </c>
      <c r="L282" s="128"/>
      <c r="M282" s="128"/>
      <c r="N282" s="128"/>
      <c r="O282" s="128"/>
      <c r="P282" s="128"/>
      <c r="Q282" s="31"/>
      <c r="R282" s="31"/>
      <c r="S282" s="31"/>
      <c r="T282" s="31"/>
      <c r="U282" s="31"/>
      <c r="V282" s="31"/>
      <c r="W282" s="31"/>
      <c r="X282" s="46"/>
      <c r="Y282" s="46"/>
      <c r="Z282" s="46"/>
      <c r="AA282" s="46"/>
      <c r="AB282" s="46"/>
      <c r="AC282" s="46"/>
    </row>
    <row r="283" spans="1:29" ht="39.950000000000003" customHeight="1" x14ac:dyDescent="0.45">
      <c r="A283" s="155"/>
      <c r="B283" s="157"/>
      <c r="C283" s="63">
        <v>280</v>
      </c>
      <c r="D283" s="75" t="s">
        <v>230</v>
      </c>
      <c r="E283" s="104" t="s">
        <v>789</v>
      </c>
      <c r="F283" s="49" t="s">
        <v>99</v>
      </c>
      <c r="G283" s="49" t="s">
        <v>40</v>
      </c>
      <c r="H283" s="94">
        <v>80.81</v>
      </c>
      <c r="I283" s="32">
        <v>20</v>
      </c>
      <c r="J283" s="38">
        <f t="shared" si="8"/>
        <v>20</v>
      </c>
      <c r="K283" s="39" t="str">
        <f t="shared" si="9"/>
        <v>OK</v>
      </c>
      <c r="L283" s="128"/>
      <c r="M283" s="128"/>
      <c r="N283" s="128"/>
      <c r="O283" s="128"/>
      <c r="P283" s="128"/>
      <c r="Q283" s="31"/>
      <c r="R283" s="31"/>
      <c r="S283" s="31"/>
      <c r="T283" s="31"/>
      <c r="U283" s="31"/>
      <c r="V283" s="31"/>
      <c r="W283" s="31"/>
      <c r="X283" s="46"/>
      <c r="Y283" s="46"/>
      <c r="Z283" s="46"/>
      <c r="AA283" s="46"/>
      <c r="AB283" s="46"/>
      <c r="AC283" s="46"/>
    </row>
    <row r="284" spans="1:29" ht="39.950000000000003" customHeight="1" x14ac:dyDescent="0.45">
      <c r="A284" s="155"/>
      <c r="B284" s="157"/>
      <c r="C284" s="66">
        <v>281</v>
      </c>
      <c r="D284" s="75" t="s">
        <v>231</v>
      </c>
      <c r="E284" s="104" t="s">
        <v>790</v>
      </c>
      <c r="F284" s="49" t="s">
        <v>99</v>
      </c>
      <c r="G284" s="49" t="s">
        <v>40</v>
      </c>
      <c r="H284" s="94">
        <v>101.84</v>
      </c>
      <c r="I284" s="32">
        <v>20</v>
      </c>
      <c r="J284" s="38">
        <f t="shared" si="8"/>
        <v>20</v>
      </c>
      <c r="K284" s="39" t="str">
        <f t="shared" si="9"/>
        <v>OK</v>
      </c>
      <c r="L284" s="128"/>
      <c r="M284" s="128"/>
      <c r="N284" s="128"/>
      <c r="O284" s="128"/>
      <c r="P284" s="128"/>
      <c r="Q284" s="31"/>
      <c r="R284" s="31"/>
      <c r="S284" s="31"/>
      <c r="T284" s="31"/>
      <c r="U284" s="31"/>
      <c r="V284" s="31"/>
      <c r="W284" s="31"/>
      <c r="X284" s="46"/>
      <c r="Y284" s="46"/>
      <c r="Z284" s="46"/>
      <c r="AA284" s="46"/>
      <c r="AB284" s="46"/>
      <c r="AC284" s="46"/>
    </row>
    <row r="285" spans="1:29" ht="39.950000000000003" customHeight="1" x14ac:dyDescent="0.45">
      <c r="A285" s="155"/>
      <c r="B285" s="157"/>
      <c r="C285" s="66">
        <v>282</v>
      </c>
      <c r="D285" s="75" t="s">
        <v>791</v>
      </c>
      <c r="E285" s="104" t="s">
        <v>792</v>
      </c>
      <c r="F285" s="50" t="s">
        <v>793</v>
      </c>
      <c r="G285" s="50" t="s">
        <v>40</v>
      </c>
      <c r="H285" s="93">
        <v>8.51</v>
      </c>
      <c r="I285" s="32"/>
      <c r="J285" s="38">
        <f t="shared" si="8"/>
        <v>0</v>
      </c>
      <c r="K285" s="39" t="str">
        <f t="shared" si="9"/>
        <v>OK</v>
      </c>
      <c r="L285" s="128"/>
      <c r="M285" s="128"/>
      <c r="N285" s="128"/>
      <c r="O285" s="128"/>
      <c r="P285" s="128"/>
      <c r="Q285" s="31"/>
      <c r="R285" s="31"/>
      <c r="S285" s="31"/>
      <c r="T285" s="31"/>
      <c r="U285" s="31"/>
      <c r="V285" s="31"/>
      <c r="W285" s="31"/>
      <c r="X285" s="46"/>
      <c r="Y285" s="46"/>
      <c r="Z285" s="46"/>
      <c r="AA285" s="46"/>
      <c r="AB285" s="46"/>
      <c r="AC285" s="46"/>
    </row>
    <row r="286" spans="1:29" ht="39.950000000000003" customHeight="1" x14ac:dyDescent="0.45">
      <c r="A286" s="155"/>
      <c r="B286" s="157"/>
      <c r="C286" s="66">
        <v>283</v>
      </c>
      <c r="D286" s="75" t="s">
        <v>794</v>
      </c>
      <c r="E286" s="104" t="s">
        <v>795</v>
      </c>
      <c r="F286" s="50" t="s">
        <v>441</v>
      </c>
      <c r="G286" s="50" t="s">
        <v>40</v>
      </c>
      <c r="H286" s="93">
        <v>23.2</v>
      </c>
      <c r="I286" s="32"/>
      <c r="J286" s="38">
        <f t="shared" si="8"/>
        <v>0</v>
      </c>
      <c r="K286" s="39" t="str">
        <f t="shared" si="9"/>
        <v>OK</v>
      </c>
      <c r="L286" s="128"/>
      <c r="M286" s="128"/>
      <c r="N286" s="128"/>
      <c r="O286" s="128"/>
      <c r="P286" s="128"/>
      <c r="Q286" s="31"/>
      <c r="R286" s="31"/>
      <c r="S286" s="31"/>
      <c r="T286" s="31"/>
      <c r="U286" s="31"/>
      <c r="V286" s="31"/>
      <c r="W286" s="31"/>
      <c r="X286" s="46"/>
      <c r="Y286" s="46"/>
      <c r="Z286" s="46"/>
      <c r="AA286" s="46"/>
      <c r="AB286" s="46"/>
      <c r="AC286" s="46"/>
    </row>
    <row r="287" spans="1:29" ht="39.950000000000003" customHeight="1" x14ac:dyDescent="0.45">
      <c r="A287" s="155"/>
      <c r="B287" s="157"/>
      <c r="C287" s="66">
        <v>284</v>
      </c>
      <c r="D287" s="75" t="s">
        <v>796</v>
      </c>
      <c r="E287" s="104" t="s">
        <v>797</v>
      </c>
      <c r="F287" s="50" t="s">
        <v>441</v>
      </c>
      <c r="G287" s="50" t="s">
        <v>40</v>
      </c>
      <c r="H287" s="93">
        <v>25.36</v>
      </c>
      <c r="I287" s="32"/>
      <c r="J287" s="38">
        <f t="shared" si="8"/>
        <v>0</v>
      </c>
      <c r="K287" s="39" t="str">
        <f t="shared" si="9"/>
        <v>OK</v>
      </c>
      <c r="L287" s="128"/>
      <c r="M287" s="128"/>
      <c r="N287" s="128"/>
      <c r="O287" s="128"/>
      <c r="P287" s="128"/>
      <c r="Q287" s="31"/>
      <c r="R287" s="31"/>
      <c r="S287" s="31"/>
      <c r="T287" s="31"/>
      <c r="U287" s="31"/>
      <c r="V287" s="31"/>
      <c r="W287" s="31"/>
      <c r="X287" s="46"/>
      <c r="Y287" s="46"/>
      <c r="Z287" s="46"/>
      <c r="AA287" s="46"/>
      <c r="AB287" s="46"/>
      <c r="AC287" s="46"/>
    </row>
    <row r="288" spans="1:29" ht="39.950000000000003" customHeight="1" x14ac:dyDescent="0.45">
      <c r="A288" s="155"/>
      <c r="B288" s="157"/>
      <c r="C288" s="66">
        <v>285</v>
      </c>
      <c r="D288" s="75" t="s">
        <v>798</v>
      </c>
      <c r="E288" s="104" t="s">
        <v>799</v>
      </c>
      <c r="F288" s="50" t="s">
        <v>35</v>
      </c>
      <c r="G288" s="50" t="s">
        <v>40</v>
      </c>
      <c r="H288" s="93">
        <v>21.57</v>
      </c>
      <c r="I288" s="32"/>
      <c r="J288" s="38">
        <f t="shared" si="8"/>
        <v>0</v>
      </c>
      <c r="K288" s="39" t="str">
        <f t="shared" si="9"/>
        <v>OK</v>
      </c>
      <c r="L288" s="128"/>
      <c r="M288" s="128"/>
      <c r="N288" s="128"/>
      <c r="O288" s="128"/>
      <c r="P288" s="128"/>
      <c r="Q288" s="31"/>
      <c r="R288" s="31"/>
      <c r="S288" s="31"/>
      <c r="T288" s="31"/>
      <c r="U288" s="31"/>
      <c r="V288" s="31"/>
      <c r="W288" s="31"/>
      <c r="X288" s="46"/>
      <c r="Y288" s="46"/>
      <c r="Z288" s="46"/>
      <c r="AA288" s="46"/>
      <c r="AB288" s="46"/>
      <c r="AC288" s="46"/>
    </row>
    <row r="289" spans="1:29" ht="39.950000000000003" customHeight="1" x14ac:dyDescent="0.45">
      <c r="A289" s="155"/>
      <c r="B289" s="157"/>
      <c r="C289" s="66">
        <v>286</v>
      </c>
      <c r="D289" s="75" t="s">
        <v>800</v>
      </c>
      <c r="E289" s="104" t="s">
        <v>801</v>
      </c>
      <c r="F289" s="50" t="s">
        <v>35</v>
      </c>
      <c r="G289" s="50" t="s">
        <v>40</v>
      </c>
      <c r="H289" s="93">
        <v>6.3</v>
      </c>
      <c r="I289" s="32"/>
      <c r="J289" s="38">
        <f t="shared" si="8"/>
        <v>0</v>
      </c>
      <c r="K289" s="39" t="str">
        <f t="shared" si="9"/>
        <v>OK</v>
      </c>
      <c r="L289" s="128"/>
      <c r="M289" s="128"/>
      <c r="N289" s="128"/>
      <c r="O289" s="128"/>
      <c r="P289" s="128"/>
      <c r="Q289" s="31"/>
      <c r="R289" s="31"/>
      <c r="S289" s="31"/>
      <c r="T289" s="31"/>
      <c r="U289" s="31"/>
      <c r="V289" s="31"/>
      <c r="W289" s="31"/>
      <c r="X289" s="46"/>
      <c r="Y289" s="46"/>
      <c r="Z289" s="46"/>
      <c r="AA289" s="46"/>
      <c r="AB289" s="46"/>
      <c r="AC289" s="46"/>
    </row>
    <row r="290" spans="1:29" ht="39.950000000000003" customHeight="1" x14ac:dyDescent="0.45">
      <c r="A290" s="155"/>
      <c r="B290" s="157"/>
      <c r="C290" s="63">
        <v>287</v>
      </c>
      <c r="D290" s="75" t="s">
        <v>802</v>
      </c>
      <c r="E290" s="104" t="s">
        <v>803</v>
      </c>
      <c r="F290" s="50" t="s">
        <v>99</v>
      </c>
      <c r="G290" s="50" t="s">
        <v>40</v>
      </c>
      <c r="H290" s="93">
        <v>326.01</v>
      </c>
      <c r="I290" s="32"/>
      <c r="J290" s="38">
        <f t="shared" si="8"/>
        <v>0</v>
      </c>
      <c r="K290" s="39" t="str">
        <f t="shared" si="9"/>
        <v>OK</v>
      </c>
      <c r="L290" s="128"/>
      <c r="M290" s="128"/>
      <c r="N290" s="128"/>
      <c r="O290" s="128"/>
      <c r="P290" s="128"/>
      <c r="Q290" s="31"/>
      <c r="R290" s="31"/>
      <c r="S290" s="31"/>
      <c r="T290" s="31"/>
      <c r="U290" s="31"/>
      <c r="V290" s="31"/>
      <c r="W290" s="31"/>
      <c r="X290" s="46"/>
      <c r="Y290" s="46"/>
      <c r="Z290" s="46"/>
      <c r="AA290" s="46"/>
      <c r="AB290" s="46"/>
      <c r="AC290" s="46"/>
    </row>
    <row r="291" spans="1:29" ht="39.950000000000003" customHeight="1" x14ac:dyDescent="0.45">
      <c r="A291" s="155"/>
      <c r="B291" s="157"/>
      <c r="C291" s="66">
        <v>288</v>
      </c>
      <c r="D291" s="75" t="s">
        <v>804</v>
      </c>
      <c r="E291" s="104" t="s">
        <v>805</v>
      </c>
      <c r="F291" s="50" t="s">
        <v>4</v>
      </c>
      <c r="G291" s="50" t="s">
        <v>40</v>
      </c>
      <c r="H291" s="93">
        <v>61.56</v>
      </c>
      <c r="I291" s="32"/>
      <c r="J291" s="38">
        <f t="shared" si="8"/>
        <v>0</v>
      </c>
      <c r="K291" s="39" t="str">
        <f t="shared" si="9"/>
        <v>OK</v>
      </c>
      <c r="L291" s="128"/>
      <c r="M291" s="128"/>
      <c r="N291" s="128"/>
      <c r="O291" s="128"/>
      <c r="P291" s="128"/>
      <c r="Q291" s="31"/>
      <c r="R291" s="31"/>
      <c r="S291" s="31"/>
      <c r="T291" s="31"/>
      <c r="U291" s="31"/>
      <c r="V291" s="31"/>
      <c r="W291" s="31"/>
      <c r="X291" s="46"/>
      <c r="Y291" s="46"/>
      <c r="Z291" s="46"/>
      <c r="AA291" s="46"/>
      <c r="AB291" s="46"/>
      <c r="AC291" s="46"/>
    </row>
    <row r="292" spans="1:29" ht="39.950000000000003" customHeight="1" x14ac:dyDescent="0.45">
      <c r="A292" s="155"/>
      <c r="B292" s="157"/>
      <c r="C292" s="63">
        <v>289</v>
      </c>
      <c r="D292" s="84" t="s">
        <v>806</v>
      </c>
      <c r="E292" s="105" t="s">
        <v>807</v>
      </c>
      <c r="F292" s="50" t="s">
        <v>528</v>
      </c>
      <c r="G292" s="50" t="s">
        <v>40</v>
      </c>
      <c r="H292" s="93">
        <v>75.95</v>
      </c>
      <c r="I292" s="32"/>
      <c r="J292" s="38">
        <f t="shared" si="8"/>
        <v>0</v>
      </c>
      <c r="K292" s="39" t="str">
        <f t="shared" si="9"/>
        <v>OK</v>
      </c>
      <c r="L292" s="128"/>
      <c r="M292" s="128"/>
      <c r="N292" s="128"/>
      <c r="O292" s="128"/>
      <c r="P292" s="128"/>
      <c r="Q292" s="31"/>
      <c r="R292" s="31"/>
      <c r="S292" s="31"/>
      <c r="T292" s="31"/>
      <c r="U292" s="31"/>
      <c r="V292" s="31"/>
      <c r="W292" s="31"/>
      <c r="X292" s="46"/>
      <c r="Y292" s="46"/>
      <c r="Z292" s="46"/>
      <c r="AA292" s="46"/>
      <c r="AB292" s="46"/>
      <c r="AC292" s="46"/>
    </row>
    <row r="293" spans="1:29" ht="39.950000000000003" customHeight="1" x14ac:dyDescent="0.45">
      <c r="A293" s="155"/>
      <c r="B293" s="157"/>
      <c r="C293" s="63">
        <v>290</v>
      </c>
      <c r="D293" s="84" t="s">
        <v>808</v>
      </c>
      <c r="E293" s="105" t="s">
        <v>809</v>
      </c>
      <c r="F293" s="50" t="s">
        <v>528</v>
      </c>
      <c r="G293" s="50" t="s">
        <v>40</v>
      </c>
      <c r="H293" s="93">
        <v>109.28</v>
      </c>
      <c r="I293" s="32"/>
      <c r="J293" s="38">
        <f t="shared" si="8"/>
        <v>0</v>
      </c>
      <c r="K293" s="39" t="str">
        <f t="shared" si="9"/>
        <v>OK</v>
      </c>
      <c r="L293" s="128"/>
      <c r="M293" s="128"/>
      <c r="N293" s="128"/>
      <c r="O293" s="128"/>
      <c r="P293" s="128"/>
      <c r="Q293" s="31"/>
      <c r="R293" s="31"/>
      <c r="S293" s="31"/>
      <c r="T293" s="31"/>
      <c r="U293" s="31"/>
      <c r="V293" s="31"/>
      <c r="W293" s="31"/>
      <c r="X293" s="46"/>
      <c r="Y293" s="46"/>
      <c r="Z293" s="46"/>
      <c r="AA293" s="46"/>
      <c r="AB293" s="46"/>
      <c r="AC293" s="46"/>
    </row>
    <row r="294" spans="1:29" ht="39.950000000000003" customHeight="1" x14ac:dyDescent="0.45">
      <c r="A294" s="155"/>
      <c r="B294" s="157"/>
      <c r="C294" s="63">
        <v>291</v>
      </c>
      <c r="D294" s="84" t="s">
        <v>810</v>
      </c>
      <c r="E294" s="105" t="s">
        <v>811</v>
      </c>
      <c r="F294" s="50" t="s">
        <v>528</v>
      </c>
      <c r="G294" s="50" t="s">
        <v>40</v>
      </c>
      <c r="H294" s="93">
        <v>177.22</v>
      </c>
      <c r="I294" s="32"/>
      <c r="J294" s="38">
        <f t="shared" si="8"/>
        <v>0</v>
      </c>
      <c r="K294" s="39" t="str">
        <f t="shared" si="9"/>
        <v>OK</v>
      </c>
      <c r="L294" s="128"/>
      <c r="M294" s="128"/>
      <c r="N294" s="128"/>
      <c r="O294" s="128"/>
      <c r="P294" s="128"/>
      <c r="Q294" s="31"/>
      <c r="R294" s="31"/>
      <c r="S294" s="31"/>
      <c r="T294" s="31"/>
      <c r="U294" s="31"/>
      <c r="V294" s="31"/>
      <c r="W294" s="31"/>
      <c r="X294" s="46"/>
      <c r="Y294" s="46"/>
      <c r="Z294" s="46"/>
      <c r="AA294" s="46"/>
      <c r="AB294" s="46"/>
      <c r="AC294" s="46"/>
    </row>
    <row r="295" spans="1:29" ht="39.950000000000003" customHeight="1" x14ac:dyDescent="0.45">
      <c r="A295" s="155"/>
      <c r="B295" s="157"/>
      <c r="C295" s="63">
        <v>292</v>
      </c>
      <c r="D295" s="76" t="s">
        <v>812</v>
      </c>
      <c r="E295" s="105" t="s">
        <v>813</v>
      </c>
      <c r="F295" s="49" t="s">
        <v>228</v>
      </c>
      <c r="G295" s="50" t="s">
        <v>40</v>
      </c>
      <c r="H295" s="93">
        <v>18.72</v>
      </c>
      <c r="I295" s="32"/>
      <c r="J295" s="38">
        <f t="shared" si="8"/>
        <v>0</v>
      </c>
      <c r="K295" s="39" t="str">
        <f t="shared" si="9"/>
        <v>OK</v>
      </c>
      <c r="L295" s="128"/>
      <c r="M295" s="128"/>
      <c r="N295" s="128"/>
      <c r="O295" s="128"/>
      <c r="P295" s="128"/>
      <c r="Q295" s="31"/>
      <c r="R295" s="31"/>
      <c r="S295" s="31"/>
      <c r="T295" s="31"/>
      <c r="U295" s="31"/>
      <c r="V295" s="31"/>
      <c r="W295" s="31"/>
      <c r="X295" s="46"/>
      <c r="Y295" s="46"/>
      <c r="Z295" s="46"/>
      <c r="AA295" s="46"/>
      <c r="AB295" s="46"/>
      <c r="AC295" s="46"/>
    </row>
    <row r="296" spans="1:29" ht="39.950000000000003" customHeight="1" x14ac:dyDescent="0.45">
      <c r="A296" s="155"/>
      <c r="B296" s="157"/>
      <c r="C296" s="63">
        <v>293</v>
      </c>
      <c r="D296" s="84" t="s">
        <v>814</v>
      </c>
      <c r="E296" s="105" t="s">
        <v>815</v>
      </c>
      <c r="F296" s="50" t="s">
        <v>528</v>
      </c>
      <c r="G296" s="50" t="s">
        <v>40</v>
      </c>
      <c r="H296" s="93">
        <v>77.73</v>
      </c>
      <c r="I296" s="32"/>
      <c r="J296" s="38">
        <f t="shared" si="8"/>
        <v>0</v>
      </c>
      <c r="K296" s="39" t="str">
        <f t="shared" si="9"/>
        <v>OK</v>
      </c>
      <c r="L296" s="128"/>
      <c r="M296" s="128"/>
      <c r="N296" s="128"/>
      <c r="O296" s="128"/>
      <c r="P296" s="128"/>
      <c r="Q296" s="31"/>
      <c r="R296" s="31"/>
      <c r="S296" s="31"/>
      <c r="T296" s="31"/>
      <c r="U296" s="31"/>
      <c r="V296" s="31"/>
      <c r="W296" s="31"/>
      <c r="X296" s="46"/>
      <c r="Y296" s="46"/>
      <c r="Z296" s="46"/>
      <c r="AA296" s="46"/>
      <c r="AB296" s="46"/>
      <c r="AC296" s="46"/>
    </row>
    <row r="297" spans="1:29" ht="39.950000000000003" customHeight="1" x14ac:dyDescent="0.45">
      <c r="A297" s="155"/>
      <c r="B297" s="157"/>
      <c r="C297" s="63">
        <v>294</v>
      </c>
      <c r="D297" s="84" t="s">
        <v>816</v>
      </c>
      <c r="E297" s="105" t="s">
        <v>817</v>
      </c>
      <c r="F297" s="50" t="s">
        <v>528</v>
      </c>
      <c r="G297" s="50" t="s">
        <v>40</v>
      </c>
      <c r="H297" s="93">
        <v>116.87</v>
      </c>
      <c r="I297" s="32"/>
      <c r="J297" s="38">
        <f t="shared" si="8"/>
        <v>0</v>
      </c>
      <c r="K297" s="39" t="str">
        <f t="shared" si="9"/>
        <v>OK</v>
      </c>
      <c r="L297" s="128"/>
      <c r="M297" s="128"/>
      <c r="N297" s="128"/>
      <c r="O297" s="128"/>
      <c r="P297" s="128"/>
      <c r="Q297" s="31"/>
      <c r="R297" s="31"/>
      <c r="S297" s="31"/>
      <c r="T297" s="31"/>
      <c r="U297" s="31"/>
      <c r="V297" s="31"/>
      <c r="W297" s="31"/>
      <c r="X297" s="46"/>
      <c r="Y297" s="46"/>
      <c r="Z297" s="46"/>
      <c r="AA297" s="46"/>
      <c r="AB297" s="46"/>
      <c r="AC297" s="46"/>
    </row>
    <row r="298" spans="1:29" ht="39.950000000000003" customHeight="1" x14ac:dyDescent="0.45">
      <c r="A298" s="155"/>
      <c r="B298" s="157"/>
      <c r="C298" s="66">
        <v>295</v>
      </c>
      <c r="D298" s="75" t="s">
        <v>818</v>
      </c>
      <c r="E298" s="104" t="s">
        <v>819</v>
      </c>
      <c r="F298" s="50" t="s">
        <v>35</v>
      </c>
      <c r="G298" s="50" t="s">
        <v>40</v>
      </c>
      <c r="H298" s="93">
        <v>27.22</v>
      </c>
      <c r="I298" s="32"/>
      <c r="J298" s="38">
        <f t="shared" si="8"/>
        <v>0</v>
      </c>
      <c r="K298" s="39" t="str">
        <f t="shared" si="9"/>
        <v>OK</v>
      </c>
      <c r="L298" s="128"/>
      <c r="M298" s="128"/>
      <c r="N298" s="128"/>
      <c r="O298" s="128"/>
      <c r="P298" s="128"/>
      <c r="Q298" s="31"/>
      <c r="R298" s="31"/>
      <c r="S298" s="31"/>
      <c r="T298" s="31"/>
      <c r="U298" s="31"/>
      <c r="V298" s="31"/>
      <c r="W298" s="31"/>
      <c r="X298" s="46"/>
      <c r="Y298" s="46"/>
      <c r="Z298" s="46"/>
      <c r="AA298" s="46"/>
      <c r="AB298" s="46"/>
      <c r="AC298" s="46"/>
    </row>
    <row r="299" spans="1:29" ht="39.950000000000003" customHeight="1" x14ac:dyDescent="0.45">
      <c r="A299" s="155"/>
      <c r="B299" s="157"/>
      <c r="C299" s="66">
        <v>296</v>
      </c>
      <c r="D299" s="75" t="s">
        <v>820</v>
      </c>
      <c r="E299" s="104" t="s">
        <v>821</v>
      </c>
      <c r="F299" s="50" t="s">
        <v>35</v>
      </c>
      <c r="G299" s="50" t="s">
        <v>157</v>
      </c>
      <c r="H299" s="93">
        <v>42.04</v>
      </c>
      <c r="I299" s="32"/>
      <c r="J299" s="38">
        <f t="shared" si="8"/>
        <v>0</v>
      </c>
      <c r="K299" s="39" t="str">
        <f t="shared" si="9"/>
        <v>OK</v>
      </c>
      <c r="L299" s="128"/>
      <c r="M299" s="128"/>
      <c r="N299" s="128"/>
      <c r="O299" s="128"/>
      <c r="P299" s="128"/>
      <c r="Q299" s="31"/>
      <c r="R299" s="31"/>
      <c r="S299" s="31"/>
      <c r="T299" s="31"/>
      <c r="U299" s="31"/>
      <c r="V299" s="31"/>
      <c r="W299" s="31"/>
      <c r="X299" s="46"/>
      <c r="Y299" s="46"/>
      <c r="Z299" s="46"/>
      <c r="AA299" s="46"/>
      <c r="AB299" s="46"/>
      <c r="AC299" s="46"/>
    </row>
    <row r="300" spans="1:29" ht="39.950000000000003" customHeight="1" x14ac:dyDescent="0.45">
      <c r="A300" s="155"/>
      <c r="B300" s="157"/>
      <c r="C300" s="66">
        <v>297</v>
      </c>
      <c r="D300" s="75" t="s">
        <v>822</v>
      </c>
      <c r="E300" s="104" t="s">
        <v>823</v>
      </c>
      <c r="F300" s="50" t="s">
        <v>35</v>
      </c>
      <c r="G300" s="50" t="s">
        <v>40</v>
      </c>
      <c r="H300" s="93">
        <v>6.01</v>
      </c>
      <c r="I300" s="32"/>
      <c r="J300" s="38">
        <f t="shared" si="8"/>
        <v>0</v>
      </c>
      <c r="K300" s="39" t="str">
        <f t="shared" si="9"/>
        <v>OK</v>
      </c>
      <c r="L300" s="128"/>
      <c r="M300" s="128"/>
      <c r="N300" s="128"/>
      <c r="O300" s="128"/>
      <c r="P300" s="128"/>
      <c r="Q300" s="31"/>
      <c r="R300" s="31"/>
      <c r="S300" s="31"/>
      <c r="T300" s="31"/>
      <c r="U300" s="31"/>
      <c r="V300" s="31"/>
      <c r="W300" s="31"/>
      <c r="X300" s="46"/>
      <c r="Y300" s="46"/>
      <c r="Z300" s="46"/>
      <c r="AA300" s="46"/>
      <c r="AB300" s="46"/>
      <c r="AC300" s="46"/>
    </row>
    <row r="301" spans="1:29" ht="39.950000000000003" customHeight="1" x14ac:dyDescent="0.45">
      <c r="A301" s="155"/>
      <c r="B301" s="157"/>
      <c r="C301" s="63">
        <v>298</v>
      </c>
      <c r="D301" s="84" t="s">
        <v>824</v>
      </c>
      <c r="E301" s="105" t="s">
        <v>825</v>
      </c>
      <c r="F301" s="50" t="s">
        <v>826</v>
      </c>
      <c r="G301" s="50" t="s">
        <v>40</v>
      </c>
      <c r="H301" s="93">
        <v>11.34</v>
      </c>
      <c r="I301" s="32"/>
      <c r="J301" s="38">
        <f t="shared" si="8"/>
        <v>0</v>
      </c>
      <c r="K301" s="39" t="str">
        <f t="shared" si="9"/>
        <v>OK</v>
      </c>
      <c r="L301" s="128"/>
      <c r="M301" s="128"/>
      <c r="N301" s="128"/>
      <c r="O301" s="128"/>
      <c r="P301" s="128"/>
      <c r="Q301" s="31"/>
      <c r="R301" s="31"/>
      <c r="S301" s="31"/>
      <c r="T301" s="31"/>
      <c r="U301" s="31"/>
      <c r="V301" s="31"/>
      <c r="W301" s="31"/>
      <c r="X301" s="46"/>
      <c r="Y301" s="46"/>
      <c r="Z301" s="46"/>
      <c r="AA301" s="46"/>
      <c r="AB301" s="46"/>
      <c r="AC301" s="46"/>
    </row>
    <row r="302" spans="1:29" ht="39.950000000000003" customHeight="1" x14ac:dyDescent="0.45">
      <c r="A302" s="156"/>
      <c r="B302" s="158"/>
      <c r="C302" s="66">
        <v>299</v>
      </c>
      <c r="D302" s="75" t="s">
        <v>827</v>
      </c>
      <c r="E302" s="104" t="s">
        <v>828</v>
      </c>
      <c r="F302" s="50" t="s">
        <v>829</v>
      </c>
      <c r="G302" s="50" t="s">
        <v>40</v>
      </c>
      <c r="H302" s="93">
        <v>34.24</v>
      </c>
      <c r="I302" s="32"/>
      <c r="J302" s="38">
        <f t="shared" si="8"/>
        <v>0</v>
      </c>
      <c r="K302" s="39" t="str">
        <f t="shared" si="9"/>
        <v>OK</v>
      </c>
      <c r="L302" s="128"/>
      <c r="M302" s="128"/>
      <c r="N302" s="128"/>
      <c r="O302" s="128"/>
      <c r="P302" s="128"/>
      <c r="Q302" s="31"/>
      <c r="R302" s="31"/>
      <c r="S302" s="31"/>
      <c r="T302" s="31"/>
      <c r="U302" s="31"/>
      <c r="V302" s="31"/>
      <c r="W302" s="31"/>
      <c r="X302" s="46"/>
      <c r="Y302" s="46"/>
      <c r="Z302" s="46"/>
      <c r="AA302" s="46"/>
      <c r="AB302" s="46"/>
      <c r="AC302" s="46"/>
    </row>
    <row r="303" spans="1:29" ht="39.950000000000003" customHeight="1" x14ac:dyDescent="0.45">
      <c r="A303" s="139">
        <v>6</v>
      </c>
      <c r="B303" s="151" t="s">
        <v>830</v>
      </c>
      <c r="C303" s="67">
        <v>300</v>
      </c>
      <c r="D303" s="78" t="s">
        <v>831</v>
      </c>
      <c r="E303" s="107" t="s">
        <v>832</v>
      </c>
      <c r="F303" s="51" t="s">
        <v>35</v>
      </c>
      <c r="G303" s="51" t="s">
        <v>157</v>
      </c>
      <c r="H303" s="95">
        <v>72.849999999999994</v>
      </c>
      <c r="I303" s="32"/>
      <c r="J303" s="38">
        <f t="shared" si="8"/>
        <v>0</v>
      </c>
      <c r="K303" s="39" t="str">
        <f t="shared" si="9"/>
        <v>OK</v>
      </c>
      <c r="L303" s="128"/>
      <c r="M303" s="128"/>
      <c r="N303" s="128"/>
      <c r="O303" s="128"/>
      <c r="P303" s="128"/>
      <c r="Q303" s="31"/>
      <c r="R303" s="31"/>
      <c r="S303" s="31"/>
      <c r="T303" s="31"/>
      <c r="U303" s="31"/>
      <c r="V303" s="31"/>
      <c r="W303" s="31"/>
      <c r="X303" s="46"/>
      <c r="Y303" s="46"/>
      <c r="Z303" s="46"/>
      <c r="AA303" s="46"/>
      <c r="AB303" s="46"/>
      <c r="AC303" s="46"/>
    </row>
    <row r="304" spans="1:29" ht="39.950000000000003" customHeight="1" x14ac:dyDescent="0.45">
      <c r="A304" s="140"/>
      <c r="B304" s="152"/>
      <c r="C304" s="67">
        <v>301</v>
      </c>
      <c r="D304" s="78" t="s">
        <v>833</v>
      </c>
      <c r="E304" s="107" t="s">
        <v>834</v>
      </c>
      <c r="F304" s="51" t="s">
        <v>35</v>
      </c>
      <c r="G304" s="51" t="s">
        <v>157</v>
      </c>
      <c r="H304" s="95">
        <v>27.32</v>
      </c>
      <c r="I304" s="32"/>
      <c r="J304" s="38">
        <f t="shared" si="8"/>
        <v>0</v>
      </c>
      <c r="K304" s="39" t="str">
        <f t="shared" si="9"/>
        <v>OK</v>
      </c>
      <c r="L304" s="128"/>
      <c r="M304" s="128"/>
      <c r="N304" s="128"/>
      <c r="O304" s="128"/>
      <c r="P304" s="128"/>
      <c r="Q304" s="31"/>
      <c r="R304" s="31"/>
      <c r="S304" s="31"/>
      <c r="T304" s="31"/>
      <c r="U304" s="31"/>
      <c r="V304" s="31"/>
      <c r="W304" s="31"/>
      <c r="X304" s="46"/>
      <c r="Y304" s="46"/>
      <c r="Z304" s="46"/>
      <c r="AA304" s="46"/>
      <c r="AB304" s="46"/>
      <c r="AC304" s="46"/>
    </row>
    <row r="305" spans="1:29" ht="39.950000000000003" customHeight="1" x14ac:dyDescent="0.45">
      <c r="A305" s="140"/>
      <c r="B305" s="152"/>
      <c r="C305" s="67">
        <v>302</v>
      </c>
      <c r="D305" s="78" t="s">
        <v>835</v>
      </c>
      <c r="E305" s="107" t="s">
        <v>836</v>
      </c>
      <c r="F305" s="51" t="s">
        <v>35</v>
      </c>
      <c r="G305" s="51" t="s">
        <v>157</v>
      </c>
      <c r="H305" s="95">
        <v>23</v>
      </c>
      <c r="I305" s="32"/>
      <c r="J305" s="38">
        <f t="shared" si="8"/>
        <v>0</v>
      </c>
      <c r="K305" s="39" t="str">
        <f t="shared" si="9"/>
        <v>OK</v>
      </c>
      <c r="L305" s="128"/>
      <c r="M305" s="128"/>
      <c r="N305" s="128"/>
      <c r="O305" s="128"/>
      <c r="P305" s="128"/>
      <c r="Q305" s="31"/>
      <c r="R305" s="31"/>
      <c r="S305" s="31"/>
      <c r="T305" s="31"/>
      <c r="U305" s="31"/>
      <c r="V305" s="31"/>
      <c r="W305" s="31"/>
      <c r="X305" s="46"/>
      <c r="Y305" s="46"/>
      <c r="Z305" s="46"/>
      <c r="AA305" s="46"/>
      <c r="AB305" s="46"/>
      <c r="AC305" s="46"/>
    </row>
    <row r="306" spans="1:29" ht="39.950000000000003" customHeight="1" x14ac:dyDescent="0.45">
      <c r="A306" s="140"/>
      <c r="B306" s="152"/>
      <c r="C306" s="67">
        <v>303</v>
      </c>
      <c r="D306" s="78" t="s">
        <v>837</v>
      </c>
      <c r="E306" s="107" t="s">
        <v>838</v>
      </c>
      <c r="F306" s="51" t="s">
        <v>35</v>
      </c>
      <c r="G306" s="51" t="s">
        <v>157</v>
      </c>
      <c r="H306" s="95">
        <v>23.49</v>
      </c>
      <c r="I306" s="32"/>
      <c r="J306" s="38">
        <f t="shared" si="8"/>
        <v>0</v>
      </c>
      <c r="K306" s="39" t="str">
        <f t="shared" si="9"/>
        <v>OK</v>
      </c>
      <c r="L306" s="128"/>
      <c r="M306" s="128"/>
      <c r="N306" s="128"/>
      <c r="O306" s="128"/>
      <c r="P306" s="128"/>
      <c r="Q306" s="31"/>
      <c r="R306" s="31"/>
      <c r="S306" s="31"/>
      <c r="T306" s="31"/>
      <c r="U306" s="31"/>
      <c r="V306" s="31"/>
      <c r="W306" s="31"/>
      <c r="X306" s="46"/>
      <c r="Y306" s="46"/>
      <c r="Z306" s="46"/>
      <c r="AA306" s="46"/>
      <c r="AB306" s="46"/>
      <c r="AC306" s="46"/>
    </row>
    <row r="307" spans="1:29" ht="39.950000000000003" customHeight="1" x14ac:dyDescent="0.45">
      <c r="A307" s="140"/>
      <c r="B307" s="152"/>
      <c r="C307" s="67">
        <v>304</v>
      </c>
      <c r="D307" s="78" t="s">
        <v>839</v>
      </c>
      <c r="E307" s="107" t="s">
        <v>840</v>
      </c>
      <c r="F307" s="51" t="s">
        <v>35</v>
      </c>
      <c r="G307" s="51" t="s">
        <v>157</v>
      </c>
      <c r="H307" s="95">
        <v>30.57</v>
      </c>
      <c r="I307" s="32"/>
      <c r="J307" s="38">
        <f t="shared" si="8"/>
        <v>0</v>
      </c>
      <c r="K307" s="39" t="str">
        <f t="shared" si="9"/>
        <v>OK</v>
      </c>
      <c r="L307" s="128"/>
      <c r="M307" s="128"/>
      <c r="N307" s="128"/>
      <c r="O307" s="128"/>
      <c r="P307" s="128"/>
      <c r="Q307" s="31"/>
      <c r="R307" s="31"/>
      <c r="S307" s="31"/>
      <c r="T307" s="31"/>
      <c r="U307" s="31"/>
      <c r="V307" s="31"/>
      <c r="W307" s="31"/>
      <c r="X307" s="46"/>
      <c r="Y307" s="46"/>
      <c r="Z307" s="46"/>
      <c r="AA307" s="46"/>
      <c r="AB307" s="46"/>
      <c r="AC307" s="46"/>
    </row>
    <row r="308" spans="1:29" ht="39.950000000000003" customHeight="1" x14ac:dyDescent="0.45">
      <c r="A308" s="140"/>
      <c r="B308" s="152"/>
      <c r="C308" s="67">
        <v>305</v>
      </c>
      <c r="D308" s="78" t="s">
        <v>841</v>
      </c>
      <c r="E308" s="107" t="s">
        <v>842</v>
      </c>
      <c r="F308" s="51" t="s">
        <v>35</v>
      </c>
      <c r="G308" s="51" t="s">
        <v>157</v>
      </c>
      <c r="H308" s="95">
        <v>24.75</v>
      </c>
      <c r="I308" s="32"/>
      <c r="J308" s="38">
        <f t="shared" si="8"/>
        <v>0</v>
      </c>
      <c r="K308" s="39" t="str">
        <f t="shared" si="9"/>
        <v>OK</v>
      </c>
      <c r="L308" s="128"/>
      <c r="M308" s="128"/>
      <c r="N308" s="128"/>
      <c r="O308" s="128"/>
      <c r="P308" s="128"/>
      <c r="Q308" s="31"/>
      <c r="R308" s="31"/>
      <c r="S308" s="31"/>
      <c r="T308" s="31"/>
      <c r="U308" s="31"/>
      <c r="V308" s="31"/>
      <c r="W308" s="31"/>
      <c r="X308" s="46"/>
      <c r="Y308" s="46"/>
      <c r="Z308" s="46"/>
      <c r="AA308" s="46"/>
      <c r="AB308" s="46"/>
      <c r="AC308" s="46"/>
    </row>
    <row r="309" spans="1:29" ht="39.950000000000003" customHeight="1" x14ac:dyDescent="0.45">
      <c r="A309" s="140"/>
      <c r="B309" s="152"/>
      <c r="C309" s="67">
        <v>306</v>
      </c>
      <c r="D309" s="78" t="s">
        <v>843</v>
      </c>
      <c r="E309" s="107" t="s">
        <v>844</v>
      </c>
      <c r="F309" s="51" t="s">
        <v>35</v>
      </c>
      <c r="G309" s="51" t="s">
        <v>157</v>
      </c>
      <c r="H309" s="95">
        <v>49.92</v>
      </c>
      <c r="I309" s="32"/>
      <c r="J309" s="38">
        <f t="shared" si="8"/>
        <v>0</v>
      </c>
      <c r="K309" s="39" t="str">
        <f t="shared" si="9"/>
        <v>OK</v>
      </c>
      <c r="L309" s="128"/>
      <c r="M309" s="128"/>
      <c r="N309" s="128"/>
      <c r="O309" s="128"/>
      <c r="P309" s="128"/>
      <c r="Q309" s="31"/>
      <c r="R309" s="31"/>
      <c r="S309" s="31"/>
      <c r="T309" s="31"/>
      <c r="U309" s="31"/>
      <c r="V309" s="31"/>
      <c r="W309" s="31"/>
      <c r="X309" s="46"/>
      <c r="Y309" s="46"/>
      <c r="Z309" s="46"/>
      <c r="AA309" s="46"/>
      <c r="AB309" s="46"/>
      <c r="AC309" s="46"/>
    </row>
    <row r="310" spans="1:29" ht="39.950000000000003" customHeight="1" x14ac:dyDescent="0.45">
      <c r="A310" s="140"/>
      <c r="B310" s="152"/>
      <c r="C310" s="67">
        <v>307</v>
      </c>
      <c r="D310" s="78" t="s">
        <v>845</v>
      </c>
      <c r="E310" s="107" t="s">
        <v>846</v>
      </c>
      <c r="F310" s="51" t="s">
        <v>35</v>
      </c>
      <c r="G310" s="51" t="s">
        <v>157</v>
      </c>
      <c r="H310" s="95">
        <v>40.17</v>
      </c>
      <c r="I310" s="32">
        <v>10</v>
      </c>
      <c r="J310" s="38">
        <f t="shared" si="8"/>
        <v>5</v>
      </c>
      <c r="K310" s="39" t="str">
        <f t="shared" si="9"/>
        <v>OK</v>
      </c>
      <c r="L310" s="128"/>
      <c r="M310" s="128"/>
      <c r="N310" s="128">
        <v>5</v>
      </c>
      <c r="O310" s="128"/>
      <c r="P310" s="128"/>
      <c r="Q310" s="31"/>
      <c r="R310" s="31"/>
      <c r="S310" s="31"/>
      <c r="T310" s="31"/>
      <c r="U310" s="31"/>
      <c r="V310" s="31"/>
      <c r="W310" s="31"/>
      <c r="X310" s="46"/>
      <c r="Y310" s="46"/>
      <c r="Z310" s="46"/>
      <c r="AA310" s="46"/>
      <c r="AB310" s="46"/>
      <c r="AC310" s="46"/>
    </row>
    <row r="311" spans="1:29" ht="39.950000000000003" customHeight="1" x14ac:dyDescent="0.45">
      <c r="A311" s="140"/>
      <c r="B311" s="152"/>
      <c r="C311" s="67">
        <v>308</v>
      </c>
      <c r="D311" s="78" t="s">
        <v>847</v>
      </c>
      <c r="E311" s="107" t="s">
        <v>840</v>
      </c>
      <c r="F311" s="51" t="s">
        <v>35</v>
      </c>
      <c r="G311" s="51" t="s">
        <v>157</v>
      </c>
      <c r="H311" s="95">
        <v>29.39</v>
      </c>
      <c r="I311" s="32"/>
      <c r="J311" s="38">
        <f t="shared" si="8"/>
        <v>0</v>
      </c>
      <c r="K311" s="39" t="str">
        <f t="shared" si="9"/>
        <v>OK</v>
      </c>
      <c r="L311" s="128"/>
      <c r="M311" s="128"/>
      <c r="N311" s="128"/>
      <c r="O311" s="128"/>
      <c r="P311" s="128"/>
      <c r="Q311" s="31"/>
      <c r="R311" s="31"/>
      <c r="S311" s="31"/>
      <c r="T311" s="31"/>
      <c r="U311" s="31"/>
      <c r="V311" s="31"/>
      <c r="W311" s="31"/>
      <c r="X311" s="46"/>
      <c r="Y311" s="46"/>
      <c r="Z311" s="46"/>
      <c r="AA311" s="46"/>
      <c r="AB311" s="46"/>
      <c r="AC311" s="46"/>
    </row>
    <row r="312" spans="1:29" ht="39.950000000000003" customHeight="1" x14ac:dyDescent="0.45">
      <c r="A312" s="140"/>
      <c r="B312" s="152"/>
      <c r="C312" s="67">
        <v>309</v>
      </c>
      <c r="D312" s="78" t="s">
        <v>848</v>
      </c>
      <c r="E312" s="107" t="s">
        <v>849</v>
      </c>
      <c r="F312" s="51" t="s">
        <v>35</v>
      </c>
      <c r="G312" s="51" t="s">
        <v>157</v>
      </c>
      <c r="H312" s="95">
        <v>48.82</v>
      </c>
      <c r="I312" s="32"/>
      <c r="J312" s="38">
        <f t="shared" si="8"/>
        <v>0</v>
      </c>
      <c r="K312" s="39" t="str">
        <f t="shared" si="9"/>
        <v>OK</v>
      </c>
      <c r="L312" s="128"/>
      <c r="M312" s="128"/>
      <c r="N312" s="128"/>
      <c r="O312" s="128"/>
      <c r="P312" s="128"/>
      <c r="Q312" s="31"/>
      <c r="R312" s="31"/>
      <c r="S312" s="31"/>
      <c r="T312" s="31"/>
      <c r="U312" s="31"/>
      <c r="V312" s="31"/>
      <c r="W312" s="31"/>
      <c r="X312" s="46"/>
      <c r="Y312" s="46"/>
      <c r="Z312" s="46"/>
      <c r="AA312" s="46"/>
      <c r="AB312" s="46"/>
      <c r="AC312" s="46"/>
    </row>
    <row r="313" spans="1:29" ht="39.950000000000003" customHeight="1" x14ac:dyDescent="0.45">
      <c r="A313" s="140"/>
      <c r="B313" s="152"/>
      <c r="C313" s="67">
        <v>310</v>
      </c>
      <c r="D313" s="78" t="s">
        <v>850</v>
      </c>
      <c r="E313" s="107" t="s">
        <v>851</v>
      </c>
      <c r="F313" s="51" t="s">
        <v>35</v>
      </c>
      <c r="G313" s="51" t="s">
        <v>157</v>
      </c>
      <c r="H313" s="95">
        <v>7.94</v>
      </c>
      <c r="I313" s="32"/>
      <c r="J313" s="38">
        <f t="shared" si="8"/>
        <v>0</v>
      </c>
      <c r="K313" s="39" t="str">
        <f t="shared" si="9"/>
        <v>OK</v>
      </c>
      <c r="L313" s="128"/>
      <c r="M313" s="128"/>
      <c r="N313" s="128"/>
      <c r="O313" s="128"/>
      <c r="P313" s="128"/>
      <c r="Q313" s="31"/>
      <c r="R313" s="31"/>
      <c r="S313" s="31"/>
      <c r="T313" s="31"/>
      <c r="U313" s="31"/>
      <c r="V313" s="31"/>
      <c r="W313" s="31"/>
      <c r="X313" s="46"/>
      <c r="Y313" s="46"/>
      <c r="Z313" s="46"/>
      <c r="AA313" s="46"/>
      <c r="AB313" s="46"/>
      <c r="AC313" s="46"/>
    </row>
    <row r="314" spans="1:29" ht="39.950000000000003" customHeight="1" x14ac:dyDescent="0.45">
      <c r="A314" s="140"/>
      <c r="B314" s="152"/>
      <c r="C314" s="67">
        <v>311</v>
      </c>
      <c r="D314" s="78" t="s">
        <v>852</v>
      </c>
      <c r="E314" s="107" t="s">
        <v>853</v>
      </c>
      <c r="F314" s="51" t="s">
        <v>35</v>
      </c>
      <c r="G314" s="51" t="s">
        <v>157</v>
      </c>
      <c r="H314" s="95">
        <v>6.95</v>
      </c>
      <c r="I314" s="32"/>
      <c r="J314" s="38">
        <f t="shared" si="8"/>
        <v>0</v>
      </c>
      <c r="K314" s="39" t="str">
        <f t="shared" si="9"/>
        <v>OK</v>
      </c>
      <c r="L314" s="128"/>
      <c r="M314" s="128"/>
      <c r="N314" s="128"/>
      <c r="O314" s="128"/>
      <c r="P314" s="128"/>
      <c r="Q314" s="31"/>
      <c r="R314" s="31"/>
      <c r="S314" s="31"/>
      <c r="T314" s="31"/>
      <c r="U314" s="31"/>
      <c r="V314" s="31"/>
      <c r="W314" s="31"/>
      <c r="X314" s="46"/>
      <c r="Y314" s="46"/>
      <c r="Z314" s="46"/>
      <c r="AA314" s="46"/>
      <c r="AB314" s="46"/>
      <c r="AC314" s="46"/>
    </row>
    <row r="315" spans="1:29" ht="39.950000000000003" customHeight="1" x14ac:dyDescent="0.45">
      <c r="A315" s="140"/>
      <c r="B315" s="152"/>
      <c r="C315" s="67">
        <v>312</v>
      </c>
      <c r="D315" s="78" t="s">
        <v>854</v>
      </c>
      <c r="E315" s="107" t="s">
        <v>855</v>
      </c>
      <c r="F315" s="51" t="s">
        <v>35</v>
      </c>
      <c r="G315" s="51" t="s">
        <v>157</v>
      </c>
      <c r="H315" s="95">
        <v>7.98</v>
      </c>
      <c r="I315" s="32">
        <v>5</v>
      </c>
      <c r="J315" s="38">
        <f t="shared" si="8"/>
        <v>5</v>
      </c>
      <c r="K315" s="39" t="str">
        <f t="shared" si="9"/>
        <v>OK</v>
      </c>
      <c r="L315" s="128"/>
      <c r="M315" s="128"/>
      <c r="N315" s="128"/>
      <c r="O315" s="128"/>
      <c r="P315" s="128"/>
      <c r="Q315" s="31"/>
      <c r="R315" s="31"/>
      <c r="S315" s="31"/>
      <c r="T315" s="31"/>
      <c r="U315" s="31"/>
      <c r="V315" s="31"/>
      <c r="W315" s="31"/>
      <c r="X315" s="46"/>
      <c r="Y315" s="46"/>
      <c r="Z315" s="46"/>
      <c r="AA315" s="46"/>
      <c r="AB315" s="46"/>
      <c r="AC315" s="46"/>
    </row>
    <row r="316" spans="1:29" ht="39.950000000000003" customHeight="1" x14ac:dyDescent="0.45">
      <c r="A316" s="140"/>
      <c r="B316" s="152"/>
      <c r="C316" s="67">
        <v>313</v>
      </c>
      <c r="D316" s="78" t="s">
        <v>856</v>
      </c>
      <c r="E316" s="107" t="s">
        <v>853</v>
      </c>
      <c r="F316" s="51" t="s">
        <v>35</v>
      </c>
      <c r="G316" s="51" t="s">
        <v>157</v>
      </c>
      <c r="H316" s="95">
        <v>7.35</v>
      </c>
      <c r="I316" s="32">
        <v>5</v>
      </c>
      <c r="J316" s="38">
        <f t="shared" si="8"/>
        <v>5</v>
      </c>
      <c r="K316" s="39" t="str">
        <f t="shared" si="9"/>
        <v>OK</v>
      </c>
      <c r="L316" s="128"/>
      <c r="M316" s="128"/>
      <c r="N316" s="128"/>
      <c r="O316" s="128"/>
      <c r="P316" s="128"/>
      <c r="Q316" s="31"/>
      <c r="R316" s="31"/>
      <c r="S316" s="31"/>
      <c r="T316" s="31"/>
      <c r="U316" s="31"/>
      <c r="V316" s="31"/>
      <c r="W316" s="31"/>
      <c r="X316" s="46"/>
      <c r="Y316" s="46"/>
      <c r="Z316" s="46"/>
      <c r="AA316" s="46"/>
      <c r="AB316" s="46"/>
      <c r="AC316" s="46"/>
    </row>
    <row r="317" spans="1:29" ht="39.950000000000003" customHeight="1" x14ac:dyDescent="0.45">
      <c r="A317" s="140"/>
      <c r="B317" s="152"/>
      <c r="C317" s="67">
        <v>314</v>
      </c>
      <c r="D317" s="78" t="s">
        <v>857</v>
      </c>
      <c r="E317" s="107" t="s">
        <v>858</v>
      </c>
      <c r="F317" s="51" t="s">
        <v>35</v>
      </c>
      <c r="G317" s="51" t="s">
        <v>40</v>
      </c>
      <c r="H317" s="95">
        <v>10.7</v>
      </c>
      <c r="I317" s="32">
        <v>5</v>
      </c>
      <c r="J317" s="38">
        <f t="shared" si="8"/>
        <v>5</v>
      </c>
      <c r="K317" s="39" t="str">
        <f t="shared" si="9"/>
        <v>OK</v>
      </c>
      <c r="L317" s="128"/>
      <c r="M317" s="128"/>
      <c r="N317" s="128"/>
      <c r="O317" s="128"/>
      <c r="P317" s="128"/>
      <c r="Q317" s="31"/>
      <c r="R317" s="31"/>
      <c r="S317" s="31"/>
      <c r="T317" s="31"/>
      <c r="U317" s="31"/>
      <c r="V317" s="31"/>
      <c r="W317" s="31"/>
      <c r="X317" s="46"/>
      <c r="Y317" s="46"/>
      <c r="Z317" s="46"/>
      <c r="AA317" s="46"/>
      <c r="AB317" s="46"/>
      <c r="AC317" s="46"/>
    </row>
    <row r="318" spans="1:29" ht="39.950000000000003" customHeight="1" x14ac:dyDescent="0.45">
      <c r="A318" s="140"/>
      <c r="B318" s="152"/>
      <c r="C318" s="67">
        <v>315</v>
      </c>
      <c r="D318" s="78" t="s">
        <v>859</v>
      </c>
      <c r="E318" s="107" t="s">
        <v>860</v>
      </c>
      <c r="F318" s="51" t="s">
        <v>35</v>
      </c>
      <c r="G318" s="51" t="s">
        <v>157</v>
      </c>
      <c r="H318" s="95">
        <v>8.1</v>
      </c>
      <c r="I318" s="32"/>
      <c r="J318" s="38">
        <f t="shared" si="8"/>
        <v>0</v>
      </c>
      <c r="K318" s="39" t="str">
        <f t="shared" si="9"/>
        <v>OK</v>
      </c>
      <c r="L318" s="128"/>
      <c r="M318" s="128"/>
      <c r="N318" s="128"/>
      <c r="O318" s="128"/>
      <c r="P318" s="128"/>
      <c r="Q318" s="31"/>
      <c r="R318" s="31"/>
      <c r="S318" s="31"/>
      <c r="T318" s="31"/>
      <c r="U318" s="31"/>
      <c r="V318" s="31"/>
      <c r="W318" s="31"/>
      <c r="X318" s="46"/>
      <c r="Y318" s="46"/>
      <c r="Z318" s="46"/>
      <c r="AA318" s="46"/>
      <c r="AB318" s="46"/>
      <c r="AC318" s="46"/>
    </row>
    <row r="319" spans="1:29" ht="39.950000000000003" customHeight="1" x14ac:dyDescent="0.45">
      <c r="A319" s="140"/>
      <c r="B319" s="152"/>
      <c r="C319" s="67">
        <v>316</v>
      </c>
      <c r="D319" s="78" t="s">
        <v>861</v>
      </c>
      <c r="E319" s="107" t="s">
        <v>862</v>
      </c>
      <c r="F319" s="51" t="s">
        <v>35</v>
      </c>
      <c r="G319" s="51" t="s">
        <v>157</v>
      </c>
      <c r="H319" s="95">
        <v>14.42</v>
      </c>
      <c r="I319" s="32"/>
      <c r="J319" s="38">
        <f t="shared" si="8"/>
        <v>0</v>
      </c>
      <c r="K319" s="39" t="str">
        <f t="shared" si="9"/>
        <v>OK</v>
      </c>
      <c r="L319" s="128"/>
      <c r="M319" s="128"/>
      <c r="N319" s="128"/>
      <c r="O319" s="128"/>
      <c r="P319" s="128"/>
      <c r="Q319" s="31"/>
      <c r="R319" s="31"/>
      <c r="S319" s="31"/>
      <c r="T319" s="31"/>
      <c r="U319" s="31"/>
      <c r="V319" s="31"/>
      <c r="W319" s="31"/>
      <c r="X319" s="46"/>
      <c r="Y319" s="46"/>
      <c r="Z319" s="46"/>
      <c r="AA319" s="46"/>
      <c r="AB319" s="46"/>
      <c r="AC319" s="46"/>
    </row>
    <row r="320" spans="1:29" ht="39.950000000000003" customHeight="1" x14ac:dyDescent="0.45">
      <c r="A320" s="140"/>
      <c r="B320" s="152"/>
      <c r="C320" s="67">
        <v>317</v>
      </c>
      <c r="D320" s="78" t="s">
        <v>863</v>
      </c>
      <c r="E320" s="107" t="s">
        <v>864</v>
      </c>
      <c r="F320" s="51" t="s">
        <v>35</v>
      </c>
      <c r="G320" s="51" t="s">
        <v>157</v>
      </c>
      <c r="H320" s="95">
        <v>14.58</v>
      </c>
      <c r="I320" s="32">
        <v>5</v>
      </c>
      <c r="J320" s="38">
        <f t="shared" si="8"/>
        <v>5</v>
      </c>
      <c r="K320" s="39" t="str">
        <f t="shared" si="9"/>
        <v>OK</v>
      </c>
      <c r="L320" s="128"/>
      <c r="M320" s="128"/>
      <c r="N320" s="128"/>
      <c r="O320" s="128"/>
      <c r="P320" s="128"/>
      <c r="Q320" s="31"/>
      <c r="R320" s="31"/>
      <c r="S320" s="31"/>
      <c r="T320" s="31"/>
      <c r="U320" s="31"/>
      <c r="V320" s="31"/>
      <c r="W320" s="31"/>
      <c r="X320" s="46"/>
      <c r="Y320" s="46"/>
      <c r="Z320" s="46"/>
      <c r="AA320" s="46"/>
      <c r="AB320" s="46"/>
      <c r="AC320" s="46"/>
    </row>
    <row r="321" spans="1:29" ht="39.950000000000003" customHeight="1" x14ac:dyDescent="0.45">
      <c r="A321" s="140"/>
      <c r="B321" s="152"/>
      <c r="C321" s="67">
        <v>318</v>
      </c>
      <c r="D321" s="78" t="s">
        <v>865</v>
      </c>
      <c r="E321" s="107" t="s">
        <v>851</v>
      </c>
      <c r="F321" s="51" t="s">
        <v>35</v>
      </c>
      <c r="G321" s="51" t="s">
        <v>157</v>
      </c>
      <c r="H321" s="95">
        <v>9.33</v>
      </c>
      <c r="I321" s="32">
        <v>5</v>
      </c>
      <c r="J321" s="38">
        <f t="shared" si="8"/>
        <v>5</v>
      </c>
      <c r="K321" s="39" t="str">
        <f t="shared" si="9"/>
        <v>OK</v>
      </c>
      <c r="L321" s="128"/>
      <c r="M321" s="128"/>
      <c r="N321" s="128"/>
      <c r="O321" s="128"/>
      <c r="P321" s="128"/>
      <c r="Q321" s="31"/>
      <c r="R321" s="31"/>
      <c r="S321" s="31"/>
      <c r="T321" s="31"/>
      <c r="U321" s="31"/>
      <c r="V321" s="31"/>
      <c r="W321" s="31"/>
      <c r="X321" s="46"/>
      <c r="Y321" s="46"/>
      <c r="Z321" s="46"/>
      <c r="AA321" s="46"/>
      <c r="AB321" s="46"/>
      <c r="AC321" s="46"/>
    </row>
    <row r="322" spans="1:29" ht="39.950000000000003" customHeight="1" x14ac:dyDescent="0.45">
      <c r="A322" s="140"/>
      <c r="B322" s="152"/>
      <c r="C322" s="67">
        <v>319</v>
      </c>
      <c r="D322" s="78" t="s">
        <v>866</v>
      </c>
      <c r="E322" s="107" t="s">
        <v>867</v>
      </c>
      <c r="F322" s="51" t="s">
        <v>35</v>
      </c>
      <c r="G322" s="51" t="s">
        <v>157</v>
      </c>
      <c r="H322" s="95">
        <v>7.59</v>
      </c>
      <c r="I322" s="32">
        <v>5</v>
      </c>
      <c r="J322" s="38">
        <f t="shared" si="8"/>
        <v>5</v>
      </c>
      <c r="K322" s="39" t="str">
        <f t="shared" si="9"/>
        <v>OK</v>
      </c>
      <c r="L322" s="128"/>
      <c r="M322" s="128"/>
      <c r="N322" s="128"/>
      <c r="O322" s="128"/>
      <c r="P322" s="128"/>
      <c r="Q322" s="31"/>
      <c r="R322" s="31"/>
      <c r="S322" s="31"/>
      <c r="T322" s="31"/>
      <c r="U322" s="31"/>
      <c r="V322" s="31"/>
      <c r="W322" s="31"/>
      <c r="X322" s="46"/>
      <c r="Y322" s="46"/>
      <c r="Z322" s="46"/>
      <c r="AA322" s="46"/>
      <c r="AB322" s="46"/>
      <c r="AC322" s="46"/>
    </row>
    <row r="323" spans="1:29" ht="39.950000000000003" customHeight="1" x14ac:dyDescent="0.45">
      <c r="A323" s="140"/>
      <c r="B323" s="152"/>
      <c r="C323" s="67">
        <v>320</v>
      </c>
      <c r="D323" s="78" t="s">
        <v>868</v>
      </c>
      <c r="E323" s="107" t="s">
        <v>869</v>
      </c>
      <c r="F323" s="51" t="s">
        <v>35</v>
      </c>
      <c r="G323" s="51" t="s">
        <v>157</v>
      </c>
      <c r="H323" s="95">
        <v>8.3000000000000007</v>
      </c>
      <c r="I323" s="32">
        <v>5</v>
      </c>
      <c r="J323" s="38">
        <f t="shared" si="8"/>
        <v>5</v>
      </c>
      <c r="K323" s="39" t="str">
        <f t="shared" si="9"/>
        <v>OK</v>
      </c>
      <c r="L323" s="128"/>
      <c r="M323" s="128"/>
      <c r="N323" s="128"/>
      <c r="O323" s="128"/>
      <c r="P323" s="128"/>
      <c r="Q323" s="31"/>
      <c r="R323" s="31"/>
      <c r="S323" s="31"/>
      <c r="T323" s="31"/>
      <c r="U323" s="31"/>
      <c r="V323" s="31"/>
      <c r="W323" s="31"/>
      <c r="X323" s="46"/>
      <c r="Y323" s="46"/>
      <c r="Z323" s="46"/>
      <c r="AA323" s="46"/>
      <c r="AB323" s="46"/>
      <c r="AC323" s="46"/>
    </row>
    <row r="324" spans="1:29" ht="39.950000000000003" customHeight="1" x14ac:dyDescent="0.45">
      <c r="A324" s="140"/>
      <c r="B324" s="152"/>
      <c r="C324" s="67">
        <v>321</v>
      </c>
      <c r="D324" s="78" t="s">
        <v>870</v>
      </c>
      <c r="E324" s="107" t="s">
        <v>871</v>
      </c>
      <c r="F324" s="51" t="s">
        <v>35</v>
      </c>
      <c r="G324" s="51" t="s">
        <v>157</v>
      </c>
      <c r="H324" s="95">
        <v>9.2899999999999991</v>
      </c>
      <c r="I324" s="32"/>
      <c r="J324" s="38">
        <f t="shared" si="8"/>
        <v>0</v>
      </c>
      <c r="K324" s="39" t="str">
        <f t="shared" si="9"/>
        <v>OK</v>
      </c>
      <c r="L324" s="128"/>
      <c r="M324" s="128"/>
      <c r="N324" s="128"/>
      <c r="O324" s="128"/>
      <c r="P324" s="128"/>
      <c r="Q324" s="31"/>
      <c r="R324" s="31"/>
      <c r="S324" s="31"/>
      <c r="T324" s="31"/>
      <c r="U324" s="31"/>
      <c r="V324" s="31"/>
      <c r="W324" s="31"/>
      <c r="X324" s="46"/>
      <c r="Y324" s="46"/>
      <c r="Z324" s="46"/>
      <c r="AA324" s="46"/>
      <c r="AB324" s="46"/>
      <c r="AC324" s="46"/>
    </row>
    <row r="325" spans="1:29" ht="39.950000000000003" customHeight="1" x14ac:dyDescent="0.45">
      <c r="A325" s="140"/>
      <c r="B325" s="152"/>
      <c r="C325" s="67">
        <v>322</v>
      </c>
      <c r="D325" s="78" t="s">
        <v>872</v>
      </c>
      <c r="E325" s="107" t="s">
        <v>873</v>
      </c>
      <c r="F325" s="51" t="s">
        <v>35</v>
      </c>
      <c r="G325" s="51" t="s">
        <v>157</v>
      </c>
      <c r="H325" s="95">
        <v>13.6</v>
      </c>
      <c r="I325" s="32"/>
      <c r="J325" s="38">
        <f t="shared" ref="J325:J388" si="10">I325-(SUM(L325:AC325))</f>
        <v>0</v>
      </c>
      <c r="K325" s="39" t="str">
        <f t="shared" ref="K325:K388" si="11">IF(J325&lt;0,"ATENÇÃO","OK")</f>
        <v>OK</v>
      </c>
      <c r="L325" s="128"/>
      <c r="M325" s="128"/>
      <c r="N325" s="128"/>
      <c r="O325" s="128"/>
      <c r="P325" s="128"/>
      <c r="Q325" s="31"/>
      <c r="R325" s="31"/>
      <c r="S325" s="31"/>
      <c r="T325" s="31"/>
      <c r="U325" s="31"/>
      <c r="V325" s="31"/>
      <c r="W325" s="31"/>
      <c r="X325" s="46"/>
      <c r="Y325" s="46"/>
      <c r="Z325" s="46"/>
      <c r="AA325" s="46"/>
      <c r="AB325" s="46"/>
      <c r="AC325" s="46"/>
    </row>
    <row r="326" spans="1:29" ht="39.950000000000003" customHeight="1" x14ac:dyDescent="0.45">
      <c r="A326" s="140"/>
      <c r="B326" s="152"/>
      <c r="C326" s="67">
        <v>323</v>
      </c>
      <c r="D326" s="78" t="s">
        <v>874</v>
      </c>
      <c r="E326" s="107" t="s">
        <v>875</v>
      </c>
      <c r="F326" s="51" t="s">
        <v>35</v>
      </c>
      <c r="G326" s="51" t="s">
        <v>157</v>
      </c>
      <c r="H326" s="95">
        <v>14.05</v>
      </c>
      <c r="I326" s="32"/>
      <c r="J326" s="38">
        <f t="shared" si="10"/>
        <v>0</v>
      </c>
      <c r="K326" s="39" t="str">
        <f t="shared" si="11"/>
        <v>OK</v>
      </c>
      <c r="L326" s="128"/>
      <c r="M326" s="128"/>
      <c r="N326" s="128"/>
      <c r="O326" s="128"/>
      <c r="P326" s="128"/>
      <c r="Q326" s="31"/>
      <c r="R326" s="31"/>
      <c r="S326" s="31"/>
      <c r="T326" s="31"/>
      <c r="U326" s="31"/>
      <c r="V326" s="31"/>
      <c r="W326" s="31"/>
      <c r="X326" s="46"/>
      <c r="Y326" s="46"/>
      <c r="Z326" s="46"/>
      <c r="AA326" s="46"/>
      <c r="AB326" s="46"/>
      <c r="AC326" s="46"/>
    </row>
    <row r="327" spans="1:29" ht="39.950000000000003" customHeight="1" x14ac:dyDescent="0.45">
      <c r="A327" s="140"/>
      <c r="B327" s="152"/>
      <c r="C327" s="67">
        <v>324</v>
      </c>
      <c r="D327" s="78" t="s">
        <v>876</v>
      </c>
      <c r="E327" s="107" t="s">
        <v>877</v>
      </c>
      <c r="F327" s="51" t="s">
        <v>35</v>
      </c>
      <c r="G327" s="51" t="s">
        <v>157</v>
      </c>
      <c r="H327" s="95">
        <v>7.39</v>
      </c>
      <c r="I327" s="32"/>
      <c r="J327" s="38">
        <f t="shared" si="10"/>
        <v>0</v>
      </c>
      <c r="K327" s="39" t="str">
        <f t="shared" si="11"/>
        <v>OK</v>
      </c>
      <c r="L327" s="128"/>
      <c r="M327" s="128"/>
      <c r="N327" s="128"/>
      <c r="O327" s="128"/>
      <c r="P327" s="128"/>
      <c r="Q327" s="31"/>
      <c r="R327" s="31"/>
      <c r="S327" s="31"/>
      <c r="T327" s="31"/>
      <c r="U327" s="31"/>
      <c r="V327" s="31"/>
      <c r="W327" s="31"/>
      <c r="X327" s="46"/>
      <c r="Y327" s="46"/>
      <c r="Z327" s="46"/>
      <c r="AA327" s="46"/>
      <c r="AB327" s="46"/>
      <c r="AC327" s="46"/>
    </row>
    <row r="328" spans="1:29" ht="39.950000000000003" customHeight="1" x14ac:dyDescent="0.45">
      <c r="A328" s="140"/>
      <c r="B328" s="152"/>
      <c r="C328" s="67">
        <v>325</v>
      </c>
      <c r="D328" s="78" t="s">
        <v>878</v>
      </c>
      <c r="E328" s="107" t="s">
        <v>879</v>
      </c>
      <c r="F328" s="51" t="s">
        <v>35</v>
      </c>
      <c r="G328" s="51" t="s">
        <v>157</v>
      </c>
      <c r="H328" s="95">
        <v>7.42</v>
      </c>
      <c r="I328" s="32"/>
      <c r="J328" s="38">
        <f t="shared" si="10"/>
        <v>0</v>
      </c>
      <c r="K328" s="39" t="str">
        <f t="shared" si="11"/>
        <v>OK</v>
      </c>
      <c r="L328" s="128"/>
      <c r="M328" s="128"/>
      <c r="N328" s="128"/>
      <c r="O328" s="128"/>
      <c r="P328" s="128"/>
      <c r="Q328" s="31"/>
      <c r="R328" s="31"/>
      <c r="S328" s="31"/>
      <c r="T328" s="31"/>
      <c r="U328" s="31"/>
      <c r="V328" s="31"/>
      <c r="W328" s="31"/>
      <c r="X328" s="46"/>
      <c r="Y328" s="46"/>
      <c r="Z328" s="46"/>
      <c r="AA328" s="46"/>
      <c r="AB328" s="46"/>
      <c r="AC328" s="46"/>
    </row>
    <row r="329" spans="1:29" ht="39.950000000000003" customHeight="1" x14ac:dyDescent="0.45">
      <c r="A329" s="140"/>
      <c r="B329" s="152"/>
      <c r="C329" s="67">
        <v>326</v>
      </c>
      <c r="D329" s="78" t="s">
        <v>880</v>
      </c>
      <c r="E329" s="107" t="s">
        <v>881</v>
      </c>
      <c r="F329" s="51" t="s">
        <v>35</v>
      </c>
      <c r="G329" s="51" t="s">
        <v>157</v>
      </c>
      <c r="H329" s="95">
        <v>10.09</v>
      </c>
      <c r="I329" s="32">
        <v>1</v>
      </c>
      <c r="J329" s="38">
        <f t="shared" si="10"/>
        <v>0</v>
      </c>
      <c r="K329" s="39" t="str">
        <f t="shared" si="11"/>
        <v>OK</v>
      </c>
      <c r="L329" s="128"/>
      <c r="M329" s="128"/>
      <c r="N329" s="128">
        <v>1</v>
      </c>
      <c r="O329" s="128"/>
      <c r="P329" s="128"/>
      <c r="Q329" s="31"/>
      <c r="R329" s="31"/>
      <c r="S329" s="31"/>
      <c r="T329" s="31"/>
      <c r="U329" s="31"/>
      <c r="V329" s="31"/>
      <c r="W329" s="31"/>
      <c r="X329" s="46"/>
      <c r="Y329" s="46"/>
      <c r="Z329" s="46"/>
      <c r="AA329" s="46"/>
      <c r="AB329" s="46"/>
      <c r="AC329" s="46"/>
    </row>
    <row r="330" spans="1:29" ht="39.950000000000003" customHeight="1" x14ac:dyDescent="0.45">
      <c r="A330" s="140"/>
      <c r="B330" s="152"/>
      <c r="C330" s="67">
        <v>327</v>
      </c>
      <c r="D330" s="78" t="s">
        <v>882</v>
      </c>
      <c r="E330" s="107" t="s">
        <v>883</v>
      </c>
      <c r="F330" s="51" t="s">
        <v>35</v>
      </c>
      <c r="G330" s="51" t="s">
        <v>157</v>
      </c>
      <c r="H330" s="95">
        <v>10.02</v>
      </c>
      <c r="I330" s="32">
        <v>1</v>
      </c>
      <c r="J330" s="38">
        <f t="shared" si="10"/>
        <v>0</v>
      </c>
      <c r="K330" s="39" t="str">
        <f t="shared" si="11"/>
        <v>OK</v>
      </c>
      <c r="L330" s="128"/>
      <c r="M330" s="128"/>
      <c r="N330" s="128">
        <v>1</v>
      </c>
      <c r="O330" s="128"/>
      <c r="P330" s="128"/>
      <c r="Q330" s="31"/>
      <c r="R330" s="31"/>
      <c r="S330" s="31"/>
      <c r="T330" s="31"/>
      <c r="U330" s="31"/>
      <c r="V330" s="31"/>
      <c r="W330" s="31"/>
      <c r="X330" s="46"/>
      <c r="Y330" s="46"/>
      <c r="Z330" s="46"/>
      <c r="AA330" s="46"/>
      <c r="AB330" s="46"/>
      <c r="AC330" s="46"/>
    </row>
    <row r="331" spans="1:29" ht="39.950000000000003" customHeight="1" x14ac:dyDescent="0.45">
      <c r="A331" s="140"/>
      <c r="B331" s="152"/>
      <c r="C331" s="67">
        <v>328</v>
      </c>
      <c r="D331" s="78" t="s">
        <v>884</v>
      </c>
      <c r="E331" s="107" t="s">
        <v>885</v>
      </c>
      <c r="F331" s="51" t="s">
        <v>35</v>
      </c>
      <c r="G331" s="51" t="s">
        <v>157</v>
      </c>
      <c r="H331" s="95">
        <v>9.7200000000000006</v>
      </c>
      <c r="I331" s="32">
        <v>1</v>
      </c>
      <c r="J331" s="38">
        <f t="shared" si="10"/>
        <v>0</v>
      </c>
      <c r="K331" s="39" t="str">
        <f t="shared" si="11"/>
        <v>OK</v>
      </c>
      <c r="L331" s="128"/>
      <c r="M331" s="128"/>
      <c r="N331" s="128">
        <v>1</v>
      </c>
      <c r="O331" s="128"/>
      <c r="P331" s="128"/>
      <c r="Q331" s="31"/>
      <c r="R331" s="31"/>
      <c r="S331" s="31"/>
      <c r="T331" s="31"/>
      <c r="U331" s="31"/>
      <c r="V331" s="31"/>
      <c r="W331" s="31"/>
      <c r="X331" s="46"/>
      <c r="Y331" s="46"/>
      <c r="Z331" s="46"/>
      <c r="AA331" s="46"/>
      <c r="AB331" s="46"/>
      <c r="AC331" s="46"/>
    </row>
    <row r="332" spans="1:29" ht="39.950000000000003" customHeight="1" x14ac:dyDescent="0.45">
      <c r="A332" s="140"/>
      <c r="B332" s="152"/>
      <c r="C332" s="67">
        <v>329</v>
      </c>
      <c r="D332" s="78" t="s">
        <v>886</v>
      </c>
      <c r="E332" s="107" t="s">
        <v>887</v>
      </c>
      <c r="F332" s="51" t="s">
        <v>35</v>
      </c>
      <c r="G332" s="51" t="s">
        <v>157</v>
      </c>
      <c r="H332" s="95">
        <v>10.5</v>
      </c>
      <c r="I332" s="32">
        <v>1</v>
      </c>
      <c r="J332" s="38">
        <f t="shared" si="10"/>
        <v>0</v>
      </c>
      <c r="K332" s="39" t="str">
        <f t="shared" si="11"/>
        <v>OK</v>
      </c>
      <c r="L332" s="128"/>
      <c r="M332" s="128"/>
      <c r="N332" s="128">
        <v>1</v>
      </c>
      <c r="O332" s="128"/>
      <c r="P332" s="128"/>
      <c r="Q332" s="31"/>
      <c r="R332" s="31"/>
      <c r="S332" s="31"/>
      <c r="T332" s="31"/>
      <c r="U332" s="31"/>
      <c r="V332" s="31"/>
      <c r="W332" s="31"/>
      <c r="X332" s="46"/>
      <c r="Y332" s="46"/>
      <c r="Z332" s="46"/>
      <c r="AA332" s="46"/>
      <c r="AB332" s="46"/>
      <c r="AC332" s="46"/>
    </row>
    <row r="333" spans="1:29" ht="39.950000000000003" customHeight="1" x14ac:dyDescent="0.45">
      <c r="A333" s="140"/>
      <c r="B333" s="152"/>
      <c r="C333" s="67">
        <v>330</v>
      </c>
      <c r="D333" s="78" t="s">
        <v>888</v>
      </c>
      <c r="E333" s="107" t="s">
        <v>889</v>
      </c>
      <c r="F333" s="51" t="s">
        <v>35</v>
      </c>
      <c r="G333" s="51" t="s">
        <v>157</v>
      </c>
      <c r="H333" s="95">
        <v>10.69</v>
      </c>
      <c r="I333" s="32">
        <v>1</v>
      </c>
      <c r="J333" s="38">
        <f t="shared" si="10"/>
        <v>0</v>
      </c>
      <c r="K333" s="39" t="str">
        <f t="shared" si="11"/>
        <v>OK</v>
      </c>
      <c r="L333" s="128"/>
      <c r="M333" s="128"/>
      <c r="N333" s="128">
        <v>1</v>
      </c>
      <c r="O333" s="128"/>
      <c r="P333" s="128"/>
      <c r="Q333" s="31"/>
      <c r="R333" s="31"/>
      <c r="S333" s="31"/>
      <c r="T333" s="31"/>
      <c r="U333" s="31"/>
      <c r="V333" s="31"/>
      <c r="W333" s="31"/>
      <c r="X333" s="46"/>
      <c r="Y333" s="46"/>
      <c r="Z333" s="46"/>
      <c r="AA333" s="46"/>
      <c r="AB333" s="46"/>
      <c r="AC333" s="46"/>
    </row>
    <row r="334" spans="1:29" ht="39.950000000000003" customHeight="1" x14ac:dyDescent="0.45">
      <c r="A334" s="140"/>
      <c r="B334" s="152"/>
      <c r="C334" s="67">
        <v>331</v>
      </c>
      <c r="D334" s="78" t="s">
        <v>890</v>
      </c>
      <c r="E334" s="107" t="s">
        <v>891</v>
      </c>
      <c r="F334" s="51" t="s">
        <v>35</v>
      </c>
      <c r="G334" s="51" t="s">
        <v>157</v>
      </c>
      <c r="H334" s="95">
        <v>42.99</v>
      </c>
      <c r="I334" s="32"/>
      <c r="J334" s="38">
        <f t="shared" si="10"/>
        <v>0</v>
      </c>
      <c r="K334" s="39" t="str">
        <f t="shared" si="11"/>
        <v>OK</v>
      </c>
      <c r="L334" s="128"/>
      <c r="M334" s="128"/>
      <c r="N334" s="128"/>
      <c r="O334" s="128"/>
      <c r="P334" s="128"/>
      <c r="Q334" s="31"/>
      <c r="R334" s="31"/>
      <c r="S334" s="31"/>
      <c r="T334" s="31"/>
      <c r="U334" s="31"/>
      <c r="V334" s="31"/>
      <c r="W334" s="31"/>
      <c r="X334" s="46"/>
      <c r="Y334" s="46"/>
      <c r="Z334" s="46"/>
      <c r="AA334" s="46"/>
      <c r="AB334" s="46"/>
      <c r="AC334" s="46"/>
    </row>
    <row r="335" spans="1:29" ht="39.950000000000003" customHeight="1" x14ac:dyDescent="0.45">
      <c r="A335" s="140"/>
      <c r="B335" s="152"/>
      <c r="C335" s="67">
        <v>332</v>
      </c>
      <c r="D335" s="78" t="s">
        <v>892</v>
      </c>
      <c r="E335" s="107" t="s">
        <v>849</v>
      </c>
      <c r="F335" s="51" t="s">
        <v>35</v>
      </c>
      <c r="G335" s="51" t="s">
        <v>157</v>
      </c>
      <c r="H335" s="95">
        <v>45.02</v>
      </c>
      <c r="I335" s="32"/>
      <c r="J335" s="38">
        <f t="shared" si="10"/>
        <v>0</v>
      </c>
      <c r="K335" s="39" t="str">
        <f t="shared" si="11"/>
        <v>OK</v>
      </c>
      <c r="L335" s="128"/>
      <c r="M335" s="128"/>
      <c r="N335" s="128"/>
      <c r="O335" s="128"/>
      <c r="P335" s="128"/>
      <c r="Q335" s="31"/>
      <c r="R335" s="31"/>
      <c r="S335" s="31"/>
      <c r="T335" s="31"/>
      <c r="U335" s="31"/>
      <c r="V335" s="31"/>
      <c r="W335" s="31"/>
      <c r="X335" s="46"/>
      <c r="Y335" s="46"/>
      <c r="Z335" s="46"/>
      <c r="AA335" s="46"/>
      <c r="AB335" s="46"/>
      <c r="AC335" s="46"/>
    </row>
    <row r="336" spans="1:29" ht="39.950000000000003" customHeight="1" x14ac:dyDescent="0.45">
      <c r="A336" s="140"/>
      <c r="B336" s="152"/>
      <c r="C336" s="67">
        <v>333</v>
      </c>
      <c r="D336" s="78" t="s">
        <v>893</v>
      </c>
      <c r="E336" s="107" t="s">
        <v>894</v>
      </c>
      <c r="F336" s="51" t="s">
        <v>35</v>
      </c>
      <c r="G336" s="51" t="s">
        <v>157</v>
      </c>
      <c r="H336" s="95">
        <v>31.05</v>
      </c>
      <c r="I336" s="32"/>
      <c r="J336" s="38">
        <f t="shared" si="10"/>
        <v>0</v>
      </c>
      <c r="K336" s="39" t="str">
        <f t="shared" si="11"/>
        <v>OK</v>
      </c>
      <c r="L336" s="128"/>
      <c r="M336" s="128"/>
      <c r="N336" s="128"/>
      <c r="O336" s="128"/>
      <c r="P336" s="128"/>
      <c r="Q336" s="31"/>
      <c r="R336" s="31"/>
      <c r="S336" s="31"/>
      <c r="T336" s="31"/>
      <c r="U336" s="31"/>
      <c r="V336" s="31"/>
      <c r="W336" s="31"/>
      <c r="X336" s="46"/>
      <c r="Y336" s="46"/>
      <c r="Z336" s="46"/>
      <c r="AA336" s="46"/>
      <c r="AB336" s="46"/>
      <c r="AC336" s="46"/>
    </row>
    <row r="337" spans="1:29" ht="39.950000000000003" customHeight="1" x14ac:dyDescent="0.45">
      <c r="A337" s="140"/>
      <c r="B337" s="152"/>
      <c r="C337" s="67">
        <v>334</v>
      </c>
      <c r="D337" s="78" t="s">
        <v>895</v>
      </c>
      <c r="E337" s="107" t="s">
        <v>842</v>
      </c>
      <c r="F337" s="51" t="s">
        <v>35</v>
      </c>
      <c r="G337" s="51" t="s">
        <v>157</v>
      </c>
      <c r="H337" s="95">
        <v>23.69</v>
      </c>
      <c r="I337" s="32"/>
      <c r="J337" s="38">
        <f t="shared" si="10"/>
        <v>0</v>
      </c>
      <c r="K337" s="39" t="str">
        <f t="shared" si="11"/>
        <v>OK</v>
      </c>
      <c r="L337" s="128"/>
      <c r="M337" s="128"/>
      <c r="N337" s="128"/>
      <c r="O337" s="128"/>
      <c r="P337" s="128"/>
      <c r="Q337" s="31"/>
      <c r="R337" s="31"/>
      <c r="S337" s="31"/>
      <c r="T337" s="31"/>
      <c r="U337" s="31"/>
      <c r="V337" s="31"/>
      <c r="W337" s="31"/>
      <c r="X337" s="46"/>
      <c r="Y337" s="46"/>
      <c r="Z337" s="46"/>
      <c r="AA337" s="46"/>
      <c r="AB337" s="46"/>
      <c r="AC337" s="46"/>
    </row>
    <row r="338" spans="1:29" ht="39.950000000000003" customHeight="1" x14ac:dyDescent="0.45">
      <c r="A338" s="140"/>
      <c r="B338" s="152"/>
      <c r="C338" s="67">
        <v>335</v>
      </c>
      <c r="D338" s="78" t="s">
        <v>896</v>
      </c>
      <c r="E338" s="107" t="s">
        <v>897</v>
      </c>
      <c r="F338" s="51" t="s">
        <v>35</v>
      </c>
      <c r="G338" s="51" t="s">
        <v>157</v>
      </c>
      <c r="H338" s="95">
        <v>30.41</v>
      </c>
      <c r="I338" s="32"/>
      <c r="J338" s="38">
        <f t="shared" si="10"/>
        <v>0</v>
      </c>
      <c r="K338" s="39" t="str">
        <f t="shared" si="11"/>
        <v>OK</v>
      </c>
      <c r="L338" s="128"/>
      <c r="M338" s="128"/>
      <c r="N338" s="128"/>
      <c r="O338" s="128"/>
      <c r="P338" s="128"/>
      <c r="Q338" s="31"/>
      <c r="R338" s="31"/>
      <c r="S338" s="31"/>
      <c r="T338" s="31"/>
      <c r="U338" s="31"/>
      <c r="V338" s="31"/>
      <c r="W338" s="31"/>
      <c r="X338" s="46"/>
      <c r="Y338" s="46"/>
      <c r="Z338" s="46"/>
      <c r="AA338" s="46"/>
      <c r="AB338" s="46"/>
      <c r="AC338" s="46"/>
    </row>
    <row r="339" spans="1:29" ht="39.950000000000003" customHeight="1" x14ac:dyDescent="0.45">
      <c r="A339" s="140"/>
      <c r="B339" s="152"/>
      <c r="C339" s="67">
        <v>336</v>
      </c>
      <c r="D339" s="78" t="s">
        <v>898</v>
      </c>
      <c r="E339" s="107" t="s">
        <v>899</v>
      </c>
      <c r="F339" s="51" t="s">
        <v>35</v>
      </c>
      <c r="G339" s="51" t="s">
        <v>157</v>
      </c>
      <c r="H339" s="95">
        <v>56.71</v>
      </c>
      <c r="I339" s="32">
        <v>1</v>
      </c>
      <c r="J339" s="38">
        <f t="shared" si="10"/>
        <v>0</v>
      </c>
      <c r="K339" s="39" t="str">
        <f t="shared" si="11"/>
        <v>OK</v>
      </c>
      <c r="L339" s="128"/>
      <c r="M339" s="128"/>
      <c r="N339" s="128">
        <v>1</v>
      </c>
      <c r="O339" s="128"/>
      <c r="P339" s="128"/>
      <c r="Q339" s="31"/>
      <c r="R339" s="31"/>
      <c r="S339" s="31"/>
      <c r="T339" s="31"/>
      <c r="U339" s="31"/>
      <c r="V339" s="31"/>
      <c r="W339" s="31"/>
      <c r="X339" s="46"/>
      <c r="Y339" s="46"/>
      <c r="Z339" s="46"/>
      <c r="AA339" s="46"/>
      <c r="AB339" s="46"/>
      <c r="AC339" s="46"/>
    </row>
    <row r="340" spans="1:29" ht="39.950000000000003" customHeight="1" x14ac:dyDescent="0.45">
      <c r="A340" s="140"/>
      <c r="B340" s="152"/>
      <c r="C340" s="67">
        <v>337</v>
      </c>
      <c r="D340" s="78" t="s">
        <v>900</v>
      </c>
      <c r="E340" s="107" t="s">
        <v>901</v>
      </c>
      <c r="F340" s="51" t="s">
        <v>35</v>
      </c>
      <c r="G340" s="51" t="s">
        <v>157</v>
      </c>
      <c r="H340" s="95">
        <v>263.06</v>
      </c>
      <c r="I340" s="32"/>
      <c r="J340" s="38">
        <f t="shared" si="10"/>
        <v>0</v>
      </c>
      <c r="K340" s="39" t="str">
        <f t="shared" si="11"/>
        <v>OK</v>
      </c>
      <c r="L340" s="128"/>
      <c r="M340" s="128"/>
      <c r="N340" s="128"/>
      <c r="O340" s="128"/>
      <c r="P340" s="128"/>
      <c r="Q340" s="31"/>
      <c r="R340" s="31"/>
      <c r="S340" s="31"/>
      <c r="T340" s="31"/>
      <c r="U340" s="31"/>
      <c r="V340" s="31"/>
      <c r="W340" s="31"/>
      <c r="X340" s="46"/>
      <c r="Y340" s="46"/>
      <c r="Z340" s="46"/>
      <c r="AA340" s="46"/>
      <c r="AB340" s="46"/>
      <c r="AC340" s="46"/>
    </row>
    <row r="341" spans="1:29" ht="39.950000000000003" customHeight="1" x14ac:dyDescent="0.45">
      <c r="A341" s="140"/>
      <c r="B341" s="152"/>
      <c r="C341" s="68">
        <v>338</v>
      </c>
      <c r="D341" s="83" t="s">
        <v>902</v>
      </c>
      <c r="E341" s="109" t="s">
        <v>903</v>
      </c>
      <c r="F341" s="42" t="s">
        <v>99</v>
      </c>
      <c r="G341" s="52" t="s">
        <v>157</v>
      </c>
      <c r="H341" s="96">
        <v>30.81</v>
      </c>
      <c r="I341" s="32"/>
      <c r="J341" s="38">
        <f t="shared" si="10"/>
        <v>0</v>
      </c>
      <c r="K341" s="39" t="str">
        <f t="shared" si="11"/>
        <v>OK</v>
      </c>
      <c r="L341" s="128"/>
      <c r="M341" s="128"/>
      <c r="N341" s="128"/>
      <c r="O341" s="128"/>
      <c r="P341" s="128"/>
      <c r="Q341" s="31"/>
      <c r="R341" s="31"/>
      <c r="S341" s="31"/>
      <c r="T341" s="31"/>
      <c r="U341" s="31"/>
      <c r="V341" s="31"/>
      <c r="W341" s="31"/>
      <c r="X341" s="46"/>
      <c r="Y341" s="46"/>
      <c r="Z341" s="46"/>
      <c r="AA341" s="46"/>
      <c r="AB341" s="46"/>
      <c r="AC341" s="46"/>
    </row>
    <row r="342" spans="1:29" ht="39.950000000000003" customHeight="1" x14ac:dyDescent="0.45">
      <c r="A342" s="140"/>
      <c r="B342" s="152"/>
      <c r="C342" s="68">
        <v>339</v>
      </c>
      <c r="D342" s="83" t="s">
        <v>1193</v>
      </c>
      <c r="E342" s="109" t="s">
        <v>904</v>
      </c>
      <c r="F342" s="52" t="s">
        <v>424</v>
      </c>
      <c r="G342" s="52" t="s">
        <v>157</v>
      </c>
      <c r="H342" s="96">
        <v>3907.4</v>
      </c>
      <c r="I342" s="32"/>
      <c r="J342" s="38">
        <f t="shared" si="10"/>
        <v>0</v>
      </c>
      <c r="K342" s="39" t="str">
        <f t="shared" si="11"/>
        <v>OK</v>
      </c>
      <c r="L342" s="128"/>
      <c r="M342" s="128"/>
      <c r="N342" s="128"/>
      <c r="O342" s="128"/>
      <c r="P342" s="128"/>
      <c r="Q342" s="31"/>
      <c r="R342" s="31"/>
      <c r="S342" s="31"/>
      <c r="T342" s="31"/>
      <c r="U342" s="31"/>
      <c r="V342" s="31"/>
      <c r="W342" s="31"/>
      <c r="X342" s="46"/>
      <c r="Y342" s="46"/>
      <c r="Z342" s="46"/>
      <c r="AA342" s="46"/>
      <c r="AB342" s="46"/>
      <c r="AC342" s="46"/>
    </row>
    <row r="343" spans="1:29" ht="39.950000000000003" customHeight="1" x14ac:dyDescent="0.45">
      <c r="A343" s="140"/>
      <c r="B343" s="152"/>
      <c r="C343" s="67">
        <v>340</v>
      </c>
      <c r="D343" s="78" t="s">
        <v>905</v>
      </c>
      <c r="E343" s="107" t="s">
        <v>906</v>
      </c>
      <c r="F343" s="52" t="s">
        <v>35</v>
      </c>
      <c r="G343" s="52" t="s">
        <v>157</v>
      </c>
      <c r="H343" s="96">
        <v>15.19</v>
      </c>
      <c r="I343" s="32"/>
      <c r="J343" s="38">
        <f t="shared" si="10"/>
        <v>0</v>
      </c>
      <c r="K343" s="39" t="str">
        <f t="shared" si="11"/>
        <v>OK</v>
      </c>
      <c r="L343" s="128"/>
      <c r="M343" s="128"/>
      <c r="N343" s="128"/>
      <c r="O343" s="128"/>
      <c r="P343" s="128"/>
      <c r="Q343" s="31"/>
      <c r="R343" s="31"/>
      <c r="S343" s="31"/>
      <c r="T343" s="31"/>
      <c r="U343" s="31"/>
      <c r="V343" s="31"/>
      <c r="W343" s="31"/>
      <c r="X343" s="46"/>
      <c r="Y343" s="46"/>
      <c r="Z343" s="46"/>
      <c r="AA343" s="46"/>
      <c r="AB343" s="46"/>
      <c r="AC343" s="46"/>
    </row>
    <row r="344" spans="1:29" ht="39.950000000000003" customHeight="1" x14ac:dyDescent="0.45">
      <c r="A344" s="140"/>
      <c r="B344" s="152"/>
      <c r="C344" s="67">
        <v>341</v>
      </c>
      <c r="D344" s="78" t="s">
        <v>907</v>
      </c>
      <c r="E344" s="107" t="s">
        <v>908</v>
      </c>
      <c r="F344" s="52" t="s">
        <v>233</v>
      </c>
      <c r="G344" s="52" t="s">
        <v>157</v>
      </c>
      <c r="H344" s="96">
        <v>310</v>
      </c>
      <c r="I344" s="32"/>
      <c r="J344" s="38">
        <f t="shared" si="10"/>
        <v>0</v>
      </c>
      <c r="K344" s="39" t="str">
        <f t="shared" si="11"/>
        <v>OK</v>
      </c>
      <c r="L344" s="128"/>
      <c r="M344" s="128"/>
      <c r="N344" s="128"/>
      <c r="O344" s="128"/>
      <c r="P344" s="128"/>
      <c r="Q344" s="31"/>
      <c r="R344" s="31"/>
      <c r="S344" s="31"/>
      <c r="T344" s="31"/>
      <c r="U344" s="31"/>
      <c r="V344" s="31"/>
      <c r="W344" s="31"/>
      <c r="X344" s="46"/>
      <c r="Y344" s="46"/>
      <c r="Z344" s="46"/>
      <c r="AA344" s="46"/>
      <c r="AB344" s="46"/>
      <c r="AC344" s="46"/>
    </row>
    <row r="345" spans="1:29" ht="39.950000000000003" customHeight="1" x14ac:dyDescent="0.45">
      <c r="A345" s="140"/>
      <c r="B345" s="152"/>
      <c r="C345" s="68">
        <v>342</v>
      </c>
      <c r="D345" s="83" t="s">
        <v>909</v>
      </c>
      <c r="E345" s="109" t="s">
        <v>910</v>
      </c>
      <c r="F345" s="42" t="s">
        <v>99</v>
      </c>
      <c r="G345" s="52" t="s">
        <v>157</v>
      </c>
      <c r="H345" s="96">
        <v>24.83</v>
      </c>
      <c r="I345" s="32"/>
      <c r="J345" s="38">
        <f t="shared" si="10"/>
        <v>0</v>
      </c>
      <c r="K345" s="39" t="str">
        <f t="shared" si="11"/>
        <v>OK</v>
      </c>
      <c r="L345" s="128"/>
      <c r="M345" s="128"/>
      <c r="N345" s="128"/>
      <c r="O345" s="128"/>
      <c r="P345" s="128"/>
      <c r="Q345" s="31"/>
      <c r="R345" s="31"/>
      <c r="S345" s="31"/>
      <c r="T345" s="31"/>
      <c r="U345" s="31"/>
      <c r="V345" s="31"/>
      <c r="W345" s="31"/>
      <c r="X345" s="46"/>
      <c r="Y345" s="46"/>
      <c r="Z345" s="46"/>
      <c r="AA345" s="46"/>
      <c r="AB345" s="46"/>
      <c r="AC345" s="46"/>
    </row>
    <row r="346" spans="1:29" ht="39.950000000000003" customHeight="1" x14ac:dyDescent="0.45">
      <c r="A346" s="140"/>
      <c r="B346" s="152"/>
      <c r="C346" s="68">
        <v>343</v>
      </c>
      <c r="D346" s="78" t="s">
        <v>911</v>
      </c>
      <c r="E346" s="107" t="s">
        <v>912</v>
      </c>
      <c r="F346" s="51" t="s">
        <v>4</v>
      </c>
      <c r="G346" s="52" t="s">
        <v>157</v>
      </c>
      <c r="H346" s="96">
        <v>33.64</v>
      </c>
      <c r="I346" s="32"/>
      <c r="J346" s="38">
        <f t="shared" si="10"/>
        <v>0</v>
      </c>
      <c r="K346" s="39" t="str">
        <f t="shared" si="11"/>
        <v>OK</v>
      </c>
      <c r="L346" s="128"/>
      <c r="M346" s="128"/>
      <c r="N346" s="128"/>
      <c r="O346" s="128"/>
      <c r="P346" s="128"/>
      <c r="Q346" s="31"/>
      <c r="R346" s="31"/>
      <c r="S346" s="31"/>
      <c r="T346" s="31"/>
      <c r="U346" s="31"/>
      <c r="V346" s="31"/>
      <c r="W346" s="31"/>
      <c r="X346" s="46"/>
      <c r="Y346" s="46"/>
      <c r="Z346" s="46"/>
      <c r="AA346" s="46"/>
      <c r="AB346" s="46"/>
      <c r="AC346" s="46"/>
    </row>
    <row r="347" spans="1:29" ht="39.950000000000003" customHeight="1" x14ac:dyDescent="0.45">
      <c r="A347" s="140"/>
      <c r="B347" s="152"/>
      <c r="C347" s="67">
        <v>344</v>
      </c>
      <c r="D347" s="78" t="s">
        <v>913</v>
      </c>
      <c r="E347" s="107" t="s">
        <v>914</v>
      </c>
      <c r="F347" s="52" t="s">
        <v>233</v>
      </c>
      <c r="G347" s="52" t="s">
        <v>157</v>
      </c>
      <c r="H347" s="96">
        <v>97.8</v>
      </c>
      <c r="I347" s="32"/>
      <c r="J347" s="38">
        <f t="shared" si="10"/>
        <v>0</v>
      </c>
      <c r="K347" s="39" t="str">
        <f t="shared" si="11"/>
        <v>OK</v>
      </c>
      <c r="L347" s="128"/>
      <c r="M347" s="128"/>
      <c r="N347" s="128"/>
      <c r="O347" s="128"/>
      <c r="P347" s="128"/>
      <c r="Q347" s="31"/>
      <c r="R347" s="31"/>
      <c r="S347" s="31"/>
      <c r="T347" s="31"/>
      <c r="U347" s="31"/>
      <c r="V347" s="31"/>
      <c r="W347" s="31"/>
      <c r="X347" s="46"/>
      <c r="Y347" s="46"/>
      <c r="Z347" s="46"/>
      <c r="AA347" s="46"/>
      <c r="AB347" s="46"/>
      <c r="AC347" s="46"/>
    </row>
    <row r="348" spans="1:29" ht="39.950000000000003" customHeight="1" x14ac:dyDescent="0.45">
      <c r="A348" s="140"/>
      <c r="B348" s="152"/>
      <c r="C348" s="68">
        <v>345</v>
      </c>
      <c r="D348" s="83" t="s">
        <v>915</v>
      </c>
      <c r="E348" s="109" t="s">
        <v>916</v>
      </c>
      <c r="F348" s="42" t="s">
        <v>99</v>
      </c>
      <c r="G348" s="52" t="s">
        <v>157</v>
      </c>
      <c r="H348" s="96">
        <v>16.850000000000001</v>
      </c>
      <c r="I348" s="32"/>
      <c r="J348" s="38">
        <f t="shared" si="10"/>
        <v>0</v>
      </c>
      <c r="K348" s="39" t="str">
        <f t="shared" si="11"/>
        <v>OK</v>
      </c>
      <c r="L348" s="128"/>
      <c r="M348" s="128"/>
      <c r="N348" s="128"/>
      <c r="O348" s="128"/>
      <c r="P348" s="128"/>
      <c r="Q348" s="31"/>
      <c r="R348" s="31"/>
      <c r="S348" s="31"/>
      <c r="T348" s="31"/>
      <c r="U348" s="31"/>
      <c r="V348" s="31"/>
      <c r="W348" s="31"/>
      <c r="X348" s="46"/>
      <c r="Y348" s="46"/>
      <c r="Z348" s="46"/>
      <c r="AA348" s="46"/>
      <c r="AB348" s="46"/>
      <c r="AC348" s="46"/>
    </row>
    <row r="349" spans="1:29" ht="39.950000000000003" customHeight="1" x14ac:dyDescent="0.45">
      <c r="A349" s="140"/>
      <c r="B349" s="152"/>
      <c r="C349" s="68">
        <v>346</v>
      </c>
      <c r="D349" s="85" t="s">
        <v>917</v>
      </c>
      <c r="E349" s="110" t="s">
        <v>918</v>
      </c>
      <c r="F349" s="51" t="s">
        <v>35</v>
      </c>
      <c r="G349" s="52" t="s">
        <v>157</v>
      </c>
      <c r="H349" s="96">
        <v>170.39</v>
      </c>
      <c r="I349" s="32"/>
      <c r="J349" s="38">
        <f t="shared" si="10"/>
        <v>0</v>
      </c>
      <c r="K349" s="39" t="str">
        <f t="shared" si="11"/>
        <v>OK</v>
      </c>
      <c r="L349" s="128"/>
      <c r="M349" s="128"/>
      <c r="N349" s="128"/>
      <c r="O349" s="128"/>
      <c r="P349" s="128"/>
      <c r="Q349" s="31"/>
      <c r="R349" s="31"/>
      <c r="S349" s="31"/>
      <c r="T349" s="31"/>
      <c r="U349" s="31"/>
      <c r="V349" s="31"/>
      <c r="W349" s="31"/>
      <c r="X349" s="46"/>
      <c r="Y349" s="46"/>
      <c r="Z349" s="46"/>
      <c r="AA349" s="46"/>
      <c r="AB349" s="46"/>
      <c r="AC349" s="46"/>
    </row>
    <row r="350" spans="1:29" ht="39.950000000000003" customHeight="1" x14ac:dyDescent="0.45">
      <c r="A350" s="140"/>
      <c r="B350" s="152"/>
      <c r="C350" s="67">
        <v>347</v>
      </c>
      <c r="D350" s="78" t="s">
        <v>919</v>
      </c>
      <c r="E350" s="107" t="s">
        <v>920</v>
      </c>
      <c r="F350" s="52" t="s">
        <v>35</v>
      </c>
      <c r="G350" s="52" t="s">
        <v>157</v>
      </c>
      <c r="H350" s="96">
        <v>188</v>
      </c>
      <c r="I350" s="32"/>
      <c r="J350" s="38">
        <f t="shared" si="10"/>
        <v>0</v>
      </c>
      <c r="K350" s="39" t="str">
        <f t="shared" si="11"/>
        <v>OK</v>
      </c>
      <c r="L350" s="128"/>
      <c r="M350" s="128"/>
      <c r="N350" s="128"/>
      <c r="O350" s="128"/>
      <c r="P350" s="128"/>
      <c r="Q350" s="31"/>
      <c r="R350" s="31"/>
      <c r="S350" s="31"/>
      <c r="T350" s="31"/>
      <c r="U350" s="31"/>
      <c r="V350" s="31"/>
      <c r="W350" s="31"/>
      <c r="X350" s="46"/>
      <c r="Y350" s="46"/>
      <c r="Z350" s="46"/>
      <c r="AA350" s="46"/>
      <c r="AB350" s="46"/>
      <c r="AC350" s="46"/>
    </row>
    <row r="351" spans="1:29" ht="39.950000000000003" customHeight="1" x14ac:dyDescent="0.45">
      <c r="A351" s="141"/>
      <c r="B351" s="153"/>
      <c r="C351" s="67">
        <v>348</v>
      </c>
      <c r="D351" s="78" t="s">
        <v>921</v>
      </c>
      <c r="E351" s="107" t="s">
        <v>920</v>
      </c>
      <c r="F351" s="52" t="s">
        <v>233</v>
      </c>
      <c r="G351" s="52" t="s">
        <v>157</v>
      </c>
      <c r="H351" s="96">
        <v>188</v>
      </c>
      <c r="I351" s="32"/>
      <c r="J351" s="38">
        <f t="shared" si="10"/>
        <v>0</v>
      </c>
      <c r="K351" s="39" t="str">
        <f t="shared" si="11"/>
        <v>OK</v>
      </c>
      <c r="L351" s="128"/>
      <c r="M351" s="128"/>
      <c r="N351" s="128"/>
      <c r="O351" s="128"/>
      <c r="P351" s="128"/>
      <c r="Q351" s="31"/>
      <c r="R351" s="31"/>
      <c r="S351" s="31"/>
      <c r="T351" s="31"/>
      <c r="U351" s="31"/>
      <c r="V351" s="31"/>
      <c r="W351" s="31"/>
      <c r="X351" s="46"/>
      <c r="Y351" s="46"/>
      <c r="Z351" s="46"/>
      <c r="AA351" s="46"/>
      <c r="AB351" s="46"/>
      <c r="AC351" s="46"/>
    </row>
    <row r="352" spans="1:29" ht="39.950000000000003" customHeight="1" x14ac:dyDescent="0.45">
      <c r="A352" s="154">
        <v>7</v>
      </c>
      <c r="B352" s="159" t="s">
        <v>922</v>
      </c>
      <c r="C352" s="66">
        <v>349</v>
      </c>
      <c r="D352" s="75" t="s">
        <v>488</v>
      </c>
      <c r="E352" s="115" t="s">
        <v>923</v>
      </c>
      <c r="F352" s="49" t="s">
        <v>35</v>
      </c>
      <c r="G352" s="49" t="s">
        <v>40</v>
      </c>
      <c r="H352" s="94">
        <v>32</v>
      </c>
      <c r="I352" s="32">
        <v>30</v>
      </c>
      <c r="J352" s="38">
        <f t="shared" si="10"/>
        <v>20</v>
      </c>
      <c r="K352" s="39" t="str">
        <f t="shared" si="11"/>
        <v>OK</v>
      </c>
      <c r="L352" s="128"/>
      <c r="M352" s="128"/>
      <c r="N352" s="128"/>
      <c r="O352" s="128"/>
      <c r="P352" s="128">
        <v>10</v>
      </c>
      <c r="Q352" s="31"/>
      <c r="R352" s="31"/>
      <c r="S352" s="31"/>
      <c r="T352" s="31"/>
      <c r="U352" s="31"/>
      <c r="V352" s="31"/>
      <c r="W352" s="31"/>
      <c r="X352" s="46"/>
      <c r="Y352" s="46"/>
      <c r="Z352" s="46"/>
      <c r="AA352" s="46"/>
      <c r="AB352" s="46"/>
      <c r="AC352" s="46"/>
    </row>
    <row r="353" spans="1:29" ht="39.950000000000003" customHeight="1" x14ac:dyDescent="0.45">
      <c r="A353" s="155"/>
      <c r="B353" s="157"/>
      <c r="C353" s="66">
        <v>350</v>
      </c>
      <c r="D353" s="75" t="s">
        <v>235</v>
      </c>
      <c r="E353" s="115" t="s">
        <v>924</v>
      </c>
      <c r="F353" s="49" t="s">
        <v>35</v>
      </c>
      <c r="G353" s="49" t="s">
        <v>40</v>
      </c>
      <c r="H353" s="94">
        <v>35</v>
      </c>
      <c r="I353" s="32"/>
      <c r="J353" s="38">
        <f t="shared" si="10"/>
        <v>0</v>
      </c>
      <c r="K353" s="39" t="str">
        <f t="shared" si="11"/>
        <v>OK</v>
      </c>
      <c r="L353" s="128"/>
      <c r="M353" s="128"/>
      <c r="N353" s="128"/>
      <c r="O353" s="128"/>
      <c r="P353" s="128"/>
      <c r="Q353" s="31"/>
      <c r="R353" s="31"/>
      <c r="S353" s="31"/>
      <c r="T353" s="31"/>
      <c r="U353" s="31"/>
      <c r="V353" s="31"/>
      <c r="W353" s="31"/>
      <c r="X353" s="46"/>
      <c r="Y353" s="46"/>
      <c r="Z353" s="46"/>
      <c r="AA353" s="46"/>
      <c r="AB353" s="46"/>
      <c r="AC353" s="46"/>
    </row>
    <row r="354" spans="1:29" ht="39.950000000000003" customHeight="1" x14ac:dyDescent="0.45">
      <c r="A354" s="155"/>
      <c r="B354" s="157"/>
      <c r="C354" s="66">
        <v>351</v>
      </c>
      <c r="D354" s="75" t="s">
        <v>925</v>
      </c>
      <c r="E354" s="115" t="s">
        <v>926</v>
      </c>
      <c r="F354" s="49" t="s">
        <v>35</v>
      </c>
      <c r="G354" s="49" t="s">
        <v>40</v>
      </c>
      <c r="H354" s="94">
        <v>78.78</v>
      </c>
      <c r="I354" s="32"/>
      <c r="J354" s="38">
        <f t="shared" si="10"/>
        <v>0</v>
      </c>
      <c r="K354" s="39" t="str">
        <f t="shared" si="11"/>
        <v>OK</v>
      </c>
      <c r="L354" s="128"/>
      <c r="M354" s="128"/>
      <c r="N354" s="128"/>
      <c r="O354" s="128"/>
      <c r="P354" s="128"/>
      <c r="Q354" s="31"/>
      <c r="R354" s="31"/>
      <c r="S354" s="31"/>
      <c r="T354" s="31"/>
      <c r="U354" s="31"/>
      <c r="V354" s="31"/>
      <c r="W354" s="31"/>
      <c r="X354" s="46"/>
      <c r="Y354" s="46"/>
      <c r="Z354" s="46"/>
      <c r="AA354" s="46"/>
      <c r="AB354" s="46"/>
      <c r="AC354" s="46"/>
    </row>
    <row r="355" spans="1:29" ht="39.950000000000003" customHeight="1" x14ac:dyDescent="0.45">
      <c r="A355" s="155"/>
      <c r="B355" s="157"/>
      <c r="C355" s="66">
        <v>352</v>
      </c>
      <c r="D355" s="75" t="s">
        <v>236</v>
      </c>
      <c r="E355" s="115" t="s">
        <v>927</v>
      </c>
      <c r="F355" s="49" t="s">
        <v>35</v>
      </c>
      <c r="G355" s="49" t="s">
        <v>40</v>
      </c>
      <c r="H355" s="94">
        <v>19.13</v>
      </c>
      <c r="I355" s="32"/>
      <c r="J355" s="38">
        <f t="shared" si="10"/>
        <v>0</v>
      </c>
      <c r="K355" s="39" t="str">
        <f t="shared" si="11"/>
        <v>OK</v>
      </c>
      <c r="L355" s="128"/>
      <c r="M355" s="128"/>
      <c r="N355" s="128"/>
      <c r="O355" s="128"/>
      <c r="P355" s="128"/>
      <c r="Q355" s="31"/>
      <c r="R355" s="31"/>
      <c r="S355" s="31"/>
      <c r="T355" s="31"/>
      <c r="U355" s="31"/>
      <c r="V355" s="31"/>
      <c r="W355" s="31"/>
      <c r="X355" s="46"/>
      <c r="Y355" s="46"/>
      <c r="Z355" s="46"/>
      <c r="AA355" s="46"/>
      <c r="AB355" s="46"/>
      <c r="AC355" s="46"/>
    </row>
    <row r="356" spans="1:29" ht="39.950000000000003" customHeight="1" x14ac:dyDescent="0.45">
      <c r="A356" s="155"/>
      <c r="B356" s="157"/>
      <c r="C356" s="66">
        <v>353</v>
      </c>
      <c r="D356" s="75" t="s">
        <v>928</v>
      </c>
      <c r="E356" s="115" t="s">
        <v>929</v>
      </c>
      <c r="F356" s="49" t="s">
        <v>35</v>
      </c>
      <c r="G356" s="49" t="s">
        <v>40</v>
      </c>
      <c r="H356" s="94">
        <v>25.24</v>
      </c>
      <c r="I356" s="32"/>
      <c r="J356" s="38">
        <f t="shared" si="10"/>
        <v>0</v>
      </c>
      <c r="K356" s="39" t="str">
        <f t="shared" si="11"/>
        <v>OK</v>
      </c>
      <c r="L356" s="128"/>
      <c r="M356" s="128"/>
      <c r="N356" s="128"/>
      <c r="O356" s="128"/>
      <c r="P356" s="128"/>
      <c r="Q356" s="31"/>
      <c r="R356" s="31"/>
      <c r="S356" s="31"/>
      <c r="T356" s="31"/>
      <c r="U356" s="31"/>
      <c r="V356" s="31"/>
      <c r="W356" s="31"/>
      <c r="X356" s="46"/>
      <c r="Y356" s="46"/>
      <c r="Z356" s="46"/>
      <c r="AA356" s="46"/>
      <c r="AB356" s="46"/>
      <c r="AC356" s="46"/>
    </row>
    <row r="357" spans="1:29" ht="39.950000000000003" customHeight="1" x14ac:dyDescent="0.45">
      <c r="A357" s="155"/>
      <c r="B357" s="157"/>
      <c r="C357" s="66">
        <v>354</v>
      </c>
      <c r="D357" s="75" t="s">
        <v>489</v>
      </c>
      <c r="E357" s="115" t="s">
        <v>930</v>
      </c>
      <c r="F357" s="49" t="s">
        <v>35</v>
      </c>
      <c r="G357" s="49" t="s">
        <v>40</v>
      </c>
      <c r="H357" s="94">
        <v>68.48</v>
      </c>
      <c r="I357" s="32">
        <v>30</v>
      </c>
      <c r="J357" s="38">
        <f t="shared" si="10"/>
        <v>30</v>
      </c>
      <c r="K357" s="39" t="str">
        <f t="shared" si="11"/>
        <v>OK</v>
      </c>
      <c r="L357" s="128"/>
      <c r="M357" s="128"/>
      <c r="N357" s="128"/>
      <c r="O357" s="128"/>
      <c r="P357" s="128"/>
      <c r="Q357" s="31"/>
      <c r="R357" s="31"/>
      <c r="S357" s="31"/>
      <c r="T357" s="31"/>
      <c r="U357" s="31"/>
      <c r="V357" s="31"/>
      <c r="W357" s="31"/>
      <c r="X357" s="46"/>
      <c r="Y357" s="46"/>
      <c r="Z357" s="46"/>
      <c r="AA357" s="46"/>
      <c r="AB357" s="46"/>
      <c r="AC357" s="46"/>
    </row>
    <row r="358" spans="1:29" ht="39.950000000000003" customHeight="1" x14ac:dyDescent="0.45">
      <c r="A358" s="155"/>
      <c r="B358" s="157"/>
      <c r="C358" s="66">
        <v>355</v>
      </c>
      <c r="D358" s="75" t="s">
        <v>237</v>
      </c>
      <c r="E358" s="115" t="s">
        <v>931</v>
      </c>
      <c r="F358" s="49" t="s">
        <v>35</v>
      </c>
      <c r="G358" s="49" t="s">
        <v>40</v>
      </c>
      <c r="H358" s="94">
        <v>55</v>
      </c>
      <c r="I358" s="32"/>
      <c r="J358" s="38">
        <f t="shared" si="10"/>
        <v>0</v>
      </c>
      <c r="K358" s="39" t="str">
        <f t="shared" si="11"/>
        <v>OK</v>
      </c>
      <c r="L358" s="128"/>
      <c r="M358" s="128"/>
      <c r="N358" s="128"/>
      <c r="O358" s="128"/>
      <c r="P358" s="128"/>
      <c r="Q358" s="31"/>
      <c r="R358" s="31"/>
      <c r="S358" s="31"/>
      <c r="T358" s="31"/>
      <c r="U358" s="31"/>
      <c r="V358" s="31"/>
      <c r="W358" s="31"/>
      <c r="X358" s="46"/>
      <c r="Y358" s="46"/>
      <c r="Z358" s="46"/>
      <c r="AA358" s="46"/>
      <c r="AB358" s="46"/>
      <c r="AC358" s="46"/>
    </row>
    <row r="359" spans="1:29" ht="39.950000000000003" customHeight="1" x14ac:dyDescent="0.45">
      <c r="A359" s="155"/>
      <c r="B359" s="157"/>
      <c r="C359" s="66">
        <v>356</v>
      </c>
      <c r="D359" s="75" t="s">
        <v>238</v>
      </c>
      <c r="E359" s="115" t="s">
        <v>932</v>
      </c>
      <c r="F359" s="49" t="s">
        <v>35</v>
      </c>
      <c r="G359" s="49" t="s">
        <v>40</v>
      </c>
      <c r="H359" s="94">
        <v>45.23</v>
      </c>
      <c r="I359" s="32"/>
      <c r="J359" s="38">
        <f t="shared" si="10"/>
        <v>0</v>
      </c>
      <c r="K359" s="39" t="str">
        <f t="shared" si="11"/>
        <v>OK</v>
      </c>
      <c r="L359" s="128"/>
      <c r="M359" s="128"/>
      <c r="N359" s="128"/>
      <c r="O359" s="128"/>
      <c r="P359" s="128"/>
      <c r="Q359" s="31"/>
      <c r="R359" s="31"/>
      <c r="S359" s="31"/>
      <c r="T359" s="31"/>
      <c r="U359" s="31"/>
      <c r="V359" s="31"/>
      <c r="W359" s="31"/>
      <c r="X359" s="46"/>
      <c r="Y359" s="46"/>
      <c r="Z359" s="46"/>
      <c r="AA359" s="46"/>
      <c r="AB359" s="46"/>
      <c r="AC359" s="46"/>
    </row>
    <row r="360" spans="1:29" ht="39.950000000000003" customHeight="1" x14ac:dyDescent="0.45">
      <c r="A360" s="155"/>
      <c r="B360" s="157"/>
      <c r="C360" s="66">
        <v>357</v>
      </c>
      <c r="D360" s="75" t="s">
        <v>239</v>
      </c>
      <c r="E360" s="115" t="s">
        <v>933</v>
      </c>
      <c r="F360" s="49" t="s">
        <v>35</v>
      </c>
      <c r="G360" s="49" t="s">
        <v>40</v>
      </c>
      <c r="H360" s="94">
        <v>36.6</v>
      </c>
      <c r="I360" s="32"/>
      <c r="J360" s="38">
        <f t="shared" si="10"/>
        <v>0</v>
      </c>
      <c r="K360" s="39" t="str">
        <f t="shared" si="11"/>
        <v>OK</v>
      </c>
      <c r="L360" s="128"/>
      <c r="M360" s="128"/>
      <c r="N360" s="128"/>
      <c r="O360" s="128"/>
      <c r="P360" s="128"/>
      <c r="Q360" s="31"/>
      <c r="R360" s="31"/>
      <c r="S360" s="31"/>
      <c r="T360" s="31"/>
      <c r="U360" s="31"/>
      <c r="V360" s="31"/>
      <c r="W360" s="31"/>
      <c r="X360" s="46"/>
      <c r="Y360" s="46"/>
      <c r="Z360" s="46"/>
      <c r="AA360" s="46"/>
      <c r="AB360" s="46"/>
      <c r="AC360" s="46"/>
    </row>
    <row r="361" spans="1:29" ht="39.950000000000003" customHeight="1" x14ac:dyDescent="0.45">
      <c r="A361" s="155"/>
      <c r="B361" s="157"/>
      <c r="C361" s="66">
        <v>358</v>
      </c>
      <c r="D361" s="75" t="s">
        <v>240</v>
      </c>
      <c r="E361" s="115" t="s">
        <v>930</v>
      </c>
      <c r="F361" s="49"/>
      <c r="G361" s="49" t="s">
        <v>40</v>
      </c>
      <c r="H361" s="94">
        <v>61.63</v>
      </c>
      <c r="I361" s="32"/>
      <c r="J361" s="38">
        <f t="shared" si="10"/>
        <v>0</v>
      </c>
      <c r="K361" s="39" t="str">
        <f t="shared" si="11"/>
        <v>OK</v>
      </c>
      <c r="L361" s="128"/>
      <c r="M361" s="128"/>
      <c r="N361" s="128"/>
      <c r="O361" s="128"/>
      <c r="P361" s="128"/>
      <c r="Q361" s="31"/>
      <c r="R361" s="31"/>
      <c r="S361" s="31"/>
      <c r="T361" s="31"/>
      <c r="U361" s="31"/>
      <c r="V361" s="31"/>
      <c r="W361" s="31"/>
      <c r="X361" s="46"/>
      <c r="Y361" s="46"/>
      <c r="Z361" s="46"/>
      <c r="AA361" s="46"/>
      <c r="AB361" s="46"/>
      <c r="AC361" s="46"/>
    </row>
    <row r="362" spans="1:29" ht="39.950000000000003" customHeight="1" x14ac:dyDescent="0.45">
      <c r="A362" s="155"/>
      <c r="B362" s="157"/>
      <c r="C362" s="66">
        <v>359</v>
      </c>
      <c r="D362" s="75" t="s">
        <v>241</v>
      </c>
      <c r="E362" s="115" t="s">
        <v>934</v>
      </c>
      <c r="F362" s="49" t="s">
        <v>35</v>
      </c>
      <c r="G362" s="49" t="s">
        <v>40</v>
      </c>
      <c r="H362" s="94">
        <v>5.7</v>
      </c>
      <c r="I362" s="32">
        <v>30</v>
      </c>
      <c r="J362" s="38">
        <f t="shared" si="10"/>
        <v>10</v>
      </c>
      <c r="K362" s="39" t="str">
        <f t="shared" si="11"/>
        <v>OK</v>
      </c>
      <c r="L362" s="128"/>
      <c r="M362" s="128"/>
      <c r="N362" s="128"/>
      <c r="O362" s="128"/>
      <c r="P362" s="128">
        <v>20</v>
      </c>
      <c r="Q362" s="31"/>
      <c r="R362" s="31"/>
      <c r="S362" s="31"/>
      <c r="T362" s="31"/>
      <c r="U362" s="31"/>
      <c r="V362" s="31"/>
      <c r="W362" s="31"/>
      <c r="X362" s="46"/>
      <c r="Y362" s="46"/>
      <c r="Z362" s="46"/>
      <c r="AA362" s="46"/>
      <c r="AB362" s="46"/>
      <c r="AC362" s="46"/>
    </row>
    <row r="363" spans="1:29" ht="39.950000000000003" customHeight="1" x14ac:dyDescent="0.45">
      <c r="A363" s="155"/>
      <c r="B363" s="157"/>
      <c r="C363" s="66">
        <v>360</v>
      </c>
      <c r="D363" s="75" t="s">
        <v>242</v>
      </c>
      <c r="E363" s="115" t="s">
        <v>935</v>
      </c>
      <c r="F363" s="49" t="s">
        <v>35</v>
      </c>
      <c r="G363" s="49" t="s">
        <v>40</v>
      </c>
      <c r="H363" s="94">
        <v>69.02</v>
      </c>
      <c r="I363" s="32"/>
      <c r="J363" s="38">
        <f t="shared" si="10"/>
        <v>0</v>
      </c>
      <c r="K363" s="39" t="str">
        <f t="shared" si="11"/>
        <v>OK</v>
      </c>
      <c r="L363" s="128"/>
      <c r="M363" s="128"/>
      <c r="N363" s="128"/>
      <c r="O363" s="128"/>
      <c r="P363" s="128"/>
      <c r="Q363" s="31"/>
      <c r="R363" s="31"/>
      <c r="S363" s="31"/>
      <c r="T363" s="31"/>
      <c r="U363" s="31"/>
      <c r="V363" s="31"/>
      <c r="W363" s="31"/>
      <c r="X363" s="46"/>
      <c r="Y363" s="46"/>
      <c r="Z363" s="46"/>
      <c r="AA363" s="46"/>
      <c r="AB363" s="46"/>
      <c r="AC363" s="46"/>
    </row>
    <row r="364" spans="1:29" ht="39.950000000000003" customHeight="1" x14ac:dyDescent="0.45">
      <c r="A364" s="155"/>
      <c r="B364" s="157"/>
      <c r="C364" s="66">
        <v>361</v>
      </c>
      <c r="D364" s="75" t="s">
        <v>243</v>
      </c>
      <c r="E364" s="115" t="s">
        <v>936</v>
      </c>
      <c r="F364" s="49" t="s">
        <v>4</v>
      </c>
      <c r="G364" s="49" t="s">
        <v>40</v>
      </c>
      <c r="H364" s="94">
        <v>61.88</v>
      </c>
      <c r="I364" s="32"/>
      <c r="J364" s="38">
        <f t="shared" si="10"/>
        <v>0</v>
      </c>
      <c r="K364" s="39" t="str">
        <f t="shared" si="11"/>
        <v>OK</v>
      </c>
      <c r="L364" s="128"/>
      <c r="M364" s="128"/>
      <c r="N364" s="128"/>
      <c r="O364" s="128"/>
      <c r="P364" s="128"/>
      <c r="Q364" s="31"/>
      <c r="R364" s="31"/>
      <c r="S364" s="31"/>
      <c r="T364" s="31"/>
      <c r="U364" s="31"/>
      <c r="V364" s="31"/>
      <c r="W364" s="31"/>
      <c r="X364" s="46"/>
      <c r="Y364" s="46"/>
      <c r="Z364" s="46"/>
      <c r="AA364" s="46"/>
      <c r="AB364" s="46"/>
      <c r="AC364" s="46"/>
    </row>
    <row r="365" spans="1:29" ht="39.950000000000003" customHeight="1" x14ac:dyDescent="0.45">
      <c r="A365" s="155"/>
      <c r="B365" s="157"/>
      <c r="C365" s="66">
        <v>362</v>
      </c>
      <c r="D365" s="75" t="s">
        <v>439</v>
      </c>
      <c r="E365" s="115" t="s">
        <v>937</v>
      </c>
      <c r="F365" s="49" t="s">
        <v>437</v>
      </c>
      <c r="G365" s="49" t="s">
        <v>40</v>
      </c>
      <c r="H365" s="94">
        <v>2</v>
      </c>
      <c r="I365" s="32"/>
      <c r="J365" s="38">
        <f t="shared" si="10"/>
        <v>0</v>
      </c>
      <c r="K365" s="39" t="str">
        <f t="shared" si="11"/>
        <v>OK</v>
      </c>
      <c r="L365" s="128"/>
      <c r="M365" s="128"/>
      <c r="N365" s="128"/>
      <c r="O365" s="128"/>
      <c r="P365" s="128"/>
      <c r="Q365" s="31"/>
      <c r="R365" s="31"/>
      <c r="S365" s="31"/>
      <c r="T365" s="31"/>
      <c r="U365" s="31"/>
      <c r="V365" s="31"/>
      <c r="W365" s="31"/>
      <c r="X365" s="46"/>
      <c r="Y365" s="46"/>
      <c r="Z365" s="46"/>
      <c r="AA365" s="46"/>
      <c r="AB365" s="46"/>
      <c r="AC365" s="46"/>
    </row>
    <row r="366" spans="1:29" ht="39.950000000000003" customHeight="1" x14ac:dyDescent="0.45">
      <c r="A366" s="155"/>
      <c r="B366" s="157"/>
      <c r="C366" s="66">
        <v>363</v>
      </c>
      <c r="D366" s="75" t="s">
        <v>490</v>
      </c>
      <c r="E366" s="115" t="s">
        <v>938</v>
      </c>
      <c r="F366" s="49" t="s">
        <v>35</v>
      </c>
      <c r="G366" s="49" t="s">
        <v>40</v>
      </c>
      <c r="H366" s="94">
        <v>45</v>
      </c>
      <c r="I366" s="32"/>
      <c r="J366" s="38">
        <f t="shared" si="10"/>
        <v>0</v>
      </c>
      <c r="K366" s="39" t="str">
        <f t="shared" si="11"/>
        <v>OK</v>
      </c>
      <c r="L366" s="128"/>
      <c r="M366" s="128"/>
      <c r="N366" s="128"/>
      <c r="O366" s="128"/>
      <c r="P366" s="128"/>
      <c r="Q366" s="31"/>
      <c r="R366" s="31"/>
      <c r="S366" s="31"/>
      <c r="T366" s="31"/>
      <c r="U366" s="31"/>
      <c r="V366" s="31"/>
      <c r="W366" s="31"/>
      <c r="X366" s="46"/>
      <c r="Y366" s="46"/>
      <c r="Z366" s="46"/>
      <c r="AA366" s="46"/>
      <c r="AB366" s="46"/>
      <c r="AC366" s="46"/>
    </row>
    <row r="367" spans="1:29" ht="39.950000000000003" customHeight="1" x14ac:dyDescent="0.45">
      <c r="A367" s="155"/>
      <c r="B367" s="157"/>
      <c r="C367" s="66">
        <v>364</v>
      </c>
      <c r="D367" s="75" t="s">
        <v>244</v>
      </c>
      <c r="E367" s="115" t="s">
        <v>939</v>
      </c>
      <c r="F367" s="49" t="s">
        <v>35</v>
      </c>
      <c r="G367" s="49" t="s">
        <v>40</v>
      </c>
      <c r="H367" s="94">
        <v>54.67</v>
      </c>
      <c r="I367" s="32"/>
      <c r="J367" s="38">
        <f t="shared" si="10"/>
        <v>0</v>
      </c>
      <c r="K367" s="39" t="str">
        <f t="shared" si="11"/>
        <v>OK</v>
      </c>
      <c r="L367" s="128"/>
      <c r="M367" s="128"/>
      <c r="N367" s="128"/>
      <c r="O367" s="128"/>
      <c r="P367" s="128"/>
      <c r="Q367" s="31"/>
      <c r="R367" s="31"/>
      <c r="S367" s="31"/>
      <c r="T367" s="31"/>
      <c r="U367" s="31"/>
      <c r="V367" s="31"/>
      <c r="W367" s="31"/>
      <c r="X367" s="46"/>
      <c r="Y367" s="46"/>
      <c r="Z367" s="46"/>
      <c r="AA367" s="46"/>
      <c r="AB367" s="46"/>
      <c r="AC367" s="46"/>
    </row>
    <row r="368" spans="1:29" ht="39.950000000000003" customHeight="1" x14ac:dyDescent="0.45">
      <c r="A368" s="155"/>
      <c r="B368" s="157"/>
      <c r="C368" s="66">
        <v>365</v>
      </c>
      <c r="D368" s="75" t="s">
        <v>245</v>
      </c>
      <c r="E368" s="115" t="s">
        <v>939</v>
      </c>
      <c r="F368" s="49" t="s">
        <v>35</v>
      </c>
      <c r="G368" s="49" t="s">
        <v>40</v>
      </c>
      <c r="H368" s="94">
        <v>86</v>
      </c>
      <c r="I368" s="32"/>
      <c r="J368" s="38">
        <f t="shared" si="10"/>
        <v>0</v>
      </c>
      <c r="K368" s="39" t="str">
        <f t="shared" si="11"/>
        <v>OK</v>
      </c>
      <c r="L368" s="128"/>
      <c r="M368" s="128"/>
      <c r="N368" s="128"/>
      <c r="O368" s="128"/>
      <c r="P368" s="128"/>
      <c r="Q368" s="31"/>
      <c r="R368" s="31"/>
      <c r="S368" s="31"/>
      <c r="T368" s="31"/>
      <c r="U368" s="31"/>
      <c r="V368" s="31"/>
      <c r="W368" s="31"/>
      <c r="X368" s="46"/>
      <c r="Y368" s="46"/>
      <c r="Z368" s="46"/>
      <c r="AA368" s="46"/>
      <c r="AB368" s="46"/>
      <c r="AC368" s="46"/>
    </row>
    <row r="369" spans="1:29" ht="39.950000000000003" customHeight="1" x14ac:dyDescent="0.45">
      <c r="A369" s="155"/>
      <c r="B369" s="157"/>
      <c r="C369" s="66">
        <v>366</v>
      </c>
      <c r="D369" s="75" t="s">
        <v>246</v>
      </c>
      <c r="E369" s="115" t="s">
        <v>939</v>
      </c>
      <c r="F369" s="49" t="s">
        <v>35</v>
      </c>
      <c r="G369" s="49" t="s">
        <v>40</v>
      </c>
      <c r="H369" s="94">
        <v>88</v>
      </c>
      <c r="I369" s="32"/>
      <c r="J369" s="38">
        <f t="shared" si="10"/>
        <v>0</v>
      </c>
      <c r="K369" s="39" t="str">
        <f t="shared" si="11"/>
        <v>OK</v>
      </c>
      <c r="L369" s="128"/>
      <c r="M369" s="128"/>
      <c r="N369" s="128"/>
      <c r="O369" s="128"/>
      <c r="P369" s="128"/>
      <c r="Q369" s="31"/>
      <c r="R369" s="31"/>
      <c r="S369" s="31"/>
      <c r="T369" s="31"/>
      <c r="U369" s="31"/>
      <c r="V369" s="31"/>
      <c r="W369" s="31"/>
      <c r="X369" s="46"/>
      <c r="Y369" s="46"/>
      <c r="Z369" s="46"/>
      <c r="AA369" s="46"/>
      <c r="AB369" s="46"/>
      <c r="AC369" s="46"/>
    </row>
    <row r="370" spans="1:29" ht="39.950000000000003" customHeight="1" x14ac:dyDescent="0.45">
      <c r="A370" s="155"/>
      <c r="B370" s="157"/>
      <c r="C370" s="66">
        <v>367</v>
      </c>
      <c r="D370" s="75" t="s">
        <v>247</v>
      </c>
      <c r="E370" s="115" t="s">
        <v>939</v>
      </c>
      <c r="F370" s="49" t="s">
        <v>35</v>
      </c>
      <c r="G370" s="49" t="s">
        <v>40</v>
      </c>
      <c r="H370" s="94">
        <v>88</v>
      </c>
      <c r="I370" s="32"/>
      <c r="J370" s="38">
        <f t="shared" si="10"/>
        <v>0</v>
      </c>
      <c r="K370" s="39" t="str">
        <f t="shared" si="11"/>
        <v>OK</v>
      </c>
      <c r="L370" s="128"/>
      <c r="M370" s="128"/>
      <c r="N370" s="128"/>
      <c r="O370" s="128"/>
      <c r="P370" s="128"/>
      <c r="Q370" s="31"/>
      <c r="R370" s="31"/>
      <c r="S370" s="31"/>
      <c r="T370" s="31"/>
      <c r="U370" s="31"/>
      <c r="V370" s="31"/>
      <c r="W370" s="31"/>
      <c r="X370" s="46"/>
      <c r="Y370" s="46"/>
      <c r="Z370" s="46"/>
      <c r="AA370" s="46"/>
      <c r="AB370" s="46"/>
      <c r="AC370" s="46"/>
    </row>
    <row r="371" spans="1:29" ht="39.950000000000003" customHeight="1" x14ac:dyDescent="0.45">
      <c r="A371" s="155"/>
      <c r="B371" s="157"/>
      <c r="C371" s="66">
        <v>368</v>
      </c>
      <c r="D371" s="75" t="s">
        <v>248</v>
      </c>
      <c r="E371" s="115" t="s">
        <v>940</v>
      </c>
      <c r="F371" s="49" t="s">
        <v>35</v>
      </c>
      <c r="G371" s="49" t="s">
        <v>40</v>
      </c>
      <c r="H371" s="94">
        <v>6.87</v>
      </c>
      <c r="I371" s="32"/>
      <c r="J371" s="38">
        <f t="shared" si="10"/>
        <v>0</v>
      </c>
      <c r="K371" s="39" t="str">
        <f t="shared" si="11"/>
        <v>OK</v>
      </c>
      <c r="L371" s="128"/>
      <c r="M371" s="128"/>
      <c r="N371" s="128"/>
      <c r="O371" s="128"/>
      <c r="P371" s="128"/>
      <c r="Q371" s="31"/>
      <c r="R371" s="31"/>
      <c r="S371" s="31"/>
      <c r="T371" s="31"/>
      <c r="U371" s="31"/>
      <c r="V371" s="31"/>
      <c r="W371" s="31"/>
      <c r="X371" s="46"/>
      <c r="Y371" s="46"/>
      <c r="Z371" s="46"/>
      <c r="AA371" s="46"/>
      <c r="AB371" s="46"/>
      <c r="AC371" s="46"/>
    </row>
    <row r="372" spans="1:29" ht="39.950000000000003" customHeight="1" x14ac:dyDescent="0.45">
      <c r="A372" s="155"/>
      <c r="B372" s="157"/>
      <c r="C372" s="66">
        <v>369</v>
      </c>
      <c r="D372" s="75" t="s">
        <v>249</v>
      </c>
      <c r="E372" s="115" t="s">
        <v>941</v>
      </c>
      <c r="F372" s="49" t="s">
        <v>35</v>
      </c>
      <c r="G372" s="49" t="s">
        <v>40</v>
      </c>
      <c r="H372" s="94">
        <v>2.75</v>
      </c>
      <c r="I372" s="32"/>
      <c r="J372" s="38">
        <f t="shared" si="10"/>
        <v>0</v>
      </c>
      <c r="K372" s="39" t="str">
        <f t="shared" si="11"/>
        <v>OK</v>
      </c>
      <c r="L372" s="128"/>
      <c r="M372" s="128"/>
      <c r="N372" s="128"/>
      <c r="O372" s="128"/>
      <c r="P372" s="128"/>
      <c r="Q372" s="31"/>
      <c r="R372" s="31"/>
      <c r="S372" s="31"/>
      <c r="T372" s="31"/>
      <c r="U372" s="31"/>
      <c r="V372" s="31"/>
      <c r="W372" s="31"/>
      <c r="X372" s="46"/>
      <c r="Y372" s="46"/>
      <c r="Z372" s="46"/>
      <c r="AA372" s="46"/>
      <c r="AB372" s="46"/>
      <c r="AC372" s="46"/>
    </row>
    <row r="373" spans="1:29" ht="39.950000000000003" customHeight="1" x14ac:dyDescent="0.45">
      <c r="A373" s="155"/>
      <c r="B373" s="157"/>
      <c r="C373" s="66">
        <v>370</v>
      </c>
      <c r="D373" s="75" t="s">
        <v>250</v>
      </c>
      <c r="E373" s="115" t="s">
        <v>941</v>
      </c>
      <c r="F373" s="49" t="s">
        <v>35</v>
      </c>
      <c r="G373" s="49" t="s">
        <v>40</v>
      </c>
      <c r="H373" s="94">
        <v>2.56</v>
      </c>
      <c r="I373" s="32"/>
      <c r="J373" s="38">
        <f t="shared" si="10"/>
        <v>0</v>
      </c>
      <c r="K373" s="39" t="str">
        <f t="shared" si="11"/>
        <v>OK</v>
      </c>
      <c r="L373" s="128"/>
      <c r="M373" s="128"/>
      <c r="N373" s="128"/>
      <c r="O373" s="128"/>
      <c r="P373" s="128"/>
      <c r="Q373" s="31"/>
      <c r="R373" s="31"/>
      <c r="S373" s="31"/>
      <c r="T373" s="31"/>
      <c r="U373" s="31"/>
      <c r="V373" s="31"/>
      <c r="W373" s="31"/>
      <c r="X373" s="46"/>
      <c r="Y373" s="46"/>
      <c r="Z373" s="46"/>
      <c r="AA373" s="46"/>
      <c r="AB373" s="46"/>
      <c r="AC373" s="46"/>
    </row>
    <row r="374" spans="1:29" ht="39.950000000000003" customHeight="1" x14ac:dyDescent="0.45">
      <c r="A374" s="155"/>
      <c r="B374" s="157"/>
      <c r="C374" s="63">
        <v>371</v>
      </c>
      <c r="D374" s="75" t="s">
        <v>251</v>
      </c>
      <c r="E374" s="115" t="s">
        <v>942</v>
      </c>
      <c r="F374" s="49" t="s">
        <v>99</v>
      </c>
      <c r="G374" s="49" t="s">
        <v>40</v>
      </c>
      <c r="H374" s="94">
        <v>24</v>
      </c>
      <c r="I374" s="32"/>
      <c r="J374" s="38">
        <f t="shared" si="10"/>
        <v>0</v>
      </c>
      <c r="K374" s="39" t="str">
        <f t="shared" si="11"/>
        <v>OK</v>
      </c>
      <c r="L374" s="128"/>
      <c r="M374" s="128"/>
      <c r="N374" s="128"/>
      <c r="O374" s="128"/>
      <c r="P374" s="128"/>
      <c r="Q374" s="31"/>
      <c r="R374" s="31"/>
      <c r="S374" s="31"/>
      <c r="T374" s="31"/>
      <c r="U374" s="31"/>
      <c r="V374" s="31"/>
      <c r="W374" s="31"/>
      <c r="X374" s="46"/>
      <c r="Y374" s="46"/>
      <c r="Z374" s="46"/>
      <c r="AA374" s="46"/>
      <c r="AB374" s="46"/>
      <c r="AC374" s="46"/>
    </row>
    <row r="375" spans="1:29" ht="39.950000000000003" customHeight="1" x14ac:dyDescent="0.45">
      <c r="A375" s="155"/>
      <c r="B375" s="157"/>
      <c r="C375" s="63">
        <v>372</v>
      </c>
      <c r="D375" s="75" t="s">
        <v>252</v>
      </c>
      <c r="E375" s="115" t="s">
        <v>943</v>
      </c>
      <c r="F375" s="49" t="s">
        <v>99</v>
      </c>
      <c r="G375" s="49" t="s">
        <v>40</v>
      </c>
      <c r="H375" s="94">
        <v>6.19</v>
      </c>
      <c r="I375" s="32"/>
      <c r="J375" s="38">
        <f t="shared" si="10"/>
        <v>0</v>
      </c>
      <c r="K375" s="39" t="str">
        <f t="shared" si="11"/>
        <v>OK</v>
      </c>
      <c r="L375" s="128"/>
      <c r="M375" s="128"/>
      <c r="N375" s="128"/>
      <c r="O375" s="128"/>
      <c r="P375" s="128"/>
      <c r="Q375" s="31"/>
      <c r="R375" s="31"/>
      <c r="S375" s="31"/>
      <c r="T375" s="31"/>
      <c r="U375" s="31"/>
      <c r="V375" s="31"/>
      <c r="W375" s="31"/>
      <c r="X375" s="46"/>
      <c r="Y375" s="46"/>
      <c r="Z375" s="46"/>
      <c r="AA375" s="46"/>
      <c r="AB375" s="46"/>
      <c r="AC375" s="46"/>
    </row>
    <row r="376" spans="1:29" ht="39.950000000000003" customHeight="1" x14ac:dyDescent="0.45">
      <c r="A376" s="155"/>
      <c r="B376" s="157"/>
      <c r="C376" s="63">
        <v>373</v>
      </c>
      <c r="D376" s="75" t="s">
        <v>253</v>
      </c>
      <c r="E376" s="115" t="s">
        <v>944</v>
      </c>
      <c r="F376" s="49" t="s">
        <v>99</v>
      </c>
      <c r="G376" s="49" t="s">
        <v>40</v>
      </c>
      <c r="H376" s="94">
        <v>83.99</v>
      </c>
      <c r="I376" s="32">
        <v>5</v>
      </c>
      <c r="J376" s="38">
        <f t="shared" si="10"/>
        <v>3</v>
      </c>
      <c r="K376" s="39" t="str">
        <f t="shared" si="11"/>
        <v>OK</v>
      </c>
      <c r="L376" s="128"/>
      <c r="M376" s="128"/>
      <c r="N376" s="128"/>
      <c r="O376" s="128"/>
      <c r="P376" s="128">
        <v>2</v>
      </c>
      <c r="Q376" s="31"/>
      <c r="R376" s="31"/>
      <c r="S376" s="31"/>
      <c r="T376" s="31"/>
      <c r="U376" s="31"/>
      <c r="V376" s="31"/>
      <c r="W376" s="31"/>
      <c r="X376" s="46"/>
      <c r="Y376" s="46"/>
      <c r="Z376" s="46"/>
      <c r="AA376" s="46"/>
      <c r="AB376" s="46"/>
      <c r="AC376" s="46"/>
    </row>
    <row r="377" spans="1:29" ht="39.950000000000003" customHeight="1" x14ac:dyDescent="0.45">
      <c r="A377" s="155"/>
      <c r="B377" s="157"/>
      <c r="C377" s="63">
        <v>374</v>
      </c>
      <c r="D377" s="75" t="s">
        <v>254</v>
      </c>
      <c r="E377" s="115" t="s">
        <v>945</v>
      </c>
      <c r="F377" s="49" t="s">
        <v>99</v>
      </c>
      <c r="G377" s="49" t="s">
        <v>40</v>
      </c>
      <c r="H377" s="94">
        <v>72</v>
      </c>
      <c r="I377" s="32"/>
      <c r="J377" s="38">
        <f t="shared" si="10"/>
        <v>0</v>
      </c>
      <c r="K377" s="39" t="str">
        <f t="shared" si="11"/>
        <v>OK</v>
      </c>
      <c r="L377" s="128"/>
      <c r="M377" s="128"/>
      <c r="N377" s="128"/>
      <c r="O377" s="128"/>
      <c r="P377" s="128"/>
      <c r="Q377" s="31"/>
      <c r="R377" s="31"/>
      <c r="S377" s="31"/>
      <c r="T377" s="31"/>
      <c r="U377" s="31"/>
      <c r="V377" s="31"/>
      <c r="W377" s="31"/>
      <c r="X377" s="46"/>
      <c r="Y377" s="46"/>
      <c r="Z377" s="46"/>
      <c r="AA377" s="46"/>
      <c r="AB377" s="46"/>
      <c r="AC377" s="46"/>
    </row>
    <row r="378" spans="1:29" ht="39.950000000000003" customHeight="1" x14ac:dyDescent="0.45">
      <c r="A378" s="155"/>
      <c r="B378" s="157"/>
      <c r="C378" s="66">
        <v>375</v>
      </c>
      <c r="D378" s="75" t="s">
        <v>255</v>
      </c>
      <c r="E378" s="115" t="s">
        <v>946</v>
      </c>
      <c r="F378" s="49" t="s">
        <v>35</v>
      </c>
      <c r="G378" s="49" t="s">
        <v>40</v>
      </c>
      <c r="H378" s="94">
        <v>62</v>
      </c>
      <c r="I378" s="32"/>
      <c r="J378" s="38">
        <f t="shared" si="10"/>
        <v>0</v>
      </c>
      <c r="K378" s="39" t="str">
        <f t="shared" si="11"/>
        <v>OK</v>
      </c>
      <c r="L378" s="128"/>
      <c r="M378" s="128"/>
      <c r="N378" s="128"/>
      <c r="O378" s="128"/>
      <c r="P378" s="128"/>
      <c r="Q378" s="31"/>
      <c r="R378" s="31"/>
      <c r="S378" s="31"/>
      <c r="T378" s="31"/>
      <c r="U378" s="31"/>
      <c r="V378" s="31"/>
      <c r="W378" s="31"/>
      <c r="X378" s="46"/>
      <c r="Y378" s="46"/>
      <c r="Z378" s="46"/>
      <c r="AA378" s="46"/>
      <c r="AB378" s="46"/>
      <c r="AC378" s="46"/>
    </row>
    <row r="379" spans="1:29" ht="39.950000000000003" customHeight="1" x14ac:dyDescent="0.45">
      <c r="A379" s="155"/>
      <c r="B379" s="157"/>
      <c r="C379" s="66">
        <v>376</v>
      </c>
      <c r="D379" s="77" t="s">
        <v>256</v>
      </c>
      <c r="E379" s="115" t="s">
        <v>947</v>
      </c>
      <c r="F379" s="49" t="s">
        <v>35</v>
      </c>
      <c r="G379" s="49" t="s">
        <v>40</v>
      </c>
      <c r="H379" s="94">
        <v>14.7</v>
      </c>
      <c r="I379" s="32">
        <v>10</v>
      </c>
      <c r="J379" s="38">
        <f t="shared" si="10"/>
        <v>5</v>
      </c>
      <c r="K379" s="39" t="str">
        <f t="shared" si="11"/>
        <v>OK</v>
      </c>
      <c r="L379" s="128"/>
      <c r="M379" s="128"/>
      <c r="N379" s="128"/>
      <c r="O379" s="128"/>
      <c r="P379" s="128">
        <v>5</v>
      </c>
      <c r="Q379" s="31"/>
      <c r="R379" s="31"/>
      <c r="S379" s="31"/>
      <c r="T379" s="31"/>
      <c r="U379" s="31"/>
      <c r="V379" s="31"/>
      <c r="W379" s="31"/>
      <c r="X379" s="46"/>
      <c r="Y379" s="46"/>
      <c r="Z379" s="46"/>
      <c r="AA379" s="46"/>
      <c r="AB379" s="46"/>
      <c r="AC379" s="46"/>
    </row>
    <row r="380" spans="1:29" ht="39.950000000000003" customHeight="1" x14ac:dyDescent="0.45">
      <c r="A380" s="155"/>
      <c r="B380" s="157"/>
      <c r="C380" s="66">
        <v>377</v>
      </c>
      <c r="D380" s="77" t="s">
        <v>257</v>
      </c>
      <c r="E380" s="115" t="s">
        <v>947</v>
      </c>
      <c r="F380" s="49" t="s">
        <v>35</v>
      </c>
      <c r="G380" s="49" t="s">
        <v>40</v>
      </c>
      <c r="H380" s="94">
        <v>15.84</v>
      </c>
      <c r="I380" s="32"/>
      <c r="J380" s="38">
        <f t="shared" si="10"/>
        <v>0</v>
      </c>
      <c r="K380" s="39" t="str">
        <f t="shared" si="11"/>
        <v>OK</v>
      </c>
      <c r="L380" s="128"/>
      <c r="M380" s="128"/>
      <c r="N380" s="128"/>
      <c r="O380" s="128"/>
      <c r="P380" s="128"/>
      <c r="Q380" s="31"/>
      <c r="R380" s="31"/>
      <c r="S380" s="31"/>
      <c r="T380" s="31"/>
      <c r="U380" s="31"/>
      <c r="V380" s="31"/>
      <c r="W380" s="31"/>
      <c r="X380" s="46"/>
      <c r="Y380" s="46"/>
      <c r="Z380" s="46"/>
      <c r="AA380" s="46"/>
      <c r="AB380" s="46"/>
      <c r="AC380" s="46"/>
    </row>
    <row r="381" spans="1:29" ht="39.950000000000003" customHeight="1" x14ac:dyDescent="0.45">
      <c r="A381" s="155"/>
      <c r="B381" s="157"/>
      <c r="C381" s="66">
        <v>378</v>
      </c>
      <c r="D381" s="75" t="s">
        <v>258</v>
      </c>
      <c r="E381" s="115" t="s">
        <v>947</v>
      </c>
      <c r="F381" s="49" t="s">
        <v>35</v>
      </c>
      <c r="G381" s="49" t="s">
        <v>40</v>
      </c>
      <c r="H381" s="94">
        <v>27.4</v>
      </c>
      <c r="I381" s="32"/>
      <c r="J381" s="38">
        <f t="shared" si="10"/>
        <v>0</v>
      </c>
      <c r="K381" s="39" t="str">
        <f t="shared" si="11"/>
        <v>OK</v>
      </c>
      <c r="L381" s="128"/>
      <c r="M381" s="128"/>
      <c r="N381" s="128"/>
      <c r="O381" s="128"/>
      <c r="P381" s="128"/>
      <c r="Q381" s="31"/>
      <c r="R381" s="31"/>
      <c r="S381" s="31"/>
      <c r="T381" s="31"/>
      <c r="U381" s="31"/>
      <c r="V381" s="31"/>
      <c r="W381" s="31"/>
      <c r="X381" s="46"/>
      <c r="Y381" s="46"/>
      <c r="Z381" s="46"/>
      <c r="AA381" s="46"/>
      <c r="AB381" s="46"/>
      <c r="AC381" s="46"/>
    </row>
    <row r="382" spans="1:29" ht="39.950000000000003" customHeight="1" x14ac:dyDescent="0.45">
      <c r="A382" s="155"/>
      <c r="B382" s="157"/>
      <c r="C382" s="66">
        <v>379</v>
      </c>
      <c r="D382" s="75" t="s">
        <v>491</v>
      </c>
      <c r="E382" s="115" t="s">
        <v>947</v>
      </c>
      <c r="F382" s="49" t="s">
        <v>35</v>
      </c>
      <c r="G382" s="49" t="s">
        <v>40</v>
      </c>
      <c r="H382" s="94">
        <v>29.79</v>
      </c>
      <c r="I382" s="32">
        <v>10</v>
      </c>
      <c r="J382" s="38">
        <f t="shared" si="10"/>
        <v>5</v>
      </c>
      <c r="K382" s="39" t="str">
        <f t="shared" si="11"/>
        <v>OK</v>
      </c>
      <c r="L382" s="128"/>
      <c r="M382" s="128"/>
      <c r="N382" s="128"/>
      <c r="O382" s="128"/>
      <c r="P382" s="128">
        <v>5</v>
      </c>
      <c r="Q382" s="31"/>
      <c r="R382" s="31"/>
      <c r="S382" s="31"/>
      <c r="T382" s="31"/>
      <c r="U382" s="31"/>
      <c r="V382" s="31"/>
      <c r="W382" s="31"/>
      <c r="X382" s="46"/>
      <c r="Y382" s="46"/>
      <c r="Z382" s="46"/>
      <c r="AA382" s="46"/>
      <c r="AB382" s="46"/>
      <c r="AC382" s="46"/>
    </row>
    <row r="383" spans="1:29" ht="39.950000000000003" customHeight="1" x14ac:dyDescent="0.45">
      <c r="A383" s="155"/>
      <c r="B383" s="157"/>
      <c r="C383" s="66">
        <v>380</v>
      </c>
      <c r="D383" s="77" t="s">
        <v>259</v>
      </c>
      <c r="E383" s="115" t="s">
        <v>948</v>
      </c>
      <c r="F383" s="49" t="s">
        <v>35</v>
      </c>
      <c r="G383" s="49" t="s">
        <v>40</v>
      </c>
      <c r="H383" s="94">
        <v>31.73</v>
      </c>
      <c r="I383" s="32"/>
      <c r="J383" s="38">
        <f t="shared" si="10"/>
        <v>0</v>
      </c>
      <c r="K383" s="39" t="str">
        <f t="shared" si="11"/>
        <v>OK</v>
      </c>
      <c r="L383" s="128"/>
      <c r="M383" s="128"/>
      <c r="N383" s="128"/>
      <c r="O383" s="128"/>
      <c r="P383" s="128"/>
      <c r="Q383" s="31"/>
      <c r="R383" s="31"/>
      <c r="S383" s="31"/>
      <c r="T383" s="31"/>
      <c r="U383" s="31"/>
      <c r="V383" s="31"/>
      <c r="W383" s="31"/>
      <c r="X383" s="46"/>
      <c r="Y383" s="46"/>
      <c r="Z383" s="46"/>
      <c r="AA383" s="46"/>
      <c r="AB383" s="46"/>
      <c r="AC383" s="46"/>
    </row>
    <row r="384" spans="1:29" ht="39.950000000000003" customHeight="1" x14ac:dyDescent="0.45">
      <c r="A384" s="155"/>
      <c r="B384" s="157"/>
      <c r="C384" s="66">
        <v>381</v>
      </c>
      <c r="D384" s="77" t="s">
        <v>949</v>
      </c>
      <c r="E384" s="115" t="s">
        <v>948</v>
      </c>
      <c r="F384" s="49" t="s">
        <v>35</v>
      </c>
      <c r="G384" s="49" t="s">
        <v>40</v>
      </c>
      <c r="H384" s="94">
        <v>32.840000000000003</v>
      </c>
      <c r="I384" s="32"/>
      <c r="J384" s="38">
        <f t="shared" si="10"/>
        <v>0</v>
      </c>
      <c r="K384" s="39" t="str">
        <f t="shared" si="11"/>
        <v>OK</v>
      </c>
      <c r="L384" s="128"/>
      <c r="M384" s="128"/>
      <c r="N384" s="128"/>
      <c r="O384" s="128"/>
      <c r="P384" s="128"/>
      <c r="Q384" s="31"/>
      <c r="R384" s="31"/>
      <c r="S384" s="31"/>
      <c r="T384" s="31"/>
      <c r="U384" s="31"/>
      <c r="V384" s="31"/>
      <c r="W384" s="31"/>
      <c r="X384" s="46"/>
      <c r="Y384" s="46"/>
      <c r="Z384" s="46"/>
      <c r="AA384" s="46"/>
      <c r="AB384" s="46"/>
      <c r="AC384" s="46"/>
    </row>
    <row r="385" spans="1:29" ht="39.950000000000003" customHeight="1" x14ac:dyDescent="0.45">
      <c r="A385" s="155"/>
      <c r="B385" s="157"/>
      <c r="C385" s="66">
        <v>382</v>
      </c>
      <c r="D385" s="77" t="s">
        <v>260</v>
      </c>
      <c r="E385" s="115" t="s">
        <v>947</v>
      </c>
      <c r="F385" s="49" t="s">
        <v>35</v>
      </c>
      <c r="G385" s="49" t="s">
        <v>40</v>
      </c>
      <c r="H385" s="94">
        <v>75</v>
      </c>
      <c r="I385" s="32"/>
      <c r="J385" s="38">
        <f t="shared" si="10"/>
        <v>0</v>
      </c>
      <c r="K385" s="39" t="str">
        <f t="shared" si="11"/>
        <v>OK</v>
      </c>
      <c r="L385" s="128"/>
      <c r="M385" s="128"/>
      <c r="N385" s="128"/>
      <c r="O385" s="128"/>
      <c r="P385" s="128"/>
      <c r="Q385" s="31"/>
      <c r="R385" s="31"/>
      <c r="S385" s="31"/>
      <c r="T385" s="31"/>
      <c r="U385" s="31"/>
      <c r="V385" s="31"/>
      <c r="W385" s="31"/>
      <c r="X385" s="46"/>
      <c r="Y385" s="46"/>
      <c r="Z385" s="46"/>
      <c r="AA385" s="46"/>
      <c r="AB385" s="46"/>
      <c r="AC385" s="46"/>
    </row>
    <row r="386" spans="1:29" ht="39.950000000000003" customHeight="1" x14ac:dyDescent="0.45">
      <c r="A386" s="155"/>
      <c r="B386" s="157"/>
      <c r="C386" s="66">
        <v>383</v>
      </c>
      <c r="D386" s="75" t="s">
        <v>438</v>
      </c>
      <c r="E386" s="115" t="s">
        <v>948</v>
      </c>
      <c r="F386" s="49" t="s">
        <v>228</v>
      </c>
      <c r="G386" s="49" t="s">
        <v>40</v>
      </c>
      <c r="H386" s="94">
        <v>53.14</v>
      </c>
      <c r="I386" s="32"/>
      <c r="J386" s="38">
        <f t="shared" si="10"/>
        <v>0</v>
      </c>
      <c r="K386" s="39" t="str">
        <f t="shared" si="11"/>
        <v>OK</v>
      </c>
      <c r="L386" s="128"/>
      <c r="M386" s="128"/>
      <c r="N386" s="128"/>
      <c r="O386" s="128"/>
      <c r="P386" s="128"/>
      <c r="Q386" s="31"/>
      <c r="R386" s="31"/>
      <c r="S386" s="31"/>
      <c r="T386" s="31"/>
      <c r="U386" s="31"/>
      <c r="V386" s="31"/>
      <c r="W386" s="31"/>
      <c r="X386" s="46"/>
      <c r="Y386" s="46"/>
      <c r="Z386" s="46"/>
      <c r="AA386" s="46"/>
      <c r="AB386" s="46"/>
      <c r="AC386" s="46"/>
    </row>
    <row r="387" spans="1:29" ht="39.950000000000003" customHeight="1" x14ac:dyDescent="0.45">
      <c r="A387" s="155"/>
      <c r="B387" s="157"/>
      <c r="C387" s="66">
        <v>384</v>
      </c>
      <c r="D387" s="75" t="s">
        <v>261</v>
      </c>
      <c r="E387" s="115" t="s">
        <v>950</v>
      </c>
      <c r="F387" s="49" t="s">
        <v>35</v>
      </c>
      <c r="G387" s="49" t="s">
        <v>40</v>
      </c>
      <c r="H387" s="94">
        <v>209.26</v>
      </c>
      <c r="I387" s="32"/>
      <c r="J387" s="38">
        <f t="shared" si="10"/>
        <v>0</v>
      </c>
      <c r="K387" s="39" t="str">
        <f t="shared" si="11"/>
        <v>OK</v>
      </c>
      <c r="L387" s="128"/>
      <c r="M387" s="128"/>
      <c r="N387" s="128"/>
      <c r="O387" s="128"/>
      <c r="P387" s="128"/>
      <c r="Q387" s="31"/>
      <c r="R387" s="31"/>
      <c r="S387" s="31"/>
      <c r="T387" s="31"/>
      <c r="U387" s="31"/>
      <c r="V387" s="31"/>
      <c r="W387" s="31"/>
      <c r="X387" s="46"/>
      <c r="Y387" s="46"/>
      <c r="Z387" s="46"/>
      <c r="AA387" s="46"/>
      <c r="AB387" s="46"/>
      <c r="AC387" s="46"/>
    </row>
    <row r="388" spans="1:29" ht="39.950000000000003" customHeight="1" x14ac:dyDescent="0.45">
      <c r="A388" s="155"/>
      <c r="B388" s="157"/>
      <c r="C388" s="66">
        <v>385</v>
      </c>
      <c r="D388" s="77" t="s">
        <v>262</v>
      </c>
      <c r="E388" s="115" t="s">
        <v>950</v>
      </c>
      <c r="F388" s="49" t="s">
        <v>35</v>
      </c>
      <c r="G388" s="49" t="s">
        <v>40</v>
      </c>
      <c r="H388" s="94">
        <v>9.5500000000000007</v>
      </c>
      <c r="I388" s="32"/>
      <c r="J388" s="38">
        <f t="shared" si="10"/>
        <v>0</v>
      </c>
      <c r="K388" s="39" t="str">
        <f t="shared" si="11"/>
        <v>OK</v>
      </c>
      <c r="L388" s="128"/>
      <c r="M388" s="128"/>
      <c r="N388" s="128"/>
      <c r="O388" s="128"/>
      <c r="P388" s="128"/>
      <c r="Q388" s="31"/>
      <c r="R388" s="31"/>
      <c r="S388" s="31"/>
      <c r="T388" s="31"/>
      <c r="U388" s="31"/>
      <c r="V388" s="31"/>
      <c r="W388" s="31"/>
      <c r="X388" s="46"/>
      <c r="Y388" s="46"/>
      <c r="Z388" s="46"/>
      <c r="AA388" s="46"/>
      <c r="AB388" s="46"/>
      <c r="AC388" s="46"/>
    </row>
    <row r="389" spans="1:29" ht="39.950000000000003" customHeight="1" x14ac:dyDescent="0.45">
      <c r="A389" s="155"/>
      <c r="B389" s="157"/>
      <c r="C389" s="66">
        <v>386</v>
      </c>
      <c r="D389" s="77" t="s">
        <v>263</v>
      </c>
      <c r="E389" s="115" t="s">
        <v>950</v>
      </c>
      <c r="F389" s="49" t="s">
        <v>35</v>
      </c>
      <c r="G389" s="49" t="s">
        <v>40</v>
      </c>
      <c r="H389" s="94">
        <v>18.29</v>
      </c>
      <c r="I389" s="32"/>
      <c r="J389" s="38">
        <f t="shared" ref="J389:J452" si="12">I389-(SUM(L389:AC389))</f>
        <v>0</v>
      </c>
      <c r="K389" s="39" t="str">
        <f t="shared" ref="K389:K452" si="13">IF(J389&lt;0,"ATENÇÃO","OK")</f>
        <v>OK</v>
      </c>
      <c r="L389" s="128"/>
      <c r="M389" s="128"/>
      <c r="N389" s="128"/>
      <c r="O389" s="128"/>
      <c r="P389" s="128"/>
      <c r="Q389" s="31"/>
      <c r="R389" s="31"/>
      <c r="S389" s="31"/>
      <c r="T389" s="31"/>
      <c r="U389" s="31"/>
      <c r="V389" s="31"/>
      <c r="W389" s="31"/>
      <c r="X389" s="46"/>
      <c r="Y389" s="46"/>
      <c r="Z389" s="46"/>
      <c r="AA389" s="46"/>
      <c r="AB389" s="46"/>
      <c r="AC389" s="46"/>
    </row>
    <row r="390" spans="1:29" ht="39.950000000000003" customHeight="1" x14ac:dyDescent="0.45">
      <c r="A390" s="155"/>
      <c r="B390" s="157"/>
      <c r="C390" s="66">
        <v>387</v>
      </c>
      <c r="D390" s="77" t="s">
        <v>264</v>
      </c>
      <c r="E390" s="115" t="s">
        <v>950</v>
      </c>
      <c r="F390" s="49" t="s">
        <v>35</v>
      </c>
      <c r="G390" s="49" t="s">
        <v>40</v>
      </c>
      <c r="H390" s="94">
        <v>6.71</v>
      </c>
      <c r="I390" s="32"/>
      <c r="J390" s="38">
        <f t="shared" si="12"/>
        <v>0</v>
      </c>
      <c r="K390" s="39" t="str">
        <f t="shared" si="13"/>
        <v>OK</v>
      </c>
      <c r="L390" s="128"/>
      <c r="M390" s="128"/>
      <c r="N390" s="128"/>
      <c r="O390" s="128"/>
      <c r="P390" s="128"/>
      <c r="Q390" s="31"/>
      <c r="R390" s="31"/>
      <c r="S390" s="31"/>
      <c r="T390" s="31"/>
      <c r="U390" s="31"/>
      <c r="V390" s="31"/>
      <c r="W390" s="31"/>
      <c r="X390" s="46"/>
      <c r="Y390" s="46"/>
      <c r="Z390" s="46"/>
      <c r="AA390" s="46"/>
      <c r="AB390" s="46"/>
      <c r="AC390" s="46"/>
    </row>
    <row r="391" spans="1:29" ht="39.950000000000003" customHeight="1" x14ac:dyDescent="0.45">
      <c r="A391" s="155"/>
      <c r="B391" s="157"/>
      <c r="C391" s="66">
        <v>388</v>
      </c>
      <c r="D391" s="75" t="s">
        <v>265</v>
      </c>
      <c r="E391" s="115" t="s">
        <v>950</v>
      </c>
      <c r="F391" s="49" t="s">
        <v>35</v>
      </c>
      <c r="G391" s="49" t="s">
        <v>40</v>
      </c>
      <c r="H391" s="94">
        <v>17.32</v>
      </c>
      <c r="I391" s="32"/>
      <c r="J391" s="38">
        <f t="shared" si="12"/>
        <v>0</v>
      </c>
      <c r="K391" s="39" t="str">
        <f t="shared" si="13"/>
        <v>OK</v>
      </c>
      <c r="L391" s="128"/>
      <c r="M391" s="128"/>
      <c r="N391" s="128"/>
      <c r="O391" s="128"/>
      <c r="P391" s="128"/>
      <c r="Q391" s="31"/>
      <c r="R391" s="31"/>
      <c r="S391" s="31"/>
      <c r="T391" s="31"/>
      <c r="U391" s="31"/>
      <c r="V391" s="31"/>
      <c r="W391" s="31"/>
      <c r="X391" s="46"/>
      <c r="Y391" s="46"/>
      <c r="Z391" s="46"/>
      <c r="AA391" s="46"/>
      <c r="AB391" s="46"/>
      <c r="AC391" s="46"/>
    </row>
    <row r="392" spans="1:29" ht="39.950000000000003" customHeight="1" x14ac:dyDescent="0.45">
      <c r="A392" s="155"/>
      <c r="B392" s="157"/>
      <c r="C392" s="66">
        <v>389</v>
      </c>
      <c r="D392" s="75" t="s">
        <v>266</v>
      </c>
      <c r="E392" s="115" t="s">
        <v>950</v>
      </c>
      <c r="F392" s="49" t="s">
        <v>35</v>
      </c>
      <c r="G392" s="49" t="s">
        <v>40</v>
      </c>
      <c r="H392" s="94">
        <v>6.77</v>
      </c>
      <c r="I392" s="32"/>
      <c r="J392" s="38">
        <f t="shared" si="12"/>
        <v>0</v>
      </c>
      <c r="K392" s="39" t="str">
        <f t="shared" si="13"/>
        <v>OK</v>
      </c>
      <c r="L392" s="128"/>
      <c r="M392" s="128"/>
      <c r="N392" s="128"/>
      <c r="O392" s="128"/>
      <c r="P392" s="128"/>
      <c r="Q392" s="31"/>
      <c r="R392" s="31"/>
      <c r="S392" s="31"/>
      <c r="T392" s="31"/>
      <c r="U392" s="31"/>
      <c r="V392" s="31"/>
      <c r="W392" s="31"/>
      <c r="X392" s="46"/>
      <c r="Y392" s="46"/>
      <c r="Z392" s="46"/>
      <c r="AA392" s="46"/>
      <c r="AB392" s="46"/>
      <c r="AC392" s="46"/>
    </row>
    <row r="393" spans="1:29" ht="39.950000000000003" customHeight="1" x14ac:dyDescent="0.45">
      <c r="A393" s="155"/>
      <c r="B393" s="157"/>
      <c r="C393" s="66">
        <v>390</v>
      </c>
      <c r="D393" s="75" t="s">
        <v>267</v>
      </c>
      <c r="E393" s="115" t="s">
        <v>950</v>
      </c>
      <c r="F393" s="49" t="s">
        <v>35</v>
      </c>
      <c r="G393" s="49" t="s">
        <v>40</v>
      </c>
      <c r="H393" s="94">
        <v>13.23</v>
      </c>
      <c r="I393" s="32"/>
      <c r="J393" s="38">
        <f t="shared" si="12"/>
        <v>0</v>
      </c>
      <c r="K393" s="39" t="str">
        <f t="shared" si="13"/>
        <v>OK</v>
      </c>
      <c r="L393" s="128"/>
      <c r="M393" s="128"/>
      <c r="N393" s="128"/>
      <c r="O393" s="128"/>
      <c r="P393" s="128"/>
      <c r="Q393" s="31"/>
      <c r="R393" s="31"/>
      <c r="S393" s="31"/>
      <c r="T393" s="31"/>
      <c r="U393" s="31"/>
      <c r="V393" s="31"/>
      <c r="W393" s="31"/>
      <c r="X393" s="46"/>
      <c r="Y393" s="46"/>
      <c r="Z393" s="46"/>
      <c r="AA393" s="46"/>
      <c r="AB393" s="46"/>
      <c r="AC393" s="46"/>
    </row>
    <row r="394" spans="1:29" ht="39.950000000000003" customHeight="1" x14ac:dyDescent="0.45">
      <c r="A394" s="155"/>
      <c r="B394" s="157"/>
      <c r="C394" s="66">
        <v>391</v>
      </c>
      <c r="D394" s="75" t="s">
        <v>268</v>
      </c>
      <c r="E394" s="115" t="s">
        <v>950</v>
      </c>
      <c r="F394" s="49" t="s">
        <v>35</v>
      </c>
      <c r="G394" s="49" t="s">
        <v>40</v>
      </c>
      <c r="H394" s="94">
        <v>6.7</v>
      </c>
      <c r="I394" s="32"/>
      <c r="J394" s="38">
        <f t="shared" si="12"/>
        <v>0</v>
      </c>
      <c r="K394" s="39" t="str">
        <f t="shared" si="13"/>
        <v>OK</v>
      </c>
      <c r="L394" s="128"/>
      <c r="M394" s="128"/>
      <c r="N394" s="128"/>
      <c r="O394" s="128"/>
      <c r="P394" s="128"/>
      <c r="Q394" s="31"/>
      <c r="R394" s="31"/>
      <c r="S394" s="31"/>
      <c r="T394" s="31"/>
      <c r="U394" s="31"/>
      <c r="V394" s="31"/>
      <c r="W394" s="31"/>
      <c r="X394" s="46"/>
      <c r="Y394" s="46"/>
      <c r="Z394" s="46"/>
      <c r="AA394" s="46"/>
      <c r="AB394" s="46"/>
      <c r="AC394" s="46"/>
    </row>
    <row r="395" spans="1:29" ht="39.950000000000003" customHeight="1" x14ac:dyDescent="0.45">
      <c r="A395" s="155"/>
      <c r="B395" s="157"/>
      <c r="C395" s="66">
        <v>392</v>
      </c>
      <c r="D395" s="75" t="s">
        <v>269</v>
      </c>
      <c r="E395" s="115" t="s">
        <v>950</v>
      </c>
      <c r="F395" s="49" t="s">
        <v>35</v>
      </c>
      <c r="G395" s="49" t="s">
        <v>40</v>
      </c>
      <c r="H395" s="94">
        <v>9.11</v>
      </c>
      <c r="I395" s="32"/>
      <c r="J395" s="38">
        <f t="shared" si="12"/>
        <v>0</v>
      </c>
      <c r="K395" s="39" t="str">
        <f t="shared" si="13"/>
        <v>OK</v>
      </c>
      <c r="L395" s="128"/>
      <c r="M395" s="128"/>
      <c r="N395" s="128"/>
      <c r="O395" s="128"/>
      <c r="P395" s="128"/>
      <c r="Q395" s="31"/>
      <c r="R395" s="31"/>
      <c r="S395" s="31"/>
      <c r="T395" s="31"/>
      <c r="U395" s="31"/>
      <c r="V395" s="31"/>
      <c r="W395" s="31"/>
      <c r="X395" s="46"/>
      <c r="Y395" s="46"/>
      <c r="Z395" s="46"/>
      <c r="AA395" s="46"/>
      <c r="AB395" s="46"/>
      <c r="AC395" s="46"/>
    </row>
    <row r="396" spans="1:29" ht="39.950000000000003" customHeight="1" x14ac:dyDescent="0.45">
      <c r="A396" s="155"/>
      <c r="B396" s="157"/>
      <c r="C396" s="66">
        <v>393</v>
      </c>
      <c r="D396" s="75" t="s">
        <v>492</v>
      </c>
      <c r="E396" s="115" t="s">
        <v>951</v>
      </c>
      <c r="F396" s="49" t="s">
        <v>35</v>
      </c>
      <c r="G396" s="49" t="s">
        <v>40</v>
      </c>
      <c r="H396" s="94">
        <v>45</v>
      </c>
      <c r="I396" s="32"/>
      <c r="J396" s="38">
        <f t="shared" si="12"/>
        <v>0</v>
      </c>
      <c r="K396" s="39" t="str">
        <f t="shared" si="13"/>
        <v>OK</v>
      </c>
      <c r="L396" s="128"/>
      <c r="M396" s="128"/>
      <c r="N396" s="128"/>
      <c r="O396" s="128"/>
      <c r="P396" s="128"/>
      <c r="Q396" s="31"/>
      <c r="R396" s="31"/>
      <c r="S396" s="31"/>
      <c r="T396" s="31"/>
      <c r="U396" s="31"/>
      <c r="V396" s="31"/>
      <c r="W396" s="31"/>
      <c r="X396" s="46"/>
      <c r="Y396" s="46"/>
      <c r="Z396" s="46"/>
      <c r="AA396" s="46"/>
      <c r="AB396" s="46"/>
      <c r="AC396" s="46"/>
    </row>
    <row r="397" spans="1:29" ht="39.950000000000003" customHeight="1" x14ac:dyDescent="0.45">
      <c r="A397" s="155"/>
      <c r="B397" s="157"/>
      <c r="C397" s="66">
        <v>394</v>
      </c>
      <c r="D397" s="75" t="s">
        <v>493</v>
      </c>
      <c r="E397" s="115" t="s">
        <v>951</v>
      </c>
      <c r="F397" s="49" t="s">
        <v>35</v>
      </c>
      <c r="G397" s="49" t="s">
        <v>40</v>
      </c>
      <c r="H397" s="94">
        <v>36</v>
      </c>
      <c r="I397" s="32"/>
      <c r="J397" s="38">
        <f t="shared" si="12"/>
        <v>0</v>
      </c>
      <c r="K397" s="39" t="str">
        <f t="shared" si="13"/>
        <v>OK</v>
      </c>
      <c r="L397" s="128"/>
      <c r="M397" s="128"/>
      <c r="N397" s="128"/>
      <c r="O397" s="128"/>
      <c r="P397" s="128"/>
      <c r="Q397" s="31"/>
      <c r="R397" s="31"/>
      <c r="S397" s="31"/>
      <c r="T397" s="31"/>
      <c r="U397" s="31"/>
      <c r="V397" s="31"/>
      <c r="W397" s="31"/>
      <c r="X397" s="46"/>
      <c r="Y397" s="46"/>
      <c r="Z397" s="46"/>
      <c r="AA397" s="46"/>
      <c r="AB397" s="46"/>
      <c r="AC397" s="46"/>
    </row>
    <row r="398" spans="1:29" ht="39.950000000000003" customHeight="1" x14ac:dyDescent="0.45">
      <c r="A398" s="155"/>
      <c r="B398" s="157"/>
      <c r="C398" s="66">
        <v>395</v>
      </c>
      <c r="D398" s="86" t="s">
        <v>494</v>
      </c>
      <c r="E398" s="115" t="s">
        <v>952</v>
      </c>
      <c r="F398" s="49" t="s">
        <v>35</v>
      </c>
      <c r="G398" s="49" t="s">
        <v>40</v>
      </c>
      <c r="H398" s="94">
        <v>31.27</v>
      </c>
      <c r="I398" s="32"/>
      <c r="J398" s="38">
        <f t="shared" si="12"/>
        <v>0</v>
      </c>
      <c r="K398" s="39" t="str">
        <f t="shared" si="13"/>
        <v>OK</v>
      </c>
      <c r="L398" s="128"/>
      <c r="M398" s="128"/>
      <c r="N398" s="128"/>
      <c r="O398" s="128"/>
      <c r="P398" s="128"/>
      <c r="Q398" s="31"/>
      <c r="R398" s="31"/>
      <c r="S398" s="31"/>
      <c r="T398" s="31"/>
      <c r="U398" s="31"/>
      <c r="V398" s="31"/>
      <c r="W398" s="31"/>
      <c r="X398" s="46"/>
      <c r="Y398" s="46"/>
      <c r="Z398" s="46"/>
      <c r="AA398" s="46"/>
      <c r="AB398" s="46"/>
      <c r="AC398" s="46"/>
    </row>
    <row r="399" spans="1:29" ht="39.950000000000003" customHeight="1" x14ac:dyDescent="0.45">
      <c r="A399" s="155"/>
      <c r="B399" s="157"/>
      <c r="C399" s="66">
        <v>396</v>
      </c>
      <c r="D399" s="86" t="s">
        <v>495</v>
      </c>
      <c r="E399" s="115" t="s">
        <v>953</v>
      </c>
      <c r="F399" s="49" t="s">
        <v>35</v>
      </c>
      <c r="G399" s="49" t="s">
        <v>40</v>
      </c>
      <c r="H399" s="94">
        <v>32.479999999999997</v>
      </c>
      <c r="I399" s="32"/>
      <c r="J399" s="38">
        <f t="shared" si="12"/>
        <v>0</v>
      </c>
      <c r="K399" s="39" t="str">
        <f t="shared" si="13"/>
        <v>OK</v>
      </c>
      <c r="L399" s="128"/>
      <c r="M399" s="128"/>
      <c r="N399" s="128"/>
      <c r="O399" s="128"/>
      <c r="P399" s="128"/>
      <c r="Q399" s="31"/>
      <c r="R399" s="31"/>
      <c r="S399" s="31"/>
      <c r="T399" s="31"/>
      <c r="U399" s="31"/>
      <c r="V399" s="31"/>
      <c r="W399" s="31"/>
      <c r="X399" s="46"/>
      <c r="Y399" s="46"/>
      <c r="Z399" s="46"/>
      <c r="AA399" s="46"/>
      <c r="AB399" s="46"/>
      <c r="AC399" s="46"/>
    </row>
    <row r="400" spans="1:29" ht="39.950000000000003" customHeight="1" x14ac:dyDescent="0.45">
      <c r="A400" s="155"/>
      <c r="B400" s="157"/>
      <c r="C400" s="66">
        <v>397</v>
      </c>
      <c r="D400" s="75" t="s">
        <v>270</v>
      </c>
      <c r="E400" s="115" t="s">
        <v>947</v>
      </c>
      <c r="F400" s="49" t="s">
        <v>35</v>
      </c>
      <c r="G400" s="49" t="s">
        <v>40</v>
      </c>
      <c r="H400" s="94">
        <v>1.18</v>
      </c>
      <c r="I400" s="32"/>
      <c r="J400" s="38">
        <f t="shared" si="12"/>
        <v>0</v>
      </c>
      <c r="K400" s="39" t="str">
        <f t="shared" si="13"/>
        <v>OK</v>
      </c>
      <c r="L400" s="128"/>
      <c r="M400" s="128"/>
      <c r="N400" s="128"/>
      <c r="O400" s="128"/>
      <c r="P400" s="128"/>
      <c r="Q400" s="31"/>
      <c r="R400" s="31"/>
      <c r="S400" s="31"/>
      <c r="T400" s="31"/>
      <c r="U400" s="31"/>
      <c r="V400" s="31"/>
      <c r="W400" s="31"/>
      <c r="X400" s="46"/>
      <c r="Y400" s="46"/>
      <c r="Z400" s="46"/>
      <c r="AA400" s="46"/>
      <c r="AB400" s="46"/>
      <c r="AC400" s="46"/>
    </row>
    <row r="401" spans="1:29" ht="39.950000000000003" customHeight="1" x14ac:dyDescent="0.45">
      <c r="A401" s="155"/>
      <c r="B401" s="157"/>
      <c r="C401" s="66">
        <v>398</v>
      </c>
      <c r="D401" s="75" t="s">
        <v>271</v>
      </c>
      <c r="E401" s="115" t="s">
        <v>954</v>
      </c>
      <c r="F401" s="49" t="s">
        <v>35</v>
      </c>
      <c r="G401" s="49" t="s">
        <v>40</v>
      </c>
      <c r="H401" s="94">
        <v>1.1000000000000001</v>
      </c>
      <c r="I401" s="32"/>
      <c r="J401" s="38">
        <f t="shared" si="12"/>
        <v>0</v>
      </c>
      <c r="K401" s="39" t="str">
        <f t="shared" si="13"/>
        <v>OK</v>
      </c>
      <c r="L401" s="128"/>
      <c r="M401" s="128"/>
      <c r="N401" s="128"/>
      <c r="O401" s="128"/>
      <c r="P401" s="128"/>
      <c r="Q401" s="31"/>
      <c r="R401" s="31"/>
      <c r="S401" s="31"/>
      <c r="T401" s="31"/>
      <c r="U401" s="31"/>
      <c r="V401" s="31"/>
      <c r="W401" s="31"/>
      <c r="X401" s="46"/>
      <c r="Y401" s="46"/>
      <c r="Z401" s="46"/>
      <c r="AA401" s="46"/>
      <c r="AB401" s="46"/>
      <c r="AC401" s="46"/>
    </row>
    <row r="402" spans="1:29" ht="39.950000000000003" customHeight="1" x14ac:dyDescent="0.45">
      <c r="A402" s="155"/>
      <c r="B402" s="157"/>
      <c r="C402" s="66">
        <v>399</v>
      </c>
      <c r="D402" s="75" t="s">
        <v>272</v>
      </c>
      <c r="E402" s="115" t="s">
        <v>954</v>
      </c>
      <c r="F402" s="49" t="s">
        <v>35</v>
      </c>
      <c r="G402" s="49" t="s">
        <v>40</v>
      </c>
      <c r="H402" s="94">
        <v>2.72</v>
      </c>
      <c r="I402" s="32"/>
      <c r="J402" s="38">
        <f t="shared" si="12"/>
        <v>0</v>
      </c>
      <c r="K402" s="39" t="str">
        <f t="shared" si="13"/>
        <v>OK</v>
      </c>
      <c r="L402" s="128"/>
      <c r="M402" s="128"/>
      <c r="N402" s="128"/>
      <c r="O402" s="128"/>
      <c r="P402" s="128"/>
      <c r="Q402" s="31"/>
      <c r="R402" s="31"/>
      <c r="S402" s="31"/>
      <c r="T402" s="31"/>
      <c r="U402" s="31"/>
      <c r="V402" s="31"/>
      <c r="W402" s="31"/>
      <c r="X402" s="46"/>
      <c r="Y402" s="46"/>
      <c r="Z402" s="46"/>
      <c r="AA402" s="46"/>
      <c r="AB402" s="46"/>
      <c r="AC402" s="46"/>
    </row>
    <row r="403" spans="1:29" ht="39.950000000000003" customHeight="1" x14ac:dyDescent="0.45">
      <c r="A403" s="155"/>
      <c r="B403" s="157"/>
      <c r="C403" s="66">
        <v>400</v>
      </c>
      <c r="D403" s="75" t="s">
        <v>273</v>
      </c>
      <c r="E403" s="115" t="s">
        <v>954</v>
      </c>
      <c r="F403" s="49" t="s">
        <v>35</v>
      </c>
      <c r="G403" s="49" t="s">
        <v>40</v>
      </c>
      <c r="H403" s="94">
        <v>6.37</v>
      </c>
      <c r="I403" s="32"/>
      <c r="J403" s="38">
        <f t="shared" si="12"/>
        <v>0</v>
      </c>
      <c r="K403" s="39" t="str">
        <f t="shared" si="13"/>
        <v>OK</v>
      </c>
      <c r="L403" s="128"/>
      <c r="M403" s="128"/>
      <c r="N403" s="128"/>
      <c r="O403" s="128"/>
      <c r="P403" s="128"/>
      <c r="Q403" s="31"/>
      <c r="R403" s="31"/>
      <c r="S403" s="31"/>
      <c r="T403" s="31"/>
      <c r="U403" s="31"/>
      <c r="V403" s="31"/>
      <c r="W403" s="31"/>
      <c r="X403" s="46"/>
      <c r="Y403" s="46"/>
      <c r="Z403" s="46"/>
      <c r="AA403" s="46"/>
      <c r="AB403" s="46"/>
      <c r="AC403" s="46"/>
    </row>
    <row r="404" spans="1:29" ht="39.950000000000003" customHeight="1" x14ac:dyDescent="0.45">
      <c r="A404" s="155"/>
      <c r="B404" s="157"/>
      <c r="C404" s="66">
        <v>401</v>
      </c>
      <c r="D404" s="75" t="s">
        <v>274</v>
      </c>
      <c r="E404" s="115" t="s">
        <v>954</v>
      </c>
      <c r="F404" s="49" t="s">
        <v>35</v>
      </c>
      <c r="G404" s="49" t="s">
        <v>40</v>
      </c>
      <c r="H404" s="94">
        <v>2.87</v>
      </c>
      <c r="I404" s="32"/>
      <c r="J404" s="38">
        <f t="shared" si="12"/>
        <v>0</v>
      </c>
      <c r="K404" s="39" t="str">
        <f t="shared" si="13"/>
        <v>OK</v>
      </c>
      <c r="L404" s="128"/>
      <c r="M404" s="128"/>
      <c r="N404" s="128"/>
      <c r="O404" s="128"/>
      <c r="P404" s="128"/>
      <c r="Q404" s="31"/>
      <c r="R404" s="31"/>
      <c r="S404" s="31"/>
      <c r="T404" s="31"/>
      <c r="U404" s="31"/>
      <c r="V404" s="31"/>
      <c r="W404" s="31"/>
      <c r="X404" s="46"/>
      <c r="Y404" s="46"/>
      <c r="Z404" s="46"/>
      <c r="AA404" s="46"/>
      <c r="AB404" s="46"/>
      <c r="AC404" s="46"/>
    </row>
    <row r="405" spans="1:29" ht="39.950000000000003" customHeight="1" x14ac:dyDescent="0.45">
      <c r="A405" s="155"/>
      <c r="B405" s="157"/>
      <c r="C405" s="66">
        <v>402</v>
      </c>
      <c r="D405" s="75" t="s">
        <v>275</v>
      </c>
      <c r="E405" s="115" t="s">
        <v>954</v>
      </c>
      <c r="F405" s="49" t="s">
        <v>35</v>
      </c>
      <c r="G405" s="49" t="s">
        <v>40</v>
      </c>
      <c r="H405" s="94">
        <v>0.99</v>
      </c>
      <c r="I405" s="32"/>
      <c r="J405" s="38">
        <f t="shared" si="12"/>
        <v>0</v>
      </c>
      <c r="K405" s="39" t="str">
        <f t="shared" si="13"/>
        <v>OK</v>
      </c>
      <c r="L405" s="128"/>
      <c r="M405" s="128"/>
      <c r="N405" s="128"/>
      <c r="O405" s="128"/>
      <c r="P405" s="128"/>
      <c r="Q405" s="31"/>
      <c r="R405" s="31"/>
      <c r="S405" s="31"/>
      <c r="T405" s="31"/>
      <c r="U405" s="31"/>
      <c r="V405" s="31"/>
      <c r="W405" s="31"/>
      <c r="X405" s="46"/>
      <c r="Y405" s="46"/>
      <c r="Z405" s="46"/>
      <c r="AA405" s="46"/>
      <c r="AB405" s="46"/>
      <c r="AC405" s="46"/>
    </row>
    <row r="406" spans="1:29" ht="39.950000000000003" customHeight="1" x14ac:dyDescent="0.45">
      <c r="A406" s="155"/>
      <c r="B406" s="157"/>
      <c r="C406" s="66">
        <v>403</v>
      </c>
      <c r="D406" s="75" t="s">
        <v>276</v>
      </c>
      <c r="E406" s="115" t="s">
        <v>954</v>
      </c>
      <c r="F406" s="49" t="s">
        <v>35</v>
      </c>
      <c r="G406" s="49" t="s">
        <v>40</v>
      </c>
      <c r="H406" s="94">
        <v>1.04</v>
      </c>
      <c r="I406" s="32"/>
      <c r="J406" s="38">
        <f t="shared" si="12"/>
        <v>0</v>
      </c>
      <c r="K406" s="39" t="str">
        <f t="shared" si="13"/>
        <v>OK</v>
      </c>
      <c r="L406" s="128"/>
      <c r="M406" s="128"/>
      <c r="N406" s="128"/>
      <c r="O406" s="128"/>
      <c r="P406" s="128"/>
      <c r="Q406" s="31"/>
      <c r="R406" s="31"/>
      <c r="S406" s="31"/>
      <c r="T406" s="31"/>
      <c r="U406" s="31"/>
      <c r="V406" s="31"/>
      <c r="W406" s="31"/>
      <c r="X406" s="46"/>
      <c r="Y406" s="46"/>
      <c r="Z406" s="46"/>
      <c r="AA406" s="46"/>
      <c r="AB406" s="46"/>
      <c r="AC406" s="46"/>
    </row>
    <row r="407" spans="1:29" ht="39.950000000000003" customHeight="1" x14ac:dyDescent="0.45">
      <c r="A407" s="155"/>
      <c r="B407" s="157"/>
      <c r="C407" s="66">
        <v>404</v>
      </c>
      <c r="D407" s="75" t="s">
        <v>277</v>
      </c>
      <c r="E407" s="115" t="s">
        <v>955</v>
      </c>
      <c r="F407" s="49" t="s">
        <v>35</v>
      </c>
      <c r="G407" s="49" t="s">
        <v>40</v>
      </c>
      <c r="H407" s="94">
        <v>11.78</v>
      </c>
      <c r="I407" s="32"/>
      <c r="J407" s="38">
        <f t="shared" si="12"/>
        <v>0</v>
      </c>
      <c r="K407" s="39" t="str">
        <f t="shared" si="13"/>
        <v>OK</v>
      </c>
      <c r="L407" s="128"/>
      <c r="M407" s="128"/>
      <c r="N407" s="128"/>
      <c r="O407" s="128"/>
      <c r="P407" s="128"/>
      <c r="Q407" s="31"/>
      <c r="R407" s="31"/>
      <c r="S407" s="31"/>
      <c r="T407" s="31"/>
      <c r="U407" s="31"/>
      <c r="V407" s="31"/>
      <c r="W407" s="31"/>
      <c r="X407" s="46"/>
      <c r="Y407" s="46"/>
      <c r="Z407" s="46"/>
      <c r="AA407" s="46"/>
      <c r="AB407" s="46"/>
      <c r="AC407" s="46"/>
    </row>
    <row r="408" spans="1:29" ht="39.950000000000003" customHeight="1" x14ac:dyDescent="0.45">
      <c r="A408" s="155"/>
      <c r="B408" s="157"/>
      <c r="C408" s="66">
        <v>405</v>
      </c>
      <c r="D408" s="75" t="s">
        <v>278</v>
      </c>
      <c r="E408" s="115" t="s">
        <v>955</v>
      </c>
      <c r="F408" s="49" t="s">
        <v>35</v>
      </c>
      <c r="G408" s="49" t="s">
        <v>40</v>
      </c>
      <c r="H408" s="94">
        <v>15.09</v>
      </c>
      <c r="I408" s="32"/>
      <c r="J408" s="38">
        <f t="shared" si="12"/>
        <v>0</v>
      </c>
      <c r="K408" s="39" t="str">
        <f t="shared" si="13"/>
        <v>OK</v>
      </c>
      <c r="L408" s="128"/>
      <c r="M408" s="128"/>
      <c r="N408" s="128"/>
      <c r="O408" s="128"/>
      <c r="P408" s="128"/>
      <c r="Q408" s="31"/>
      <c r="R408" s="31"/>
      <c r="S408" s="31"/>
      <c r="T408" s="31"/>
      <c r="U408" s="31"/>
      <c r="V408" s="31"/>
      <c r="W408" s="31"/>
      <c r="X408" s="46"/>
      <c r="Y408" s="46"/>
      <c r="Z408" s="46"/>
      <c r="AA408" s="46"/>
      <c r="AB408" s="46"/>
      <c r="AC408" s="46"/>
    </row>
    <row r="409" spans="1:29" ht="39.950000000000003" customHeight="1" x14ac:dyDescent="0.45">
      <c r="A409" s="155"/>
      <c r="B409" s="157"/>
      <c r="C409" s="66">
        <v>406</v>
      </c>
      <c r="D409" s="75" t="s">
        <v>279</v>
      </c>
      <c r="E409" s="115" t="s">
        <v>955</v>
      </c>
      <c r="F409" s="49" t="s">
        <v>35</v>
      </c>
      <c r="G409" s="49" t="s">
        <v>40</v>
      </c>
      <c r="H409" s="94">
        <v>15.44</v>
      </c>
      <c r="I409" s="32"/>
      <c r="J409" s="38">
        <f t="shared" si="12"/>
        <v>0</v>
      </c>
      <c r="K409" s="39" t="str">
        <f t="shared" si="13"/>
        <v>OK</v>
      </c>
      <c r="L409" s="128"/>
      <c r="M409" s="128"/>
      <c r="N409" s="128"/>
      <c r="O409" s="128"/>
      <c r="P409" s="128"/>
      <c r="Q409" s="31"/>
      <c r="R409" s="31"/>
      <c r="S409" s="31"/>
      <c r="T409" s="31"/>
      <c r="U409" s="31"/>
      <c r="V409" s="31"/>
      <c r="W409" s="31"/>
      <c r="X409" s="46"/>
      <c r="Y409" s="46"/>
      <c r="Z409" s="46"/>
      <c r="AA409" s="46"/>
      <c r="AB409" s="46"/>
      <c r="AC409" s="46"/>
    </row>
    <row r="410" spans="1:29" ht="39.950000000000003" customHeight="1" x14ac:dyDescent="0.45">
      <c r="A410" s="155"/>
      <c r="B410" s="157"/>
      <c r="C410" s="66">
        <v>407</v>
      </c>
      <c r="D410" s="75" t="s">
        <v>280</v>
      </c>
      <c r="E410" s="115" t="s">
        <v>947</v>
      </c>
      <c r="F410" s="49" t="s">
        <v>35</v>
      </c>
      <c r="G410" s="49" t="s">
        <v>40</v>
      </c>
      <c r="H410" s="94">
        <v>2.29</v>
      </c>
      <c r="I410" s="32"/>
      <c r="J410" s="38">
        <f t="shared" si="12"/>
        <v>0</v>
      </c>
      <c r="K410" s="39" t="str">
        <f t="shared" si="13"/>
        <v>OK</v>
      </c>
      <c r="L410" s="128"/>
      <c r="M410" s="128"/>
      <c r="N410" s="128"/>
      <c r="O410" s="128"/>
      <c r="P410" s="128"/>
      <c r="Q410" s="31"/>
      <c r="R410" s="31"/>
      <c r="S410" s="31"/>
      <c r="T410" s="31"/>
      <c r="U410" s="31"/>
      <c r="V410" s="31"/>
      <c r="W410" s="31"/>
      <c r="X410" s="46"/>
      <c r="Y410" s="46"/>
      <c r="Z410" s="46"/>
      <c r="AA410" s="46"/>
      <c r="AB410" s="46"/>
      <c r="AC410" s="46"/>
    </row>
    <row r="411" spans="1:29" ht="39.950000000000003" customHeight="1" x14ac:dyDescent="0.45">
      <c r="A411" s="155"/>
      <c r="B411" s="157"/>
      <c r="C411" s="66">
        <v>408</v>
      </c>
      <c r="D411" s="75" t="s">
        <v>281</v>
      </c>
      <c r="E411" s="115" t="s">
        <v>947</v>
      </c>
      <c r="F411" s="49" t="s">
        <v>35</v>
      </c>
      <c r="G411" s="49" t="s">
        <v>40</v>
      </c>
      <c r="H411" s="94">
        <v>2.88</v>
      </c>
      <c r="I411" s="32"/>
      <c r="J411" s="38">
        <f t="shared" si="12"/>
        <v>0</v>
      </c>
      <c r="K411" s="39" t="str">
        <f t="shared" si="13"/>
        <v>OK</v>
      </c>
      <c r="L411" s="128"/>
      <c r="M411" s="128"/>
      <c r="N411" s="128"/>
      <c r="O411" s="128"/>
      <c r="P411" s="128"/>
      <c r="Q411" s="31"/>
      <c r="R411" s="31"/>
      <c r="S411" s="31"/>
      <c r="T411" s="31"/>
      <c r="U411" s="31"/>
      <c r="V411" s="31"/>
      <c r="W411" s="31"/>
      <c r="X411" s="46"/>
      <c r="Y411" s="46"/>
      <c r="Z411" s="46"/>
      <c r="AA411" s="46"/>
      <c r="AB411" s="46"/>
      <c r="AC411" s="46"/>
    </row>
    <row r="412" spans="1:29" ht="39.950000000000003" customHeight="1" x14ac:dyDescent="0.45">
      <c r="A412" s="155"/>
      <c r="B412" s="157"/>
      <c r="C412" s="66">
        <v>409</v>
      </c>
      <c r="D412" s="75" t="s">
        <v>282</v>
      </c>
      <c r="E412" s="115" t="s">
        <v>956</v>
      </c>
      <c r="F412" s="49" t="s">
        <v>35</v>
      </c>
      <c r="G412" s="49" t="s">
        <v>40</v>
      </c>
      <c r="H412" s="94">
        <v>2.09</v>
      </c>
      <c r="I412" s="32"/>
      <c r="J412" s="38">
        <f t="shared" si="12"/>
        <v>0</v>
      </c>
      <c r="K412" s="39" t="str">
        <f t="shared" si="13"/>
        <v>OK</v>
      </c>
      <c r="L412" s="128"/>
      <c r="M412" s="128"/>
      <c r="N412" s="128"/>
      <c r="O412" s="128"/>
      <c r="P412" s="128"/>
      <c r="Q412" s="31"/>
      <c r="R412" s="31"/>
      <c r="S412" s="31"/>
      <c r="T412" s="31"/>
      <c r="U412" s="31"/>
      <c r="V412" s="31"/>
      <c r="W412" s="31"/>
      <c r="X412" s="46"/>
      <c r="Y412" s="46"/>
      <c r="Z412" s="46"/>
      <c r="AA412" s="46"/>
      <c r="AB412" s="46"/>
      <c r="AC412" s="46"/>
    </row>
    <row r="413" spans="1:29" ht="39.950000000000003" customHeight="1" x14ac:dyDescent="0.45">
      <c r="A413" s="155"/>
      <c r="B413" s="157"/>
      <c r="C413" s="66">
        <v>410</v>
      </c>
      <c r="D413" s="75" t="s">
        <v>283</v>
      </c>
      <c r="E413" s="115" t="s">
        <v>956</v>
      </c>
      <c r="F413" s="49" t="s">
        <v>35</v>
      </c>
      <c r="G413" s="49" t="s">
        <v>40</v>
      </c>
      <c r="H413" s="94">
        <v>1.55</v>
      </c>
      <c r="I413" s="32"/>
      <c r="J413" s="38">
        <f t="shared" si="12"/>
        <v>0</v>
      </c>
      <c r="K413" s="39" t="str">
        <f t="shared" si="13"/>
        <v>OK</v>
      </c>
      <c r="L413" s="128"/>
      <c r="M413" s="128"/>
      <c r="N413" s="128"/>
      <c r="O413" s="128"/>
      <c r="P413" s="128"/>
      <c r="Q413" s="31"/>
      <c r="R413" s="31"/>
      <c r="S413" s="31"/>
      <c r="T413" s="31"/>
      <c r="U413" s="31"/>
      <c r="V413" s="31"/>
      <c r="W413" s="31"/>
      <c r="X413" s="46"/>
      <c r="Y413" s="46"/>
      <c r="Z413" s="46"/>
      <c r="AA413" s="46"/>
      <c r="AB413" s="46"/>
      <c r="AC413" s="46"/>
    </row>
    <row r="414" spans="1:29" ht="39.950000000000003" customHeight="1" x14ac:dyDescent="0.45">
      <c r="A414" s="155"/>
      <c r="B414" s="157"/>
      <c r="C414" s="66">
        <v>411</v>
      </c>
      <c r="D414" s="75" t="s">
        <v>284</v>
      </c>
      <c r="E414" s="115" t="s">
        <v>956</v>
      </c>
      <c r="F414" s="49" t="s">
        <v>35</v>
      </c>
      <c r="G414" s="49" t="s">
        <v>40</v>
      </c>
      <c r="H414" s="94">
        <v>2.2200000000000002</v>
      </c>
      <c r="I414" s="32"/>
      <c r="J414" s="38">
        <f t="shared" si="12"/>
        <v>0</v>
      </c>
      <c r="K414" s="39" t="str">
        <f t="shared" si="13"/>
        <v>OK</v>
      </c>
      <c r="L414" s="128"/>
      <c r="M414" s="128"/>
      <c r="N414" s="128"/>
      <c r="O414" s="128"/>
      <c r="P414" s="128"/>
      <c r="Q414" s="31"/>
      <c r="R414" s="31"/>
      <c r="S414" s="31"/>
      <c r="T414" s="31"/>
      <c r="U414" s="31"/>
      <c r="V414" s="31"/>
      <c r="W414" s="31"/>
      <c r="X414" s="46"/>
      <c r="Y414" s="46"/>
      <c r="Z414" s="46"/>
      <c r="AA414" s="46"/>
      <c r="AB414" s="46"/>
      <c r="AC414" s="46"/>
    </row>
    <row r="415" spans="1:29" ht="39.950000000000003" customHeight="1" x14ac:dyDescent="0.45">
      <c r="A415" s="155"/>
      <c r="B415" s="157"/>
      <c r="C415" s="66">
        <v>412</v>
      </c>
      <c r="D415" s="75" t="s">
        <v>285</v>
      </c>
      <c r="E415" s="115" t="s">
        <v>956</v>
      </c>
      <c r="F415" s="49" t="s">
        <v>35</v>
      </c>
      <c r="G415" s="49" t="s">
        <v>40</v>
      </c>
      <c r="H415" s="94">
        <v>3.2</v>
      </c>
      <c r="I415" s="32"/>
      <c r="J415" s="38">
        <f t="shared" si="12"/>
        <v>0</v>
      </c>
      <c r="K415" s="39" t="str">
        <f t="shared" si="13"/>
        <v>OK</v>
      </c>
      <c r="L415" s="128"/>
      <c r="M415" s="128"/>
      <c r="N415" s="128"/>
      <c r="O415" s="128"/>
      <c r="P415" s="128"/>
      <c r="Q415" s="31"/>
      <c r="R415" s="31"/>
      <c r="S415" s="31"/>
      <c r="T415" s="31"/>
      <c r="U415" s="31"/>
      <c r="V415" s="31"/>
      <c r="W415" s="31"/>
      <c r="X415" s="46"/>
      <c r="Y415" s="46"/>
      <c r="Z415" s="46"/>
      <c r="AA415" s="46"/>
      <c r="AB415" s="46"/>
      <c r="AC415" s="46"/>
    </row>
    <row r="416" spans="1:29" ht="39.950000000000003" customHeight="1" x14ac:dyDescent="0.45">
      <c r="A416" s="155"/>
      <c r="B416" s="157"/>
      <c r="C416" s="66">
        <v>413</v>
      </c>
      <c r="D416" s="75" t="s">
        <v>286</v>
      </c>
      <c r="E416" s="115" t="s">
        <v>956</v>
      </c>
      <c r="F416" s="49" t="s">
        <v>35</v>
      </c>
      <c r="G416" s="49" t="s">
        <v>40</v>
      </c>
      <c r="H416" s="94">
        <v>3.27</v>
      </c>
      <c r="I416" s="32"/>
      <c r="J416" s="38">
        <f t="shared" si="12"/>
        <v>0</v>
      </c>
      <c r="K416" s="39" t="str">
        <f t="shared" si="13"/>
        <v>OK</v>
      </c>
      <c r="L416" s="128"/>
      <c r="M416" s="128"/>
      <c r="N416" s="128"/>
      <c r="O416" s="128"/>
      <c r="P416" s="128"/>
      <c r="Q416" s="31"/>
      <c r="R416" s="31"/>
      <c r="S416" s="31"/>
      <c r="T416" s="31"/>
      <c r="U416" s="31"/>
      <c r="V416" s="31"/>
      <c r="W416" s="31"/>
      <c r="X416" s="46"/>
      <c r="Y416" s="46"/>
      <c r="Z416" s="46"/>
      <c r="AA416" s="46"/>
      <c r="AB416" s="46"/>
      <c r="AC416" s="46"/>
    </row>
    <row r="417" spans="1:29" ht="39.950000000000003" customHeight="1" x14ac:dyDescent="0.45">
      <c r="A417" s="155"/>
      <c r="B417" s="157"/>
      <c r="C417" s="66">
        <v>414</v>
      </c>
      <c r="D417" s="75" t="s">
        <v>287</v>
      </c>
      <c r="E417" s="115" t="s">
        <v>956</v>
      </c>
      <c r="F417" s="49" t="s">
        <v>35</v>
      </c>
      <c r="G417" s="49" t="s">
        <v>40</v>
      </c>
      <c r="H417" s="94">
        <v>3.38</v>
      </c>
      <c r="I417" s="32"/>
      <c r="J417" s="38">
        <f t="shared" si="12"/>
        <v>0</v>
      </c>
      <c r="K417" s="39" t="str">
        <f t="shared" si="13"/>
        <v>OK</v>
      </c>
      <c r="L417" s="128"/>
      <c r="M417" s="128"/>
      <c r="N417" s="128"/>
      <c r="O417" s="128"/>
      <c r="P417" s="128"/>
      <c r="Q417" s="31"/>
      <c r="R417" s="31"/>
      <c r="S417" s="31"/>
      <c r="T417" s="31"/>
      <c r="U417" s="31"/>
      <c r="V417" s="31"/>
      <c r="W417" s="31"/>
      <c r="X417" s="46"/>
      <c r="Y417" s="46"/>
      <c r="Z417" s="46"/>
      <c r="AA417" s="46"/>
      <c r="AB417" s="46"/>
      <c r="AC417" s="46"/>
    </row>
    <row r="418" spans="1:29" ht="39.950000000000003" customHeight="1" x14ac:dyDescent="0.45">
      <c r="A418" s="155"/>
      <c r="B418" s="157"/>
      <c r="C418" s="66">
        <v>415</v>
      </c>
      <c r="D418" s="75" t="s">
        <v>288</v>
      </c>
      <c r="E418" s="115" t="s">
        <v>956</v>
      </c>
      <c r="F418" s="49" t="s">
        <v>35</v>
      </c>
      <c r="G418" s="49" t="s">
        <v>40</v>
      </c>
      <c r="H418" s="94">
        <v>0.98</v>
      </c>
      <c r="I418" s="32"/>
      <c r="J418" s="38">
        <f t="shared" si="12"/>
        <v>0</v>
      </c>
      <c r="K418" s="39" t="str">
        <f t="shared" si="13"/>
        <v>OK</v>
      </c>
      <c r="L418" s="128"/>
      <c r="M418" s="128"/>
      <c r="N418" s="128"/>
      <c r="O418" s="128"/>
      <c r="P418" s="128"/>
      <c r="Q418" s="31"/>
      <c r="R418" s="31"/>
      <c r="S418" s="31"/>
      <c r="T418" s="31"/>
      <c r="U418" s="31"/>
      <c r="V418" s="31"/>
      <c r="W418" s="31"/>
      <c r="X418" s="46"/>
      <c r="Y418" s="46"/>
      <c r="Z418" s="46"/>
      <c r="AA418" s="46"/>
      <c r="AB418" s="46"/>
      <c r="AC418" s="46"/>
    </row>
    <row r="419" spans="1:29" ht="39.950000000000003" customHeight="1" x14ac:dyDescent="0.45">
      <c r="A419" s="155"/>
      <c r="B419" s="157"/>
      <c r="C419" s="66">
        <v>416</v>
      </c>
      <c r="D419" s="75" t="s">
        <v>289</v>
      </c>
      <c r="E419" s="115" t="s">
        <v>956</v>
      </c>
      <c r="F419" s="49" t="s">
        <v>35</v>
      </c>
      <c r="G419" s="49" t="s">
        <v>40</v>
      </c>
      <c r="H419" s="94">
        <v>3.55</v>
      </c>
      <c r="I419" s="32"/>
      <c r="J419" s="38">
        <f t="shared" si="12"/>
        <v>0</v>
      </c>
      <c r="K419" s="39" t="str">
        <f t="shared" si="13"/>
        <v>OK</v>
      </c>
      <c r="L419" s="128"/>
      <c r="M419" s="128"/>
      <c r="N419" s="128"/>
      <c r="O419" s="128"/>
      <c r="P419" s="128"/>
      <c r="Q419" s="31"/>
      <c r="R419" s="31"/>
      <c r="S419" s="31"/>
      <c r="T419" s="31"/>
      <c r="U419" s="31"/>
      <c r="V419" s="31"/>
      <c r="W419" s="31"/>
      <c r="X419" s="46"/>
      <c r="Y419" s="46"/>
      <c r="Z419" s="46"/>
      <c r="AA419" s="46"/>
      <c r="AB419" s="46"/>
      <c r="AC419" s="46"/>
    </row>
    <row r="420" spans="1:29" ht="39.950000000000003" customHeight="1" x14ac:dyDescent="0.45">
      <c r="A420" s="155"/>
      <c r="B420" s="157"/>
      <c r="C420" s="66">
        <v>417</v>
      </c>
      <c r="D420" s="75" t="s">
        <v>290</v>
      </c>
      <c r="E420" s="115" t="s">
        <v>956</v>
      </c>
      <c r="F420" s="49" t="s">
        <v>35</v>
      </c>
      <c r="G420" s="49" t="s">
        <v>40</v>
      </c>
      <c r="H420" s="94">
        <v>1.68</v>
      </c>
      <c r="I420" s="32"/>
      <c r="J420" s="38">
        <f t="shared" si="12"/>
        <v>0</v>
      </c>
      <c r="K420" s="39" t="str">
        <f t="shared" si="13"/>
        <v>OK</v>
      </c>
      <c r="L420" s="128"/>
      <c r="M420" s="128"/>
      <c r="N420" s="128"/>
      <c r="O420" s="128"/>
      <c r="P420" s="128"/>
      <c r="Q420" s="31"/>
      <c r="R420" s="31"/>
      <c r="S420" s="31"/>
      <c r="T420" s="31"/>
      <c r="U420" s="31"/>
      <c r="V420" s="31"/>
      <c r="W420" s="31"/>
      <c r="X420" s="46"/>
      <c r="Y420" s="46"/>
      <c r="Z420" s="46"/>
      <c r="AA420" s="46"/>
      <c r="AB420" s="46"/>
      <c r="AC420" s="46"/>
    </row>
    <row r="421" spans="1:29" ht="39.950000000000003" customHeight="1" x14ac:dyDescent="0.45">
      <c r="A421" s="155"/>
      <c r="B421" s="157"/>
      <c r="C421" s="66">
        <v>418</v>
      </c>
      <c r="D421" s="75" t="s">
        <v>291</v>
      </c>
      <c r="E421" s="115" t="s">
        <v>956</v>
      </c>
      <c r="F421" s="49" t="s">
        <v>35</v>
      </c>
      <c r="G421" s="49" t="s">
        <v>40</v>
      </c>
      <c r="H421" s="94">
        <v>1.79</v>
      </c>
      <c r="I421" s="32"/>
      <c r="J421" s="38">
        <f t="shared" si="12"/>
        <v>0</v>
      </c>
      <c r="K421" s="39" t="str">
        <f t="shared" si="13"/>
        <v>OK</v>
      </c>
      <c r="L421" s="128"/>
      <c r="M421" s="128"/>
      <c r="N421" s="128"/>
      <c r="O421" s="128"/>
      <c r="P421" s="128"/>
      <c r="Q421" s="31"/>
      <c r="R421" s="31"/>
      <c r="S421" s="31"/>
      <c r="T421" s="31"/>
      <c r="U421" s="31"/>
      <c r="V421" s="31"/>
      <c r="W421" s="31"/>
      <c r="X421" s="46"/>
      <c r="Y421" s="46"/>
      <c r="Z421" s="46"/>
      <c r="AA421" s="46"/>
      <c r="AB421" s="46"/>
      <c r="AC421" s="46"/>
    </row>
    <row r="422" spans="1:29" ht="39.950000000000003" customHeight="1" x14ac:dyDescent="0.45">
      <c r="A422" s="155"/>
      <c r="B422" s="157"/>
      <c r="C422" s="66">
        <v>419</v>
      </c>
      <c r="D422" s="75" t="s">
        <v>292</v>
      </c>
      <c r="E422" s="115" t="s">
        <v>956</v>
      </c>
      <c r="F422" s="49" t="s">
        <v>35</v>
      </c>
      <c r="G422" s="49" t="s">
        <v>40</v>
      </c>
      <c r="H422" s="94">
        <v>3.19</v>
      </c>
      <c r="I422" s="32"/>
      <c r="J422" s="38">
        <f t="shared" si="12"/>
        <v>0</v>
      </c>
      <c r="K422" s="39" t="str">
        <f t="shared" si="13"/>
        <v>OK</v>
      </c>
      <c r="L422" s="128"/>
      <c r="M422" s="128"/>
      <c r="N422" s="128"/>
      <c r="O422" s="128"/>
      <c r="P422" s="128"/>
      <c r="Q422" s="31"/>
      <c r="R422" s="31"/>
      <c r="S422" s="31"/>
      <c r="T422" s="31"/>
      <c r="U422" s="31"/>
      <c r="V422" s="31"/>
      <c r="W422" s="31"/>
      <c r="X422" s="46"/>
      <c r="Y422" s="46"/>
      <c r="Z422" s="46"/>
      <c r="AA422" s="46"/>
      <c r="AB422" s="46"/>
      <c r="AC422" s="46"/>
    </row>
    <row r="423" spans="1:29" ht="39.950000000000003" customHeight="1" x14ac:dyDescent="0.45">
      <c r="A423" s="155"/>
      <c r="B423" s="157"/>
      <c r="C423" s="66">
        <v>420</v>
      </c>
      <c r="D423" s="75" t="s">
        <v>293</v>
      </c>
      <c r="E423" s="115" t="s">
        <v>956</v>
      </c>
      <c r="F423" s="49" t="s">
        <v>35</v>
      </c>
      <c r="G423" s="49" t="s">
        <v>40</v>
      </c>
      <c r="H423" s="94">
        <v>6.61</v>
      </c>
      <c r="I423" s="32"/>
      <c r="J423" s="38">
        <f t="shared" si="12"/>
        <v>0</v>
      </c>
      <c r="K423" s="39" t="str">
        <f t="shared" si="13"/>
        <v>OK</v>
      </c>
      <c r="L423" s="128"/>
      <c r="M423" s="128"/>
      <c r="N423" s="128"/>
      <c r="O423" s="128"/>
      <c r="P423" s="128"/>
      <c r="Q423" s="31"/>
      <c r="R423" s="31"/>
      <c r="S423" s="31"/>
      <c r="T423" s="31"/>
      <c r="U423" s="31"/>
      <c r="V423" s="31"/>
      <c r="W423" s="31"/>
      <c r="X423" s="46"/>
      <c r="Y423" s="46"/>
      <c r="Z423" s="46"/>
      <c r="AA423" s="46"/>
      <c r="AB423" s="46"/>
      <c r="AC423" s="46"/>
    </row>
    <row r="424" spans="1:29" ht="39.950000000000003" customHeight="1" x14ac:dyDescent="0.45">
      <c r="A424" s="155"/>
      <c r="B424" s="157"/>
      <c r="C424" s="66">
        <v>421</v>
      </c>
      <c r="D424" s="75" t="s">
        <v>294</v>
      </c>
      <c r="E424" s="115" t="s">
        <v>956</v>
      </c>
      <c r="F424" s="49" t="s">
        <v>35</v>
      </c>
      <c r="G424" s="49" t="s">
        <v>40</v>
      </c>
      <c r="H424" s="94">
        <v>7.02</v>
      </c>
      <c r="I424" s="32"/>
      <c r="J424" s="38">
        <f t="shared" si="12"/>
        <v>0</v>
      </c>
      <c r="K424" s="39" t="str">
        <f t="shared" si="13"/>
        <v>OK</v>
      </c>
      <c r="L424" s="128"/>
      <c r="M424" s="128"/>
      <c r="N424" s="128"/>
      <c r="O424" s="128"/>
      <c r="P424" s="128"/>
      <c r="Q424" s="31"/>
      <c r="R424" s="31"/>
      <c r="S424" s="31"/>
      <c r="T424" s="31"/>
      <c r="U424" s="31"/>
      <c r="V424" s="31"/>
      <c r="W424" s="31"/>
      <c r="X424" s="46"/>
      <c r="Y424" s="46"/>
      <c r="Z424" s="46"/>
      <c r="AA424" s="46"/>
      <c r="AB424" s="46"/>
      <c r="AC424" s="46"/>
    </row>
    <row r="425" spans="1:29" ht="39.950000000000003" customHeight="1" x14ac:dyDescent="0.45">
      <c r="A425" s="155"/>
      <c r="B425" s="157"/>
      <c r="C425" s="66">
        <v>422</v>
      </c>
      <c r="D425" s="75" t="s">
        <v>295</v>
      </c>
      <c r="E425" s="115" t="s">
        <v>956</v>
      </c>
      <c r="F425" s="49" t="s">
        <v>35</v>
      </c>
      <c r="G425" s="49" t="s">
        <v>40</v>
      </c>
      <c r="H425" s="94">
        <v>1.43</v>
      </c>
      <c r="I425" s="32"/>
      <c r="J425" s="38">
        <f t="shared" si="12"/>
        <v>0</v>
      </c>
      <c r="K425" s="39" t="str">
        <f t="shared" si="13"/>
        <v>OK</v>
      </c>
      <c r="L425" s="128"/>
      <c r="M425" s="128"/>
      <c r="N425" s="128"/>
      <c r="O425" s="128"/>
      <c r="P425" s="128"/>
      <c r="Q425" s="31"/>
      <c r="R425" s="31"/>
      <c r="S425" s="31"/>
      <c r="T425" s="31"/>
      <c r="U425" s="31"/>
      <c r="V425" s="31"/>
      <c r="W425" s="31"/>
      <c r="X425" s="46"/>
      <c r="Y425" s="46"/>
      <c r="Z425" s="46"/>
      <c r="AA425" s="46"/>
      <c r="AB425" s="46"/>
      <c r="AC425" s="46"/>
    </row>
    <row r="426" spans="1:29" ht="39.950000000000003" customHeight="1" x14ac:dyDescent="0.45">
      <c r="A426" s="155"/>
      <c r="B426" s="157"/>
      <c r="C426" s="66">
        <v>423</v>
      </c>
      <c r="D426" s="75" t="s">
        <v>296</v>
      </c>
      <c r="E426" s="115" t="s">
        <v>956</v>
      </c>
      <c r="F426" s="49" t="s">
        <v>35</v>
      </c>
      <c r="G426" s="49" t="s">
        <v>40</v>
      </c>
      <c r="H426" s="94">
        <v>2.71</v>
      </c>
      <c r="I426" s="32"/>
      <c r="J426" s="38">
        <f t="shared" si="12"/>
        <v>0</v>
      </c>
      <c r="K426" s="39" t="str">
        <f t="shared" si="13"/>
        <v>OK</v>
      </c>
      <c r="L426" s="128"/>
      <c r="M426" s="128"/>
      <c r="N426" s="128"/>
      <c r="O426" s="128"/>
      <c r="P426" s="128"/>
      <c r="Q426" s="31"/>
      <c r="R426" s="31"/>
      <c r="S426" s="31"/>
      <c r="T426" s="31"/>
      <c r="U426" s="31"/>
      <c r="V426" s="31"/>
      <c r="W426" s="31"/>
      <c r="X426" s="46"/>
      <c r="Y426" s="46"/>
      <c r="Z426" s="46"/>
      <c r="AA426" s="46"/>
      <c r="AB426" s="46"/>
      <c r="AC426" s="46"/>
    </row>
    <row r="427" spans="1:29" ht="39.950000000000003" customHeight="1" x14ac:dyDescent="0.45">
      <c r="A427" s="155"/>
      <c r="B427" s="157"/>
      <c r="C427" s="66">
        <v>424</v>
      </c>
      <c r="D427" s="75" t="s">
        <v>297</v>
      </c>
      <c r="E427" s="115" t="s">
        <v>956</v>
      </c>
      <c r="F427" s="49" t="s">
        <v>35</v>
      </c>
      <c r="G427" s="49" t="s">
        <v>40</v>
      </c>
      <c r="H427" s="94">
        <v>5.47</v>
      </c>
      <c r="I427" s="32"/>
      <c r="J427" s="38">
        <f t="shared" si="12"/>
        <v>0</v>
      </c>
      <c r="K427" s="39" t="str">
        <f t="shared" si="13"/>
        <v>OK</v>
      </c>
      <c r="L427" s="128"/>
      <c r="M427" s="128"/>
      <c r="N427" s="128"/>
      <c r="O427" s="128"/>
      <c r="P427" s="128"/>
      <c r="Q427" s="31"/>
      <c r="R427" s="31"/>
      <c r="S427" s="31"/>
      <c r="T427" s="31"/>
      <c r="U427" s="31"/>
      <c r="V427" s="31"/>
      <c r="W427" s="31"/>
      <c r="X427" s="46"/>
      <c r="Y427" s="46"/>
      <c r="Z427" s="46"/>
      <c r="AA427" s="46"/>
      <c r="AB427" s="46"/>
      <c r="AC427" s="46"/>
    </row>
    <row r="428" spans="1:29" ht="39.950000000000003" customHeight="1" x14ac:dyDescent="0.45">
      <c r="A428" s="155"/>
      <c r="B428" s="157"/>
      <c r="C428" s="66">
        <v>425</v>
      </c>
      <c r="D428" s="75" t="s">
        <v>298</v>
      </c>
      <c r="E428" s="115" t="s">
        <v>956</v>
      </c>
      <c r="F428" s="49" t="s">
        <v>35</v>
      </c>
      <c r="G428" s="49" t="s">
        <v>40</v>
      </c>
      <c r="H428" s="94">
        <v>5.19</v>
      </c>
      <c r="I428" s="32"/>
      <c r="J428" s="38">
        <f t="shared" si="12"/>
        <v>0</v>
      </c>
      <c r="K428" s="39" t="str">
        <f t="shared" si="13"/>
        <v>OK</v>
      </c>
      <c r="L428" s="128"/>
      <c r="M428" s="128"/>
      <c r="N428" s="128"/>
      <c r="O428" s="128"/>
      <c r="P428" s="128"/>
      <c r="Q428" s="31"/>
      <c r="R428" s="31"/>
      <c r="S428" s="31"/>
      <c r="T428" s="31"/>
      <c r="U428" s="31"/>
      <c r="V428" s="31"/>
      <c r="W428" s="31"/>
      <c r="X428" s="46"/>
      <c r="Y428" s="46"/>
      <c r="Z428" s="46"/>
      <c r="AA428" s="46"/>
      <c r="AB428" s="46"/>
      <c r="AC428" s="46"/>
    </row>
    <row r="429" spans="1:29" ht="39.950000000000003" customHeight="1" x14ac:dyDescent="0.45">
      <c r="A429" s="155"/>
      <c r="B429" s="157"/>
      <c r="C429" s="66">
        <v>426</v>
      </c>
      <c r="D429" s="75" t="s">
        <v>299</v>
      </c>
      <c r="E429" s="115" t="s">
        <v>956</v>
      </c>
      <c r="F429" s="49" t="s">
        <v>35</v>
      </c>
      <c r="G429" s="49" t="s">
        <v>40</v>
      </c>
      <c r="H429" s="94">
        <v>3.45</v>
      </c>
      <c r="I429" s="32"/>
      <c r="J429" s="38">
        <f t="shared" si="12"/>
        <v>0</v>
      </c>
      <c r="K429" s="39" t="str">
        <f t="shared" si="13"/>
        <v>OK</v>
      </c>
      <c r="L429" s="128"/>
      <c r="M429" s="128"/>
      <c r="N429" s="128"/>
      <c r="O429" s="128"/>
      <c r="P429" s="128"/>
      <c r="Q429" s="31"/>
      <c r="R429" s="31"/>
      <c r="S429" s="31"/>
      <c r="T429" s="31"/>
      <c r="U429" s="31"/>
      <c r="V429" s="31"/>
      <c r="W429" s="31"/>
      <c r="X429" s="46"/>
      <c r="Y429" s="46"/>
      <c r="Z429" s="46"/>
      <c r="AA429" s="46"/>
      <c r="AB429" s="46"/>
      <c r="AC429" s="46"/>
    </row>
    <row r="430" spans="1:29" ht="39.950000000000003" customHeight="1" x14ac:dyDescent="0.45">
      <c r="A430" s="155"/>
      <c r="B430" s="157"/>
      <c r="C430" s="66">
        <v>427</v>
      </c>
      <c r="D430" s="75" t="s">
        <v>300</v>
      </c>
      <c r="E430" s="115" t="s">
        <v>956</v>
      </c>
      <c r="F430" s="49" t="s">
        <v>35</v>
      </c>
      <c r="G430" s="49" t="s">
        <v>40</v>
      </c>
      <c r="H430" s="94">
        <v>1.63</v>
      </c>
      <c r="I430" s="32"/>
      <c r="J430" s="38">
        <f t="shared" si="12"/>
        <v>0</v>
      </c>
      <c r="K430" s="39" t="str">
        <f t="shared" si="13"/>
        <v>OK</v>
      </c>
      <c r="L430" s="128"/>
      <c r="M430" s="128"/>
      <c r="N430" s="128"/>
      <c r="O430" s="128"/>
      <c r="P430" s="128"/>
      <c r="Q430" s="31"/>
      <c r="R430" s="31"/>
      <c r="S430" s="31"/>
      <c r="T430" s="31"/>
      <c r="U430" s="31"/>
      <c r="V430" s="31"/>
      <c r="W430" s="31"/>
      <c r="X430" s="46"/>
      <c r="Y430" s="46"/>
      <c r="Z430" s="46"/>
      <c r="AA430" s="46"/>
      <c r="AB430" s="46"/>
      <c r="AC430" s="46"/>
    </row>
    <row r="431" spans="1:29" ht="39.950000000000003" customHeight="1" x14ac:dyDescent="0.45">
      <c r="A431" s="155"/>
      <c r="B431" s="157"/>
      <c r="C431" s="66">
        <v>428</v>
      </c>
      <c r="D431" s="75" t="s">
        <v>301</v>
      </c>
      <c r="E431" s="115" t="s">
        <v>956</v>
      </c>
      <c r="F431" s="49" t="s">
        <v>35</v>
      </c>
      <c r="G431" s="49" t="s">
        <v>40</v>
      </c>
      <c r="H431" s="94">
        <v>2.69</v>
      </c>
      <c r="I431" s="32"/>
      <c r="J431" s="38">
        <f t="shared" si="12"/>
        <v>0</v>
      </c>
      <c r="K431" s="39" t="str">
        <f t="shared" si="13"/>
        <v>OK</v>
      </c>
      <c r="L431" s="128"/>
      <c r="M431" s="128"/>
      <c r="N431" s="128"/>
      <c r="O431" s="128"/>
      <c r="P431" s="128"/>
      <c r="Q431" s="31"/>
      <c r="R431" s="31"/>
      <c r="S431" s="31"/>
      <c r="T431" s="31"/>
      <c r="U431" s="31"/>
      <c r="V431" s="31"/>
      <c r="W431" s="31"/>
      <c r="X431" s="46"/>
      <c r="Y431" s="46"/>
      <c r="Z431" s="46"/>
      <c r="AA431" s="46"/>
      <c r="AB431" s="46"/>
      <c r="AC431" s="46"/>
    </row>
    <row r="432" spans="1:29" ht="39.950000000000003" customHeight="1" x14ac:dyDescent="0.45">
      <c r="A432" s="155"/>
      <c r="B432" s="157"/>
      <c r="C432" s="66">
        <v>429</v>
      </c>
      <c r="D432" s="75" t="s">
        <v>302</v>
      </c>
      <c r="E432" s="115" t="s">
        <v>956</v>
      </c>
      <c r="F432" s="49" t="s">
        <v>35</v>
      </c>
      <c r="G432" s="49" t="s">
        <v>40</v>
      </c>
      <c r="H432" s="94">
        <v>1.75</v>
      </c>
      <c r="I432" s="32"/>
      <c r="J432" s="38">
        <f t="shared" si="12"/>
        <v>0</v>
      </c>
      <c r="K432" s="39" t="str">
        <f t="shared" si="13"/>
        <v>OK</v>
      </c>
      <c r="L432" s="128"/>
      <c r="M432" s="128"/>
      <c r="N432" s="128"/>
      <c r="O432" s="128"/>
      <c r="P432" s="128"/>
      <c r="Q432" s="31"/>
      <c r="R432" s="31"/>
      <c r="S432" s="31"/>
      <c r="T432" s="31"/>
      <c r="U432" s="31"/>
      <c r="V432" s="31"/>
      <c r="W432" s="31"/>
      <c r="X432" s="46"/>
      <c r="Y432" s="46"/>
      <c r="Z432" s="46"/>
      <c r="AA432" s="46"/>
      <c r="AB432" s="46"/>
      <c r="AC432" s="46"/>
    </row>
    <row r="433" spans="1:29" ht="39.950000000000003" customHeight="1" x14ac:dyDescent="0.45">
      <c r="A433" s="155"/>
      <c r="B433" s="157"/>
      <c r="C433" s="66">
        <v>430</v>
      </c>
      <c r="D433" s="75" t="s">
        <v>303</v>
      </c>
      <c r="E433" s="115" t="s">
        <v>956</v>
      </c>
      <c r="F433" s="49" t="s">
        <v>35</v>
      </c>
      <c r="G433" s="49" t="s">
        <v>40</v>
      </c>
      <c r="H433" s="94">
        <v>2.86</v>
      </c>
      <c r="I433" s="32"/>
      <c r="J433" s="38">
        <f t="shared" si="12"/>
        <v>0</v>
      </c>
      <c r="K433" s="39" t="str">
        <f t="shared" si="13"/>
        <v>OK</v>
      </c>
      <c r="L433" s="128"/>
      <c r="M433" s="128"/>
      <c r="N433" s="128"/>
      <c r="O433" s="128"/>
      <c r="P433" s="128"/>
      <c r="Q433" s="31"/>
      <c r="R433" s="31"/>
      <c r="S433" s="31"/>
      <c r="T433" s="31"/>
      <c r="U433" s="31"/>
      <c r="V433" s="31"/>
      <c r="W433" s="31"/>
      <c r="X433" s="46"/>
      <c r="Y433" s="46"/>
      <c r="Z433" s="46"/>
      <c r="AA433" s="46"/>
      <c r="AB433" s="46"/>
      <c r="AC433" s="46"/>
    </row>
    <row r="434" spans="1:29" ht="39.950000000000003" customHeight="1" x14ac:dyDescent="0.45">
      <c r="A434" s="155"/>
      <c r="B434" s="157"/>
      <c r="C434" s="66">
        <v>431</v>
      </c>
      <c r="D434" s="75" t="s">
        <v>304</v>
      </c>
      <c r="E434" s="115" t="s">
        <v>956</v>
      </c>
      <c r="F434" s="49" t="s">
        <v>35</v>
      </c>
      <c r="G434" s="49" t="s">
        <v>40</v>
      </c>
      <c r="H434" s="94">
        <v>4.32</v>
      </c>
      <c r="I434" s="32"/>
      <c r="J434" s="38">
        <f t="shared" si="12"/>
        <v>0</v>
      </c>
      <c r="K434" s="39" t="str">
        <f t="shared" si="13"/>
        <v>OK</v>
      </c>
      <c r="L434" s="128"/>
      <c r="M434" s="128"/>
      <c r="N434" s="128"/>
      <c r="O434" s="128"/>
      <c r="P434" s="128"/>
      <c r="Q434" s="31"/>
      <c r="R434" s="31"/>
      <c r="S434" s="31"/>
      <c r="T434" s="31"/>
      <c r="U434" s="31"/>
      <c r="V434" s="31"/>
      <c r="W434" s="31"/>
      <c r="X434" s="46"/>
      <c r="Y434" s="46"/>
      <c r="Z434" s="46"/>
      <c r="AA434" s="46"/>
      <c r="AB434" s="46"/>
      <c r="AC434" s="46"/>
    </row>
    <row r="435" spans="1:29" ht="39.950000000000003" customHeight="1" x14ac:dyDescent="0.45">
      <c r="A435" s="155"/>
      <c r="B435" s="157"/>
      <c r="C435" s="66">
        <v>432</v>
      </c>
      <c r="D435" s="75" t="s">
        <v>305</v>
      </c>
      <c r="E435" s="115" t="s">
        <v>956</v>
      </c>
      <c r="F435" s="49" t="s">
        <v>35</v>
      </c>
      <c r="G435" s="49" t="s">
        <v>40</v>
      </c>
      <c r="H435" s="94">
        <v>6.46</v>
      </c>
      <c r="I435" s="32"/>
      <c r="J435" s="38">
        <f t="shared" si="12"/>
        <v>0</v>
      </c>
      <c r="K435" s="39" t="str">
        <f t="shared" si="13"/>
        <v>OK</v>
      </c>
      <c r="L435" s="128"/>
      <c r="M435" s="128"/>
      <c r="N435" s="128"/>
      <c r="O435" s="128"/>
      <c r="P435" s="128"/>
      <c r="Q435" s="31"/>
      <c r="R435" s="31"/>
      <c r="S435" s="31"/>
      <c r="T435" s="31"/>
      <c r="U435" s="31"/>
      <c r="V435" s="31"/>
      <c r="W435" s="31"/>
      <c r="X435" s="46"/>
      <c r="Y435" s="46"/>
      <c r="Z435" s="46"/>
      <c r="AA435" s="46"/>
      <c r="AB435" s="46"/>
      <c r="AC435" s="46"/>
    </row>
    <row r="436" spans="1:29" ht="39.950000000000003" customHeight="1" x14ac:dyDescent="0.45">
      <c r="A436" s="155"/>
      <c r="B436" s="157"/>
      <c r="C436" s="66">
        <v>433</v>
      </c>
      <c r="D436" s="75" t="s">
        <v>306</v>
      </c>
      <c r="E436" s="115" t="s">
        <v>956</v>
      </c>
      <c r="F436" s="49" t="s">
        <v>35</v>
      </c>
      <c r="G436" s="49" t="s">
        <v>40</v>
      </c>
      <c r="H436" s="94">
        <v>7.52</v>
      </c>
      <c r="I436" s="32"/>
      <c r="J436" s="38">
        <f t="shared" si="12"/>
        <v>0</v>
      </c>
      <c r="K436" s="39" t="str">
        <f t="shared" si="13"/>
        <v>OK</v>
      </c>
      <c r="L436" s="128"/>
      <c r="M436" s="128"/>
      <c r="N436" s="128"/>
      <c r="O436" s="128"/>
      <c r="P436" s="128"/>
      <c r="Q436" s="31"/>
      <c r="R436" s="31"/>
      <c r="S436" s="31"/>
      <c r="T436" s="31"/>
      <c r="U436" s="31"/>
      <c r="V436" s="31"/>
      <c r="W436" s="31"/>
      <c r="X436" s="46"/>
      <c r="Y436" s="46"/>
      <c r="Z436" s="46"/>
      <c r="AA436" s="46"/>
      <c r="AB436" s="46"/>
      <c r="AC436" s="46"/>
    </row>
    <row r="437" spans="1:29" ht="39.950000000000003" customHeight="1" x14ac:dyDescent="0.45">
      <c r="A437" s="155"/>
      <c r="B437" s="157"/>
      <c r="C437" s="66">
        <v>434</v>
      </c>
      <c r="D437" s="75" t="s">
        <v>307</v>
      </c>
      <c r="E437" s="115" t="s">
        <v>956</v>
      </c>
      <c r="F437" s="49" t="s">
        <v>35</v>
      </c>
      <c r="G437" s="49" t="s">
        <v>40</v>
      </c>
      <c r="H437" s="94">
        <v>7.32</v>
      </c>
      <c r="I437" s="32"/>
      <c r="J437" s="38">
        <f t="shared" si="12"/>
        <v>0</v>
      </c>
      <c r="K437" s="39" t="str">
        <f t="shared" si="13"/>
        <v>OK</v>
      </c>
      <c r="L437" s="128"/>
      <c r="M437" s="128"/>
      <c r="N437" s="128"/>
      <c r="O437" s="128"/>
      <c r="P437" s="128"/>
      <c r="Q437" s="31"/>
      <c r="R437" s="31"/>
      <c r="S437" s="31"/>
      <c r="T437" s="31"/>
      <c r="U437" s="31"/>
      <c r="V437" s="31"/>
      <c r="W437" s="31"/>
      <c r="X437" s="46"/>
      <c r="Y437" s="46"/>
      <c r="Z437" s="46"/>
      <c r="AA437" s="46"/>
      <c r="AB437" s="46"/>
      <c r="AC437" s="46"/>
    </row>
    <row r="438" spans="1:29" ht="39.950000000000003" customHeight="1" x14ac:dyDescent="0.45">
      <c r="A438" s="155"/>
      <c r="B438" s="157"/>
      <c r="C438" s="66">
        <v>435</v>
      </c>
      <c r="D438" s="75" t="s">
        <v>308</v>
      </c>
      <c r="E438" s="115" t="s">
        <v>956</v>
      </c>
      <c r="F438" s="49" t="s">
        <v>35</v>
      </c>
      <c r="G438" s="49" t="s">
        <v>40</v>
      </c>
      <c r="H438" s="94">
        <v>1.67</v>
      </c>
      <c r="I438" s="32"/>
      <c r="J438" s="38">
        <f t="shared" si="12"/>
        <v>0</v>
      </c>
      <c r="K438" s="39" t="str">
        <f t="shared" si="13"/>
        <v>OK</v>
      </c>
      <c r="L438" s="128"/>
      <c r="M438" s="128"/>
      <c r="N438" s="128"/>
      <c r="O438" s="128"/>
      <c r="P438" s="128"/>
      <c r="Q438" s="31"/>
      <c r="R438" s="31"/>
      <c r="S438" s="31"/>
      <c r="T438" s="31"/>
      <c r="U438" s="31"/>
      <c r="V438" s="31"/>
      <c r="W438" s="31"/>
      <c r="X438" s="46"/>
      <c r="Y438" s="46"/>
      <c r="Z438" s="46"/>
      <c r="AA438" s="46"/>
      <c r="AB438" s="46"/>
      <c r="AC438" s="46"/>
    </row>
    <row r="439" spans="1:29" ht="39.950000000000003" customHeight="1" x14ac:dyDescent="0.45">
      <c r="A439" s="155"/>
      <c r="B439" s="157"/>
      <c r="C439" s="66">
        <v>436</v>
      </c>
      <c r="D439" s="75" t="s">
        <v>309</v>
      </c>
      <c r="E439" s="115" t="s">
        <v>956</v>
      </c>
      <c r="F439" s="49" t="s">
        <v>35</v>
      </c>
      <c r="G439" s="49" t="s">
        <v>40</v>
      </c>
      <c r="H439" s="94">
        <v>2.37</v>
      </c>
      <c r="I439" s="32"/>
      <c r="J439" s="38">
        <f t="shared" si="12"/>
        <v>0</v>
      </c>
      <c r="K439" s="39" t="str">
        <f t="shared" si="13"/>
        <v>OK</v>
      </c>
      <c r="L439" s="128"/>
      <c r="M439" s="128"/>
      <c r="N439" s="128"/>
      <c r="O439" s="128"/>
      <c r="P439" s="128"/>
      <c r="Q439" s="31"/>
      <c r="R439" s="31"/>
      <c r="S439" s="31"/>
      <c r="T439" s="31"/>
      <c r="U439" s="31"/>
      <c r="V439" s="31"/>
      <c r="W439" s="31"/>
      <c r="X439" s="46"/>
      <c r="Y439" s="46"/>
      <c r="Z439" s="46"/>
      <c r="AA439" s="46"/>
      <c r="AB439" s="46"/>
      <c r="AC439" s="46"/>
    </row>
    <row r="440" spans="1:29" ht="39.950000000000003" customHeight="1" x14ac:dyDescent="0.45">
      <c r="A440" s="155"/>
      <c r="B440" s="157"/>
      <c r="C440" s="66">
        <v>437</v>
      </c>
      <c r="D440" s="75" t="s">
        <v>310</v>
      </c>
      <c r="E440" s="115" t="s">
        <v>956</v>
      </c>
      <c r="F440" s="49" t="s">
        <v>35</v>
      </c>
      <c r="G440" s="49" t="s">
        <v>40</v>
      </c>
      <c r="H440" s="94">
        <v>2.79</v>
      </c>
      <c r="I440" s="32"/>
      <c r="J440" s="38">
        <f t="shared" si="12"/>
        <v>0</v>
      </c>
      <c r="K440" s="39" t="str">
        <f t="shared" si="13"/>
        <v>OK</v>
      </c>
      <c r="L440" s="128"/>
      <c r="M440" s="128"/>
      <c r="N440" s="128"/>
      <c r="O440" s="128"/>
      <c r="P440" s="128"/>
      <c r="Q440" s="31"/>
      <c r="R440" s="31"/>
      <c r="S440" s="31"/>
      <c r="T440" s="31"/>
      <c r="U440" s="31"/>
      <c r="V440" s="31"/>
      <c r="W440" s="31"/>
      <c r="X440" s="46"/>
      <c r="Y440" s="46"/>
      <c r="Z440" s="46"/>
      <c r="AA440" s="46"/>
      <c r="AB440" s="46"/>
      <c r="AC440" s="46"/>
    </row>
    <row r="441" spans="1:29" ht="39.950000000000003" customHeight="1" x14ac:dyDescent="0.45">
      <c r="A441" s="155"/>
      <c r="B441" s="157"/>
      <c r="C441" s="66">
        <v>438</v>
      </c>
      <c r="D441" s="75" t="s">
        <v>311</v>
      </c>
      <c r="E441" s="115" t="s">
        <v>948</v>
      </c>
      <c r="F441" s="49" t="s">
        <v>35</v>
      </c>
      <c r="G441" s="49" t="s">
        <v>40</v>
      </c>
      <c r="H441" s="94">
        <v>19.41</v>
      </c>
      <c r="I441" s="32"/>
      <c r="J441" s="38">
        <f t="shared" si="12"/>
        <v>0</v>
      </c>
      <c r="K441" s="39" t="str">
        <f t="shared" si="13"/>
        <v>OK</v>
      </c>
      <c r="L441" s="128"/>
      <c r="M441" s="128"/>
      <c r="N441" s="128"/>
      <c r="O441" s="128"/>
      <c r="P441" s="128"/>
      <c r="Q441" s="31"/>
      <c r="R441" s="31"/>
      <c r="S441" s="31"/>
      <c r="T441" s="31"/>
      <c r="U441" s="31"/>
      <c r="V441" s="31"/>
      <c r="W441" s="31"/>
      <c r="X441" s="46"/>
      <c r="Y441" s="46"/>
      <c r="Z441" s="46"/>
      <c r="AA441" s="46"/>
      <c r="AB441" s="46"/>
      <c r="AC441" s="46"/>
    </row>
    <row r="442" spans="1:29" ht="39.950000000000003" customHeight="1" x14ac:dyDescent="0.45">
      <c r="A442" s="155"/>
      <c r="B442" s="157"/>
      <c r="C442" s="66">
        <v>439</v>
      </c>
      <c r="D442" s="75" t="s">
        <v>312</v>
      </c>
      <c r="E442" s="115" t="s">
        <v>948</v>
      </c>
      <c r="F442" s="49" t="s">
        <v>35</v>
      </c>
      <c r="G442" s="49" t="s">
        <v>40</v>
      </c>
      <c r="H442" s="94">
        <v>20.309999999999999</v>
      </c>
      <c r="I442" s="32"/>
      <c r="J442" s="38">
        <f t="shared" si="12"/>
        <v>0</v>
      </c>
      <c r="K442" s="39" t="str">
        <f t="shared" si="13"/>
        <v>OK</v>
      </c>
      <c r="L442" s="128"/>
      <c r="M442" s="128"/>
      <c r="N442" s="128"/>
      <c r="O442" s="128"/>
      <c r="P442" s="128"/>
      <c r="Q442" s="31"/>
      <c r="R442" s="31"/>
      <c r="S442" s="31"/>
      <c r="T442" s="31"/>
      <c r="U442" s="31"/>
      <c r="V442" s="31"/>
      <c r="W442" s="31"/>
      <c r="X442" s="46"/>
      <c r="Y442" s="46"/>
      <c r="Z442" s="46"/>
      <c r="AA442" s="46"/>
      <c r="AB442" s="46"/>
      <c r="AC442" s="46"/>
    </row>
    <row r="443" spans="1:29" ht="39.950000000000003" customHeight="1" x14ac:dyDescent="0.45">
      <c r="A443" s="155"/>
      <c r="B443" s="157"/>
      <c r="C443" s="66">
        <v>440</v>
      </c>
      <c r="D443" s="75" t="s">
        <v>313</v>
      </c>
      <c r="E443" s="115" t="s">
        <v>948</v>
      </c>
      <c r="F443" s="49" t="s">
        <v>35</v>
      </c>
      <c r="G443" s="49" t="s">
        <v>40</v>
      </c>
      <c r="H443" s="94">
        <v>10.55</v>
      </c>
      <c r="I443" s="32"/>
      <c r="J443" s="38">
        <f t="shared" si="12"/>
        <v>0</v>
      </c>
      <c r="K443" s="39" t="str">
        <f t="shared" si="13"/>
        <v>OK</v>
      </c>
      <c r="L443" s="128"/>
      <c r="M443" s="128"/>
      <c r="N443" s="128"/>
      <c r="O443" s="128"/>
      <c r="P443" s="128"/>
      <c r="Q443" s="31"/>
      <c r="R443" s="31"/>
      <c r="S443" s="31"/>
      <c r="T443" s="31"/>
      <c r="U443" s="31"/>
      <c r="V443" s="31"/>
      <c r="W443" s="31"/>
      <c r="X443" s="46"/>
      <c r="Y443" s="46"/>
      <c r="Z443" s="46"/>
      <c r="AA443" s="46"/>
      <c r="AB443" s="46"/>
      <c r="AC443" s="46"/>
    </row>
    <row r="444" spans="1:29" ht="39.950000000000003" customHeight="1" x14ac:dyDescent="0.45">
      <c r="A444" s="155"/>
      <c r="B444" s="157"/>
      <c r="C444" s="66">
        <v>441</v>
      </c>
      <c r="D444" s="75" t="s">
        <v>314</v>
      </c>
      <c r="E444" s="115" t="s">
        <v>948</v>
      </c>
      <c r="F444" s="49" t="s">
        <v>35</v>
      </c>
      <c r="G444" s="49" t="s">
        <v>40</v>
      </c>
      <c r="H444" s="94">
        <v>1.34</v>
      </c>
      <c r="I444" s="32"/>
      <c r="J444" s="38">
        <f t="shared" si="12"/>
        <v>0</v>
      </c>
      <c r="K444" s="39" t="str">
        <f t="shared" si="13"/>
        <v>OK</v>
      </c>
      <c r="L444" s="128"/>
      <c r="M444" s="128"/>
      <c r="N444" s="128"/>
      <c r="O444" s="128"/>
      <c r="P444" s="128"/>
      <c r="Q444" s="31"/>
      <c r="R444" s="31"/>
      <c r="S444" s="31"/>
      <c r="T444" s="31"/>
      <c r="U444" s="31"/>
      <c r="V444" s="31"/>
      <c r="W444" s="31"/>
      <c r="X444" s="46"/>
      <c r="Y444" s="46"/>
      <c r="Z444" s="46"/>
      <c r="AA444" s="46"/>
      <c r="AB444" s="46"/>
      <c r="AC444" s="46"/>
    </row>
    <row r="445" spans="1:29" ht="39.950000000000003" customHeight="1" x14ac:dyDescent="0.45">
      <c r="A445" s="155"/>
      <c r="B445" s="157"/>
      <c r="C445" s="66">
        <v>442</v>
      </c>
      <c r="D445" s="75" t="s">
        <v>315</v>
      </c>
      <c r="E445" s="115" t="s">
        <v>948</v>
      </c>
      <c r="F445" s="49" t="s">
        <v>35</v>
      </c>
      <c r="G445" s="49" t="s">
        <v>40</v>
      </c>
      <c r="H445" s="94">
        <v>5.58</v>
      </c>
      <c r="I445" s="32"/>
      <c r="J445" s="38">
        <f t="shared" si="12"/>
        <v>0</v>
      </c>
      <c r="K445" s="39" t="str">
        <f t="shared" si="13"/>
        <v>OK</v>
      </c>
      <c r="L445" s="128"/>
      <c r="M445" s="128"/>
      <c r="N445" s="128"/>
      <c r="O445" s="128"/>
      <c r="P445" s="128"/>
      <c r="Q445" s="31"/>
      <c r="R445" s="31"/>
      <c r="S445" s="31"/>
      <c r="T445" s="31"/>
      <c r="U445" s="31"/>
      <c r="V445" s="31"/>
      <c r="W445" s="31"/>
      <c r="X445" s="46"/>
      <c r="Y445" s="46"/>
      <c r="Z445" s="46"/>
      <c r="AA445" s="46"/>
      <c r="AB445" s="46"/>
      <c r="AC445" s="46"/>
    </row>
    <row r="446" spans="1:29" ht="39.950000000000003" customHeight="1" x14ac:dyDescent="0.45">
      <c r="A446" s="155"/>
      <c r="B446" s="157"/>
      <c r="C446" s="66">
        <v>443</v>
      </c>
      <c r="D446" s="75" t="s">
        <v>316</v>
      </c>
      <c r="E446" s="115" t="s">
        <v>948</v>
      </c>
      <c r="F446" s="49" t="s">
        <v>35</v>
      </c>
      <c r="G446" s="49" t="s">
        <v>40</v>
      </c>
      <c r="H446" s="94">
        <v>14.9</v>
      </c>
      <c r="I446" s="32"/>
      <c r="J446" s="38">
        <f t="shared" si="12"/>
        <v>0</v>
      </c>
      <c r="K446" s="39" t="str">
        <f t="shared" si="13"/>
        <v>OK</v>
      </c>
      <c r="L446" s="128"/>
      <c r="M446" s="128"/>
      <c r="N446" s="128"/>
      <c r="O446" s="128"/>
      <c r="P446" s="128"/>
      <c r="Q446" s="31"/>
      <c r="R446" s="31"/>
      <c r="S446" s="31"/>
      <c r="T446" s="31"/>
      <c r="U446" s="31"/>
      <c r="V446" s="31"/>
      <c r="W446" s="31"/>
      <c r="X446" s="46"/>
      <c r="Y446" s="46"/>
      <c r="Z446" s="46"/>
      <c r="AA446" s="46"/>
      <c r="AB446" s="46"/>
      <c r="AC446" s="46"/>
    </row>
    <row r="447" spans="1:29" ht="39.950000000000003" customHeight="1" x14ac:dyDescent="0.45">
      <c r="A447" s="155"/>
      <c r="B447" s="157"/>
      <c r="C447" s="66">
        <v>444</v>
      </c>
      <c r="D447" s="75" t="s">
        <v>317</v>
      </c>
      <c r="E447" s="115" t="s">
        <v>948</v>
      </c>
      <c r="F447" s="49" t="s">
        <v>35</v>
      </c>
      <c r="G447" s="49" t="s">
        <v>40</v>
      </c>
      <c r="H447" s="94">
        <v>4.8899999999999997</v>
      </c>
      <c r="I447" s="32"/>
      <c r="J447" s="38">
        <f t="shared" si="12"/>
        <v>0</v>
      </c>
      <c r="K447" s="39" t="str">
        <f t="shared" si="13"/>
        <v>OK</v>
      </c>
      <c r="L447" s="128"/>
      <c r="M447" s="128"/>
      <c r="N447" s="128"/>
      <c r="O447" s="128"/>
      <c r="P447" s="128"/>
      <c r="Q447" s="31"/>
      <c r="R447" s="31"/>
      <c r="S447" s="31"/>
      <c r="T447" s="31"/>
      <c r="U447" s="31"/>
      <c r="V447" s="31"/>
      <c r="W447" s="31"/>
      <c r="X447" s="46"/>
      <c r="Y447" s="46"/>
      <c r="Z447" s="46"/>
      <c r="AA447" s="46"/>
      <c r="AB447" s="46"/>
      <c r="AC447" s="46"/>
    </row>
    <row r="448" spans="1:29" ht="39.950000000000003" customHeight="1" x14ac:dyDescent="0.45">
      <c r="A448" s="155"/>
      <c r="B448" s="157"/>
      <c r="C448" s="66">
        <v>445</v>
      </c>
      <c r="D448" s="75" t="s">
        <v>318</v>
      </c>
      <c r="E448" s="115" t="s">
        <v>948</v>
      </c>
      <c r="F448" s="49" t="s">
        <v>35</v>
      </c>
      <c r="G448" s="49" t="s">
        <v>40</v>
      </c>
      <c r="H448" s="94">
        <v>5.79</v>
      </c>
      <c r="I448" s="32"/>
      <c r="J448" s="38">
        <f t="shared" si="12"/>
        <v>0</v>
      </c>
      <c r="K448" s="39" t="str">
        <f t="shared" si="13"/>
        <v>OK</v>
      </c>
      <c r="L448" s="128"/>
      <c r="M448" s="128"/>
      <c r="N448" s="128"/>
      <c r="O448" s="128"/>
      <c r="P448" s="128"/>
      <c r="Q448" s="31"/>
      <c r="R448" s="31"/>
      <c r="S448" s="31"/>
      <c r="T448" s="31"/>
      <c r="U448" s="31"/>
      <c r="V448" s="31"/>
      <c r="W448" s="31"/>
      <c r="X448" s="46"/>
      <c r="Y448" s="46"/>
      <c r="Z448" s="46"/>
      <c r="AA448" s="46"/>
      <c r="AB448" s="46"/>
      <c r="AC448" s="46"/>
    </row>
    <row r="449" spans="1:29" ht="39.950000000000003" customHeight="1" x14ac:dyDescent="0.45">
      <c r="A449" s="155"/>
      <c r="B449" s="157"/>
      <c r="C449" s="66">
        <v>446</v>
      </c>
      <c r="D449" s="75" t="s">
        <v>319</v>
      </c>
      <c r="E449" s="115" t="s">
        <v>948</v>
      </c>
      <c r="F449" s="49" t="s">
        <v>35</v>
      </c>
      <c r="G449" s="49" t="s">
        <v>40</v>
      </c>
      <c r="H449" s="94">
        <v>4.26</v>
      </c>
      <c r="I449" s="32"/>
      <c r="J449" s="38">
        <f t="shared" si="12"/>
        <v>0</v>
      </c>
      <c r="K449" s="39" t="str">
        <f t="shared" si="13"/>
        <v>OK</v>
      </c>
      <c r="L449" s="128"/>
      <c r="M449" s="128"/>
      <c r="N449" s="128"/>
      <c r="O449" s="128"/>
      <c r="P449" s="128"/>
      <c r="Q449" s="31"/>
      <c r="R449" s="31"/>
      <c r="S449" s="31"/>
      <c r="T449" s="31"/>
      <c r="U449" s="31"/>
      <c r="V449" s="31"/>
      <c r="W449" s="31"/>
      <c r="X449" s="46"/>
      <c r="Y449" s="46"/>
      <c r="Z449" s="46"/>
      <c r="AA449" s="46"/>
      <c r="AB449" s="46"/>
      <c r="AC449" s="46"/>
    </row>
    <row r="450" spans="1:29" ht="39.950000000000003" customHeight="1" x14ac:dyDescent="0.45">
      <c r="A450" s="155"/>
      <c r="B450" s="157"/>
      <c r="C450" s="66">
        <v>447</v>
      </c>
      <c r="D450" s="75" t="s">
        <v>320</v>
      </c>
      <c r="E450" s="115" t="s">
        <v>948</v>
      </c>
      <c r="F450" s="49" t="s">
        <v>35</v>
      </c>
      <c r="G450" s="49" t="s">
        <v>40</v>
      </c>
      <c r="H450" s="94">
        <v>3.16</v>
      </c>
      <c r="I450" s="32"/>
      <c r="J450" s="38">
        <f t="shared" si="12"/>
        <v>0</v>
      </c>
      <c r="K450" s="39" t="str">
        <f t="shared" si="13"/>
        <v>OK</v>
      </c>
      <c r="L450" s="128"/>
      <c r="M450" s="128"/>
      <c r="N450" s="128"/>
      <c r="O450" s="128"/>
      <c r="P450" s="128"/>
      <c r="Q450" s="31"/>
      <c r="R450" s="31"/>
      <c r="S450" s="31"/>
      <c r="T450" s="31"/>
      <c r="U450" s="31"/>
      <c r="V450" s="31"/>
      <c r="W450" s="31"/>
      <c r="X450" s="46"/>
      <c r="Y450" s="46"/>
      <c r="Z450" s="46"/>
      <c r="AA450" s="46"/>
      <c r="AB450" s="46"/>
      <c r="AC450" s="46"/>
    </row>
    <row r="451" spans="1:29" ht="39.950000000000003" customHeight="1" x14ac:dyDescent="0.45">
      <c r="A451" s="155"/>
      <c r="B451" s="157"/>
      <c r="C451" s="66">
        <v>448</v>
      </c>
      <c r="D451" s="75" t="s">
        <v>321</v>
      </c>
      <c r="E451" s="115" t="s">
        <v>948</v>
      </c>
      <c r="F451" s="49" t="s">
        <v>35</v>
      </c>
      <c r="G451" s="49" t="s">
        <v>40</v>
      </c>
      <c r="H451" s="94">
        <v>2.63</v>
      </c>
      <c r="I451" s="32"/>
      <c r="J451" s="38">
        <f t="shared" si="12"/>
        <v>0</v>
      </c>
      <c r="K451" s="39" t="str">
        <f t="shared" si="13"/>
        <v>OK</v>
      </c>
      <c r="L451" s="128"/>
      <c r="M451" s="128"/>
      <c r="N451" s="128"/>
      <c r="O451" s="128"/>
      <c r="P451" s="128"/>
      <c r="Q451" s="31"/>
      <c r="R451" s="31"/>
      <c r="S451" s="31"/>
      <c r="T451" s="31"/>
      <c r="U451" s="31"/>
      <c r="V451" s="31"/>
      <c r="W451" s="31"/>
      <c r="X451" s="46"/>
      <c r="Y451" s="46"/>
      <c r="Z451" s="46"/>
      <c r="AA451" s="46"/>
      <c r="AB451" s="46"/>
      <c r="AC451" s="46"/>
    </row>
    <row r="452" spans="1:29" ht="39.950000000000003" customHeight="1" x14ac:dyDescent="0.45">
      <c r="A452" s="155"/>
      <c r="B452" s="157"/>
      <c r="C452" s="66">
        <v>449</v>
      </c>
      <c r="D452" s="75" t="s">
        <v>322</v>
      </c>
      <c r="E452" s="115" t="s">
        <v>948</v>
      </c>
      <c r="F452" s="49" t="s">
        <v>35</v>
      </c>
      <c r="G452" s="49" t="s">
        <v>40</v>
      </c>
      <c r="H452" s="94">
        <v>4.0999999999999996</v>
      </c>
      <c r="I452" s="32"/>
      <c r="J452" s="38">
        <f t="shared" si="12"/>
        <v>0</v>
      </c>
      <c r="K452" s="39" t="str">
        <f t="shared" si="13"/>
        <v>OK</v>
      </c>
      <c r="L452" s="128"/>
      <c r="M452" s="128"/>
      <c r="N452" s="128"/>
      <c r="O452" s="128"/>
      <c r="P452" s="128"/>
      <c r="Q452" s="31"/>
      <c r="R452" s="31"/>
      <c r="S452" s="31"/>
      <c r="T452" s="31"/>
      <c r="U452" s="31"/>
      <c r="V452" s="31"/>
      <c r="W452" s="31"/>
      <c r="X452" s="46"/>
      <c r="Y452" s="46"/>
      <c r="Z452" s="46"/>
      <c r="AA452" s="46"/>
      <c r="AB452" s="46"/>
      <c r="AC452" s="46"/>
    </row>
    <row r="453" spans="1:29" ht="39.950000000000003" customHeight="1" x14ac:dyDescent="0.45">
      <c r="A453" s="155"/>
      <c r="B453" s="157"/>
      <c r="C453" s="66">
        <v>450</v>
      </c>
      <c r="D453" s="75" t="s">
        <v>323</v>
      </c>
      <c r="E453" s="115" t="s">
        <v>948</v>
      </c>
      <c r="F453" s="49" t="s">
        <v>35</v>
      </c>
      <c r="G453" s="49" t="s">
        <v>40</v>
      </c>
      <c r="H453" s="94">
        <v>2.82</v>
      </c>
      <c r="I453" s="32"/>
      <c r="J453" s="38">
        <f t="shared" ref="J453:J516" si="14">I453-(SUM(L453:AC453))</f>
        <v>0</v>
      </c>
      <c r="K453" s="39" t="str">
        <f t="shared" ref="K453:K516" si="15">IF(J453&lt;0,"ATENÇÃO","OK")</f>
        <v>OK</v>
      </c>
      <c r="L453" s="128"/>
      <c r="M453" s="128"/>
      <c r="N453" s="128"/>
      <c r="O453" s="128"/>
      <c r="P453" s="128"/>
      <c r="Q453" s="31"/>
      <c r="R453" s="31"/>
      <c r="S453" s="31"/>
      <c r="T453" s="31"/>
      <c r="U453" s="31"/>
      <c r="V453" s="31"/>
      <c r="W453" s="31"/>
      <c r="X453" s="46"/>
      <c r="Y453" s="46"/>
      <c r="Z453" s="46"/>
      <c r="AA453" s="46"/>
      <c r="AB453" s="46"/>
      <c r="AC453" s="46"/>
    </row>
    <row r="454" spans="1:29" ht="39.950000000000003" customHeight="1" x14ac:dyDescent="0.45">
      <c r="A454" s="155"/>
      <c r="B454" s="157"/>
      <c r="C454" s="66">
        <v>451</v>
      </c>
      <c r="D454" s="75" t="s">
        <v>324</v>
      </c>
      <c r="E454" s="115" t="s">
        <v>948</v>
      </c>
      <c r="F454" s="49" t="s">
        <v>35</v>
      </c>
      <c r="G454" s="49" t="s">
        <v>40</v>
      </c>
      <c r="H454" s="94">
        <v>4.25</v>
      </c>
      <c r="I454" s="32"/>
      <c r="J454" s="38">
        <f t="shared" si="14"/>
        <v>0</v>
      </c>
      <c r="K454" s="39" t="str">
        <f t="shared" si="15"/>
        <v>OK</v>
      </c>
      <c r="L454" s="128"/>
      <c r="M454" s="128"/>
      <c r="N454" s="128"/>
      <c r="O454" s="128"/>
      <c r="P454" s="128"/>
      <c r="Q454" s="31"/>
      <c r="R454" s="31"/>
      <c r="S454" s="31"/>
      <c r="T454" s="31"/>
      <c r="U454" s="31"/>
      <c r="V454" s="31"/>
      <c r="W454" s="31"/>
      <c r="X454" s="46"/>
      <c r="Y454" s="46"/>
      <c r="Z454" s="46"/>
      <c r="AA454" s="46"/>
      <c r="AB454" s="46"/>
      <c r="AC454" s="46"/>
    </row>
    <row r="455" spans="1:29" ht="39.950000000000003" customHeight="1" x14ac:dyDescent="0.45">
      <c r="A455" s="155"/>
      <c r="B455" s="157"/>
      <c r="C455" s="66">
        <v>452</v>
      </c>
      <c r="D455" s="75" t="s">
        <v>325</v>
      </c>
      <c r="E455" s="115" t="s">
        <v>948</v>
      </c>
      <c r="F455" s="49" t="s">
        <v>35</v>
      </c>
      <c r="G455" s="49" t="s">
        <v>40</v>
      </c>
      <c r="H455" s="94">
        <v>1.57</v>
      </c>
      <c r="I455" s="32"/>
      <c r="J455" s="38">
        <f t="shared" si="14"/>
        <v>0</v>
      </c>
      <c r="K455" s="39" t="str">
        <f t="shared" si="15"/>
        <v>OK</v>
      </c>
      <c r="L455" s="128"/>
      <c r="M455" s="128"/>
      <c r="N455" s="128"/>
      <c r="O455" s="128"/>
      <c r="P455" s="128"/>
      <c r="Q455" s="31"/>
      <c r="R455" s="31"/>
      <c r="S455" s="31"/>
      <c r="T455" s="31"/>
      <c r="U455" s="31"/>
      <c r="V455" s="31"/>
      <c r="W455" s="31"/>
      <c r="X455" s="46"/>
      <c r="Y455" s="46"/>
      <c r="Z455" s="46"/>
      <c r="AA455" s="46"/>
      <c r="AB455" s="46"/>
      <c r="AC455" s="46"/>
    </row>
    <row r="456" spans="1:29" ht="39.950000000000003" customHeight="1" x14ac:dyDescent="0.45">
      <c r="A456" s="155"/>
      <c r="B456" s="157"/>
      <c r="C456" s="66">
        <v>453</v>
      </c>
      <c r="D456" s="75" t="s">
        <v>326</v>
      </c>
      <c r="E456" s="115" t="s">
        <v>948</v>
      </c>
      <c r="F456" s="49" t="s">
        <v>35</v>
      </c>
      <c r="G456" s="49" t="s">
        <v>40</v>
      </c>
      <c r="H456" s="94">
        <v>7.85</v>
      </c>
      <c r="I456" s="32"/>
      <c r="J456" s="38">
        <f t="shared" si="14"/>
        <v>0</v>
      </c>
      <c r="K456" s="39" t="str">
        <f t="shared" si="15"/>
        <v>OK</v>
      </c>
      <c r="L456" s="128"/>
      <c r="M456" s="128"/>
      <c r="N456" s="128"/>
      <c r="O456" s="128"/>
      <c r="P456" s="128"/>
      <c r="Q456" s="31"/>
      <c r="R456" s="31"/>
      <c r="S456" s="31"/>
      <c r="T456" s="31"/>
      <c r="U456" s="31"/>
      <c r="V456" s="31"/>
      <c r="W456" s="31"/>
      <c r="X456" s="46"/>
      <c r="Y456" s="46"/>
      <c r="Z456" s="46"/>
      <c r="AA456" s="46"/>
      <c r="AB456" s="46"/>
      <c r="AC456" s="46"/>
    </row>
    <row r="457" spans="1:29" ht="39.950000000000003" customHeight="1" x14ac:dyDescent="0.45">
      <c r="A457" s="155"/>
      <c r="B457" s="157"/>
      <c r="C457" s="66">
        <v>454</v>
      </c>
      <c r="D457" s="75" t="s">
        <v>327</v>
      </c>
      <c r="E457" s="115" t="s">
        <v>948</v>
      </c>
      <c r="F457" s="49" t="s">
        <v>35</v>
      </c>
      <c r="G457" s="49" t="s">
        <v>40</v>
      </c>
      <c r="H457" s="94">
        <v>8.91</v>
      </c>
      <c r="I457" s="32"/>
      <c r="J457" s="38">
        <f t="shared" si="14"/>
        <v>0</v>
      </c>
      <c r="K457" s="39" t="str">
        <f t="shared" si="15"/>
        <v>OK</v>
      </c>
      <c r="L457" s="128"/>
      <c r="M457" s="128"/>
      <c r="N457" s="128"/>
      <c r="O457" s="128"/>
      <c r="P457" s="128"/>
      <c r="Q457" s="31"/>
      <c r="R457" s="31"/>
      <c r="S457" s="31"/>
      <c r="T457" s="31"/>
      <c r="U457" s="31"/>
      <c r="V457" s="31"/>
      <c r="W457" s="31"/>
      <c r="X457" s="46"/>
      <c r="Y457" s="46"/>
      <c r="Z457" s="46"/>
      <c r="AA457" s="46"/>
      <c r="AB457" s="46"/>
      <c r="AC457" s="46"/>
    </row>
    <row r="458" spans="1:29" ht="39.950000000000003" customHeight="1" x14ac:dyDescent="0.45">
      <c r="A458" s="155"/>
      <c r="B458" s="157"/>
      <c r="C458" s="66">
        <v>455</v>
      </c>
      <c r="D458" s="75" t="s">
        <v>328</v>
      </c>
      <c r="E458" s="115" t="s">
        <v>948</v>
      </c>
      <c r="F458" s="49" t="s">
        <v>35</v>
      </c>
      <c r="G458" s="49" t="s">
        <v>40</v>
      </c>
      <c r="H458" s="94">
        <v>9.02</v>
      </c>
      <c r="I458" s="32"/>
      <c r="J458" s="38">
        <f t="shared" si="14"/>
        <v>0</v>
      </c>
      <c r="K458" s="39" t="str">
        <f t="shared" si="15"/>
        <v>OK</v>
      </c>
      <c r="L458" s="128"/>
      <c r="M458" s="128"/>
      <c r="N458" s="128"/>
      <c r="O458" s="128"/>
      <c r="P458" s="128"/>
      <c r="Q458" s="31"/>
      <c r="R458" s="31"/>
      <c r="S458" s="31"/>
      <c r="T458" s="31"/>
      <c r="U458" s="31"/>
      <c r="V458" s="31"/>
      <c r="W458" s="31"/>
      <c r="X458" s="46"/>
      <c r="Y458" s="46"/>
      <c r="Z458" s="46"/>
      <c r="AA458" s="46"/>
      <c r="AB458" s="46"/>
      <c r="AC458" s="46"/>
    </row>
    <row r="459" spans="1:29" ht="39.950000000000003" customHeight="1" x14ac:dyDescent="0.45">
      <c r="A459" s="155"/>
      <c r="B459" s="157"/>
      <c r="C459" s="66">
        <v>456</v>
      </c>
      <c r="D459" s="75" t="s">
        <v>329</v>
      </c>
      <c r="E459" s="115" t="s">
        <v>948</v>
      </c>
      <c r="F459" s="49" t="s">
        <v>35</v>
      </c>
      <c r="G459" s="49" t="s">
        <v>40</v>
      </c>
      <c r="H459" s="94">
        <v>1.0900000000000001</v>
      </c>
      <c r="I459" s="32"/>
      <c r="J459" s="38">
        <f t="shared" si="14"/>
        <v>0</v>
      </c>
      <c r="K459" s="39" t="str">
        <f t="shared" si="15"/>
        <v>OK</v>
      </c>
      <c r="L459" s="128"/>
      <c r="M459" s="128"/>
      <c r="N459" s="128"/>
      <c r="O459" s="128"/>
      <c r="P459" s="128"/>
      <c r="Q459" s="31"/>
      <c r="R459" s="31"/>
      <c r="S459" s="31"/>
      <c r="T459" s="31"/>
      <c r="U459" s="31"/>
      <c r="V459" s="31"/>
      <c r="W459" s="31"/>
      <c r="X459" s="46"/>
      <c r="Y459" s="46"/>
      <c r="Z459" s="46"/>
      <c r="AA459" s="46"/>
      <c r="AB459" s="46"/>
      <c r="AC459" s="46"/>
    </row>
    <row r="460" spans="1:29" ht="39.950000000000003" customHeight="1" x14ac:dyDescent="0.45">
      <c r="A460" s="155"/>
      <c r="B460" s="157"/>
      <c r="C460" s="66">
        <v>457</v>
      </c>
      <c r="D460" s="75" t="s">
        <v>330</v>
      </c>
      <c r="E460" s="115" t="s">
        <v>948</v>
      </c>
      <c r="F460" s="49" t="s">
        <v>35</v>
      </c>
      <c r="G460" s="49" t="s">
        <v>40</v>
      </c>
      <c r="H460" s="94">
        <v>2.2000000000000002</v>
      </c>
      <c r="I460" s="32"/>
      <c r="J460" s="38">
        <f t="shared" si="14"/>
        <v>0</v>
      </c>
      <c r="K460" s="39" t="str">
        <f t="shared" si="15"/>
        <v>OK</v>
      </c>
      <c r="L460" s="128"/>
      <c r="M460" s="128"/>
      <c r="N460" s="128"/>
      <c r="O460" s="128"/>
      <c r="P460" s="128"/>
      <c r="Q460" s="31"/>
      <c r="R460" s="31"/>
      <c r="S460" s="31"/>
      <c r="T460" s="31"/>
      <c r="U460" s="31"/>
      <c r="V460" s="31"/>
      <c r="W460" s="31"/>
      <c r="X460" s="46"/>
      <c r="Y460" s="46"/>
      <c r="Z460" s="46"/>
      <c r="AA460" s="46"/>
      <c r="AB460" s="46"/>
      <c r="AC460" s="46"/>
    </row>
    <row r="461" spans="1:29" ht="39.950000000000003" customHeight="1" x14ac:dyDescent="0.45">
      <c r="A461" s="155"/>
      <c r="B461" s="157"/>
      <c r="C461" s="66">
        <v>458</v>
      </c>
      <c r="D461" s="75" t="s">
        <v>331</v>
      </c>
      <c r="E461" s="115" t="s">
        <v>948</v>
      </c>
      <c r="F461" s="49" t="s">
        <v>35</v>
      </c>
      <c r="G461" s="49" t="s">
        <v>40</v>
      </c>
      <c r="H461" s="94">
        <v>3.71</v>
      </c>
      <c r="I461" s="32"/>
      <c r="J461" s="38">
        <f t="shared" si="14"/>
        <v>0</v>
      </c>
      <c r="K461" s="39" t="str">
        <f t="shared" si="15"/>
        <v>OK</v>
      </c>
      <c r="L461" s="128"/>
      <c r="M461" s="128"/>
      <c r="N461" s="128"/>
      <c r="O461" s="128"/>
      <c r="P461" s="128"/>
      <c r="Q461" s="31"/>
      <c r="R461" s="31"/>
      <c r="S461" s="31"/>
      <c r="T461" s="31"/>
      <c r="U461" s="31"/>
      <c r="V461" s="31"/>
      <c r="W461" s="31"/>
      <c r="X461" s="46"/>
      <c r="Y461" s="46"/>
      <c r="Z461" s="46"/>
      <c r="AA461" s="46"/>
      <c r="AB461" s="46"/>
      <c r="AC461" s="46"/>
    </row>
    <row r="462" spans="1:29" ht="39.950000000000003" customHeight="1" x14ac:dyDescent="0.45">
      <c r="A462" s="155"/>
      <c r="B462" s="157"/>
      <c r="C462" s="66">
        <v>459</v>
      </c>
      <c r="D462" s="75" t="s">
        <v>332</v>
      </c>
      <c r="E462" s="115" t="s">
        <v>948</v>
      </c>
      <c r="F462" s="49" t="s">
        <v>35</v>
      </c>
      <c r="G462" s="49" t="s">
        <v>40</v>
      </c>
      <c r="H462" s="94">
        <v>6.8</v>
      </c>
      <c r="I462" s="32"/>
      <c r="J462" s="38">
        <f t="shared" si="14"/>
        <v>0</v>
      </c>
      <c r="K462" s="39" t="str">
        <f t="shared" si="15"/>
        <v>OK</v>
      </c>
      <c r="L462" s="128"/>
      <c r="M462" s="128"/>
      <c r="N462" s="128"/>
      <c r="O462" s="128"/>
      <c r="P462" s="128"/>
      <c r="Q462" s="31"/>
      <c r="R462" s="31"/>
      <c r="S462" s="31"/>
      <c r="T462" s="31"/>
      <c r="U462" s="31"/>
      <c r="V462" s="31"/>
      <c r="W462" s="31"/>
      <c r="X462" s="46"/>
      <c r="Y462" s="46"/>
      <c r="Z462" s="46"/>
      <c r="AA462" s="46"/>
      <c r="AB462" s="46"/>
      <c r="AC462" s="46"/>
    </row>
    <row r="463" spans="1:29" ht="39.950000000000003" customHeight="1" x14ac:dyDescent="0.45">
      <c r="A463" s="155"/>
      <c r="B463" s="157"/>
      <c r="C463" s="66">
        <v>460</v>
      </c>
      <c r="D463" s="75" t="s">
        <v>333</v>
      </c>
      <c r="E463" s="115" t="s">
        <v>948</v>
      </c>
      <c r="F463" s="49" t="s">
        <v>35</v>
      </c>
      <c r="G463" s="49" t="s">
        <v>40</v>
      </c>
      <c r="H463" s="94">
        <v>2.66</v>
      </c>
      <c r="I463" s="32"/>
      <c r="J463" s="38">
        <f t="shared" si="14"/>
        <v>0</v>
      </c>
      <c r="K463" s="39" t="str">
        <f t="shared" si="15"/>
        <v>OK</v>
      </c>
      <c r="L463" s="128"/>
      <c r="M463" s="128"/>
      <c r="N463" s="128"/>
      <c r="O463" s="128"/>
      <c r="P463" s="128"/>
      <c r="Q463" s="31"/>
      <c r="R463" s="31"/>
      <c r="S463" s="31"/>
      <c r="T463" s="31"/>
      <c r="U463" s="31"/>
      <c r="V463" s="31"/>
      <c r="W463" s="31"/>
      <c r="X463" s="46"/>
      <c r="Y463" s="46"/>
      <c r="Z463" s="46"/>
      <c r="AA463" s="46"/>
      <c r="AB463" s="46"/>
      <c r="AC463" s="46"/>
    </row>
    <row r="464" spans="1:29" ht="39.950000000000003" customHeight="1" x14ac:dyDescent="0.45">
      <c r="A464" s="155"/>
      <c r="B464" s="157"/>
      <c r="C464" s="66">
        <v>461</v>
      </c>
      <c r="D464" s="75" t="s">
        <v>334</v>
      </c>
      <c r="E464" s="115" t="s">
        <v>948</v>
      </c>
      <c r="F464" s="49" t="s">
        <v>35</v>
      </c>
      <c r="G464" s="49" t="s">
        <v>40</v>
      </c>
      <c r="H464" s="94">
        <v>5.69</v>
      </c>
      <c r="I464" s="32"/>
      <c r="J464" s="38">
        <f t="shared" si="14"/>
        <v>0</v>
      </c>
      <c r="K464" s="39" t="str">
        <f t="shared" si="15"/>
        <v>OK</v>
      </c>
      <c r="L464" s="128"/>
      <c r="M464" s="128"/>
      <c r="N464" s="128"/>
      <c r="O464" s="128"/>
      <c r="P464" s="128"/>
      <c r="Q464" s="31"/>
      <c r="R464" s="31"/>
      <c r="S464" s="31"/>
      <c r="T464" s="31"/>
      <c r="U464" s="31"/>
      <c r="V464" s="31"/>
      <c r="W464" s="31"/>
      <c r="X464" s="46"/>
      <c r="Y464" s="46"/>
      <c r="Z464" s="46"/>
      <c r="AA464" s="46"/>
      <c r="AB464" s="46"/>
      <c r="AC464" s="46"/>
    </row>
    <row r="465" spans="1:29" ht="39.950000000000003" customHeight="1" x14ac:dyDescent="0.45">
      <c r="A465" s="155"/>
      <c r="B465" s="157"/>
      <c r="C465" s="66">
        <v>462</v>
      </c>
      <c r="D465" s="75" t="s">
        <v>335</v>
      </c>
      <c r="E465" s="115" t="s">
        <v>948</v>
      </c>
      <c r="F465" s="49" t="s">
        <v>35</v>
      </c>
      <c r="G465" s="49" t="s">
        <v>40</v>
      </c>
      <c r="H465" s="94">
        <v>1.8</v>
      </c>
      <c r="I465" s="32"/>
      <c r="J465" s="38">
        <f t="shared" si="14"/>
        <v>0</v>
      </c>
      <c r="K465" s="39" t="str">
        <f t="shared" si="15"/>
        <v>OK</v>
      </c>
      <c r="L465" s="128"/>
      <c r="M465" s="128"/>
      <c r="N465" s="128"/>
      <c r="O465" s="128"/>
      <c r="P465" s="128"/>
      <c r="Q465" s="31"/>
      <c r="R465" s="31"/>
      <c r="S465" s="31"/>
      <c r="T465" s="31"/>
      <c r="U465" s="31"/>
      <c r="V465" s="31"/>
      <c r="W465" s="31"/>
      <c r="X465" s="46"/>
      <c r="Y465" s="46"/>
      <c r="Z465" s="46"/>
      <c r="AA465" s="46"/>
      <c r="AB465" s="46"/>
      <c r="AC465" s="46"/>
    </row>
    <row r="466" spans="1:29" ht="39.950000000000003" customHeight="1" x14ac:dyDescent="0.45">
      <c r="A466" s="155"/>
      <c r="B466" s="157"/>
      <c r="C466" s="66">
        <v>463</v>
      </c>
      <c r="D466" s="75" t="s">
        <v>336</v>
      </c>
      <c r="E466" s="115" t="s">
        <v>948</v>
      </c>
      <c r="F466" s="49" t="s">
        <v>35</v>
      </c>
      <c r="G466" s="49" t="s">
        <v>40</v>
      </c>
      <c r="H466" s="94">
        <v>7.31</v>
      </c>
      <c r="I466" s="32"/>
      <c r="J466" s="38">
        <f t="shared" si="14"/>
        <v>0</v>
      </c>
      <c r="K466" s="39" t="str">
        <f t="shared" si="15"/>
        <v>OK</v>
      </c>
      <c r="L466" s="128"/>
      <c r="M466" s="128"/>
      <c r="N466" s="128"/>
      <c r="O466" s="128"/>
      <c r="P466" s="128"/>
      <c r="Q466" s="31"/>
      <c r="R466" s="31"/>
      <c r="S466" s="31"/>
      <c r="T466" s="31"/>
      <c r="U466" s="31"/>
      <c r="V466" s="31"/>
      <c r="W466" s="31"/>
      <c r="X466" s="46"/>
      <c r="Y466" s="46"/>
      <c r="Z466" s="46"/>
      <c r="AA466" s="46"/>
      <c r="AB466" s="46"/>
      <c r="AC466" s="46"/>
    </row>
    <row r="467" spans="1:29" ht="39.950000000000003" customHeight="1" x14ac:dyDescent="0.45">
      <c r="A467" s="155"/>
      <c r="B467" s="157"/>
      <c r="C467" s="66">
        <v>464</v>
      </c>
      <c r="D467" s="75" t="s">
        <v>337</v>
      </c>
      <c r="E467" s="115" t="s">
        <v>957</v>
      </c>
      <c r="F467" s="49" t="s">
        <v>4</v>
      </c>
      <c r="G467" s="49" t="s">
        <v>40</v>
      </c>
      <c r="H467" s="94">
        <v>9.25</v>
      </c>
      <c r="I467" s="32"/>
      <c r="J467" s="38">
        <f t="shared" si="14"/>
        <v>0</v>
      </c>
      <c r="K467" s="39" t="str">
        <f t="shared" si="15"/>
        <v>OK</v>
      </c>
      <c r="L467" s="128"/>
      <c r="M467" s="128"/>
      <c r="N467" s="128"/>
      <c r="O467" s="128"/>
      <c r="P467" s="128"/>
      <c r="Q467" s="31"/>
      <c r="R467" s="31"/>
      <c r="S467" s="31"/>
      <c r="T467" s="31"/>
      <c r="U467" s="31"/>
      <c r="V467" s="31"/>
      <c r="W467" s="31"/>
      <c r="X467" s="46"/>
      <c r="Y467" s="46"/>
      <c r="Z467" s="46"/>
      <c r="AA467" s="46"/>
      <c r="AB467" s="46"/>
      <c r="AC467" s="46"/>
    </row>
    <row r="468" spans="1:29" ht="39.950000000000003" customHeight="1" x14ac:dyDescent="0.45">
      <c r="A468" s="155"/>
      <c r="B468" s="157"/>
      <c r="C468" s="66">
        <v>465</v>
      </c>
      <c r="D468" s="75" t="s">
        <v>958</v>
      </c>
      <c r="E468" s="115" t="s">
        <v>957</v>
      </c>
      <c r="F468" s="49" t="s">
        <v>4</v>
      </c>
      <c r="G468" s="49" t="s">
        <v>40</v>
      </c>
      <c r="H468" s="94">
        <v>3.58</v>
      </c>
      <c r="I468" s="32"/>
      <c r="J468" s="38">
        <f t="shared" si="14"/>
        <v>0</v>
      </c>
      <c r="K468" s="39" t="str">
        <f t="shared" si="15"/>
        <v>OK</v>
      </c>
      <c r="L468" s="128"/>
      <c r="M468" s="128"/>
      <c r="N468" s="128"/>
      <c r="O468" s="128"/>
      <c r="P468" s="128"/>
      <c r="Q468" s="31"/>
      <c r="R468" s="31"/>
      <c r="S468" s="31"/>
      <c r="T468" s="31"/>
      <c r="U468" s="31"/>
      <c r="V468" s="31"/>
      <c r="W468" s="31"/>
      <c r="X468" s="46"/>
      <c r="Y468" s="46"/>
      <c r="Z468" s="46"/>
      <c r="AA468" s="46"/>
      <c r="AB468" s="46"/>
      <c r="AC468" s="46"/>
    </row>
    <row r="469" spans="1:29" ht="39.950000000000003" customHeight="1" x14ac:dyDescent="0.45">
      <c r="A469" s="155"/>
      <c r="B469" s="157"/>
      <c r="C469" s="66">
        <v>466</v>
      </c>
      <c r="D469" s="75" t="s">
        <v>338</v>
      </c>
      <c r="E469" s="115" t="s">
        <v>957</v>
      </c>
      <c r="F469" s="49" t="s">
        <v>4</v>
      </c>
      <c r="G469" s="49" t="s">
        <v>40</v>
      </c>
      <c r="H469" s="94">
        <v>18.72</v>
      </c>
      <c r="I469" s="32"/>
      <c r="J469" s="38">
        <f t="shared" si="14"/>
        <v>0</v>
      </c>
      <c r="K469" s="39" t="str">
        <f t="shared" si="15"/>
        <v>OK</v>
      </c>
      <c r="L469" s="128"/>
      <c r="M469" s="128"/>
      <c r="N469" s="128"/>
      <c r="O469" s="128"/>
      <c r="P469" s="128"/>
      <c r="Q469" s="31"/>
      <c r="R469" s="31"/>
      <c r="S469" s="31"/>
      <c r="T469" s="31"/>
      <c r="U469" s="31"/>
      <c r="V469" s="31"/>
      <c r="W469" s="31"/>
      <c r="X469" s="46"/>
      <c r="Y469" s="46"/>
      <c r="Z469" s="46"/>
      <c r="AA469" s="46"/>
      <c r="AB469" s="46"/>
      <c r="AC469" s="46"/>
    </row>
    <row r="470" spans="1:29" ht="39.950000000000003" customHeight="1" x14ac:dyDescent="0.45">
      <c r="A470" s="155"/>
      <c r="B470" s="157"/>
      <c r="C470" s="66">
        <v>467</v>
      </c>
      <c r="D470" s="75" t="s">
        <v>339</v>
      </c>
      <c r="E470" s="115" t="s">
        <v>957</v>
      </c>
      <c r="F470" s="49" t="s">
        <v>4</v>
      </c>
      <c r="G470" s="49" t="s">
        <v>40</v>
      </c>
      <c r="H470" s="94">
        <v>50.3</v>
      </c>
      <c r="I470" s="32"/>
      <c r="J470" s="38">
        <f t="shared" si="14"/>
        <v>0</v>
      </c>
      <c r="K470" s="39" t="str">
        <f t="shared" si="15"/>
        <v>OK</v>
      </c>
      <c r="L470" s="128"/>
      <c r="M470" s="128"/>
      <c r="N470" s="128"/>
      <c r="O470" s="128"/>
      <c r="P470" s="128"/>
      <c r="Q470" s="31"/>
      <c r="R470" s="31"/>
      <c r="S470" s="31"/>
      <c r="T470" s="31"/>
      <c r="U470" s="31"/>
      <c r="V470" s="31"/>
      <c r="W470" s="31"/>
      <c r="X470" s="46"/>
      <c r="Y470" s="46"/>
      <c r="Z470" s="46"/>
      <c r="AA470" s="46"/>
      <c r="AB470" s="46"/>
      <c r="AC470" s="46"/>
    </row>
    <row r="471" spans="1:29" ht="39.950000000000003" customHeight="1" x14ac:dyDescent="0.45">
      <c r="A471" s="155"/>
      <c r="B471" s="157"/>
      <c r="C471" s="66">
        <v>468</v>
      </c>
      <c r="D471" s="75" t="s">
        <v>340</v>
      </c>
      <c r="E471" s="115" t="s">
        <v>959</v>
      </c>
      <c r="F471" s="49" t="s">
        <v>35</v>
      </c>
      <c r="G471" s="49" t="s">
        <v>40</v>
      </c>
      <c r="H471" s="94">
        <v>1.59</v>
      </c>
      <c r="I471" s="32"/>
      <c r="J471" s="38">
        <f t="shared" si="14"/>
        <v>0</v>
      </c>
      <c r="K471" s="39" t="str">
        <f t="shared" si="15"/>
        <v>OK</v>
      </c>
      <c r="L471" s="128"/>
      <c r="M471" s="128"/>
      <c r="N471" s="128"/>
      <c r="O471" s="128"/>
      <c r="P471" s="128"/>
      <c r="Q471" s="31"/>
      <c r="R471" s="31"/>
      <c r="S471" s="31"/>
      <c r="T471" s="31"/>
      <c r="U471" s="31"/>
      <c r="V471" s="31"/>
      <c r="W471" s="31"/>
      <c r="X471" s="46"/>
      <c r="Y471" s="46"/>
      <c r="Z471" s="46"/>
      <c r="AA471" s="46"/>
      <c r="AB471" s="46"/>
      <c r="AC471" s="46"/>
    </row>
    <row r="472" spans="1:29" ht="39.950000000000003" customHeight="1" x14ac:dyDescent="0.45">
      <c r="A472" s="155"/>
      <c r="B472" s="157"/>
      <c r="C472" s="66">
        <v>469</v>
      </c>
      <c r="D472" s="75" t="s">
        <v>341</v>
      </c>
      <c r="E472" s="115" t="s">
        <v>960</v>
      </c>
      <c r="F472" s="49" t="s">
        <v>35</v>
      </c>
      <c r="G472" s="49" t="s">
        <v>40</v>
      </c>
      <c r="H472" s="94">
        <v>2.4300000000000002</v>
      </c>
      <c r="I472" s="32"/>
      <c r="J472" s="38">
        <f t="shared" si="14"/>
        <v>0</v>
      </c>
      <c r="K472" s="39" t="str">
        <f t="shared" si="15"/>
        <v>OK</v>
      </c>
      <c r="L472" s="128"/>
      <c r="M472" s="128"/>
      <c r="N472" s="128"/>
      <c r="O472" s="128"/>
      <c r="P472" s="128"/>
      <c r="Q472" s="31"/>
      <c r="R472" s="31"/>
      <c r="S472" s="31"/>
      <c r="T472" s="31"/>
      <c r="U472" s="31"/>
      <c r="V472" s="31"/>
      <c r="W472" s="31"/>
      <c r="X472" s="46"/>
      <c r="Y472" s="46"/>
      <c r="Z472" s="46"/>
      <c r="AA472" s="46"/>
      <c r="AB472" s="46"/>
      <c r="AC472" s="46"/>
    </row>
    <row r="473" spans="1:29" ht="39.950000000000003" customHeight="1" x14ac:dyDescent="0.45">
      <c r="A473" s="155"/>
      <c r="B473" s="157"/>
      <c r="C473" s="66">
        <v>470</v>
      </c>
      <c r="D473" s="75" t="s">
        <v>342</v>
      </c>
      <c r="E473" s="115" t="s">
        <v>961</v>
      </c>
      <c r="F473" s="49" t="s">
        <v>35</v>
      </c>
      <c r="G473" s="49" t="s">
        <v>40</v>
      </c>
      <c r="H473" s="94">
        <v>72</v>
      </c>
      <c r="I473" s="32"/>
      <c r="J473" s="38">
        <f t="shared" si="14"/>
        <v>0</v>
      </c>
      <c r="K473" s="39" t="str">
        <f t="shared" si="15"/>
        <v>OK</v>
      </c>
      <c r="L473" s="128"/>
      <c r="M473" s="128"/>
      <c r="N473" s="128"/>
      <c r="O473" s="128"/>
      <c r="P473" s="128"/>
      <c r="Q473" s="31"/>
      <c r="R473" s="31"/>
      <c r="S473" s="31"/>
      <c r="T473" s="31"/>
      <c r="U473" s="31"/>
      <c r="V473" s="31"/>
      <c r="W473" s="31"/>
      <c r="X473" s="46"/>
      <c r="Y473" s="46"/>
      <c r="Z473" s="46"/>
      <c r="AA473" s="46"/>
      <c r="AB473" s="46"/>
      <c r="AC473" s="46"/>
    </row>
    <row r="474" spans="1:29" ht="39.950000000000003" customHeight="1" x14ac:dyDescent="0.45">
      <c r="A474" s="155"/>
      <c r="B474" s="157"/>
      <c r="C474" s="63">
        <v>471</v>
      </c>
      <c r="D474" s="81" t="s">
        <v>962</v>
      </c>
      <c r="E474" s="115" t="s">
        <v>963</v>
      </c>
      <c r="F474" s="54" t="s">
        <v>99</v>
      </c>
      <c r="G474" s="50" t="s">
        <v>40</v>
      </c>
      <c r="H474" s="93">
        <v>128.72999999999999</v>
      </c>
      <c r="I474" s="32"/>
      <c r="J474" s="38">
        <f t="shared" si="14"/>
        <v>0</v>
      </c>
      <c r="K474" s="39" t="str">
        <f t="shared" si="15"/>
        <v>OK</v>
      </c>
      <c r="L474" s="128"/>
      <c r="M474" s="128"/>
      <c r="N474" s="128"/>
      <c r="O474" s="128"/>
      <c r="P474" s="128"/>
      <c r="Q474" s="31"/>
      <c r="R474" s="31"/>
      <c r="S474" s="31"/>
      <c r="T474" s="31"/>
      <c r="U474" s="31"/>
      <c r="V474" s="31"/>
      <c r="W474" s="31"/>
      <c r="X474" s="46"/>
      <c r="Y474" s="46"/>
      <c r="Z474" s="46"/>
      <c r="AA474" s="46"/>
      <c r="AB474" s="46"/>
      <c r="AC474" s="46"/>
    </row>
    <row r="475" spans="1:29" ht="39.950000000000003" customHeight="1" x14ac:dyDescent="0.45">
      <c r="A475" s="155"/>
      <c r="B475" s="157"/>
      <c r="C475" s="63">
        <v>472</v>
      </c>
      <c r="D475" s="75" t="s">
        <v>964</v>
      </c>
      <c r="E475" s="115" t="s">
        <v>965</v>
      </c>
      <c r="F475" s="50" t="s">
        <v>228</v>
      </c>
      <c r="G475" s="50" t="s">
        <v>40</v>
      </c>
      <c r="H475" s="93">
        <v>45</v>
      </c>
      <c r="I475" s="32">
        <v>10</v>
      </c>
      <c r="J475" s="38">
        <f t="shared" si="14"/>
        <v>5</v>
      </c>
      <c r="K475" s="39" t="str">
        <f t="shared" si="15"/>
        <v>OK</v>
      </c>
      <c r="L475" s="128"/>
      <c r="M475" s="128"/>
      <c r="N475" s="128"/>
      <c r="O475" s="128"/>
      <c r="P475" s="128">
        <v>5</v>
      </c>
      <c r="Q475" s="31"/>
      <c r="R475" s="31"/>
      <c r="S475" s="31"/>
      <c r="T475" s="31"/>
      <c r="U475" s="31"/>
      <c r="V475" s="31"/>
      <c r="W475" s="31"/>
      <c r="X475" s="46"/>
      <c r="Y475" s="46"/>
      <c r="Z475" s="46"/>
      <c r="AA475" s="46"/>
      <c r="AB475" s="46"/>
      <c r="AC475" s="46"/>
    </row>
    <row r="476" spans="1:29" ht="39.950000000000003" customHeight="1" x14ac:dyDescent="0.45">
      <c r="A476" s="155"/>
      <c r="B476" s="157"/>
      <c r="C476" s="63">
        <v>473</v>
      </c>
      <c r="D476" s="84" t="s">
        <v>966</v>
      </c>
      <c r="E476" s="115" t="s">
        <v>967</v>
      </c>
      <c r="F476" s="50" t="s">
        <v>228</v>
      </c>
      <c r="G476" s="50" t="s">
        <v>40</v>
      </c>
      <c r="H476" s="93">
        <v>69.66</v>
      </c>
      <c r="I476" s="32">
        <v>5</v>
      </c>
      <c r="J476" s="38">
        <f t="shared" si="14"/>
        <v>0</v>
      </c>
      <c r="K476" s="39" t="str">
        <f t="shared" si="15"/>
        <v>OK</v>
      </c>
      <c r="L476" s="128"/>
      <c r="M476" s="128"/>
      <c r="N476" s="128"/>
      <c r="O476" s="128"/>
      <c r="P476" s="128">
        <v>5</v>
      </c>
      <c r="Q476" s="31"/>
      <c r="R476" s="31"/>
      <c r="S476" s="31"/>
      <c r="T476" s="31"/>
      <c r="U476" s="31"/>
      <c r="V476" s="31"/>
      <c r="W476" s="31"/>
      <c r="X476" s="46"/>
      <c r="Y476" s="46"/>
      <c r="Z476" s="46"/>
      <c r="AA476" s="46"/>
      <c r="AB476" s="46"/>
      <c r="AC476" s="46"/>
    </row>
    <row r="477" spans="1:29" ht="39.950000000000003" customHeight="1" x14ac:dyDescent="0.45">
      <c r="A477" s="155"/>
      <c r="B477" s="157"/>
      <c r="C477" s="63">
        <v>474</v>
      </c>
      <c r="D477" s="84" t="s">
        <v>968</v>
      </c>
      <c r="E477" s="115" t="s">
        <v>969</v>
      </c>
      <c r="F477" s="50" t="s">
        <v>228</v>
      </c>
      <c r="G477" s="50" t="s">
        <v>40</v>
      </c>
      <c r="H477" s="93">
        <v>22.28</v>
      </c>
      <c r="I477" s="32">
        <v>10</v>
      </c>
      <c r="J477" s="38">
        <f t="shared" si="14"/>
        <v>5</v>
      </c>
      <c r="K477" s="39" t="str">
        <f t="shared" si="15"/>
        <v>OK</v>
      </c>
      <c r="L477" s="128"/>
      <c r="M477" s="128"/>
      <c r="N477" s="128"/>
      <c r="O477" s="128"/>
      <c r="P477" s="128">
        <v>5</v>
      </c>
      <c r="Q477" s="31"/>
      <c r="R477" s="31"/>
      <c r="S477" s="31"/>
      <c r="T477" s="31"/>
      <c r="U477" s="31"/>
      <c r="V477" s="31"/>
      <c r="W477" s="31"/>
      <c r="X477" s="46"/>
      <c r="Y477" s="46"/>
      <c r="Z477" s="46"/>
      <c r="AA477" s="46"/>
      <c r="AB477" s="46"/>
      <c r="AC477" s="46"/>
    </row>
    <row r="478" spans="1:29" ht="39.950000000000003" customHeight="1" x14ac:dyDescent="0.45">
      <c r="A478" s="155"/>
      <c r="B478" s="157"/>
      <c r="C478" s="66">
        <v>475</v>
      </c>
      <c r="D478" s="75" t="s">
        <v>970</v>
      </c>
      <c r="E478" s="115" t="s">
        <v>956</v>
      </c>
      <c r="F478" s="50" t="s">
        <v>35</v>
      </c>
      <c r="G478" s="50" t="s">
        <v>40</v>
      </c>
      <c r="H478" s="93">
        <v>0.5</v>
      </c>
      <c r="I478" s="32"/>
      <c r="J478" s="38">
        <f t="shared" si="14"/>
        <v>0</v>
      </c>
      <c r="K478" s="39" t="str">
        <f t="shared" si="15"/>
        <v>OK</v>
      </c>
      <c r="L478" s="128"/>
      <c r="M478" s="128"/>
      <c r="N478" s="128"/>
      <c r="O478" s="128"/>
      <c r="P478" s="128"/>
      <c r="Q478" s="31"/>
      <c r="R478" s="31"/>
      <c r="S478" s="31"/>
      <c r="T478" s="31"/>
      <c r="U478" s="31"/>
      <c r="V478" s="31"/>
      <c r="W478" s="31"/>
      <c r="X478" s="46"/>
      <c r="Y478" s="46"/>
      <c r="Z478" s="46"/>
      <c r="AA478" s="46"/>
      <c r="AB478" s="46"/>
      <c r="AC478" s="46"/>
    </row>
    <row r="479" spans="1:29" ht="39.950000000000003" customHeight="1" x14ac:dyDescent="0.45">
      <c r="A479" s="155"/>
      <c r="B479" s="157"/>
      <c r="C479" s="66">
        <v>476</v>
      </c>
      <c r="D479" s="75" t="s">
        <v>971</v>
      </c>
      <c r="E479" s="115" t="s">
        <v>956</v>
      </c>
      <c r="F479" s="50" t="s">
        <v>35</v>
      </c>
      <c r="G479" s="50" t="s">
        <v>40</v>
      </c>
      <c r="H479" s="93">
        <v>0.64</v>
      </c>
      <c r="I479" s="32"/>
      <c r="J479" s="38">
        <f t="shared" si="14"/>
        <v>0</v>
      </c>
      <c r="K479" s="39" t="str">
        <f t="shared" si="15"/>
        <v>OK</v>
      </c>
      <c r="L479" s="128"/>
      <c r="M479" s="128"/>
      <c r="N479" s="128"/>
      <c r="O479" s="128"/>
      <c r="P479" s="128"/>
      <c r="Q479" s="31"/>
      <c r="R479" s="31"/>
      <c r="S479" s="31"/>
      <c r="T479" s="31"/>
      <c r="U479" s="31"/>
      <c r="V479" s="31"/>
      <c r="W479" s="31"/>
      <c r="X479" s="46"/>
      <c r="Y479" s="46"/>
      <c r="Z479" s="46"/>
      <c r="AA479" s="46"/>
      <c r="AB479" s="46"/>
      <c r="AC479" s="46"/>
    </row>
    <row r="480" spans="1:29" ht="39.950000000000003" customHeight="1" x14ac:dyDescent="0.45">
      <c r="A480" s="155"/>
      <c r="B480" s="157"/>
      <c r="C480" s="63">
        <v>477</v>
      </c>
      <c r="D480" s="75" t="s">
        <v>972</v>
      </c>
      <c r="E480" s="115" t="s">
        <v>973</v>
      </c>
      <c r="F480" s="49" t="s">
        <v>99</v>
      </c>
      <c r="G480" s="50" t="s">
        <v>40</v>
      </c>
      <c r="H480" s="93">
        <v>78</v>
      </c>
      <c r="I480" s="32"/>
      <c r="J480" s="38">
        <f t="shared" si="14"/>
        <v>0</v>
      </c>
      <c r="K480" s="39" t="str">
        <f t="shared" si="15"/>
        <v>OK</v>
      </c>
      <c r="L480" s="128"/>
      <c r="M480" s="128"/>
      <c r="N480" s="128"/>
      <c r="O480" s="128"/>
      <c r="P480" s="128"/>
      <c r="Q480" s="31"/>
      <c r="R480" s="31"/>
      <c r="S480" s="31"/>
      <c r="T480" s="31"/>
      <c r="U480" s="31"/>
      <c r="V480" s="31"/>
      <c r="W480" s="31"/>
      <c r="X480" s="46"/>
      <c r="Y480" s="46"/>
      <c r="Z480" s="46"/>
      <c r="AA480" s="46"/>
      <c r="AB480" s="46"/>
      <c r="AC480" s="46"/>
    </row>
    <row r="481" spans="1:29" ht="39.950000000000003" customHeight="1" x14ac:dyDescent="0.45">
      <c r="A481" s="155"/>
      <c r="B481" s="157"/>
      <c r="C481" s="63">
        <v>478</v>
      </c>
      <c r="D481" s="87" t="s">
        <v>974</v>
      </c>
      <c r="E481" s="115" t="s">
        <v>975</v>
      </c>
      <c r="F481" s="49" t="s">
        <v>99</v>
      </c>
      <c r="G481" s="50" t="s">
        <v>40</v>
      </c>
      <c r="H481" s="93">
        <v>4.4000000000000004</v>
      </c>
      <c r="I481" s="32">
        <v>50</v>
      </c>
      <c r="J481" s="38">
        <f t="shared" si="14"/>
        <v>30</v>
      </c>
      <c r="K481" s="39" t="str">
        <f t="shared" si="15"/>
        <v>OK</v>
      </c>
      <c r="L481" s="128"/>
      <c r="M481" s="128"/>
      <c r="N481" s="128"/>
      <c r="O481" s="128"/>
      <c r="P481" s="128">
        <v>20</v>
      </c>
      <c r="Q481" s="31"/>
      <c r="R481" s="31"/>
      <c r="S481" s="31"/>
      <c r="T481" s="31"/>
      <c r="U481" s="31"/>
      <c r="V481" s="31"/>
      <c r="W481" s="31"/>
      <c r="X481" s="46"/>
      <c r="Y481" s="46"/>
      <c r="Z481" s="46"/>
      <c r="AA481" s="46"/>
      <c r="AB481" s="46"/>
      <c r="AC481" s="46"/>
    </row>
    <row r="482" spans="1:29" ht="39.950000000000003" customHeight="1" x14ac:dyDescent="0.45">
      <c r="A482" s="155"/>
      <c r="B482" s="157"/>
      <c r="C482" s="66">
        <v>479</v>
      </c>
      <c r="D482" s="75" t="s">
        <v>976</v>
      </c>
      <c r="E482" s="115" t="s">
        <v>977</v>
      </c>
      <c r="F482" s="50" t="s">
        <v>35</v>
      </c>
      <c r="G482" s="50" t="s">
        <v>40</v>
      </c>
      <c r="H482" s="93">
        <v>1.1000000000000001</v>
      </c>
      <c r="I482" s="32">
        <f>10</f>
        <v>10</v>
      </c>
      <c r="J482" s="38">
        <f t="shared" si="14"/>
        <v>0</v>
      </c>
      <c r="K482" s="39" t="str">
        <f t="shared" si="15"/>
        <v>OK</v>
      </c>
      <c r="L482" s="128"/>
      <c r="M482" s="128"/>
      <c r="N482" s="128"/>
      <c r="O482" s="128"/>
      <c r="P482" s="128">
        <v>10</v>
      </c>
      <c r="Q482" s="31"/>
      <c r="R482" s="31"/>
      <c r="S482" s="31"/>
      <c r="T482" s="31"/>
      <c r="U482" s="31"/>
      <c r="V482" s="31"/>
      <c r="W482" s="31"/>
      <c r="X482" s="46"/>
      <c r="Y482" s="46"/>
      <c r="Z482" s="46"/>
      <c r="AA482" s="46"/>
      <c r="AB482" s="46"/>
      <c r="AC482" s="46"/>
    </row>
    <row r="483" spans="1:29" ht="39.950000000000003" customHeight="1" x14ac:dyDescent="0.45">
      <c r="A483" s="155"/>
      <c r="B483" s="157"/>
      <c r="C483" s="66">
        <v>480</v>
      </c>
      <c r="D483" s="75" t="s">
        <v>978</v>
      </c>
      <c r="E483" s="115" t="s">
        <v>979</v>
      </c>
      <c r="F483" s="50" t="s">
        <v>35</v>
      </c>
      <c r="G483" s="50" t="s">
        <v>40</v>
      </c>
      <c r="H483" s="93">
        <v>460</v>
      </c>
      <c r="I483" s="32"/>
      <c r="J483" s="38">
        <f t="shared" si="14"/>
        <v>0</v>
      </c>
      <c r="K483" s="39" t="str">
        <f t="shared" si="15"/>
        <v>OK</v>
      </c>
      <c r="L483" s="128"/>
      <c r="M483" s="128"/>
      <c r="N483" s="128"/>
      <c r="O483" s="128"/>
      <c r="P483" s="128"/>
      <c r="Q483" s="31"/>
      <c r="R483" s="31"/>
      <c r="S483" s="31"/>
      <c r="T483" s="31"/>
      <c r="U483" s="31"/>
      <c r="V483" s="31"/>
      <c r="W483" s="31"/>
      <c r="X483" s="46"/>
      <c r="Y483" s="46"/>
      <c r="Z483" s="46"/>
      <c r="AA483" s="46"/>
      <c r="AB483" s="46"/>
      <c r="AC483" s="46"/>
    </row>
    <row r="484" spans="1:29" ht="39.950000000000003" customHeight="1" x14ac:dyDescent="0.45">
      <c r="A484" s="155"/>
      <c r="B484" s="157"/>
      <c r="C484" s="66">
        <v>481</v>
      </c>
      <c r="D484" s="75" t="s">
        <v>980</v>
      </c>
      <c r="E484" s="115" t="s">
        <v>956</v>
      </c>
      <c r="F484" s="50" t="s">
        <v>35</v>
      </c>
      <c r="G484" s="50" t="s">
        <v>40</v>
      </c>
      <c r="H484" s="93">
        <v>0.61</v>
      </c>
      <c r="I484" s="32"/>
      <c r="J484" s="38">
        <f t="shared" si="14"/>
        <v>0</v>
      </c>
      <c r="K484" s="39" t="str">
        <f t="shared" si="15"/>
        <v>OK</v>
      </c>
      <c r="L484" s="128"/>
      <c r="M484" s="128"/>
      <c r="N484" s="128"/>
      <c r="O484" s="128"/>
      <c r="P484" s="128"/>
      <c r="Q484" s="31"/>
      <c r="R484" s="31"/>
      <c r="S484" s="31"/>
      <c r="T484" s="31"/>
      <c r="U484" s="31"/>
      <c r="V484" s="31"/>
      <c r="W484" s="31"/>
      <c r="X484" s="46"/>
      <c r="Y484" s="46"/>
      <c r="Z484" s="46"/>
      <c r="AA484" s="46"/>
      <c r="AB484" s="46"/>
      <c r="AC484" s="46"/>
    </row>
    <row r="485" spans="1:29" ht="39.950000000000003" customHeight="1" x14ac:dyDescent="0.45">
      <c r="A485" s="155"/>
      <c r="B485" s="157"/>
      <c r="C485" s="66">
        <v>482</v>
      </c>
      <c r="D485" s="75" t="s">
        <v>981</v>
      </c>
      <c r="E485" s="115" t="s">
        <v>982</v>
      </c>
      <c r="F485" s="50" t="s">
        <v>35</v>
      </c>
      <c r="G485" s="50" t="s">
        <v>40</v>
      </c>
      <c r="H485" s="93">
        <v>34</v>
      </c>
      <c r="I485" s="32"/>
      <c r="J485" s="38">
        <f t="shared" si="14"/>
        <v>0</v>
      </c>
      <c r="K485" s="39" t="str">
        <f t="shared" si="15"/>
        <v>OK</v>
      </c>
      <c r="L485" s="128"/>
      <c r="M485" s="128"/>
      <c r="N485" s="128"/>
      <c r="O485" s="128"/>
      <c r="P485" s="128"/>
      <c r="Q485" s="31"/>
      <c r="R485" s="31"/>
      <c r="S485" s="31"/>
      <c r="T485" s="31"/>
      <c r="U485" s="31"/>
      <c r="V485" s="31"/>
      <c r="W485" s="31"/>
      <c r="X485" s="46"/>
      <c r="Y485" s="46"/>
      <c r="Z485" s="46"/>
      <c r="AA485" s="46"/>
      <c r="AB485" s="46"/>
      <c r="AC485" s="46"/>
    </row>
    <row r="486" spans="1:29" ht="39.950000000000003" customHeight="1" x14ac:dyDescent="0.45">
      <c r="A486" s="156"/>
      <c r="B486" s="158"/>
      <c r="C486" s="66">
        <v>483</v>
      </c>
      <c r="D486" s="75" t="s">
        <v>983</v>
      </c>
      <c r="E486" s="115" t="s">
        <v>982</v>
      </c>
      <c r="F486" s="50" t="s">
        <v>35</v>
      </c>
      <c r="G486" s="50" t="s">
        <v>40</v>
      </c>
      <c r="H486" s="93">
        <v>38.08</v>
      </c>
      <c r="I486" s="32"/>
      <c r="J486" s="38">
        <f t="shared" si="14"/>
        <v>0</v>
      </c>
      <c r="K486" s="39" t="str">
        <f t="shared" si="15"/>
        <v>OK</v>
      </c>
      <c r="L486" s="128"/>
      <c r="M486" s="128"/>
      <c r="N486" s="128"/>
      <c r="O486" s="128"/>
      <c r="P486" s="128"/>
      <c r="Q486" s="31"/>
      <c r="R486" s="31"/>
      <c r="S486" s="31"/>
      <c r="T486" s="31"/>
      <c r="U486" s="31"/>
      <c r="V486" s="31"/>
      <c r="W486" s="31"/>
      <c r="X486" s="46"/>
      <c r="Y486" s="46"/>
      <c r="Z486" s="46"/>
      <c r="AA486" s="46"/>
      <c r="AB486" s="46"/>
      <c r="AC486" s="46"/>
    </row>
    <row r="487" spans="1:29" ht="39.950000000000003" customHeight="1" x14ac:dyDescent="0.45">
      <c r="A487" s="139">
        <v>8</v>
      </c>
      <c r="B487" s="151" t="s">
        <v>626</v>
      </c>
      <c r="C487" s="67">
        <v>484</v>
      </c>
      <c r="D487" s="78" t="s">
        <v>343</v>
      </c>
      <c r="E487" s="107" t="s">
        <v>984</v>
      </c>
      <c r="F487" s="51" t="s">
        <v>35</v>
      </c>
      <c r="G487" s="51" t="s">
        <v>157</v>
      </c>
      <c r="H487" s="95">
        <v>10.28</v>
      </c>
      <c r="I487" s="32"/>
      <c r="J487" s="38">
        <f t="shared" si="14"/>
        <v>0</v>
      </c>
      <c r="K487" s="39" t="str">
        <f t="shared" si="15"/>
        <v>OK</v>
      </c>
      <c r="L487" s="128"/>
      <c r="M487" s="128"/>
      <c r="N487" s="128"/>
      <c r="O487" s="128"/>
      <c r="P487" s="128"/>
      <c r="Q487" s="31"/>
      <c r="R487" s="31"/>
      <c r="S487" s="31"/>
      <c r="T487" s="31"/>
      <c r="U487" s="31"/>
      <c r="V487" s="31"/>
      <c r="W487" s="31"/>
      <c r="X487" s="46"/>
      <c r="Y487" s="46"/>
      <c r="Z487" s="46"/>
      <c r="AA487" s="46"/>
      <c r="AB487" s="46"/>
      <c r="AC487" s="46"/>
    </row>
    <row r="488" spans="1:29" ht="39.950000000000003" customHeight="1" x14ac:dyDescent="0.45">
      <c r="A488" s="140"/>
      <c r="B488" s="152"/>
      <c r="C488" s="67">
        <v>485</v>
      </c>
      <c r="D488" s="78" t="s">
        <v>344</v>
      </c>
      <c r="E488" s="107" t="s">
        <v>985</v>
      </c>
      <c r="F488" s="51" t="s">
        <v>35</v>
      </c>
      <c r="G488" s="51" t="s">
        <v>157</v>
      </c>
      <c r="H488" s="95">
        <v>2.4700000000000002</v>
      </c>
      <c r="I488" s="32"/>
      <c r="J488" s="38">
        <f t="shared" si="14"/>
        <v>0</v>
      </c>
      <c r="K488" s="39" t="str">
        <f t="shared" si="15"/>
        <v>OK</v>
      </c>
      <c r="L488" s="128"/>
      <c r="M488" s="128"/>
      <c r="N488" s="128"/>
      <c r="O488" s="128"/>
      <c r="P488" s="128"/>
      <c r="Q488" s="31"/>
      <c r="R488" s="31"/>
      <c r="S488" s="31"/>
      <c r="T488" s="31"/>
      <c r="U488" s="31"/>
      <c r="V488" s="31"/>
      <c r="W488" s="31"/>
      <c r="X488" s="46"/>
      <c r="Y488" s="46"/>
      <c r="Z488" s="46"/>
      <c r="AA488" s="46"/>
      <c r="AB488" s="46"/>
      <c r="AC488" s="46"/>
    </row>
    <row r="489" spans="1:29" ht="39.950000000000003" customHeight="1" x14ac:dyDescent="0.45">
      <c r="A489" s="140"/>
      <c r="B489" s="152"/>
      <c r="C489" s="67">
        <v>486</v>
      </c>
      <c r="D489" s="78" t="s">
        <v>986</v>
      </c>
      <c r="E489" s="107" t="s">
        <v>987</v>
      </c>
      <c r="F489" s="51" t="s">
        <v>35</v>
      </c>
      <c r="G489" s="51" t="s">
        <v>157</v>
      </c>
      <c r="H489" s="95">
        <v>2.31</v>
      </c>
      <c r="I489" s="32"/>
      <c r="J489" s="38">
        <f t="shared" si="14"/>
        <v>0</v>
      </c>
      <c r="K489" s="39" t="str">
        <f t="shared" si="15"/>
        <v>OK</v>
      </c>
      <c r="L489" s="128"/>
      <c r="M489" s="128"/>
      <c r="N489" s="128"/>
      <c r="O489" s="128"/>
      <c r="P489" s="128"/>
      <c r="Q489" s="31"/>
      <c r="R489" s="31"/>
      <c r="S489" s="31"/>
      <c r="T489" s="31"/>
      <c r="U489" s="31"/>
      <c r="V489" s="31"/>
      <c r="W489" s="31"/>
      <c r="X489" s="46"/>
      <c r="Y489" s="46"/>
      <c r="Z489" s="46"/>
      <c r="AA489" s="46"/>
      <c r="AB489" s="46"/>
      <c r="AC489" s="46"/>
    </row>
    <row r="490" spans="1:29" ht="39.950000000000003" customHeight="1" x14ac:dyDescent="0.45">
      <c r="A490" s="140"/>
      <c r="B490" s="152"/>
      <c r="C490" s="67">
        <v>487</v>
      </c>
      <c r="D490" s="78" t="s">
        <v>345</v>
      </c>
      <c r="E490" s="107" t="s">
        <v>988</v>
      </c>
      <c r="F490" s="51" t="s">
        <v>35</v>
      </c>
      <c r="G490" s="51" t="s">
        <v>157</v>
      </c>
      <c r="H490" s="95">
        <v>6.49</v>
      </c>
      <c r="I490" s="32"/>
      <c r="J490" s="38">
        <f t="shared" si="14"/>
        <v>0</v>
      </c>
      <c r="K490" s="39" t="str">
        <f t="shared" si="15"/>
        <v>OK</v>
      </c>
      <c r="L490" s="128"/>
      <c r="M490" s="128"/>
      <c r="N490" s="128"/>
      <c r="O490" s="128"/>
      <c r="P490" s="128"/>
      <c r="Q490" s="31"/>
      <c r="R490" s="31"/>
      <c r="S490" s="31"/>
      <c r="T490" s="31"/>
      <c r="U490" s="31"/>
      <c r="V490" s="31"/>
      <c r="W490" s="31"/>
      <c r="X490" s="46"/>
      <c r="Y490" s="46"/>
      <c r="Z490" s="46"/>
      <c r="AA490" s="46"/>
      <c r="AB490" s="46"/>
      <c r="AC490" s="46"/>
    </row>
    <row r="491" spans="1:29" ht="39.950000000000003" customHeight="1" x14ac:dyDescent="0.45">
      <c r="A491" s="140"/>
      <c r="B491" s="152"/>
      <c r="C491" s="67">
        <v>488</v>
      </c>
      <c r="D491" s="78" t="s">
        <v>346</v>
      </c>
      <c r="E491" s="107" t="s">
        <v>989</v>
      </c>
      <c r="F491" s="51" t="s">
        <v>35</v>
      </c>
      <c r="G491" s="51" t="s">
        <v>157</v>
      </c>
      <c r="H491" s="95">
        <v>6.04</v>
      </c>
      <c r="I491" s="32"/>
      <c r="J491" s="38">
        <f t="shared" si="14"/>
        <v>0</v>
      </c>
      <c r="K491" s="39" t="str">
        <f t="shared" si="15"/>
        <v>OK</v>
      </c>
      <c r="L491" s="128"/>
      <c r="M491" s="128"/>
      <c r="N491" s="128"/>
      <c r="O491" s="128"/>
      <c r="P491" s="128"/>
      <c r="Q491" s="31"/>
      <c r="R491" s="31"/>
      <c r="S491" s="31"/>
      <c r="T491" s="31"/>
      <c r="U491" s="31"/>
      <c r="V491" s="31"/>
      <c r="W491" s="31"/>
      <c r="X491" s="46"/>
      <c r="Y491" s="46"/>
      <c r="Z491" s="46"/>
      <c r="AA491" s="46"/>
      <c r="AB491" s="46"/>
      <c r="AC491" s="46"/>
    </row>
    <row r="492" spans="1:29" ht="39.950000000000003" customHeight="1" x14ac:dyDescent="0.45">
      <c r="A492" s="140"/>
      <c r="B492" s="152"/>
      <c r="C492" s="67">
        <v>489</v>
      </c>
      <c r="D492" s="78" t="s">
        <v>347</v>
      </c>
      <c r="E492" s="107" t="s">
        <v>990</v>
      </c>
      <c r="F492" s="51" t="s">
        <v>35</v>
      </c>
      <c r="G492" s="51" t="s">
        <v>157</v>
      </c>
      <c r="H492" s="95">
        <v>6.18</v>
      </c>
      <c r="I492" s="32"/>
      <c r="J492" s="38">
        <f t="shared" si="14"/>
        <v>0</v>
      </c>
      <c r="K492" s="39" t="str">
        <f t="shared" si="15"/>
        <v>OK</v>
      </c>
      <c r="L492" s="128"/>
      <c r="M492" s="128"/>
      <c r="N492" s="128"/>
      <c r="O492" s="128"/>
      <c r="P492" s="128"/>
      <c r="Q492" s="31"/>
      <c r="R492" s="31"/>
      <c r="S492" s="31"/>
      <c r="T492" s="31"/>
      <c r="U492" s="31"/>
      <c r="V492" s="31"/>
      <c r="W492" s="31"/>
      <c r="X492" s="46"/>
      <c r="Y492" s="46"/>
      <c r="Z492" s="46"/>
      <c r="AA492" s="46"/>
      <c r="AB492" s="46"/>
      <c r="AC492" s="46"/>
    </row>
    <row r="493" spans="1:29" ht="39.950000000000003" customHeight="1" x14ac:dyDescent="0.45">
      <c r="A493" s="140"/>
      <c r="B493" s="152"/>
      <c r="C493" s="67">
        <v>490</v>
      </c>
      <c r="D493" s="78" t="s">
        <v>348</v>
      </c>
      <c r="E493" s="107" t="s">
        <v>991</v>
      </c>
      <c r="F493" s="51" t="s">
        <v>35</v>
      </c>
      <c r="G493" s="51" t="s">
        <v>157</v>
      </c>
      <c r="H493" s="95">
        <v>9.6</v>
      </c>
      <c r="I493" s="32"/>
      <c r="J493" s="38">
        <f t="shared" si="14"/>
        <v>0</v>
      </c>
      <c r="K493" s="39" t="str">
        <f t="shared" si="15"/>
        <v>OK</v>
      </c>
      <c r="L493" s="128"/>
      <c r="M493" s="128"/>
      <c r="N493" s="128"/>
      <c r="O493" s="128"/>
      <c r="P493" s="128"/>
      <c r="Q493" s="31"/>
      <c r="R493" s="31"/>
      <c r="S493" s="31"/>
      <c r="T493" s="31"/>
      <c r="U493" s="31"/>
      <c r="V493" s="31"/>
      <c r="W493" s="31"/>
      <c r="X493" s="46"/>
      <c r="Y493" s="46"/>
      <c r="Z493" s="46"/>
      <c r="AA493" s="46"/>
      <c r="AB493" s="46"/>
      <c r="AC493" s="46"/>
    </row>
    <row r="494" spans="1:29" ht="39.950000000000003" customHeight="1" x14ac:dyDescent="0.45">
      <c r="A494" s="140"/>
      <c r="B494" s="152"/>
      <c r="C494" s="67">
        <v>491</v>
      </c>
      <c r="D494" s="78" t="s">
        <v>349</v>
      </c>
      <c r="E494" s="107" t="s">
        <v>992</v>
      </c>
      <c r="F494" s="51" t="s">
        <v>35</v>
      </c>
      <c r="G494" s="51" t="s">
        <v>157</v>
      </c>
      <c r="H494" s="95">
        <v>7.94</v>
      </c>
      <c r="I494" s="32"/>
      <c r="J494" s="38">
        <f t="shared" si="14"/>
        <v>0</v>
      </c>
      <c r="K494" s="39" t="str">
        <f t="shared" si="15"/>
        <v>OK</v>
      </c>
      <c r="L494" s="128"/>
      <c r="M494" s="128"/>
      <c r="N494" s="128"/>
      <c r="O494" s="128"/>
      <c r="P494" s="128"/>
      <c r="Q494" s="31"/>
      <c r="R494" s="31"/>
      <c r="S494" s="31"/>
      <c r="T494" s="31"/>
      <c r="U494" s="31"/>
      <c r="V494" s="31"/>
      <c r="W494" s="31"/>
      <c r="X494" s="46"/>
      <c r="Y494" s="46"/>
      <c r="Z494" s="46"/>
      <c r="AA494" s="46"/>
      <c r="AB494" s="46"/>
      <c r="AC494" s="46"/>
    </row>
    <row r="495" spans="1:29" ht="39.950000000000003" customHeight="1" x14ac:dyDescent="0.45">
      <c r="A495" s="140"/>
      <c r="B495" s="152"/>
      <c r="C495" s="67">
        <v>492</v>
      </c>
      <c r="D495" s="78" t="s">
        <v>350</v>
      </c>
      <c r="E495" s="107" t="s">
        <v>993</v>
      </c>
      <c r="F495" s="51" t="s">
        <v>35</v>
      </c>
      <c r="G495" s="51" t="s">
        <v>157</v>
      </c>
      <c r="H495" s="95">
        <v>3.89</v>
      </c>
      <c r="I495" s="32"/>
      <c r="J495" s="38">
        <f t="shared" si="14"/>
        <v>0</v>
      </c>
      <c r="K495" s="39" t="str">
        <f t="shared" si="15"/>
        <v>OK</v>
      </c>
      <c r="L495" s="128"/>
      <c r="M495" s="128"/>
      <c r="N495" s="128"/>
      <c r="O495" s="128"/>
      <c r="P495" s="128"/>
      <c r="Q495" s="31"/>
      <c r="R495" s="31"/>
      <c r="S495" s="31"/>
      <c r="T495" s="31"/>
      <c r="U495" s="31"/>
      <c r="V495" s="31"/>
      <c r="W495" s="31"/>
      <c r="X495" s="46"/>
      <c r="Y495" s="46"/>
      <c r="Z495" s="46"/>
      <c r="AA495" s="46"/>
      <c r="AB495" s="46"/>
      <c r="AC495" s="46"/>
    </row>
    <row r="496" spans="1:29" ht="39.950000000000003" customHeight="1" x14ac:dyDescent="0.45">
      <c r="A496" s="140"/>
      <c r="B496" s="152"/>
      <c r="C496" s="67">
        <v>493</v>
      </c>
      <c r="D496" s="78" t="s">
        <v>351</v>
      </c>
      <c r="E496" s="107" t="s">
        <v>994</v>
      </c>
      <c r="F496" s="51" t="s">
        <v>35</v>
      </c>
      <c r="G496" s="51" t="s">
        <v>157</v>
      </c>
      <c r="H496" s="95">
        <v>5.4</v>
      </c>
      <c r="I496" s="32"/>
      <c r="J496" s="38">
        <f t="shared" si="14"/>
        <v>0</v>
      </c>
      <c r="K496" s="39" t="str">
        <f t="shared" si="15"/>
        <v>OK</v>
      </c>
      <c r="L496" s="128"/>
      <c r="M496" s="128"/>
      <c r="N496" s="128"/>
      <c r="O496" s="128"/>
      <c r="P496" s="128"/>
      <c r="Q496" s="31"/>
      <c r="R496" s="31"/>
      <c r="S496" s="31"/>
      <c r="T496" s="31"/>
      <c r="U496" s="31"/>
      <c r="V496" s="31"/>
      <c r="W496" s="31"/>
      <c r="X496" s="46"/>
      <c r="Y496" s="46"/>
      <c r="Z496" s="46"/>
      <c r="AA496" s="46"/>
      <c r="AB496" s="46"/>
      <c r="AC496" s="46"/>
    </row>
    <row r="497" spans="1:29" ht="39.950000000000003" customHeight="1" x14ac:dyDescent="0.45">
      <c r="A497" s="140"/>
      <c r="B497" s="152"/>
      <c r="C497" s="67">
        <v>494</v>
      </c>
      <c r="D497" s="78" t="s">
        <v>352</v>
      </c>
      <c r="E497" s="107" t="s">
        <v>995</v>
      </c>
      <c r="F497" s="51" t="s">
        <v>35</v>
      </c>
      <c r="G497" s="51" t="s">
        <v>157</v>
      </c>
      <c r="H497" s="95">
        <v>7.61</v>
      </c>
      <c r="I497" s="32"/>
      <c r="J497" s="38">
        <f t="shared" si="14"/>
        <v>0</v>
      </c>
      <c r="K497" s="39" t="str">
        <f t="shared" si="15"/>
        <v>OK</v>
      </c>
      <c r="L497" s="128"/>
      <c r="M497" s="128"/>
      <c r="N497" s="128"/>
      <c r="O497" s="128"/>
      <c r="P497" s="128"/>
      <c r="Q497" s="31"/>
      <c r="R497" s="31"/>
      <c r="S497" s="31"/>
      <c r="T497" s="31"/>
      <c r="U497" s="31"/>
      <c r="V497" s="31"/>
      <c r="W497" s="31"/>
      <c r="X497" s="46"/>
      <c r="Y497" s="46"/>
      <c r="Z497" s="46"/>
      <c r="AA497" s="46"/>
      <c r="AB497" s="46"/>
      <c r="AC497" s="46"/>
    </row>
    <row r="498" spans="1:29" ht="39.950000000000003" customHeight="1" x14ac:dyDescent="0.45">
      <c r="A498" s="140"/>
      <c r="B498" s="152"/>
      <c r="C498" s="67">
        <v>495</v>
      </c>
      <c r="D498" s="78" t="s">
        <v>353</v>
      </c>
      <c r="E498" s="107" t="s">
        <v>996</v>
      </c>
      <c r="F498" s="51" t="s">
        <v>35</v>
      </c>
      <c r="G498" s="51" t="s">
        <v>157</v>
      </c>
      <c r="H498" s="95">
        <v>6.1</v>
      </c>
      <c r="I498" s="32"/>
      <c r="J498" s="38">
        <f t="shared" si="14"/>
        <v>0</v>
      </c>
      <c r="K498" s="39" t="str">
        <f t="shared" si="15"/>
        <v>OK</v>
      </c>
      <c r="L498" s="128"/>
      <c r="M498" s="128"/>
      <c r="N498" s="128"/>
      <c r="O498" s="128"/>
      <c r="P498" s="128"/>
      <c r="Q498" s="31"/>
      <c r="R498" s="31"/>
      <c r="S498" s="31"/>
      <c r="T498" s="31"/>
      <c r="U498" s="31"/>
      <c r="V498" s="31"/>
      <c r="W498" s="31"/>
      <c r="X498" s="46"/>
      <c r="Y498" s="46"/>
      <c r="Z498" s="46"/>
      <c r="AA498" s="46"/>
      <c r="AB498" s="46"/>
      <c r="AC498" s="46"/>
    </row>
    <row r="499" spans="1:29" ht="39.950000000000003" customHeight="1" x14ac:dyDescent="0.45">
      <c r="A499" s="140"/>
      <c r="B499" s="152"/>
      <c r="C499" s="67">
        <v>496</v>
      </c>
      <c r="D499" s="78" t="s">
        <v>354</v>
      </c>
      <c r="E499" s="107" t="s">
        <v>997</v>
      </c>
      <c r="F499" s="51" t="s">
        <v>35</v>
      </c>
      <c r="G499" s="51" t="s">
        <v>157</v>
      </c>
      <c r="H499" s="95">
        <v>8.6300000000000008</v>
      </c>
      <c r="I499" s="32"/>
      <c r="J499" s="38">
        <f t="shared" si="14"/>
        <v>0</v>
      </c>
      <c r="K499" s="39" t="str">
        <f t="shared" si="15"/>
        <v>OK</v>
      </c>
      <c r="L499" s="128"/>
      <c r="M499" s="128"/>
      <c r="N499" s="128"/>
      <c r="O499" s="128"/>
      <c r="P499" s="128"/>
      <c r="Q499" s="31"/>
      <c r="R499" s="31"/>
      <c r="S499" s="31"/>
      <c r="T499" s="31"/>
      <c r="U499" s="31"/>
      <c r="V499" s="31"/>
      <c r="W499" s="31"/>
      <c r="X499" s="46"/>
      <c r="Y499" s="46"/>
      <c r="Z499" s="46"/>
      <c r="AA499" s="46"/>
      <c r="AB499" s="46"/>
      <c r="AC499" s="46"/>
    </row>
    <row r="500" spans="1:29" ht="39.950000000000003" customHeight="1" x14ac:dyDescent="0.45">
      <c r="A500" s="140"/>
      <c r="B500" s="152"/>
      <c r="C500" s="67">
        <v>497</v>
      </c>
      <c r="D500" s="78" t="s">
        <v>355</v>
      </c>
      <c r="E500" s="107" t="s">
        <v>998</v>
      </c>
      <c r="F500" s="51" t="s">
        <v>35</v>
      </c>
      <c r="G500" s="51" t="s">
        <v>157</v>
      </c>
      <c r="H500" s="95">
        <v>3.65</v>
      </c>
      <c r="I500" s="32"/>
      <c r="J500" s="38">
        <f t="shared" si="14"/>
        <v>0</v>
      </c>
      <c r="K500" s="39" t="str">
        <f t="shared" si="15"/>
        <v>OK</v>
      </c>
      <c r="L500" s="128"/>
      <c r="M500" s="128"/>
      <c r="N500" s="128"/>
      <c r="O500" s="128"/>
      <c r="P500" s="128"/>
      <c r="Q500" s="31"/>
      <c r="R500" s="31"/>
      <c r="S500" s="31"/>
      <c r="T500" s="31"/>
      <c r="U500" s="31"/>
      <c r="V500" s="31"/>
      <c r="W500" s="31"/>
      <c r="X500" s="46"/>
      <c r="Y500" s="46"/>
      <c r="Z500" s="46"/>
      <c r="AA500" s="46"/>
      <c r="AB500" s="46"/>
      <c r="AC500" s="46"/>
    </row>
    <row r="501" spans="1:29" ht="39.950000000000003" customHeight="1" x14ac:dyDescent="0.45">
      <c r="A501" s="140"/>
      <c r="B501" s="152"/>
      <c r="C501" s="67">
        <v>498</v>
      </c>
      <c r="D501" s="78" t="s">
        <v>356</v>
      </c>
      <c r="E501" s="107" t="s">
        <v>999</v>
      </c>
      <c r="F501" s="51" t="s">
        <v>35</v>
      </c>
      <c r="G501" s="51" t="s">
        <v>157</v>
      </c>
      <c r="H501" s="95">
        <v>5.2</v>
      </c>
      <c r="I501" s="32"/>
      <c r="J501" s="38">
        <f t="shared" si="14"/>
        <v>0</v>
      </c>
      <c r="K501" s="39" t="str">
        <f t="shared" si="15"/>
        <v>OK</v>
      </c>
      <c r="L501" s="128"/>
      <c r="M501" s="128"/>
      <c r="N501" s="128"/>
      <c r="O501" s="128"/>
      <c r="P501" s="128"/>
      <c r="Q501" s="31"/>
      <c r="R501" s="31"/>
      <c r="S501" s="31"/>
      <c r="T501" s="31"/>
      <c r="U501" s="31"/>
      <c r="V501" s="31"/>
      <c r="W501" s="31"/>
      <c r="X501" s="46"/>
      <c r="Y501" s="46"/>
      <c r="Z501" s="46"/>
      <c r="AA501" s="46"/>
      <c r="AB501" s="46"/>
      <c r="AC501" s="46"/>
    </row>
    <row r="502" spans="1:29" ht="39.950000000000003" customHeight="1" x14ac:dyDescent="0.45">
      <c r="A502" s="140"/>
      <c r="B502" s="152"/>
      <c r="C502" s="67">
        <v>499</v>
      </c>
      <c r="D502" s="78" t="s">
        <v>357</v>
      </c>
      <c r="E502" s="107" t="s">
        <v>1000</v>
      </c>
      <c r="F502" s="51" t="s">
        <v>35</v>
      </c>
      <c r="G502" s="51" t="s">
        <v>157</v>
      </c>
      <c r="H502" s="95">
        <v>34.72</v>
      </c>
      <c r="I502" s="32"/>
      <c r="J502" s="38">
        <f t="shared" si="14"/>
        <v>0</v>
      </c>
      <c r="K502" s="39" t="str">
        <f t="shared" si="15"/>
        <v>OK</v>
      </c>
      <c r="L502" s="128"/>
      <c r="M502" s="128"/>
      <c r="N502" s="128"/>
      <c r="O502" s="128"/>
      <c r="P502" s="128"/>
      <c r="Q502" s="31"/>
      <c r="R502" s="31"/>
      <c r="S502" s="31"/>
      <c r="T502" s="31"/>
      <c r="U502" s="31"/>
      <c r="V502" s="31"/>
      <c r="W502" s="31"/>
      <c r="X502" s="46"/>
      <c r="Y502" s="46"/>
      <c r="Z502" s="46"/>
      <c r="AA502" s="46"/>
      <c r="AB502" s="46"/>
      <c r="AC502" s="46"/>
    </row>
    <row r="503" spans="1:29" ht="39.950000000000003" customHeight="1" x14ac:dyDescent="0.45">
      <c r="A503" s="140"/>
      <c r="B503" s="152"/>
      <c r="C503" s="67">
        <v>500</v>
      </c>
      <c r="D503" s="78" t="s">
        <v>358</v>
      </c>
      <c r="E503" s="107" t="s">
        <v>1001</v>
      </c>
      <c r="F503" s="51" t="s">
        <v>35</v>
      </c>
      <c r="G503" s="51" t="s">
        <v>157</v>
      </c>
      <c r="H503" s="95">
        <v>23.73</v>
      </c>
      <c r="I503" s="32"/>
      <c r="J503" s="38">
        <f t="shared" si="14"/>
        <v>0</v>
      </c>
      <c r="K503" s="39" t="str">
        <f t="shared" si="15"/>
        <v>OK</v>
      </c>
      <c r="L503" s="128"/>
      <c r="M503" s="128"/>
      <c r="N503" s="128"/>
      <c r="O503" s="128"/>
      <c r="P503" s="128"/>
      <c r="Q503" s="31"/>
      <c r="R503" s="31"/>
      <c r="S503" s="31"/>
      <c r="T503" s="31"/>
      <c r="U503" s="31"/>
      <c r="V503" s="31"/>
      <c r="W503" s="31"/>
      <c r="X503" s="46"/>
      <c r="Y503" s="46"/>
      <c r="Z503" s="46"/>
      <c r="AA503" s="46"/>
      <c r="AB503" s="46"/>
      <c r="AC503" s="46"/>
    </row>
    <row r="504" spans="1:29" ht="39.950000000000003" customHeight="1" x14ac:dyDescent="0.45">
      <c r="A504" s="140"/>
      <c r="B504" s="152"/>
      <c r="C504" s="67">
        <v>501</v>
      </c>
      <c r="D504" s="78" t="s">
        <v>359</v>
      </c>
      <c r="E504" s="107" t="s">
        <v>1002</v>
      </c>
      <c r="F504" s="51" t="s">
        <v>35</v>
      </c>
      <c r="G504" s="51" t="s">
        <v>157</v>
      </c>
      <c r="H504" s="95">
        <v>6.65</v>
      </c>
      <c r="I504" s="32"/>
      <c r="J504" s="38">
        <f t="shared" si="14"/>
        <v>0</v>
      </c>
      <c r="K504" s="39" t="str">
        <f t="shared" si="15"/>
        <v>OK</v>
      </c>
      <c r="L504" s="128"/>
      <c r="M504" s="128"/>
      <c r="N504" s="128"/>
      <c r="O504" s="128"/>
      <c r="P504" s="128"/>
      <c r="Q504" s="31"/>
      <c r="R504" s="31"/>
      <c r="S504" s="31"/>
      <c r="T504" s="31"/>
      <c r="U504" s="31"/>
      <c r="V504" s="31"/>
      <c r="W504" s="31"/>
      <c r="X504" s="46"/>
      <c r="Y504" s="46"/>
      <c r="Z504" s="46"/>
      <c r="AA504" s="46"/>
      <c r="AB504" s="46"/>
      <c r="AC504" s="46"/>
    </row>
    <row r="505" spans="1:29" ht="39.950000000000003" customHeight="1" x14ac:dyDescent="0.45">
      <c r="A505" s="140"/>
      <c r="B505" s="152"/>
      <c r="C505" s="67">
        <v>502</v>
      </c>
      <c r="D505" s="78" t="s">
        <v>496</v>
      </c>
      <c r="E505" s="107" t="s">
        <v>1003</v>
      </c>
      <c r="F505" s="52" t="s">
        <v>228</v>
      </c>
      <c r="G505" s="51" t="s">
        <v>157</v>
      </c>
      <c r="H505" s="95">
        <v>22.96</v>
      </c>
      <c r="I505" s="32">
        <v>10</v>
      </c>
      <c r="J505" s="38">
        <f t="shared" si="14"/>
        <v>0</v>
      </c>
      <c r="K505" s="39" t="str">
        <f t="shared" si="15"/>
        <v>OK</v>
      </c>
      <c r="L505" s="128"/>
      <c r="M505" s="128">
        <v>10</v>
      </c>
      <c r="N505" s="128"/>
      <c r="O505" s="128"/>
      <c r="P505" s="128"/>
      <c r="Q505" s="31"/>
      <c r="R505" s="31"/>
      <c r="S505" s="31"/>
      <c r="T505" s="31"/>
      <c r="U505" s="31"/>
      <c r="V505" s="31"/>
      <c r="W505" s="31"/>
      <c r="X505" s="46"/>
      <c r="Y505" s="46"/>
      <c r="Z505" s="46"/>
      <c r="AA505" s="46"/>
      <c r="AB505" s="46"/>
      <c r="AC505" s="46"/>
    </row>
    <row r="506" spans="1:29" ht="39.950000000000003" customHeight="1" x14ac:dyDescent="0.45">
      <c r="A506" s="140"/>
      <c r="B506" s="152"/>
      <c r="C506" s="67">
        <v>503</v>
      </c>
      <c r="D506" s="78" t="s">
        <v>497</v>
      </c>
      <c r="E506" s="107" t="s">
        <v>1003</v>
      </c>
      <c r="F506" s="52" t="s">
        <v>228</v>
      </c>
      <c r="G506" s="51" t="s">
        <v>157</v>
      </c>
      <c r="H506" s="95">
        <v>15.02</v>
      </c>
      <c r="I506" s="32">
        <v>10</v>
      </c>
      <c r="J506" s="38">
        <f t="shared" si="14"/>
        <v>0</v>
      </c>
      <c r="K506" s="39" t="str">
        <f t="shared" si="15"/>
        <v>OK</v>
      </c>
      <c r="L506" s="128"/>
      <c r="M506" s="128">
        <v>10</v>
      </c>
      <c r="N506" s="128"/>
      <c r="O506" s="128"/>
      <c r="P506" s="128"/>
      <c r="Q506" s="31"/>
      <c r="R506" s="31"/>
      <c r="S506" s="31"/>
      <c r="T506" s="31"/>
      <c r="U506" s="31"/>
      <c r="V506" s="31"/>
      <c r="W506" s="31"/>
      <c r="X506" s="46"/>
      <c r="Y506" s="46"/>
      <c r="Z506" s="46"/>
      <c r="AA506" s="46"/>
      <c r="AB506" s="46"/>
      <c r="AC506" s="46"/>
    </row>
    <row r="507" spans="1:29" ht="39.950000000000003" customHeight="1" x14ac:dyDescent="0.45">
      <c r="A507" s="140"/>
      <c r="B507" s="152"/>
      <c r="C507" s="67">
        <v>504</v>
      </c>
      <c r="D507" s="78" t="s">
        <v>498</v>
      </c>
      <c r="E507" s="107" t="s">
        <v>1004</v>
      </c>
      <c r="F507" s="52" t="s">
        <v>228</v>
      </c>
      <c r="G507" s="51" t="s">
        <v>157</v>
      </c>
      <c r="H507" s="95">
        <v>8.23</v>
      </c>
      <c r="I507" s="32"/>
      <c r="J507" s="38">
        <f t="shared" si="14"/>
        <v>0</v>
      </c>
      <c r="K507" s="39" t="str">
        <f t="shared" si="15"/>
        <v>OK</v>
      </c>
      <c r="L507" s="128"/>
      <c r="M507" s="128"/>
      <c r="N507" s="128"/>
      <c r="O507" s="128"/>
      <c r="P507" s="128"/>
      <c r="Q507" s="31"/>
      <c r="R507" s="31"/>
      <c r="S507" s="31"/>
      <c r="T507" s="31"/>
      <c r="U507" s="31"/>
      <c r="V507" s="31"/>
      <c r="W507" s="31"/>
      <c r="X507" s="46"/>
      <c r="Y507" s="46"/>
      <c r="Z507" s="46"/>
      <c r="AA507" s="46"/>
      <c r="AB507" s="46"/>
      <c r="AC507" s="46"/>
    </row>
    <row r="508" spans="1:29" ht="39.950000000000003" customHeight="1" x14ac:dyDescent="0.45">
      <c r="A508" s="140"/>
      <c r="B508" s="152"/>
      <c r="C508" s="67">
        <v>505</v>
      </c>
      <c r="D508" s="78" t="s">
        <v>499</v>
      </c>
      <c r="E508" s="107" t="s">
        <v>1005</v>
      </c>
      <c r="F508" s="52" t="s">
        <v>228</v>
      </c>
      <c r="G508" s="51" t="s">
        <v>157</v>
      </c>
      <c r="H508" s="95">
        <v>7.7</v>
      </c>
      <c r="I508" s="32"/>
      <c r="J508" s="38">
        <f t="shared" si="14"/>
        <v>0</v>
      </c>
      <c r="K508" s="39" t="str">
        <f t="shared" si="15"/>
        <v>OK</v>
      </c>
      <c r="L508" s="128"/>
      <c r="M508" s="128"/>
      <c r="N508" s="128"/>
      <c r="O508" s="128"/>
      <c r="P508" s="128"/>
      <c r="Q508" s="31"/>
      <c r="R508" s="31"/>
      <c r="S508" s="31"/>
      <c r="T508" s="31"/>
      <c r="U508" s="31"/>
      <c r="V508" s="31"/>
      <c r="W508" s="31"/>
      <c r="X508" s="46"/>
      <c r="Y508" s="46"/>
      <c r="Z508" s="46"/>
      <c r="AA508" s="46"/>
      <c r="AB508" s="46"/>
      <c r="AC508" s="46"/>
    </row>
    <row r="509" spans="1:29" ht="39.950000000000003" customHeight="1" x14ac:dyDescent="0.45">
      <c r="A509" s="140"/>
      <c r="B509" s="152"/>
      <c r="C509" s="67">
        <v>506</v>
      </c>
      <c r="D509" s="78" t="s">
        <v>500</v>
      </c>
      <c r="E509" s="107" t="s">
        <v>1006</v>
      </c>
      <c r="F509" s="52" t="s">
        <v>501</v>
      </c>
      <c r="G509" s="51" t="s">
        <v>157</v>
      </c>
      <c r="H509" s="95">
        <v>6.99</v>
      </c>
      <c r="I509" s="32"/>
      <c r="J509" s="38">
        <f t="shared" si="14"/>
        <v>0</v>
      </c>
      <c r="K509" s="39" t="str">
        <f t="shared" si="15"/>
        <v>OK</v>
      </c>
      <c r="L509" s="128"/>
      <c r="M509" s="128"/>
      <c r="N509" s="128"/>
      <c r="O509" s="128"/>
      <c r="P509" s="128"/>
      <c r="Q509" s="31"/>
      <c r="R509" s="31"/>
      <c r="S509" s="31"/>
      <c r="T509" s="31"/>
      <c r="U509" s="31"/>
      <c r="V509" s="31"/>
      <c r="W509" s="31"/>
      <c r="X509" s="46"/>
      <c r="Y509" s="46"/>
      <c r="Z509" s="46"/>
      <c r="AA509" s="46"/>
      <c r="AB509" s="46"/>
      <c r="AC509" s="46"/>
    </row>
    <row r="510" spans="1:29" ht="39.950000000000003" customHeight="1" x14ac:dyDescent="0.45">
      <c r="A510" s="140"/>
      <c r="B510" s="152"/>
      <c r="C510" s="67">
        <v>507</v>
      </c>
      <c r="D510" s="88" t="s">
        <v>502</v>
      </c>
      <c r="E510" s="107" t="s">
        <v>1007</v>
      </c>
      <c r="F510" s="52" t="s">
        <v>228</v>
      </c>
      <c r="G510" s="51" t="s">
        <v>157</v>
      </c>
      <c r="H510" s="95">
        <v>11.78</v>
      </c>
      <c r="I510" s="32"/>
      <c r="J510" s="38">
        <f t="shared" si="14"/>
        <v>0</v>
      </c>
      <c r="K510" s="39" t="str">
        <f t="shared" si="15"/>
        <v>OK</v>
      </c>
      <c r="L510" s="128"/>
      <c r="M510" s="128"/>
      <c r="N510" s="128"/>
      <c r="O510" s="128"/>
      <c r="P510" s="128"/>
      <c r="Q510" s="31"/>
      <c r="R510" s="31"/>
      <c r="S510" s="31"/>
      <c r="T510" s="31"/>
      <c r="U510" s="31"/>
      <c r="V510" s="31"/>
      <c r="W510" s="31"/>
      <c r="X510" s="46"/>
      <c r="Y510" s="46"/>
      <c r="Z510" s="46"/>
      <c r="AA510" s="46"/>
      <c r="AB510" s="46"/>
      <c r="AC510" s="46"/>
    </row>
    <row r="511" spans="1:29" ht="39.950000000000003" customHeight="1" x14ac:dyDescent="0.45">
      <c r="A511" s="140"/>
      <c r="B511" s="152"/>
      <c r="C511" s="67">
        <v>508</v>
      </c>
      <c r="D511" s="78" t="s">
        <v>360</v>
      </c>
      <c r="E511" s="107" t="s">
        <v>1008</v>
      </c>
      <c r="F511" s="51" t="s">
        <v>35</v>
      </c>
      <c r="G511" s="51" t="s">
        <v>157</v>
      </c>
      <c r="H511" s="95">
        <v>175.69</v>
      </c>
      <c r="I511" s="32"/>
      <c r="J511" s="38">
        <f t="shared" si="14"/>
        <v>0</v>
      </c>
      <c r="K511" s="39" t="str">
        <f t="shared" si="15"/>
        <v>OK</v>
      </c>
      <c r="L511" s="128"/>
      <c r="M511" s="128"/>
      <c r="N511" s="128"/>
      <c r="O511" s="128"/>
      <c r="P511" s="128"/>
      <c r="Q511" s="31"/>
      <c r="R511" s="31"/>
      <c r="S511" s="31"/>
      <c r="T511" s="31"/>
      <c r="U511" s="31"/>
      <c r="V511" s="31"/>
      <c r="W511" s="31"/>
      <c r="X511" s="46"/>
      <c r="Y511" s="46"/>
      <c r="Z511" s="46"/>
      <c r="AA511" s="46"/>
      <c r="AB511" s="46"/>
      <c r="AC511" s="46"/>
    </row>
    <row r="512" spans="1:29" ht="39.950000000000003" customHeight="1" x14ac:dyDescent="0.45">
      <c r="A512" s="140"/>
      <c r="B512" s="152"/>
      <c r="C512" s="67">
        <v>509</v>
      </c>
      <c r="D512" s="78" t="s">
        <v>361</v>
      </c>
      <c r="E512" s="107" t="s">
        <v>1004</v>
      </c>
      <c r="F512" s="51" t="s">
        <v>35</v>
      </c>
      <c r="G512" s="51" t="s">
        <v>157</v>
      </c>
      <c r="H512" s="95">
        <v>14.98</v>
      </c>
      <c r="I512" s="32"/>
      <c r="J512" s="38">
        <f t="shared" si="14"/>
        <v>0</v>
      </c>
      <c r="K512" s="39" t="str">
        <f t="shared" si="15"/>
        <v>OK</v>
      </c>
      <c r="L512" s="128"/>
      <c r="M512" s="128"/>
      <c r="N512" s="128"/>
      <c r="O512" s="128"/>
      <c r="P512" s="128"/>
      <c r="Q512" s="31"/>
      <c r="R512" s="31"/>
      <c r="S512" s="31"/>
      <c r="T512" s="31"/>
      <c r="U512" s="31"/>
      <c r="V512" s="31"/>
      <c r="W512" s="31"/>
      <c r="X512" s="46"/>
      <c r="Y512" s="46"/>
      <c r="Z512" s="46"/>
      <c r="AA512" s="46"/>
      <c r="AB512" s="46"/>
      <c r="AC512" s="46"/>
    </row>
    <row r="513" spans="1:29" ht="39.950000000000003" customHeight="1" x14ac:dyDescent="0.45">
      <c r="A513" s="140"/>
      <c r="B513" s="152"/>
      <c r="C513" s="67">
        <v>510</v>
      </c>
      <c r="D513" s="78" t="s">
        <v>362</v>
      </c>
      <c r="E513" s="107" t="s">
        <v>1009</v>
      </c>
      <c r="F513" s="51" t="s">
        <v>35</v>
      </c>
      <c r="G513" s="51" t="s">
        <v>157</v>
      </c>
      <c r="H513" s="95">
        <v>26.72</v>
      </c>
      <c r="I513" s="32">
        <v>2</v>
      </c>
      <c r="J513" s="38">
        <f t="shared" si="14"/>
        <v>1</v>
      </c>
      <c r="K513" s="39" t="str">
        <f t="shared" si="15"/>
        <v>OK</v>
      </c>
      <c r="L513" s="128"/>
      <c r="M513" s="128">
        <v>1</v>
      </c>
      <c r="N513" s="128"/>
      <c r="O513" s="128"/>
      <c r="P513" s="128"/>
      <c r="Q513" s="31"/>
      <c r="R513" s="31"/>
      <c r="S513" s="31"/>
      <c r="T513" s="31"/>
      <c r="U513" s="31"/>
      <c r="V513" s="31"/>
      <c r="W513" s="31"/>
      <c r="X513" s="46"/>
      <c r="Y513" s="46"/>
      <c r="Z513" s="46"/>
      <c r="AA513" s="46"/>
      <c r="AB513" s="46"/>
      <c r="AC513" s="46"/>
    </row>
    <row r="514" spans="1:29" ht="39.950000000000003" customHeight="1" x14ac:dyDescent="0.45">
      <c r="A514" s="140"/>
      <c r="B514" s="152"/>
      <c r="C514" s="67">
        <v>511</v>
      </c>
      <c r="D514" s="78" t="s">
        <v>363</v>
      </c>
      <c r="E514" s="107" t="s">
        <v>1010</v>
      </c>
      <c r="F514" s="51" t="s">
        <v>35</v>
      </c>
      <c r="G514" s="51" t="s">
        <v>157</v>
      </c>
      <c r="H514" s="95">
        <v>33.049999999999997</v>
      </c>
      <c r="I514" s="32"/>
      <c r="J514" s="38">
        <f t="shared" si="14"/>
        <v>0</v>
      </c>
      <c r="K514" s="39" t="str">
        <f t="shared" si="15"/>
        <v>OK</v>
      </c>
      <c r="L514" s="128"/>
      <c r="M514" s="128"/>
      <c r="N514" s="128"/>
      <c r="O514" s="128"/>
      <c r="P514" s="128"/>
      <c r="Q514" s="31"/>
      <c r="R514" s="31"/>
      <c r="S514" s="31"/>
      <c r="T514" s="31"/>
      <c r="U514" s="31"/>
      <c r="V514" s="31"/>
      <c r="W514" s="31"/>
      <c r="X514" s="46"/>
      <c r="Y514" s="46"/>
      <c r="Z514" s="46"/>
      <c r="AA514" s="46"/>
      <c r="AB514" s="46"/>
      <c r="AC514" s="46"/>
    </row>
    <row r="515" spans="1:29" ht="39.950000000000003" customHeight="1" x14ac:dyDescent="0.45">
      <c r="A515" s="140"/>
      <c r="B515" s="152"/>
      <c r="C515" s="67">
        <v>512</v>
      </c>
      <c r="D515" s="78" t="s">
        <v>364</v>
      </c>
      <c r="E515" s="107" t="s">
        <v>1011</v>
      </c>
      <c r="F515" s="51" t="s">
        <v>35</v>
      </c>
      <c r="G515" s="51" t="s">
        <v>157</v>
      </c>
      <c r="H515" s="95">
        <v>20.3</v>
      </c>
      <c r="I515" s="32"/>
      <c r="J515" s="38">
        <f t="shared" si="14"/>
        <v>0</v>
      </c>
      <c r="K515" s="39" t="str">
        <f t="shared" si="15"/>
        <v>OK</v>
      </c>
      <c r="L515" s="128"/>
      <c r="M515" s="128"/>
      <c r="N515" s="128"/>
      <c r="O515" s="128"/>
      <c r="P515" s="128"/>
      <c r="Q515" s="31"/>
      <c r="R515" s="31"/>
      <c r="S515" s="31"/>
      <c r="T515" s="31"/>
      <c r="U515" s="31"/>
      <c r="V515" s="31"/>
      <c r="W515" s="31"/>
      <c r="X515" s="46"/>
      <c r="Y515" s="46"/>
      <c r="Z515" s="46"/>
      <c r="AA515" s="46"/>
      <c r="AB515" s="46"/>
      <c r="AC515" s="46"/>
    </row>
    <row r="516" spans="1:29" ht="39.950000000000003" customHeight="1" x14ac:dyDescent="0.45">
      <c r="A516" s="140"/>
      <c r="B516" s="152"/>
      <c r="C516" s="67">
        <v>513</v>
      </c>
      <c r="D516" s="78" t="s">
        <v>365</v>
      </c>
      <c r="E516" s="107" t="s">
        <v>1012</v>
      </c>
      <c r="F516" s="51" t="s">
        <v>233</v>
      </c>
      <c r="G516" s="51" t="s">
        <v>157</v>
      </c>
      <c r="H516" s="95">
        <v>25.14</v>
      </c>
      <c r="I516" s="32">
        <v>1</v>
      </c>
      <c r="J516" s="38">
        <f t="shared" si="14"/>
        <v>0</v>
      </c>
      <c r="K516" s="39" t="str">
        <f t="shared" si="15"/>
        <v>OK</v>
      </c>
      <c r="L516" s="128"/>
      <c r="M516" s="128">
        <v>1</v>
      </c>
      <c r="N516" s="128"/>
      <c r="O516" s="128"/>
      <c r="P516" s="128"/>
      <c r="Q516" s="31"/>
      <c r="R516" s="31"/>
      <c r="S516" s="31"/>
      <c r="T516" s="31"/>
      <c r="U516" s="31"/>
      <c r="V516" s="31"/>
      <c r="W516" s="31"/>
      <c r="X516" s="46"/>
      <c r="Y516" s="46"/>
      <c r="Z516" s="46"/>
      <c r="AA516" s="46"/>
      <c r="AB516" s="46"/>
      <c r="AC516" s="46"/>
    </row>
    <row r="517" spans="1:29" ht="39.950000000000003" customHeight="1" x14ac:dyDescent="0.45">
      <c r="A517" s="140"/>
      <c r="B517" s="152"/>
      <c r="C517" s="67">
        <v>514</v>
      </c>
      <c r="D517" s="78" t="s">
        <v>366</v>
      </c>
      <c r="E517" s="107" t="s">
        <v>1013</v>
      </c>
      <c r="F517" s="51" t="s">
        <v>35</v>
      </c>
      <c r="G517" s="51" t="s">
        <v>157</v>
      </c>
      <c r="H517" s="95">
        <v>18.97</v>
      </c>
      <c r="I517" s="32"/>
      <c r="J517" s="38">
        <f t="shared" ref="J517:J559" si="16">I517-(SUM(L517:AC517))</f>
        <v>0</v>
      </c>
      <c r="K517" s="39" t="str">
        <f t="shared" ref="K517:K560" si="17">IF(J517&lt;0,"ATENÇÃO","OK")</f>
        <v>OK</v>
      </c>
      <c r="L517" s="128"/>
      <c r="M517" s="128"/>
      <c r="N517" s="128"/>
      <c r="O517" s="128"/>
      <c r="P517" s="128"/>
      <c r="Q517" s="31"/>
      <c r="R517" s="31"/>
      <c r="S517" s="31"/>
      <c r="T517" s="31"/>
      <c r="U517" s="31"/>
      <c r="V517" s="31"/>
      <c r="W517" s="31"/>
      <c r="X517" s="46"/>
      <c r="Y517" s="46"/>
      <c r="Z517" s="46"/>
      <c r="AA517" s="46"/>
      <c r="AB517" s="46"/>
      <c r="AC517" s="46"/>
    </row>
    <row r="518" spans="1:29" ht="39.950000000000003" customHeight="1" x14ac:dyDescent="0.45">
      <c r="A518" s="140"/>
      <c r="B518" s="152"/>
      <c r="C518" s="67">
        <v>515</v>
      </c>
      <c r="D518" s="78" t="s">
        <v>367</v>
      </c>
      <c r="E518" s="107" t="s">
        <v>1014</v>
      </c>
      <c r="F518" s="51" t="s">
        <v>35</v>
      </c>
      <c r="G518" s="51" t="s">
        <v>368</v>
      </c>
      <c r="H518" s="95">
        <v>472.66</v>
      </c>
      <c r="I518" s="32"/>
      <c r="J518" s="38">
        <f t="shared" si="16"/>
        <v>0</v>
      </c>
      <c r="K518" s="39" t="str">
        <f t="shared" si="17"/>
        <v>OK</v>
      </c>
      <c r="L518" s="128"/>
      <c r="M518" s="128"/>
      <c r="N518" s="128"/>
      <c r="O518" s="128"/>
      <c r="P518" s="128"/>
      <c r="Q518" s="31"/>
      <c r="R518" s="31"/>
      <c r="S518" s="31"/>
      <c r="T518" s="31"/>
      <c r="U518" s="31"/>
      <c r="V518" s="31"/>
      <c r="W518" s="31"/>
      <c r="X518" s="46"/>
      <c r="Y518" s="46"/>
      <c r="Z518" s="46"/>
      <c r="AA518" s="46"/>
      <c r="AB518" s="46"/>
      <c r="AC518" s="46"/>
    </row>
    <row r="519" spans="1:29" ht="39.950000000000003" customHeight="1" x14ac:dyDescent="0.45">
      <c r="A519" s="140"/>
      <c r="B519" s="152"/>
      <c r="C519" s="67">
        <v>516</v>
      </c>
      <c r="D519" s="78" t="s">
        <v>369</v>
      </c>
      <c r="E519" s="107" t="s">
        <v>1015</v>
      </c>
      <c r="F519" s="51" t="s">
        <v>35</v>
      </c>
      <c r="G519" s="51" t="s">
        <v>368</v>
      </c>
      <c r="H519" s="95">
        <v>416.56</v>
      </c>
      <c r="I519" s="32"/>
      <c r="J519" s="38">
        <f t="shared" si="16"/>
        <v>0</v>
      </c>
      <c r="K519" s="39" t="str">
        <f t="shared" si="17"/>
        <v>OK</v>
      </c>
      <c r="L519" s="128"/>
      <c r="M519" s="128"/>
      <c r="N519" s="128"/>
      <c r="O519" s="128"/>
      <c r="P519" s="128"/>
      <c r="Q519" s="31"/>
      <c r="R519" s="31"/>
      <c r="S519" s="31"/>
      <c r="T519" s="31"/>
      <c r="U519" s="31"/>
      <c r="V519" s="31"/>
      <c r="W519" s="31"/>
      <c r="X519" s="46"/>
      <c r="Y519" s="46"/>
      <c r="Z519" s="46"/>
      <c r="AA519" s="46"/>
      <c r="AB519" s="46"/>
      <c r="AC519" s="46"/>
    </row>
    <row r="520" spans="1:29" ht="39.950000000000003" customHeight="1" x14ac:dyDescent="0.45">
      <c r="A520" s="140"/>
      <c r="B520" s="152"/>
      <c r="C520" s="67">
        <v>517</v>
      </c>
      <c r="D520" s="78" t="s">
        <v>370</v>
      </c>
      <c r="E520" s="107" t="s">
        <v>1016</v>
      </c>
      <c r="F520" s="51" t="s">
        <v>35</v>
      </c>
      <c r="G520" s="51" t="s">
        <v>368</v>
      </c>
      <c r="H520" s="95">
        <v>437.67</v>
      </c>
      <c r="I520" s="32"/>
      <c r="J520" s="38">
        <f t="shared" si="16"/>
        <v>0</v>
      </c>
      <c r="K520" s="39" t="str">
        <f t="shared" si="17"/>
        <v>OK</v>
      </c>
      <c r="L520" s="128"/>
      <c r="M520" s="128"/>
      <c r="N520" s="128"/>
      <c r="O520" s="128"/>
      <c r="P520" s="128"/>
      <c r="Q520" s="31"/>
      <c r="R520" s="31"/>
      <c r="S520" s="31"/>
      <c r="T520" s="31"/>
      <c r="U520" s="31"/>
      <c r="V520" s="31"/>
      <c r="W520" s="31"/>
      <c r="X520" s="46"/>
      <c r="Y520" s="46"/>
      <c r="Z520" s="46"/>
      <c r="AA520" s="46"/>
      <c r="AB520" s="46"/>
      <c r="AC520" s="46"/>
    </row>
    <row r="521" spans="1:29" ht="39.950000000000003" customHeight="1" x14ac:dyDescent="0.45">
      <c r="A521" s="140"/>
      <c r="B521" s="152"/>
      <c r="C521" s="67">
        <v>518</v>
      </c>
      <c r="D521" s="78" t="s">
        <v>371</v>
      </c>
      <c r="E521" s="107" t="s">
        <v>1017</v>
      </c>
      <c r="F521" s="51" t="s">
        <v>35</v>
      </c>
      <c r="G521" s="51" t="s">
        <v>368</v>
      </c>
      <c r="H521" s="95">
        <v>375.16</v>
      </c>
      <c r="I521" s="32"/>
      <c r="J521" s="38">
        <f t="shared" si="16"/>
        <v>0</v>
      </c>
      <c r="K521" s="39" t="str">
        <f t="shared" si="17"/>
        <v>OK</v>
      </c>
      <c r="L521" s="128"/>
      <c r="M521" s="128"/>
      <c r="N521" s="128"/>
      <c r="O521" s="128"/>
      <c r="P521" s="128"/>
      <c r="Q521" s="31"/>
      <c r="R521" s="31"/>
      <c r="S521" s="31"/>
      <c r="T521" s="31"/>
      <c r="U521" s="31"/>
      <c r="V521" s="31"/>
      <c r="W521" s="31"/>
      <c r="X521" s="46"/>
      <c r="Y521" s="46"/>
      <c r="Z521" s="46"/>
      <c r="AA521" s="46"/>
      <c r="AB521" s="46"/>
      <c r="AC521" s="46"/>
    </row>
    <row r="522" spans="1:29" ht="39.950000000000003" customHeight="1" x14ac:dyDescent="0.45">
      <c r="A522" s="140"/>
      <c r="B522" s="152"/>
      <c r="C522" s="67">
        <v>519</v>
      </c>
      <c r="D522" s="78" t="s">
        <v>430</v>
      </c>
      <c r="E522" s="107" t="s">
        <v>1017</v>
      </c>
      <c r="F522" s="51" t="s">
        <v>228</v>
      </c>
      <c r="G522" s="51" t="s">
        <v>368</v>
      </c>
      <c r="H522" s="95">
        <v>310.54000000000002</v>
      </c>
      <c r="I522" s="32"/>
      <c r="J522" s="38">
        <f t="shared" si="16"/>
        <v>0</v>
      </c>
      <c r="K522" s="39" t="str">
        <f t="shared" si="17"/>
        <v>OK</v>
      </c>
      <c r="L522" s="128"/>
      <c r="M522" s="128"/>
      <c r="N522" s="128"/>
      <c r="O522" s="128"/>
      <c r="P522" s="128"/>
      <c r="Q522" s="31"/>
      <c r="R522" s="31"/>
      <c r="S522" s="31"/>
      <c r="T522" s="31"/>
      <c r="U522" s="31"/>
      <c r="V522" s="31"/>
      <c r="W522" s="31"/>
      <c r="X522" s="46"/>
      <c r="Y522" s="46"/>
      <c r="Z522" s="46"/>
      <c r="AA522" s="46"/>
      <c r="AB522" s="46"/>
      <c r="AC522" s="46"/>
    </row>
    <row r="523" spans="1:29" ht="39.950000000000003" customHeight="1" x14ac:dyDescent="0.45">
      <c r="A523" s="140"/>
      <c r="B523" s="152"/>
      <c r="C523" s="67">
        <v>520</v>
      </c>
      <c r="D523" s="78" t="s">
        <v>372</v>
      </c>
      <c r="E523" s="107" t="s">
        <v>1017</v>
      </c>
      <c r="F523" s="51" t="s">
        <v>35</v>
      </c>
      <c r="G523" s="51" t="s">
        <v>368</v>
      </c>
      <c r="H523" s="95">
        <v>254.42</v>
      </c>
      <c r="I523" s="32"/>
      <c r="J523" s="38">
        <f t="shared" si="16"/>
        <v>0</v>
      </c>
      <c r="K523" s="39" t="str">
        <f t="shared" si="17"/>
        <v>OK</v>
      </c>
      <c r="L523" s="128"/>
      <c r="M523" s="128"/>
      <c r="N523" s="128"/>
      <c r="O523" s="128"/>
      <c r="P523" s="128"/>
      <c r="Q523" s="31"/>
      <c r="R523" s="31"/>
      <c r="S523" s="31"/>
      <c r="T523" s="31"/>
      <c r="U523" s="31"/>
      <c r="V523" s="31"/>
      <c r="W523" s="31"/>
      <c r="X523" s="46"/>
      <c r="Y523" s="46"/>
      <c r="Z523" s="46"/>
      <c r="AA523" s="46"/>
      <c r="AB523" s="46"/>
      <c r="AC523" s="46"/>
    </row>
    <row r="524" spans="1:29" ht="39.950000000000003" customHeight="1" x14ac:dyDescent="0.45">
      <c r="A524" s="140"/>
      <c r="B524" s="152"/>
      <c r="C524" s="67">
        <v>521</v>
      </c>
      <c r="D524" s="78" t="s">
        <v>373</v>
      </c>
      <c r="E524" s="107" t="s">
        <v>1018</v>
      </c>
      <c r="F524" s="51" t="s">
        <v>35</v>
      </c>
      <c r="G524" s="51" t="s">
        <v>368</v>
      </c>
      <c r="H524" s="95">
        <v>713.13</v>
      </c>
      <c r="I524" s="32"/>
      <c r="J524" s="38">
        <f t="shared" si="16"/>
        <v>0</v>
      </c>
      <c r="K524" s="39" t="str">
        <f t="shared" si="17"/>
        <v>OK</v>
      </c>
      <c r="L524" s="128"/>
      <c r="M524" s="128"/>
      <c r="N524" s="128"/>
      <c r="O524" s="128"/>
      <c r="P524" s="128"/>
      <c r="Q524" s="31"/>
      <c r="R524" s="31"/>
      <c r="S524" s="31"/>
      <c r="T524" s="31"/>
      <c r="U524" s="31"/>
      <c r="V524" s="31"/>
      <c r="W524" s="31"/>
      <c r="X524" s="46"/>
      <c r="Y524" s="46"/>
      <c r="Z524" s="46"/>
      <c r="AA524" s="46"/>
      <c r="AB524" s="46"/>
      <c r="AC524" s="46"/>
    </row>
    <row r="525" spans="1:29" ht="39.950000000000003" customHeight="1" x14ac:dyDescent="0.45">
      <c r="A525" s="140"/>
      <c r="B525" s="152"/>
      <c r="C525" s="67">
        <v>522</v>
      </c>
      <c r="D525" s="78" t="s">
        <v>374</v>
      </c>
      <c r="E525" s="107" t="s">
        <v>1017</v>
      </c>
      <c r="F525" s="51" t="s">
        <v>35</v>
      </c>
      <c r="G525" s="51" t="s">
        <v>368</v>
      </c>
      <c r="H525" s="95">
        <v>428.13</v>
      </c>
      <c r="I525" s="32"/>
      <c r="J525" s="38">
        <f t="shared" si="16"/>
        <v>0</v>
      </c>
      <c r="K525" s="39" t="str">
        <f t="shared" si="17"/>
        <v>OK</v>
      </c>
      <c r="L525" s="128"/>
      <c r="M525" s="128"/>
      <c r="N525" s="128"/>
      <c r="O525" s="128"/>
      <c r="P525" s="128"/>
      <c r="Q525" s="31"/>
      <c r="R525" s="31"/>
      <c r="S525" s="31"/>
      <c r="T525" s="31"/>
      <c r="U525" s="31"/>
      <c r="V525" s="31"/>
      <c r="W525" s="31"/>
      <c r="X525" s="46"/>
      <c r="Y525" s="46"/>
      <c r="Z525" s="46"/>
      <c r="AA525" s="46"/>
      <c r="AB525" s="46"/>
      <c r="AC525" s="46"/>
    </row>
    <row r="526" spans="1:29" ht="39.950000000000003" customHeight="1" x14ac:dyDescent="0.45">
      <c r="A526" s="140"/>
      <c r="B526" s="152"/>
      <c r="C526" s="68">
        <v>523</v>
      </c>
      <c r="D526" s="78" t="s">
        <v>375</v>
      </c>
      <c r="E526" s="107" t="s">
        <v>1019</v>
      </c>
      <c r="F526" s="51" t="s">
        <v>99</v>
      </c>
      <c r="G526" s="51" t="s">
        <v>368</v>
      </c>
      <c r="H526" s="95">
        <v>5295.06</v>
      </c>
      <c r="I526" s="32"/>
      <c r="J526" s="38">
        <f t="shared" si="16"/>
        <v>0</v>
      </c>
      <c r="K526" s="39" t="str">
        <f t="shared" si="17"/>
        <v>OK</v>
      </c>
      <c r="L526" s="128"/>
      <c r="M526" s="128"/>
      <c r="N526" s="128"/>
      <c r="O526" s="128"/>
      <c r="P526" s="128"/>
      <c r="Q526" s="31"/>
      <c r="R526" s="31"/>
      <c r="S526" s="31"/>
      <c r="T526" s="31"/>
      <c r="U526" s="31"/>
      <c r="V526" s="31"/>
      <c r="W526" s="31"/>
      <c r="X526" s="46"/>
      <c r="Y526" s="46"/>
      <c r="Z526" s="46"/>
      <c r="AA526" s="46"/>
      <c r="AB526" s="46"/>
      <c r="AC526" s="46"/>
    </row>
    <row r="527" spans="1:29" ht="39.950000000000003" customHeight="1" x14ac:dyDescent="0.45">
      <c r="A527" s="140"/>
      <c r="B527" s="152"/>
      <c r="C527" s="67">
        <v>524</v>
      </c>
      <c r="D527" s="78" t="s">
        <v>451</v>
      </c>
      <c r="E527" s="107" t="s">
        <v>1017</v>
      </c>
      <c r="F527" s="51" t="s">
        <v>228</v>
      </c>
      <c r="G527" s="51" t="s">
        <v>368</v>
      </c>
      <c r="H527" s="95">
        <v>392.07</v>
      </c>
      <c r="I527" s="32"/>
      <c r="J527" s="38">
        <f t="shared" si="16"/>
        <v>0</v>
      </c>
      <c r="K527" s="39" t="str">
        <f t="shared" si="17"/>
        <v>OK</v>
      </c>
      <c r="L527" s="128"/>
      <c r="M527" s="128"/>
      <c r="N527" s="128"/>
      <c r="O527" s="128"/>
      <c r="P527" s="128"/>
      <c r="Q527" s="31"/>
      <c r="R527" s="31"/>
      <c r="S527" s="31"/>
      <c r="T527" s="31"/>
      <c r="U527" s="31"/>
      <c r="V527" s="31"/>
      <c r="W527" s="31"/>
      <c r="X527" s="46"/>
      <c r="Y527" s="46"/>
      <c r="Z527" s="46"/>
      <c r="AA527" s="46"/>
      <c r="AB527" s="46"/>
      <c r="AC527" s="46"/>
    </row>
    <row r="528" spans="1:29" ht="39.950000000000003" customHeight="1" x14ac:dyDescent="0.45">
      <c r="A528" s="140"/>
      <c r="B528" s="152"/>
      <c r="C528" s="68">
        <v>525</v>
      </c>
      <c r="D528" s="83" t="s">
        <v>458</v>
      </c>
      <c r="E528" s="110" t="s">
        <v>1020</v>
      </c>
      <c r="F528" s="52" t="s">
        <v>424</v>
      </c>
      <c r="G528" s="52" t="s">
        <v>157</v>
      </c>
      <c r="H528" s="96">
        <v>751.08</v>
      </c>
      <c r="I528" s="32"/>
      <c r="J528" s="38">
        <f t="shared" si="16"/>
        <v>0</v>
      </c>
      <c r="K528" s="39" t="str">
        <f t="shared" si="17"/>
        <v>OK</v>
      </c>
      <c r="L528" s="128"/>
      <c r="M528" s="128"/>
      <c r="N528" s="128"/>
      <c r="O528" s="128"/>
      <c r="P528" s="128"/>
      <c r="Q528" s="31"/>
      <c r="R528" s="31"/>
      <c r="S528" s="31"/>
      <c r="T528" s="31"/>
      <c r="U528" s="31"/>
      <c r="V528" s="31"/>
      <c r="W528" s="31"/>
      <c r="X528" s="46"/>
      <c r="Y528" s="46"/>
      <c r="Z528" s="46"/>
      <c r="AA528" s="46"/>
      <c r="AB528" s="46"/>
      <c r="AC528" s="46"/>
    </row>
    <row r="529" spans="1:29" ht="39.950000000000003" customHeight="1" x14ac:dyDescent="0.45">
      <c r="A529" s="140"/>
      <c r="B529" s="152"/>
      <c r="C529" s="68">
        <v>526</v>
      </c>
      <c r="D529" s="78" t="s">
        <v>1021</v>
      </c>
      <c r="E529" s="107" t="s">
        <v>1022</v>
      </c>
      <c r="F529" s="51" t="s">
        <v>4</v>
      </c>
      <c r="G529" s="52" t="s">
        <v>157</v>
      </c>
      <c r="H529" s="96">
        <v>1357.6</v>
      </c>
      <c r="I529" s="32"/>
      <c r="J529" s="38">
        <f t="shared" si="16"/>
        <v>0</v>
      </c>
      <c r="K529" s="39" t="str">
        <f t="shared" si="17"/>
        <v>OK</v>
      </c>
      <c r="L529" s="128"/>
      <c r="M529" s="128"/>
      <c r="N529" s="128"/>
      <c r="O529" s="128"/>
      <c r="P529" s="128"/>
      <c r="Q529" s="31"/>
      <c r="R529" s="31"/>
      <c r="S529" s="31"/>
      <c r="T529" s="31"/>
      <c r="U529" s="31"/>
      <c r="V529" s="31"/>
      <c r="W529" s="31"/>
      <c r="X529" s="46"/>
      <c r="Y529" s="46"/>
      <c r="Z529" s="46"/>
      <c r="AA529" s="46"/>
      <c r="AB529" s="46"/>
      <c r="AC529" s="46"/>
    </row>
    <row r="530" spans="1:29" ht="39.950000000000003" customHeight="1" x14ac:dyDescent="0.45">
      <c r="A530" s="140"/>
      <c r="B530" s="152"/>
      <c r="C530" s="67">
        <v>527</v>
      </c>
      <c r="D530" s="78" t="s">
        <v>1023</v>
      </c>
      <c r="E530" s="107" t="s">
        <v>1024</v>
      </c>
      <c r="F530" s="52" t="s">
        <v>35</v>
      </c>
      <c r="G530" s="52" t="s">
        <v>157</v>
      </c>
      <c r="H530" s="96">
        <v>1384.5</v>
      </c>
      <c r="I530" s="32"/>
      <c r="J530" s="38">
        <f t="shared" si="16"/>
        <v>0</v>
      </c>
      <c r="K530" s="39" t="str">
        <f t="shared" si="17"/>
        <v>OK</v>
      </c>
      <c r="L530" s="128"/>
      <c r="M530" s="128"/>
      <c r="N530" s="128"/>
      <c r="O530" s="128"/>
      <c r="P530" s="128"/>
      <c r="Q530" s="31"/>
      <c r="R530" s="31"/>
      <c r="S530" s="31"/>
      <c r="T530" s="31"/>
      <c r="U530" s="31"/>
      <c r="V530" s="31"/>
      <c r="W530" s="31"/>
      <c r="X530" s="46"/>
      <c r="Y530" s="46"/>
      <c r="Z530" s="46"/>
      <c r="AA530" s="46"/>
      <c r="AB530" s="46"/>
      <c r="AC530" s="46"/>
    </row>
    <row r="531" spans="1:29" ht="39.950000000000003" customHeight="1" x14ac:dyDescent="0.45">
      <c r="A531" s="140"/>
      <c r="B531" s="152"/>
      <c r="C531" s="68">
        <v>528</v>
      </c>
      <c r="D531" s="78" t="s">
        <v>1025</v>
      </c>
      <c r="E531" s="107" t="s">
        <v>1026</v>
      </c>
      <c r="F531" s="51" t="s">
        <v>99</v>
      </c>
      <c r="G531" s="52" t="s">
        <v>1027</v>
      </c>
      <c r="H531" s="96">
        <v>810.3</v>
      </c>
      <c r="I531" s="32"/>
      <c r="J531" s="38">
        <f t="shared" si="16"/>
        <v>0</v>
      </c>
      <c r="K531" s="39" t="str">
        <f t="shared" si="17"/>
        <v>OK</v>
      </c>
      <c r="L531" s="128"/>
      <c r="M531" s="128"/>
      <c r="N531" s="128"/>
      <c r="O531" s="128"/>
      <c r="P531" s="128"/>
      <c r="Q531" s="31"/>
      <c r="R531" s="31"/>
      <c r="S531" s="31"/>
      <c r="T531" s="31"/>
      <c r="U531" s="31"/>
      <c r="V531" s="31"/>
      <c r="W531" s="31"/>
      <c r="X531" s="46"/>
      <c r="Y531" s="46"/>
      <c r="Z531" s="46"/>
      <c r="AA531" s="46"/>
      <c r="AB531" s="46"/>
      <c r="AC531" s="46"/>
    </row>
    <row r="532" spans="1:29" ht="39.950000000000003" customHeight="1" x14ac:dyDescent="0.45">
      <c r="A532" s="140"/>
      <c r="B532" s="152"/>
      <c r="C532" s="67">
        <v>529</v>
      </c>
      <c r="D532" s="78" t="s">
        <v>1028</v>
      </c>
      <c r="E532" s="107" t="s">
        <v>1029</v>
      </c>
      <c r="F532" s="52" t="s">
        <v>419</v>
      </c>
      <c r="G532" s="52" t="s">
        <v>157</v>
      </c>
      <c r="H532" s="96">
        <v>290.52999999999997</v>
      </c>
      <c r="I532" s="32"/>
      <c r="J532" s="38">
        <f t="shared" si="16"/>
        <v>0</v>
      </c>
      <c r="K532" s="39" t="str">
        <f t="shared" si="17"/>
        <v>OK</v>
      </c>
      <c r="L532" s="128"/>
      <c r="M532" s="128"/>
      <c r="N532" s="128"/>
      <c r="O532" s="128"/>
      <c r="P532" s="128"/>
      <c r="Q532" s="31"/>
      <c r="R532" s="31"/>
      <c r="S532" s="31"/>
      <c r="T532" s="31"/>
      <c r="U532" s="31"/>
      <c r="V532" s="31"/>
      <c r="W532" s="31"/>
      <c r="X532" s="46"/>
      <c r="Y532" s="46"/>
      <c r="Z532" s="46"/>
      <c r="AA532" s="46"/>
      <c r="AB532" s="46"/>
      <c r="AC532" s="46"/>
    </row>
    <row r="533" spans="1:29" ht="39.950000000000003" customHeight="1" x14ac:dyDescent="0.45">
      <c r="A533" s="140"/>
      <c r="B533" s="152"/>
      <c r="C533" s="67">
        <v>530</v>
      </c>
      <c r="D533" s="78" t="s">
        <v>1030</v>
      </c>
      <c r="E533" s="107" t="s">
        <v>1029</v>
      </c>
      <c r="F533" s="52" t="s">
        <v>419</v>
      </c>
      <c r="G533" s="52" t="s">
        <v>157</v>
      </c>
      <c r="H533" s="96">
        <v>290.52999999999997</v>
      </c>
      <c r="I533" s="32"/>
      <c r="J533" s="38">
        <f t="shared" si="16"/>
        <v>0</v>
      </c>
      <c r="K533" s="39" t="str">
        <f t="shared" si="17"/>
        <v>OK</v>
      </c>
      <c r="L533" s="128"/>
      <c r="M533" s="128"/>
      <c r="N533" s="128"/>
      <c r="O533" s="128"/>
      <c r="P533" s="128"/>
      <c r="Q533" s="31"/>
      <c r="R533" s="31"/>
      <c r="S533" s="31"/>
      <c r="T533" s="31"/>
      <c r="U533" s="31"/>
      <c r="V533" s="31"/>
      <c r="W533" s="31"/>
      <c r="X533" s="46"/>
      <c r="Y533" s="46"/>
      <c r="Z533" s="46"/>
      <c r="AA533" s="46"/>
      <c r="AB533" s="46"/>
      <c r="AC533" s="46"/>
    </row>
    <row r="534" spans="1:29" ht="39.950000000000003" customHeight="1" x14ac:dyDescent="0.45">
      <c r="A534" s="140"/>
      <c r="B534" s="152"/>
      <c r="C534" s="67">
        <v>531</v>
      </c>
      <c r="D534" s="78" t="s">
        <v>1031</v>
      </c>
      <c r="E534" s="107" t="s">
        <v>1032</v>
      </c>
      <c r="F534" s="52" t="s">
        <v>35</v>
      </c>
      <c r="G534" s="52" t="s">
        <v>157</v>
      </c>
      <c r="H534" s="96">
        <v>2.25</v>
      </c>
      <c r="I534" s="32"/>
      <c r="J534" s="38">
        <f t="shared" si="16"/>
        <v>0</v>
      </c>
      <c r="K534" s="39" t="str">
        <f t="shared" si="17"/>
        <v>OK</v>
      </c>
      <c r="L534" s="128"/>
      <c r="M534" s="128"/>
      <c r="N534" s="128"/>
      <c r="O534" s="128"/>
      <c r="P534" s="128"/>
      <c r="Q534" s="31"/>
      <c r="R534" s="31"/>
      <c r="S534" s="31"/>
      <c r="T534" s="31"/>
      <c r="U534" s="31"/>
      <c r="V534" s="31"/>
      <c r="W534" s="31"/>
      <c r="X534" s="46"/>
      <c r="Y534" s="46"/>
      <c r="Z534" s="46"/>
      <c r="AA534" s="46"/>
      <c r="AB534" s="46"/>
      <c r="AC534" s="46"/>
    </row>
    <row r="535" spans="1:29" ht="39.950000000000003" customHeight="1" x14ac:dyDescent="0.45">
      <c r="A535" s="140"/>
      <c r="B535" s="152"/>
      <c r="C535" s="68">
        <v>532</v>
      </c>
      <c r="D535" s="88" t="s">
        <v>1033</v>
      </c>
      <c r="E535" s="107" t="s">
        <v>1004</v>
      </c>
      <c r="F535" s="52" t="s">
        <v>228</v>
      </c>
      <c r="G535" s="52" t="s">
        <v>157</v>
      </c>
      <c r="H535" s="96">
        <v>2.69</v>
      </c>
      <c r="I535" s="32">
        <v>100</v>
      </c>
      <c r="J535" s="38">
        <f t="shared" si="16"/>
        <v>0</v>
      </c>
      <c r="K535" s="39" t="str">
        <f t="shared" si="17"/>
        <v>OK</v>
      </c>
      <c r="L535" s="128"/>
      <c r="M535" s="128">
        <v>100</v>
      </c>
      <c r="N535" s="128"/>
      <c r="O535" s="128"/>
      <c r="P535" s="128"/>
      <c r="Q535" s="31"/>
      <c r="R535" s="31"/>
      <c r="S535" s="31"/>
      <c r="T535" s="31"/>
      <c r="U535" s="31"/>
      <c r="V535" s="31"/>
      <c r="W535" s="31"/>
      <c r="X535" s="46"/>
      <c r="Y535" s="46"/>
      <c r="Z535" s="46"/>
      <c r="AA535" s="46"/>
      <c r="AB535" s="46"/>
      <c r="AC535" s="46"/>
    </row>
    <row r="536" spans="1:29" ht="39.950000000000003" customHeight="1" x14ac:dyDescent="0.45">
      <c r="A536" s="140"/>
      <c r="B536" s="152"/>
      <c r="C536" s="68">
        <v>533</v>
      </c>
      <c r="D536" s="78" t="s">
        <v>1034</v>
      </c>
      <c r="E536" s="107" t="s">
        <v>1004</v>
      </c>
      <c r="F536" s="51" t="s">
        <v>99</v>
      </c>
      <c r="G536" s="52" t="s">
        <v>157</v>
      </c>
      <c r="H536" s="96">
        <v>154.88</v>
      </c>
      <c r="I536" s="32"/>
      <c r="J536" s="38">
        <f t="shared" si="16"/>
        <v>0</v>
      </c>
      <c r="K536" s="39" t="str">
        <f t="shared" si="17"/>
        <v>OK</v>
      </c>
      <c r="L536" s="128"/>
      <c r="M536" s="128"/>
      <c r="N536" s="128"/>
      <c r="O536" s="128"/>
      <c r="P536" s="128"/>
      <c r="Q536" s="31"/>
      <c r="R536" s="31"/>
      <c r="S536" s="31"/>
      <c r="T536" s="31"/>
      <c r="U536" s="31"/>
      <c r="V536" s="31"/>
      <c r="W536" s="31"/>
      <c r="X536" s="46"/>
      <c r="Y536" s="46"/>
      <c r="Z536" s="46"/>
      <c r="AA536" s="46"/>
      <c r="AB536" s="46"/>
      <c r="AC536" s="46"/>
    </row>
    <row r="537" spans="1:29" ht="39.950000000000003" customHeight="1" x14ac:dyDescent="0.45">
      <c r="A537" s="140"/>
      <c r="B537" s="152"/>
      <c r="C537" s="67">
        <v>534</v>
      </c>
      <c r="D537" s="78" t="s">
        <v>1035</v>
      </c>
      <c r="E537" s="110" t="s">
        <v>1036</v>
      </c>
      <c r="F537" s="52" t="s">
        <v>35</v>
      </c>
      <c r="G537" s="52" t="s">
        <v>157</v>
      </c>
      <c r="H537" s="96">
        <v>3.37</v>
      </c>
      <c r="I537" s="32"/>
      <c r="J537" s="38">
        <f t="shared" si="16"/>
        <v>0</v>
      </c>
      <c r="K537" s="39" t="str">
        <f t="shared" si="17"/>
        <v>OK</v>
      </c>
      <c r="L537" s="128"/>
      <c r="M537" s="128"/>
      <c r="N537" s="128"/>
      <c r="O537" s="128"/>
      <c r="P537" s="128"/>
      <c r="Q537" s="31"/>
      <c r="R537" s="31"/>
      <c r="S537" s="31"/>
      <c r="T537" s="31"/>
      <c r="U537" s="31"/>
      <c r="V537" s="31"/>
      <c r="W537" s="31"/>
      <c r="X537" s="46"/>
      <c r="Y537" s="46"/>
      <c r="Z537" s="46"/>
      <c r="AA537" s="46"/>
      <c r="AB537" s="46"/>
      <c r="AC537" s="46"/>
    </row>
    <row r="538" spans="1:29" ht="39.950000000000003" customHeight="1" x14ac:dyDescent="0.45">
      <c r="A538" s="140"/>
      <c r="B538" s="152"/>
      <c r="C538" s="68">
        <v>535</v>
      </c>
      <c r="D538" s="85" t="s">
        <v>1037</v>
      </c>
      <c r="E538" s="110" t="s">
        <v>1038</v>
      </c>
      <c r="F538" s="51" t="s">
        <v>35</v>
      </c>
      <c r="G538" s="52" t="s">
        <v>157</v>
      </c>
      <c r="H538" s="96">
        <v>17.14</v>
      </c>
      <c r="I538" s="32"/>
      <c r="J538" s="38">
        <f t="shared" si="16"/>
        <v>0</v>
      </c>
      <c r="K538" s="39" t="str">
        <f t="shared" si="17"/>
        <v>OK</v>
      </c>
      <c r="L538" s="128"/>
      <c r="M538" s="128"/>
      <c r="N538" s="128"/>
      <c r="O538" s="128"/>
      <c r="P538" s="128"/>
      <c r="Q538" s="31"/>
      <c r="R538" s="31"/>
      <c r="S538" s="31"/>
      <c r="T538" s="31"/>
      <c r="U538" s="31"/>
      <c r="V538" s="31"/>
      <c r="W538" s="31"/>
      <c r="X538" s="46"/>
      <c r="Y538" s="46"/>
      <c r="Z538" s="46"/>
      <c r="AA538" s="46"/>
      <c r="AB538" s="46"/>
      <c r="AC538" s="46"/>
    </row>
    <row r="539" spans="1:29" ht="39.950000000000003" customHeight="1" x14ac:dyDescent="0.45">
      <c r="A539" s="140"/>
      <c r="B539" s="152"/>
      <c r="C539" s="68">
        <v>536</v>
      </c>
      <c r="D539" s="78" t="s">
        <v>1039</v>
      </c>
      <c r="E539" s="110" t="s">
        <v>1040</v>
      </c>
      <c r="F539" s="51" t="s">
        <v>99</v>
      </c>
      <c r="G539" s="52" t="s">
        <v>157</v>
      </c>
      <c r="H539" s="96">
        <v>16.02</v>
      </c>
      <c r="I539" s="32"/>
      <c r="J539" s="38">
        <f t="shared" si="16"/>
        <v>0</v>
      </c>
      <c r="K539" s="39" t="str">
        <f t="shared" si="17"/>
        <v>OK</v>
      </c>
      <c r="L539" s="128"/>
      <c r="M539" s="128"/>
      <c r="N539" s="128"/>
      <c r="O539" s="128"/>
      <c r="P539" s="128"/>
      <c r="Q539" s="31"/>
      <c r="R539" s="31"/>
      <c r="S539" s="31"/>
      <c r="T539" s="31"/>
      <c r="U539" s="31"/>
      <c r="V539" s="31"/>
      <c r="W539" s="31"/>
      <c r="X539" s="46"/>
      <c r="Y539" s="46"/>
      <c r="Z539" s="46"/>
      <c r="AA539" s="46"/>
      <c r="AB539" s="46"/>
      <c r="AC539" s="46"/>
    </row>
    <row r="540" spans="1:29" ht="39.950000000000003" customHeight="1" x14ac:dyDescent="0.45">
      <c r="A540" s="140"/>
      <c r="B540" s="152"/>
      <c r="C540" s="68">
        <v>537</v>
      </c>
      <c r="D540" s="78" t="s">
        <v>1041</v>
      </c>
      <c r="E540" s="107" t="s">
        <v>1042</v>
      </c>
      <c r="F540" s="52" t="s">
        <v>4</v>
      </c>
      <c r="G540" s="52" t="s">
        <v>157</v>
      </c>
      <c r="H540" s="96">
        <v>10.27</v>
      </c>
      <c r="I540" s="32"/>
      <c r="J540" s="38">
        <f t="shared" si="16"/>
        <v>0</v>
      </c>
      <c r="K540" s="39" t="str">
        <f t="shared" si="17"/>
        <v>OK</v>
      </c>
      <c r="L540" s="128"/>
      <c r="M540" s="128"/>
      <c r="N540" s="128"/>
      <c r="O540" s="128"/>
      <c r="P540" s="128"/>
      <c r="Q540" s="31"/>
      <c r="R540" s="31"/>
      <c r="S540" s="31"/>
      <c r="T540" s="31"/>
      <c r="U540" s="31"/>
      <c r="V540" s="31"/>
      <c r="W540" s="31"/>
      <c r="X540" s="46"/>
      <c r="Y540" s="46"/>
      <c r="Z540" s="46"/>
      <c r="AA540" s="46"/>
      <c r="AB540" s="46"/>
      <c r="AC540" s="46"/>
    </row>
    <row r="541" spans="1:29" ht="39.950000000000003" customHeight="1" x14ac:dyDescent="0.45">
      <c r="A541" s="140"/>
      <c r="B541" s="152"/>
      <c r="C541" s="67">
        <v>538</v>
      </c>
      <c r="D541" s="78" t="s">
        <v>1043</v>
      </c>
      <c r="E541" s="107" t="s">
        <v>1004</v>
      </c>
      <c r="F541" s="51" t="s">
        <v>434</v>
      </c>
      <c r="G541" s="52" t="s">
        <v>40</v>
      </c>
      <c r="H541" s="96">
        <v>90.61</v>
      </c>
      <c r="I541" s="32"/>
      <c r="J541" s="38">
        <f t="shared" si="16"/>
        <v>0</v>
      </c>
      <c r="K541" s="39" t="str">
        <f t="shared" si="17"/>
        <v>OK</v>
      </c>
      <c r="L541" s="128"/>
      <c r="M541" s="128"/>
      <c r="N541" s="128"/>
      <c r="O541" s="128"/>
      <c r="P541" s="128"/>
      <c r="Q541" s="31"/>
      <c r="R541" s="31"/>
      <c r="S541" s="31"/>
      <c r="T541" s="31"/>
      <c r="U541" s="31"/>
      <c r="V541" s="31"/>
      <c r="W541" s="31"/>
      <c r="X541" s="46"/>
      <c r="Y541" s="46"/>
      <c r="Z541" s="46"/>
      <c r="AA541" s="46"/>
      <c r="AB541" s="46"/>
      <c r="AC541" s="46"/>
    </row>
    <row r="542" spans="1:29" ht="39.950000000000003" customHeight="1" x14ac:dyDescent="0.45">
      <c r="A542" s="140"/>
      <c r="B542" s="152"/>
      <c r="C542" s="68">
        <v>539</v>
      </c>
      <c r="D542" s="78" t="s">
        <v>1044</v>
      </c>
      <c r="E542" s="107" t="s">
        <v>1004</v>
      </c>
      <c r="F542" s="51" t="s">
        <v>406</v>
      </c>
      <c r="G542" s="52" t="s">
        <v>157</v>
      </c>
      <c r="H542" s="96">
        <v>67.16</v>
      </c>
      <c r="I542" s="32"/>
      <c r="J542" s="38">
        <f t="shared" si="16"/>
        <v>0</v>
      </c>
      <c r="K542" s="39" t="str">
        <f t="shared" si="17"/>
        <v>OK</v>
      </c>
      <c r="L542" s="128"/>
      <c r="M542" s="128"/>
      <c r="N542" s="128"/>
      <c r="O542" s="128"/>
      <c r="P542" s="128"/>
      <c r="Q542" s="31"/>
      <c r="R542" s="31"/>
      <c r="S542" s="31"/>
      <c r="T542" s="31"/>
      <c r="U542" s="31"/>
      <c r="V542" s="31"/>
      <c r="W542" s="31"/>
      <c r="X542" s="46"/>
      <c r="Y542" s="46"/>
      <c r="Z542" s="46"/>
      <c r="AA542" s="46"/>
      <c r="AB542" s="46"/>
      <c r="AC542" s="46"/>
    </row>
    <row r="543" spans="1:29" ht="39.950000000000003" customHeight="1" x14ac:dyDescent="0.45">
      <c r="A543" s="140"/>
      <c r="B543" s="152"/>
      <c r="C543" s="68">
        <v>540</v>
      </c>
      <c r="D543" s="78" t="s">
        <v>1045</v>
      </c>
      <c r="E543" s="107" t="s">
        <v>1046</v>
      </c>
      <c r="F543" s="51" t="s">
        <v>99</v>
      </c>
      <c r="G543" s="52" t="s">
        <v>1027</v>
      </c>
      <c r="H543" s="96">
        <v>543.07000000000005</v>
      </c>
      <c r="I543" s="32"/>
      <c r="J543" s="38">
        <f t="shared" si="16"/>
        <v>0</v>
      </c>
      <c r="K543" s="39" t="str">
        <f t="shared" si="17"/>
        <v>OK</v>
      </c>
      <c r="L543" s="128"/>
      <c r="M543" s="128"/>
      <c r="N543" s="128"/>
      <c r="O543" s="128"/>
      <c r="P543" s="128"/>
      <c r="Q543" s="31"/>
      <c r="R543" s="31"/>
      <c r="S543" s="31"/>
      <c r="T543" s="31"/>
      <c r="U543" s="31"/>
      <c r="V543" s="31"/>
      <c r="W543" s="31"/>
      <c r="X543" s="46"/>
      <c r="Y543" s="46"/>
      <c r="Z543" s="46"/>
      <c r="AA543" s="46"/>
      <c r="AB543" s="46"/>
      <c r="AC543" s="46"/>
    </row>
    <row r="544" spans="1:29" ht="39.950000000000003" customHeight="1" x14ac:dyDescent="0.45">
      <c r="A544" s="140"/>
      <c r="B544" s="152"/>
      <c r="C544" s="67">
        <v>541</v>
      </c>
      <c r="D544" s="78" t="s">
        <v>1047</v>
      </c>
      <c r="E544" s="107" t="s">
        <v>1048</v>
      </c>
      <c r="F544" s="51" t="s">
        <v>35</v>
      </c>
      <c r="G544" s="52" t="s">
        <v>157</v>
      </c>
      <c r="H544" s="96">
        <v>35.81</v>
      </c>
      <c r="I544" s="32"/>
      <c r="J544" s="38">
        <f t="shared" si="16"/>
        <v>0</v>
      </c>
      <c r="K544" s="39" t="str">
        <f t="shared" si="17"/>
        <v>OK</v>
      </c>
      <c r="L544" s="128"/>
      <c r="M544" s="128"/>
      <c r="N544" s="128"/>
      <c r="O544" s="128"/>
      <c r="P544" s="128"/>
      <c r="Q544" s="31"/>
      <c r="R544" s="31"/>
      <c r="S544" s="31"/>
      <c r="T544" s="31"/>
      <c r="U544" s="31"/>
      <c r="V544" s="31"/>
      <c r="W544" s="31"/>
      <c r="X544" s="46"/>
      <c r="Y544" s="46"/>
      <c r="Z544" s="46"/>
      <c r="AA544" s="46"/>
      <c r="AB544" s="46"/>
      <c r="AC544" s="46"/>
    </row>
    <row r="545" spans="1:29" ht="39.950000000000003" customHeight="1" x14ac:dyDescent="0.45">
      <c r="A545" s="140"/>
      <c r="B545" s="152"/>
      <c r="C545" s="68">
        <v>542</v>
      </c>
      <c r="D545" s="78" t="s">
        <v>1194</v>
      </c>
      <c r="E545" s="110" t="s">
        <v>1049</v>
      </c>
      <c r="F545" s="52" t="s">
        <v>99</v>
      </c>
      <c r="G545" s="52" t="s">
        <v>1027</v>
      </c>
      <c r="H545" s="96">
        <v>1317.98</v>
      </c>
      <c r="I545" s="32"/>
      <c r="J545" s="38">
        <f t="shared" si="16"/>
        <v>0</v>
      </c>
      <c r="K545" s="39" t="str">
        <f t="shared" si="17"/>
        <v>OK</v>
      </c>
      <c r="L545" s="128"/>
      <c r="M545" s="128"/>
      <c r="N545" s="128"/>
      <c r="O545" s="128"/>
      <c r="P545" s="128"/>
      <c r="Q545" s="31"/>
      <c r="R545" s="31"/>
      <c r="S545" s="31"/>
      <c r="T545" s="31"/>
      <c r="U545" s="31"/>
      <c r="V545" s="31"/>
      <c r="W545" s="31"/>
      <c r="X545" s="46"/>
      <c r="Y545" s="46"/>
      <c r="Z545" s="46"/>
      <c r="AA545" s="46"/>
      <c r="AB545" s="46"/>
      <c r="AC545" s="46"/>
    </row>
    <row r="546" spans="1:29" ht="39.950000000000003" customHeight="1" x14ac:dyDescent="0.45">
      <c r="A546" s="140"/>
      <c r="B546" s="152"/>
      <c r="C546" s="68">
        <v>543</v>
      </c>
      <c r="D546" s="85" t="s">
        <v>1050</v>
      </c>
      <c r="E546" s="107" t="s">
        <v>1051</v>
      </c>
      <c r="F546" s="51" t="s">
        <v>35</v>
      </c>
      <c r="G546" s="52" t="s">
        <v>1027</v>
      </c>
      <c r="H546" s="96">
        <v>373.73</v>
      </c>
      <c r="I546" s="32"/>
      <c r="J546" s="38">
        <f t="shared" si="16"/>
        <v>0</v>
      </c>
      <c r="K546" s="39" t="str">
        <f t="shared" si="17"/>
        <v>OK</v>
      </c>
      <c r="L546" s="128"/>
      <c r="M546" s="128"/>
      <c r="N546" s="128"/>
      <c r="O546" s="128"/>
      <c r="P546" s="128"/>
      <c r="Q546" s="31"/>
      <c r="R546" s="31"/>
      <c r="S546" s="31"/>
      <c r="T546" s="31"/>
      <c r="U546" s="31"/>
      <c r="V546" s="31"/>
      <c r="W546" s="31"/>
      <c r="X546" s="46"/>
      <c r="Y546" s="46"/>
      <c r="Z546" s="46"/>
      <c r="AA546" s="46"/>
      <c r="AB546" s="46"/>
      <c r="AC546" s="46"/>
    </row>
    <row r="547" spans="1:29" ht="39.950000000000003" customHeight="1" x14ac:dyDescent="0.45">
      <c r="A547" s="140"/>
      <c r="B547" s="152"/>
      <c r="C547" s="68">
        <v>544</v>
      </c>
      <c r="D547" s="78" t="s">
        <v>1052</v>
      </c>
      <c r="E547" s="107" t="s">
        <v>1053</v>
      </c>
      <c r="F547" s="51" t="s">
        <v>99</v>
      </c>
      <c r="G547" s="52" t="s">
        <v>1027</v>
      </c>
      <c r="H547" s="96">
        <v>412.12</v>
      </c>
      <c r="I547" s="32"/>
      <c r="J547" s="38">
        <f t="shared" si="16"/>
        <v>0</v>
      </c>
      <c r="K547" s="39" t="str">
        <f t="shared" si="17"/>
        <v>OK</v>
      </c>
      <c r="L547" s="128"/>
      <c r="M547" s="128"/>
      <c r="N547" s="128"/>
      <c r="O547" s="128"/>
      <c r="P547" s="128"/>
      <c r="Q547" s="31"/>
      <c r="R547" s="31"/>
      <c r="S547" s="31"/>
      <c r="T547" s="31"/>
      <c r="U547" s="31"/>
      <c r="V547" s="31"/>
      <c r="W547" s="31"/>
      <c r="X547" s="46"/>
      <c r="Y547" s="46"/>
      <c r="Z547" s="46"/>
      <c r="AA547" s="46"/>
      <c r="AB547" s="46"/>
      <c r="AC547" s="46"/>
    </row>
    <row r="548" spans="1:29" ht="39.950000000000003" customHeight="1" x14ac:dyDescent="0.45">
      <c r="A548" s="140"/>
      <c r="B548" s="152"/>
      <c r="C548" s="68">
        <v>545</v>
      </c>
      <c r="D548" s="78" t="s">
        <v>1195</v>
      </c>
      <c r="E548" s="107" t="s">
        <v>1054</v>
      </c>
      <c r="F548" s="52" t="s">
        <v>99</v>
      </c>
      <c r="G548" s="52" t="s">
        <v>1027</v>
      </c>
      <c r="H548" s="96">
        <v>726.26</v>
      </c>
      <c r="I548" s="32"/>
      <c r="J548" s="38">
        <f t="shared" si="16"/>
        <v>0</v>
      </c>
      <c r="K548" s="39" t="str">
        <f t="shared" si="17"/>
        <v>OK</v>
      </c>
      <c r="L548" s="128"/>
      <c r="M548" s="128"/>
      <c r="N548" s="128"/>
      <c r="O548" s="128"/>
      <c r="P548" s="128"/>
      <c r="Q548" s="31"/>
      <c r="R548" s="31"/>
      <c r="S548" s="31"/>
      <c r="T548" s="31"/>
      <c r="U548" s="31"/>
      <c r="V548" s="31"/>
      <c r="W548" s="31"/>
      <c r="X548" s="46"/>
      <c r="Y548" s="46"/>
      <c r="Z548" s="46"/>
      <c r="AA548" s="46"/>
      <c r="AB548" s="46"/>
      <c r="AC548" s="46"/>
    </row>
    <row r="549" spans="1:29" ht="39.950000000000003" customHeight="1" x14ac:dyDescent="0.45">
      <c r="A549" s="140"/>
      <c r="B549" s="152"/>
      <c r="C549" s="67">
        <v>546</v>
      </c>
      <c r="D549" s="78" t="s">
        <v>1055</v>
      </c>
      <c r="E549" s="110" t="s">
        <v>1056</v>
      </c>
      <c r="F549" s="52" t="s">
        <v>35</v>
      </c>
      <c r="G549" s="52" t="s">
        <v>1027</v>
      </c>
      <c r="H549" s="96">
        <v>393.61</v>
      </c>
      <c r="I549" s="32"/>
      <c r="J549" s="38">
        <f t="shared" si="16"/>
        <v>0</v>
      </c>
      <c r="K549" s="39" t="str">
        <f t="shared" si="17"/>
        <v>OK</v>
      </c>
      <c r="L549" s="128"/>
      <c r="M549" s="128"/>
      <c r="N549" s="128"/>
      <c r="O549" s="128"/>
      <c r="P549" s="128"/>
      <c r="Q549" s="31"/>
      <c r="R549" s="31"/>
      <c r="S549" s="31"/>
      <c r="T549" s="31"/>
      <c r="U549" s="31"/>
      <c r="V549" s="31"/>
      <c r="W549" s="31"/>
      <c r="X549" s="46"/>
      <c r="Y549" s="46"/>
      <c r="Z549" s="46"/>
      <c r="AA549" s="46"/>
      <c r="AB549" s="46"/>
      <c r="AC549" s="46"/>
    </row>
    <row r="550" spans="1:29" ht="39.950000000000003" customHeight="1" x14ac:dyDescent="0.45">
      <c r="A550" s="140"/>
      <c r="B550" s="152"/>
      <c r="C550" s="68">
        <v>547</v>
      </c>
      <c r="D550" s="78" t="s">
        <v>1057</v>
      </c>
      <c r="E550" s="107" t="s">
        <v>1058</v>
      </c>
      <c r="F550" s="51" t="s">
        <v>99</v>
      </c>
      <c r="G550" s="52" t="s">
        <v>1027</v>
      </c>
      <c r="H550" s="96">
        <v>202.29</v>
      </c>
      <c r="I550" s="32"/>
      <c r="J550" s="38">
        <f t="shared" si="16"/>
        <v>0</v>
      </c>
      <c r="K550" s="39" t="str">
        <f t="shared" si="17"/>
        <v>OK</v>
      </c>
      <c r="L550" s="128"/>
      <c r="M550" s="128"/>
      <c r="N550" s="128"/>
      <c r="O550" s="128"/>
      <c r="P550" s="128"/>
      <c r="Q550" s="31"/>
      <c r="R550" s="31"/>
      <c r="S550" s="31"/>
      <c r="T550" s="31"/>
      <c r="U550" s="31"/>
      <c r="V550" s="31"/>
      <c r="W550" s="31"/>
      <c r="X550" s="46"/>
      <c r="Y550" s="46"/>
      <c r="Z550" s="46"/>
      <c r="AA550" s="46"/>
      <c r="AB550" s="46"/>
      <c r="AC550" s="46"/>
    </row>
    <row r="551" spans="1:29" ht="39.950000000000003" customHeight="1" x14ac:dyDescent="0.45">
      <c r="A551" s="140"/>
      <c r="B551" s="152"/>
      <c r="C551" s="67">
        <v>548</v>
      </c>
      <c r="D551" s="78" t="s">
        <v>1059</v>
      </c>
      <c r="E551" s="110" t="s">
        <v>1060</v>
      </c>
      <c r="F551" s="52" t="s">
        <v>35</v>
      </c>
      <c r="G551" s="52" t="s">
        <v>157</v>
      </c>
      <c r="H551" s="96">
        <v>259.04000000000002</v>
      </c>
      <c r="I551" s="32"/>
      <c r="J551" s="38">
        <f t="shared" si="16"/>
        <v>0</v>
      </c>
      <c r="K551" s="39" t="str">
        <f t="shared" si="17"/>
        <v>OK</v>
      </c>
      <c r="L551" s="128"/>
      <c r="M551" s="128"/>
      <c r="N551" s="128"/>
      <c r="O551" s="128"/>
      <c r="P551" s="128"/>
      <c r="Q551" s="31"/>
      <c r="R551" s="31"/>
      <c r="S551" s="31"/>
      <c r="T551" s="31"/>
      <c r="U551" s="31"/>
      <c r="V551" s="31"/>
      <c r="W551" s="31"/>
      <c r="X551" s="46"/>
      <c r="Y551" s="46"/>
      <c r="Z551" s="46"/>
      <c r="AA551" s="46"/>
      <c r="AB551" s="46"/>
      <c r="AC551" s="46"/>
    </row>
    <row r="552" spans="1:29" ht="39.950000000000003" customHeight="1" x14ac:dyDescent="0.45">
      <c r="A552" s="140"/>
      <c r="B552" s="152"/>
      <c r="C552" s="68">
        <v>549</v>
      </c>
      <c r="D552" s="85" t="s">
        <v>1061</v>
      </c>
      <c r="E552" s="107" t="s">
        <v>1062</v>
      </c>
      <c r="F552" s="51" t="s">
        <v>35</v>
      </c>
      <c r="G552" s="52" t="s">
        <v>1027</v>
      </c>
      <c r="H552" s="96">
        <v>861.2</v>
      </c>
      <c r="I552" s="32"/>
      <c r="J552" s="38">
        <f t="shared" si="16"/>
        <v>0</v>
      </c>
      <c r="K552" s="39" t="str">
        <f t="shared" si="17"/>
        <v>OK</v>
      </c>
      <c r="L552" s="128"/>
      <c r="M552" s="128"/>
      <c r="N552" s="128"/>
      <c r="O552" s="128"/>
      <c r="P552" s="128"/>
      <c r="Q552" s="31"/>
      <c r="R552" s="31"/>
      <c r="S552" s="31"/>
      <c r="T552" s="31"/>
      <c r="U552" s="31"/>
      <c r="V552" s="31"/>
      <c r="W552" s="31"/>
      <c r="X552" s="46"/>
      <c r="Y552" s="46"/>
      <c r="Z552" s="46"/>
      <c r="AA552" s="46"/>
      <c r="AB552" s="46"/>
      <c r="AC552" s="46"/>
    </row>
    <row r="553" spans="1:29" ht="39.950000000000003" customHeight="1" x14ac:dyDescent="0.45">
      <c r="A553" s="140"/>
      <c r="B553" s="152"/>
      <c r="C553" s="68">
        <v>550</v>
      </c>
      <c r="D553" s="78" t="s">
        <v>1196</v>
      </c>
      <c r="E553" s="110" t="s">
        <v>1063</v>
      </c>
      <c r="F553" s="52" t="s">
        <v>99</v>
      </c>
      <c r="G553" s="52" t="s">
        <v>1027</v>
      </c>
      <c r="H553" s="96">
        <v>2698.17</v>
      </c>
      <c r="I553" s="32"/>
      <c r="J553" s="38">
        <f t="shared" si="16"/>
        <v>0</v>
      </c>
      <c r="K553" s="39" t="str">
        <f t="shared" si="17"/>
        <v>OK</v>
      </c>
      <c r="L553" s="128"/>
      <c r="M553" s="128"/>
      <c r="N553" s="128"/>
      <c r="O553" s="128"/>
      <c r="P553" s="128"/>
      <c r="Q553" s="31"/>
      <c r="R553" s="31"/>
      <c r="S553" s="31"/>
      <c r="T553" s="31"/>
      <c r="U553" s="31"/>
      <c r="V553" s="31"/>
      <c r="W553" s="31"/>
      <c r="X553" s="46"/>
      <c r="Y553" s="46"/>
      <c r="Z553" s="46"/>
      <c r="AA553" s="46"/>
      <c r="AB553" s="46"/>
      <c r="AC553" s="46"/>
    </row>
    <row r="554" spans="1:29" ht="39.950000000000003" customHeight="1" x14ac:dyDescent="0.45">
      <c r="A554" s="140"/>
      <c r="B554" s="152"/>
      <c r="C554" s="68">
        <v>551</v>
      </c>
      <c r="D554" s="78" t="s">
        <v>1064</v>
      </c>
      <c r="E554" s="107" t="s">
        <v>1065</v>
      </c>
      <c r="F554" s="51" t="s">
        <v>99</v>
      </c>
      <c r="G554" s="52" t="s">
        <v>1027</v>
      </c>
      <c r="H554" s="96">
        <v>265.95999999999998</v>
      </c>
      <c r="I554" s="32"/>
      <c r="J554" s="38">
        <f t="shared" si="16"/>
        <v>0</v>
      </c>
      <c r="K554" s="39" t="str">
        <f t="shared" si="17"/>
        <v>OK</v>
      </c>
      <c r="L554" s="128"/>
      <c r="M554" s="128"/>
      <c r="N554" s="128"/>
      <c r="O554" s="128"/>
      <c r="P554" s="128"/>
      <c r="Q554" s="31"/>
      <c r="R554" s="31"/>
      <c r="S554" s="31"/>
      <c r="T554" s="31"/>
      <c r="U554" s="31"/>
      <c r="V554" s="31"/>
      <c r="W554" s="31"/>
      <c r="X554" s="46"/>
      <c r="Y554" s="46"/>
      <c r="Z554" s="46"/>
      <c r="AA554" s="46"/>
      <c r="AB554" s="46"/>
      <c r="AC554" s="46"/>
    </row>
    <row r="555" spans="1:29" ht="39.950000000000003" customHeight="1" x14ac:dyDescent="0.45">
      <c r="A555" s="140"/>
      <c r="B555" s="152"/>
      <c r="C555" s="67">
        <v>552</v>
      </c>
      <c r="D555" s="78" t="s">
        <v>1066</v>
      </c>
      <c r="E555" s="107" t="s">
        <v>1067</v>
      </c>
      <c r="F555" s="51" t="s">
        <v>35</v>
      </c>
      <c r="G555" s="52" t="s">
        <v>40</v>
      </c>
      <c r="H555" s="96">
        <v>78.099999999999994</v>
      </c>
      <c r="I555" s="32"/>
      <c r="J555" s="38">
        <f t="shared" si="16"/>
        <v>0</v>
      </c>
      <c r="K555" s="39" t="str">
        <f t="shared" si="17"/>
        <v>OK</v>
      </c>
      <c r="L555" s="128"/>
      <c r="M555" s="128"/>
      <c r="N555" s="128"/>
      <c r="O555" s="128"/>
      <c r="P555" s="128"/>
      <c r="Q555" s="31"/>
      <c r="R555" s="31"/>
      <c r="S555" s="31"/>
      <c r="T555" s="31"/>
      <c r="U555" s="31"/>
      <c r="V555" s="31"/>
      <c r="W555" s="31"/>
      <c r="X555" s="46"/>
      <c r="Y555" s="46"/>
      <c r="Z555" s="46"/>
      <c r="AA555" s="46"/>
      <c r="AB555" s="46"/>
      <c r="AC555" s="46"/>
    </row>
    <row r="556" spans="1:29" ht="39.950000000000003" customHeight="1" x14ac:dyDescent="0.45">
      <c r="A556" s="140"/>
      <c r="B556" s="152"/>
      <c r="C556" s="68">
        <v>553</v>
      </c>
      <c r="D556" s="78" t="s">
        <v>1197</v>
      </c>
      <c r="E556" s="110" t="s">
        <v>1068</v>
      </c>
      <c r="F556" s="52" t="s">
        <v>99</v>
      </c>
      <c r="G556" s="52" t="s">
        <v>1027</v>
      </c>
      <c r="H556" s="96">
        <v>2643.37</v>
      </c>
      <c r="I556" s="32"/>
      <c r="J556" s="38">
        <f t="shared" si="16"/>
        <v>0</v>
      </c>
      <c r="K556" s="39" t="str">
        <f t="shared" si="17"/>
        <v>OK</v>
      </c>
      <c r="L556" s="128"/>
      <c r="M556" s="128"/>
      <c r="N556" s="128"/>
      <c r="O556" s="128"/>
      <c r="P556" s="128"/>
      <c r="Q556" s="31"/>
      <c r="R556" s="31"/>
      <c r="S556" s="31"/>
      <c r="T556" s="31"/>
      <c r="U556" s="31"/>
      <c r="V556" s="31"/>
      <c r="W556" s="31"/>
      <c r="X556" s="46"/>
      <c r="Y556" s="46"/>
      <c r="Z556" s="46"/>
      <c r="AA556" s="46"/>
      <c r="AB556" s="46"/>
      <c r="AC556" s="46"/>
    </row>
    <row r="557" spans="1:29" ht="39.950000000000003" customHeight="1" x14ac:dyDescent="0.45">
      <c r="A557" s="140"/>
      <c r="B557" s="152"/>
      <c r="C557" s="68">
        <v>554</v>
      </c>
      <c r="D557" s="78" t="s">
        <v>456</v>
      </c>
      <c r="E557" s="110" t="s">
        <v>1069</v>
      </c>
      <c r="F557" s="52" t="s">
        <v>528</v>
      </c>
      <c r="G557" s="52" t="s">
        <v>1027</v>
      </c>
      <c r="H557" s="96">
        <v>882.49</v>
      </c>
      <c r="I557" s="32"/>
      <c r="J557" s="38">
        <f t="shared" si="16"/>
        <v>0</v>
      </c>
      <c r="K557" s="39" t="str">
        <f t="shared" si="17"/>
        <v>OK</v>
      </c>
      <c r="L557" s="128"/>
      <c r="M557" s="128"/>
      <c r="N557" s="128"/>
      <c r="O557" s="128"/>
      <c r="P557" s="128"/>
      <c r="Q557" s="31"/>
      <c r="R557" s="31"/>
      <c r="S557" s="31"/>
      <c r="T557" s="31"/>
      <c r="U557" s="31"/>
      <c r="V557" s="31"/>
      <c r="W557" s="31"/>
      <c r="X557" s="46"/>
      <c r="Y557" s="46"/>
      <c r="Z557" s="46"/>
      <c r="AA557" s="46"/>
      <c r="AB557" s="46"/>
      <c r="AC557" s="46"/>
    </row>
    <row r="558" spans="1:29" ht="39.950000000000003" customHeight="1" x14ac:dyDescent="0.45">
      <c r="A558" s="140"/>
      <c r="B558" s="152"/>
      <c r="C558" s="68">
        <v>555</v>
      </c>
      <c r="D558" s="78" t="s">
        <v>1198</v>
      </c>
      <c r="E558" s="110" t="s">
        <v>1070</v>
      </c>
      <c r="F558" s="52" t="s">
        <v>99</v>
      </c>
      <c r="G558" s="52" t="s">
        <v>1027</v>
      </c>
      <c r="H558" s="96">
        <v>2332.63</v>
      </c>
      <c r="I558" s="32"/>
      <c r="J558" s="38">
        <f t="shared" si="16"/>
        <v>0</v>
      </c>
      <c r="K558" s="39" t="str">
        <f t="shared" si="17"/>
        <v>OK</v>
      </c>
      <c r="L558" s="128"/>
      <c r="M558" s="128"/>
      <c r="N558" s="128"/>
      <c r="O558" s="128"/>
      <c r="P558" s="128"/>
      <c r="Q558" s="31"/>
      <c r="R558" s="31"/>
      <c r="S558" s="31"/>
      <c r="T558" s="31"/>
      <c r="U558" s="31"/>
      <c r="V558" s="31"/>
      <c r="W558" s="31"/>
      <c r="X558" s="46"/>
      <c r="Y558" s="46"/>
      <c r="Z558" s="46"/>
      <c r="AA558" s="46"/>
      <c r="AB558" s="46"/>
      <c r="AC558" s="46"/>
    </row>
    <row r="559" spans="1:29" ht="39.950000000000003" customHeight="1" x14ac:dyDescent="0.45">
      <c r="A559" s="140"/>
      <c r="B559" s="152"/>
      <c r="C559" s="68">
        <v>556</v>
      </c>
      <c r="D559" s="78" t="s">
        <v>457</v>
      </c>
      <c r="E559" s="110" t="s">
        <v>1071</v>
      </c>
      <c r="F559" s="52" t="s">
        <v>528</v>
      </c>
      <c r="G559" s="52" t="s">
        <v>1027</v>
      </c>
      <c r="H559" s="96">
        <v>1038.6600000000001</v>
      </c>
      <c r="I559" s="32"/>
      <c r="J559" s="38">
        <f t="shared" si="16"/>
        <v>0</v>
      </c>
      <c r="K559" s="39" t="str">
        <f t="shared" si="17"/>
        <v>OK</v>
      </c>
      <c r="L559" s="128"/>
      <c r="M559" s="128"/>
      <c r="N559" s="128"/>
      <c r="O559" s="128"/>
      <c r="P559" s="128"/>
      <c r="Q559" s="31"/>
      <c r="R559" s="31"/>
      <c r="S559" s="31"/>
      <c r="T559" s="31"/>
      <c r="U559" s="31"/>
      <c r="V559" s="31"/>
      <c r="W559" s="31"/>
      <c r="X559" s="46"/>
      <c r="Y559" s="46"/>
      <c r="Z559" s="46"/>
      <c r="AA559" s="46"/>
      <c r="AB559" s="46"/>
      <c r="AC559" s="46"/>
    </row>
    <row r="560" spans="1:29" ht="39.950000000000003" customHeight="1" x14ac:dyDescent="0.45">
      <c r="A560" s="140"/>
      <c r="B560" s="152"/>
      <c r="C560" s="67">
        <v>557</v>
      </c>
      <c r="D560" s="78" t="s">
        <v>1072</v>
      </c>
      <c r="E560" s="110" t="s">
        <v>1073</v>
      </c>
      <c r="F560" s="52" t="s">
        <v>35</v>
      </c>
      <c r="G560" s="52" t="s">
        <v>1027</v>
      </c>
      <c r="H560" s="96">
        <v>397.5</v>
      </c>
      <c r="I560" s="32"/>
      <c r="J560" s="38">
        <f>I560-(SUM(L560:AC560))</f>
        <v>0</v>
      </c>
      <c r="K560" s="39" t="str">
        <f t="shared" si="17"/>
        <v>OK</v>
      </c>
      <c r="L560" s="128"/>
      <c r="M560" s="128"/>
      <c r="N560" s="128"/>
      <c r="O560" s="128"/>
      <c r="P560" s="128"/>
      <c r="Q560" s="31"/>
      <c r="R560" s="31"/>
      <c r="S560" s="31"/>
      <c r="T560" s="31"/>
      <c r="U560" s="31"/>
      <c r="V560" s="31"/>
      <c r="W560" s="31"/>
      <c r="X560" s="46"/>
      <c r="Y560" s="46"/>
      <c r="Z560" s="46"/>
      <c r="AA560" s="46"/>
      <c r="AB560" s="46"/>
      <c r="AC560" s="46"/>
    </row>
    <row r="561" spans="1:29" ht="39.950000000000003" customHeight="1" x14ac:dyDescent="0.45">
      <c r="A561" s="140"/>
      <c r="B561" s="152"/>
      <c r="C561" s="68">
        <v>558</v>
      </c>
      <c r="D561" s="85" t="s">
        <v>1074</v>
      </c>
      <c r="E561" s="107" t="s">
        <v>1075</v>
      </c>
      <c r="F561" s="51" t="s">
        <v>228</v>
      </c>
      <c r="G561" s="52" t="s">
        <v>1027</v>
      </c>
      <c r="H561" s="96">
        <v>3272.78</v>
      </c>
      <c r="I561" s="32"/>
      <c r="J561" s="38">
        <f t="shared" ref="J561:J624" si="18">I561-(SUM(L561:AC561))</f>
        <v>0</v>
      </c>
      <c r="K561" s="39" t="str">
        <f t="shared" ref="K561:K624" si="19">IF(J561&lt;0,"ATENÇÃO","OK")</f>
        <v>OK</v>
      </c>
      <c r="L561" s="98"/>
      <c r="M561" s="98"/>
      <c r="N561" s="98"/>
      <c r="O561" s="99"/>
      <c r="P561" s="98"/>
      <c r="Q561" s="99"/>
      <c r="R561" s="99"/>
      <c r="S561" s="99"/>
      <c r="T561" s="99"/>
      <c r="U561" s="99"/>
      <c r="V561" s="99"/>
      <c r="W561" s="57"/>
      <c r="X561" s="46"/>
      <c r="Y561" s="46"/>
      <c r="Z561" s="46"/>
      <c r="AA561" s="46"/>
      <c r="AB561" s="46"/>
      <c r="AC561" s="46"/>
    </row>
    <row r="562" spans="1:29" ht="39.950000000000003" customHeight="1" x14ac:dyDescent="0.45">
      <c r="A562" s="140"/>
      <c r="B562" s="152"/>
      <c r="C562" s="68">
        <v>559</v>
      </c>
      <c r="D562" s="78" t="s">
        <v>1199</v>
      </c>
      <c r="E562" s="110" t="s">
        <v>1056</v>
      </c>
      <c r="F562" s="52" t="s">
        <v>99</v>
      </c>
      <c r="G562" s="52" t="s">
        <v>1027</v>
      </c>
      <c r="H562" s="96">
        <v>420.69</v>
      </c>
      <c r="I562" s="32"/>
      <c r="J562" s="38">
        <f t="shared" si="18"/>
        <v>0</v>
      </c>
      <c r="K562" s="39" t="str">
        <f t="shared" si="19"/>
        <v>OK</v>
      </c>
      <c r="L562" s="57"/>
      <c r="M562" s="57"/>
      <c r="N562" s="57"/>
      <c r="O562" s="57"/>
      <c r="P562" s="57"/>
      <c r="Q562" s="57"/>
      <c r="R562" s="57"/>
      <c r="S562" s="57"/>
      <c r="T562" s="57"/>
      <c r="U562" s="57"/>
      <c r="V562" s="57"/>
      <c r="W562" s="57"/>
      <c r="X562" s="46"/>
      <c r="Y562" s="46"/>
      <c r="Z562" s="46"/>
      <c r="AA562" s="46"/>
      <c r="AB562" s="46"/>
      <c r="AC562" s="46"/>
    </row>
    <row r="563" spans="1:29" ht="39.950000000000003" customHeight="1" x14ac:dyDescent="0.45">
      <c r="A563" s="140"/>
      <c r="B563" s="152"/>
      <c r="C563" s="68">
        <v>560</v>
      </c>
      <c r="D563" s="78" t="s">
        <v>1200</v>
      </c>
      <c r="E563" s="110" t="s">
        <v>1076</v>
      </c>
      <c r="F563" s="52" t="s">
        <v>99</v>
      </c>
      <c r="G563" s="52" t="s">
        <v>1027</v>
      </c>
      <c r="H563" s="96">
        <v>1848.19</v>
      </c>
      <c r="I563" s="32"/>
      <c r="J563" s="38">
        <f t="shared" si="18"/>
        <v>0</v>
      </c>
      <c r="K563" s="39" t="str">
        <f t="shared" si="19"/>
        <v>OK</v>
      </c>
      <c r="L563" s="57"/>
      <c r="M563" s="57"/>
      <c r="N563" s="57"/>
      <c r="O563" s="57"/>
      <c r="P563" s="57"/>
      <c r="Q563" s="57"/>
      <c r="R563" s="57"/>
      <c r="S563" s="57"/>
      <c r="T563" s="57"/>
      <c r="U563" s="57"/>
      <c r="V563" s="57"/>
      <c r="W563" s="57"/>
      <c r="X563" s="46"/>
      <c r="Y563" s="46"/>
      <c r="Z563" s="46"/>
      <c r="AA563" s="46"/>
      <c r="AB563" s="46"/>
      <c r="AC563" s="46"/>
    </row>
    <row r="564" spans="1:29" ht="39.950000000000003" customHeight="1" x14ac:dyDescent="0.45">
      <c r="A564" s="140"/>
      <c r="B564" s="152"/>
      <c r="C564" s="68">
        <v>561</v>
      </c>
      <c r="D564" s="85" t="s">
        <v>1077</v>
      </c>
      <c r="E564" s="107" t="s">
        <v>1076</v>
      </c>
      <c r="F564" s="51" t="s">
        <v>228</v>
      </c>
      <c r="G564" s="52" t="s">
        <v>1027</v>
      </c>
      <c r="H564" s="96">
        <v>1403.45</v>
      </c>
      <c r="I564" s="32"/>
      <c r="J564" s="38">
        <f t="shared" si="18"/>
        <v>0</v>
      </c>
      <c r="K564" s="39" t="str">
        <f t="shared" si="19"/>
        <v>OK</v>
      </c>
      <c r="L564" s="57"/>
      <c r="M564" s="57"/>
      <c r="N564" s="57"/>
      <c r="O564" s="57"/>
      <c r="P564" s="57"/>
      <c r="Q564" s="57"/>
      <c r="R564" s="57"/>
      <c r="S564" s="57"/>
      <c r="T564" s="57"/>
      <c r="U564" s="57"/>
      <c r="V564" s="57"/>
      <c r="W564" s="57"/>
      <c r="X564" s="46"/>
      <c r="Y564" s="46"/>
      <c r="Z564" s="46"/>
      <c r="AA564" s="46"/>
      <c r="AB564" s="46"/>
      <c r="AC564" s="46"/>
    </row>
    <row r="565" spans="1:29" ht="39.950000000000003" customHeight="1" x14ac:dyDescent="0.45">
      <c r="A565" s="141"/>
      <c r="B565" s="153"/>
      <c r="C565" s="67">
        <v>562</v>
      </c>
      <c r="D565" s="83" t="s">
        <v>503</v>
      </c>
      <c r="E565" s="107" t="s">
        <v>1078</v>
      </c>
      <c r="F565" s="51" t="s">
        <v>228</v>
      </c>
      <c r="G565" s="52" t="s">
        <v>368</v>
      </c>
      <c r="H565" s="95">
        <v>841.81</v>
      </c>
      <c r="I565" s="32"/>
      <c r="J565" s="38">
        <f t="shared" si="18"/>
        <v>0</v>
      </c>
      <c r="K565" s="39" t="str">
        <f t="shared" si="19"/>
        <v>OK</v>
      </c>
      <c r="L565" s="57"/>
      <c r="M565" s="57"/>
      <c r="N565" s="57"/>
      <c r="O565" s="57"/>
      <c r="P565" s="57"/>
      <c r="Q565" s="57"/>
      <c r="R565" s="57"/>
      <c r="S565" s="57"/>
      <c r="T565" s="57"/>
      <c r="U565" s="57"/>
      <c r="V565" s="57"/>
      <c r="W565" s="57"/>
      <c r="X565" s="46"/>
      <c r="Y565" s="46"/>
      <c r="Z565" s="46"/>
      <c r="AA565" s="46"/>
      <c r="AB565" s="46"/>
      <c r="AC565" s="46"/>
    </row>
    <row r="566" spans="1:29" ht="39.950000000000003" customHeight="1" x14ac:dyDescent="0.45">
      <c r="A566" s="154">
        <v>9</v>
      </c>
      <c r="B566" s="159" t="s">
        <v>740</v>
      </c>
      <c r="C566" s="66">
        <v>563</v>
      </c>
      <c r="D566" s="75" t="s">
        <v>376</v>
      </c>
      <c r="E566" s="104" t="s">
        <v>1079</v>
      </c>
      <c r="F566" s="49" t="s">
        <v>377</v>
      </c>
      <c r="G566" s="49" t="s">
        <v>40</v>
      </c>
      <c r="H566" s="94">
        <v>2.9</v>
      </c>
      <c r="I566" s="32"/>
      <c r="J566" s="38">
        <f t="shared" si="18"/>
        <v>0</v>
      </c>
      <c r="K566" s="39" t="str">
        <f t="shared" si="19"/>
        <v>OK</v>
      </c>
      <c r="L566" s="57"/>
      <c r="M566" s="57"/>
      <c r="N566" s="57"/>
      <c r="O566" s="57"/>
      <c r="P566" s="57"/>
      <c r="Q566" s="57"/>
      <c r="R566" s="57"/>
      <c r="S566" s="57"/>
      <c r="T566" s="57"/>
      <c r="U566" s="57"/>
      <c r="V566" s="57"/>
      <c r="W566" s="57"/>
      <c r="X566" s="46"/>
      <c r="Y566" s="46"/>
      <c r="Z566" s="46"/>
      <c r="AA566" s="46"/>
      <c r="AB566" s="46"/>
      <c r="AC566" s="46"/>
    </row>
    <row r="567" spans="1:29" ht="39.950000000000003" customHeight="1" x14ac:dyDescent="0.45">
      <c r="A567" s="155"/>
      <c r="B567" s="157"/>
      <c r="C567" s="66">
        <v>564</v>
      </c>
      <c r="D567" s="75" t="s">
        <v>378</v>
      </c>
      <c r="E567" s="104" t="s">
        <v>1080</v>
      </c>
      <c r="F567" s="49" t="s">
        <v>35</v>
      </c>
      <c r="G567" s="49" t="s">
        <v>40</v>
      </c>
      <c r="H567" s="94">
        <v>18.46</v>
      </c>
      <c r="I567" s="32">
        <v>1</v>
      </c>
      <c r="J567" s="38">
        <f t="shared" si="18"/>
        <v>0</v>
      </c>
      <c r="K567" s="39" t="str">
        <f t="shared" si="19"/>
        <v>OK</v>
      </c>
      <c r="L567" s="57"/>
      <c r="M567" s="57"/>
      <c r="N567" s="57"/>
      <c r="O567" s="183">
        <v>1</v>
      </c>
      <c r="P567" s="57"/>
      <c r="Q567" s="57"/>
      <c r="R567" s="57"/>
      <c r="S567" s="57"/>
      <c r="T567" s="57"/>
      <c r="U567" s="57"/>
      <c r="V567" s="57"/>
      <c r="W567" s="57"/>
      <c r="X567" s="46"/>
      <c r="Y567" s="46"/>
      <c r="Z567" s="46"/>
      <c r="AA567" s="46"/>
      <c r="AB567" s="46"/>
      <c r="AC567" s="46"/>
    </row>
    <row r="568" spans="1:29" ht="39.950000000000003" customHeight="1" x14ac:dyDescent="0.45">
      <c r="A568" s="155"/>
      <c r="B568" s="157"/>
      <c r="C568" s="66">
        <v>565</v>
      </c>
      <c r="D568" s="75" t="s">
        <v>379</v>
      </c>
      <c r="E568" s="104" t="s">
        <v>1081</v>
      </c>
      <c r="F568" s="49" t="s">
        <v>35</v>
      </c>
      <c r="G568" s="49" t="s">
        <v>40</v>
      </c>
      <c r="H568" s="94">
        <v>8.66</v>
      </c>
      <c r="I568" s="32"/>
      <c r="J568" s="38">
        <f t="shared" si="18"/>
        <v>0</v>
      </c>
      <c r="K568" s="39" t="str">
        <f t="shared" si="19"/>
        <v>OK</v>
      </c>
      <c r="L568" s="57"/>
      <c r="M568" s="57"/>
      <c r="N568" s="57"/>
      <c r="O568" s="57"/>
      <c r="P568" s="57"/>
      <c r="Q568" s="57"/>
      <c r="R568" s="57"/>
      <c r="S568" s="57"/>
      <c r="T568" s="57"/>
      <c r="U568" s="57"/>
      <c r="V568" s="57"/>
      <c r="W568" s="57"/>
      <c r="X568" s="46"/>
      <c r="Y568" s="46"/>
      <c r="Z568" s="46"/>
      <c r="AA568" s="46"/>
      <c r="AB568" s="46"/>
      <c r="AC568" s="46"/>
    </row>
    <row r="569" spans="1:29" ht="39.950000000000003" customHeight="1" x14ac:dyDescent="0.45">
      <c r="A569" s="155"/>
      <c r="B569" s="157"/>
      <c r="C569" s="66">
        <v>566</v>
      </c>
      <c r="D569" s="75" t="s">
        <v>380</v>
      </c>
      <c r="E569" s="104" t="s">
        <v>1082</v>
      </c>
      <c r="F569" s="49" t="s">
        <v>35</v>
      </c>
      <c r="G569" s="49" t="s">
        <v>40</v>
      </c>
      <c r="H569" s="94">
        <v>11.38</v>
      </c>
      <c r="I569" s="32"/>
      <c r="J569" s="38">
        <f t="shared" si="18"/>
        <v>0</v>
      </c>
      <c r="K569" s="39" t="str">
        <f t="shared" si="19"/>
        <v>OK</v>
      </c>
      <c r="L569" s="57"/>
      <c r="M569" s="57"/>
      <c r="N569" s="57"/>
      <c r="O569" s="57"/>
      <c r="P569" s="57"/>
      <c r="Q569" s="57"/>
      <c r="R569" s="57"/>
      <c r="S569" s="57"/>
      <c r="T569" s="57"/>
      <c r="U569" s="57"/>
      <c r="V569" s="57"/>
      <c r="W569" s="57"/>
      <c r="X569" s="46"/>
      <c r="Y569" s="46"/>
      <c r="Z569" s="46"/>
      <c r="AA569" s="46"/>
      <c r="AB569" s="46"/>
      <c r="AC569" s="46"/>
    </row>
    <row r="570" spans="1:29" ht="39.950000000000003" customHeight="1" x14ac:dyDescent="0.45">
      <c r="A570" s="155"/>
      <c r="B570" s="157"/>
      <c r="C570" s="66">
        <v>567</v>
      </c>
      <c r="D570" s="75" t="s">
        <v>381</v>
      </c>
      <c r="E570" s="104" t="s">
        <v>1083</v>
      </c>
      <c r="F570" s="49" t="s">
        <v>35</v>
      </c>
      <c r="G570" s="49" t="s">
        <v>40</v>
      </c>
      <c r="H570" s="94">
        <v>13.56</v>
      </c>
      <c r="I570" s="32"/>
      <c r="J570" s="38">
        <f t="shared" si="18"/>
        <v>0</v>
      </c>
      <c r="K570" s="39" t="str">
        <f t="shared" si="19"/>
        <v>OK</v>
      </c>
      <c r="L570" s="57"/>
      <c r="M570" s="57"/>
      <c r="N570" s="57"/>
      <c r="O570" s="57"/>
      <c r="P570" s="57"/>
      <c r="Q570" s="57"/>
      <c r="R570" s="57"/>
      <c r="S570" s="57"/>
      <c r="T570" s="57"/>
      <c r="U570" s="57"/>
      <c r="V570" s="57"/>
      <c r="W570" s="57"/>
      <c r="X570" s="46"/>
      <c r="Y570" s="46"/>
      <c r="Z570" s="46"/>
      <c r="AA570" s="46"/>
      <c r="AB570" s="46"/>
      <c r="AC570" s="46"/>
    </row>
    <row r="571" spans="1:29" ht="39.950000000000003" customHeight="1" x14ac:dyDescent="0.45">
      <c r="A571" s="155"/>
      <c r="B571" s="157"/>
      <c r="C571" s="63">
        <v>568</v>
      </c>
      <c r="D571" s="75" t="s">
        <v>382</v>
      </c>
      <c r="E571" s="104" t="s">
        <v>1084</v>
      </c>
      <c r="F571" s="49" t="s">
        <v>383</v>
      </c>
      <c r="G571" s="49" t="s">
        <v>384</v>
      </c>
      <c r="H571" s="94">
        <v>38.590000000000003</v>
      </c>
      <c r="I571" s="32"/>
      <c r="J571" s="38">
        <f t="shared" si="18"/>
        <v>0</v>
      </c>
      <c r="K571" s="39" t="str">
        <f t="shared" si="19"/>
        <v>OK</v>
      </c>
      <c r="L571" s="57"/>
      <c r="M571" s="57"/>
      <c r="N571" s="57"/>
      <c r="O571" s="57"/>
      <c r="P571" s="57"/>
      <c r="Q571" s="57"/>
      <c r="R571" s="57"/>
      <c r="S571" s="57"/>
      <c r="T571" s="57"/>
      <c r="U571" s="57"/>
      <c r="V571" s="57"/>
      <c r="W571" s="57"/>
      <c r="X571" s="46"/>
      <c r="Y571" s="46"/>
      <c r="Z571" s="46"/>
      <c r="AA571" s="46"/>
      <c r="AB571" s="46"/>
      <c r="AC571" s="46"/>
    </row>
    <row r="572" spans="1:29" ht="39.950000000000003" customHeight="1" x14ac:dyDescent="0.45">
      <c r="A572" s="155"/>
      <c r="B572" s="157"/>
      <c r="C572" s="66">
        <v>569</v>
      </c>
      <c r="D572" s="75" t="s">
        <v>385</v>
      </c>
      <c r="E572" s="104" t="s">
        <v>1085</v>
      </c>
      <c r="F572" s="49" t="s">
        <v>35</v>
      </c>
      <c r="G572" s="49" t="s">
        <v>40</v>
      </c>
      <c r="H572" s="94">
        <v>19.7</v>
      </c>
      <c r="I572" s="32"/>
      <c r="J572" s="38">
        <f t="shared" si="18"/>
        <v>0</v>
      </c>
      <c r="K572" s="39" t="str">
        <f t="shared" si="19"/>
        <v>OK</v>
      </c>
      <c r="L572" s="57"/>
      <c r="M572" s="57"/>
      <c r="N572" s="57"/>
      <c r="O572" s="57"/>
      <c r="P572" s="57"/>
      <c r="Q572" s="57"/>
      <c r="R572" s="57"/>
      <c r="S572" s="57"/>
      <c r="T572" s="57"/>
      <c r="U572" s="57"/>
      <c r="V572" s="57"/>
      <c r="W572" s="57"/>
      <c r="X572" s="46"/>
      <c r="Y572" s="46"/>
      <c r="Z572" s="46"/>
      <c r="AA572" s="46"/>
      <c r="AB572" s="46"/>
      <c r="AC572" s="46"/>
    </row>
    <row r="573" spans="1:29" ht="39.950000000000003" customHeight="1" x14ac:dyDescent="0.45">
      <c r="A573" s="155"/>
      <c r="B573" s="157"/>
      <c r="C573" s="63">
        <v>570</v>
      </c>
      <c r="D573" s="75" t="s">
        <v>386</v>
      </c>
      <c r="E573" s="104" t="s">
        <v>1086</v>
      </c>
      <c r="F573" s="49" t="s">
        <v>232</v>
      </c>
      <c r="G573" s="49" t="s">
        <v>40</v>
      </c>
      <c r="H573" s="94">
        <v>12.8</v>
      </c>
      <c r="I573" s="32"/>
      <c r="J573" s="38">
        <f t="shared" si="18"/>
        <v>0</v>
      </c>
      <c r="K573" s="39" t="str">
        <f t="shared" si="19"/>
        <v>OK</v>
      </c>
      <c r="L573" s="57"/>
      <c r="M573" s="57"/>
      <c r="N573" s="57"/>
      <c r="O573" s="57"/>
      <c r="P573" s="57"/>
      <c r="Q573" s="57"/>
      <c r="R573" s="57"/>
      <c r="S573" s="57"/>
      <c r="T573" s="57"/>
      <c r="U573" s="57"/>
      <c r="V573" s="57"/>
      <c r="W573" s="57"/>
      <c r="X573" s="46"/>
      <c r="Y573" s="46"/>
      <c r="Z573" s="46"/>
      <c r="AA573" s="46"/>
      <c r="AB573" s="46"/>
      <c r="AC573" s="46"/>
    </row>
    <row r="574" spans="1:29" ht="39.950000000000003" customHeight="1" x14ac:dyDescent="0.45">
      <c r="A574" s="155"/>
      <c r="B574" s="157"/>
      <c r="C574" s="63">
        <v>571</v>
      </c>
      <c r="D574" s="75" t="s">
        <v>1087</v>
      </c>
      <c r="E574" s="104" t="s">
        <v>1088</v>
      </c>
      <c r="F574" s="49" t="s">
        <v>4</v>
      </c>
      <c r="G574" s="50" t="s">
        <v>384</v>
      </c>
      <c r="H574" s="93">
        <v>9.75</v>
      </c>
      <c r="I574" s="32">
        <v>50</v>
      </c>
      <c r="J574" s="38">
        <f t="shared" si="18"/>
        <v>0</v>
      </c>
      <c r="K574" s="39" t="str">
        <f t="shared" si="19"/>
        <v>OK</v>
      </c>
      <c r="L574" s="57"/>
      <c r="M574" s="57"/>
      <c r="N574" s="57"/>
      <c r="O574" s="183">
        <v>50</v>
      </c>
      <c r="P574" s="57"/>
      <c r="Q574" s="57"/>
      <c r="R574" s="57"/>
      <c r="S574" s="57"/>
      <c r="T574" s="57"/>
      <c r="U574" s="57"/>
      <c r="V574" s="57"/>
      <c r="W574" s="57"/>
      <c r="X574" s="46"/>
      <c r="Y574" s="46"/>
      <c r="Z574" s="46"/>
      <c r="AA574" s="46"/>
      <c r="AB574" s="46"/>
      <c r="AC574" s="46"/>
    </row>
    <row r="575" spans="1:29" ht="39.950000000000003" customHeight="1" x14ac:dyDescent="0.45">
      <c r="A575" s="155"/>
      <c r="B575" s="157"/>
      <c r="C575" s="66">
        <v>572</v>
      </c>
      <c r="D575" s="75" t="s">
        <v>1089</v>
      </c>
      <c r="E575" s="104" t="s">
        <v>1090</v>
      </c>
      <c r="F575" s="50" t="s">
        <v>35</v>
      </c>
      <c r="G575" s="50" t="s">
        <v>1027</v>
      </c>
      <c r="H575" s="93">
        <v>999.99</v>
      </c>
      <c r="I575" s="32"/>
      <c r="J575" s="38">
        <f t="shared" si="18"/>
        <v>0</v>
      </c>
      <c r="K575" s="39" t="str">
        <f t="shared" si="19"/>
        <v>OK</v>
      </c>
      <c r="L575" s="57"/>
      <c r="M575" s="57"/>
      <c r="N575" s="57"/>
      <c r="O575" s="57"/>
      <c r="P575" s="57"/>
      <c r="Q575" s="57"/>
      <c r="R575" s="57"/>
      <c r="S575" s="57"/>
      <c r="T575" s="57"/>
      <c r="U575" s="57"/>
      <c r="V575" s="57"/>
      <c r="W575" s="57"/>
      <c r="X575" s="46"/>
      <c r="Y575" s="46"/>
      <c r="Z575" s="46"/>
      <c r="AA575" s="46"/>
      <c r="AB575" s="46"/>
      <c r="AC575" s="46"/>
    </row>
    <row r="576" spans="1:29" ht="39.950000000000003" customHeight="1" x14ac:dyDescent="0.45">
      <c r="A576" s="155"/>
      <c r="B576" s="157"/>
      <c r="C576" s="63">
        <v>573</v>
      </c>
      <c r="D576" s="76" t="s">
        <v>1091</v>
      </c>
      <c r="E576" s="105" t="s">
        <v>1084</v>
      </c>
      <c r="F576" s="49" t="s">
        <v>35</v>
      </c>
      <c r="G576" s="50" t="s">
        <v>384</v>
      </c>
      <c r="H576" s="93">
        <v>34.049999999999997</v>
      </c>
      <c r="I576" s="32"/>
      <c r="J576" s="38">
        <f t="shared" si="18"/>
        <v>0</v>
      </c>
      <c r="K576" s="39" t="str">
        <f t="shared" si="19"/>
        <v>OK</v>
      </c>
      <c r="L576" s="57"/>
      <c r="M576" s="57"/>
      <c r="N576" s="57"/>
      <c r="O576" s="57"/>
      <c r="P576" s="57"/>
      <c r="Q576" s="57"/>
      <c r="R576" s="57"/>
      <c r="S576" s="57"/>
      <c r="T576" s="57"/>
      <c r="U576" s="57"/>
      <c r="V576" s="57"/>
      <c r="W576" s="57"/>
      <c r="X576" s="46"/>
      <c r="Y576" s="46"/>
      <c r="Z576" s="46"/>
      <c r="AA576" s="46"/>
      <c r="AB576" s="46"/>
      <c r="AC576" s="46"/>
    </row>
    <row r="577" spans="1:29" ht="39.950000000000003" customHeight="1" x14ac:dyDescent="0.45">
      <c r="A577" s="155"/>
      <c r="B577" s="157"/>
      <c r="C577" s="63">
        <v>574</v>
      </c>
      <c r="D577" s="89" t="s">
        <v>1092</v>
      </c>
      <c r="E577" s="116" t="s">
        <v>1093</v>
      </c>
      <c r="F577" s="50" t="s">
        <v>1094</v>
      </c>
      <c r="G577" s="50" t="s">
        <v>40</v>
      </c>
      <c r="H577" s="93">
        <v>12.9</v>
      </c>
      <c r="I577" s="32">
        <v>50</v>
      </c>
      <c r="J577" s="38">
        <f t="shared" si="18"/>
        <v>48</v>
      </c>
      <c r="K577" s="39" t="str">
        <f t="shared" si="19"/>
        <v>OK</v>
      </c>
      <c r="L577" s="57"/>
      <c r="M577" s="57"/>
      <c r="N577" s="57"/>
      <c r="O577" s="183">
        <v>2</v>
      </c>
      <c r="P577" s="57"/>
      <c r="Q577" s="57"/>
      <c r="R577" s="57"/>
      <c r="S577" s="57"/>
      <c r="T577" s="57"/>
      <c r="U577" s="57"/>
      <c r="V577" s="57"/>
      <c r="W577" s="57"/>
      <c r="X577" s="46"/>
      <c r="Y577" s="46"/>
      <c r="Z577" s="46"/>
      <c r="AA577" s="46"/>
      <c r="AB577" s="46"/>
      <c r="AC577" s="46"/>
    </row>
    <row r="578" spans="1:29" ht="39.950000000000003" customHeight="1" x14ac:dyDescent="0.45">
      <c r="A578" s="155"/>
      <c r="B578" s="157"/>
      <c r="C578" s="63">
        <v>575</v>
      </c>
      <c r="D578" s="75" t="s">
        <v>1095</v>
      </c>
      <c r="E578" s="104" t="s">
        <v>1088</v>
      </c>
      <c r="F578" s="50" t="s">
        <v>228</v>
      </c>
      <c r="G578" s="50" t="s">
        <v>384</v>
      </c>
      <c r="H578" s="93">
        <v>38.33</v>
      </c>
      <c r="I578" s="32">
        <v>24</v>
      </c>
      <c r="J578" s="38">
        <f t="shared" si="18"/>
        <v>0</v>
      </c>
      <c r="K578" s="39" t="str">
        <f t="shared" si="19"/>
        <v>OK</v>
      </c>
      <c r="L578" s="57"/>
      <c r="M578" s="57"/>
      <c r="N578" s="57"/>
      <c r="O578" s="183">
        <v>24</v>
      </c>
      <c r="P578" s="57"/>
      <c r="Q578" s="57"/>
      <c r="R578" s="57"/>
      <c r="S578" s="57"/>
      <c r="T578" s="57"/>
      <c r="U578" s="57"/>
      <c r="V578" s="57"/>
      <c r="W578" s="57"/>
      <c r="X578" s="46"/>
      <c r="Y578" s="46"/>
      <c r="Z578" s="46"/>
      <c r="AA578" s="46"/>
      <c r="AB578" s="46"/>
      <c r="AC578" s="46"/>
    </row>
    <row r="579" spans="1:29" ht="39.950000000000003" customHeight="1" x14ac:dyDescent="0.45">
      <c r="A579" s="155"/>
      <c r="B579" s="157"/>
      <c r="C579" s="63">
        <v>576</v>
      </c>
      <c r="D579" s="76" t="s">
        <v>1096</v>
      </c>
      <c r="E579" s="105" t="s">
        <v>1088</v>
      </c>
      <c r="F579" s="49" t="s">
        <v>228</v>
      </c>
      <c r="G579" s="50" t="s">
        <v>384</v>
      </c>
      <c r="H579" s="93">
        <v>46.03</v>
      </c>
      <c r="I579" s="32"/>
      <c r="J579" s="38">
        <f t="shared" si="18"/>
        <v>0</v>
      </c>
      <c r="K579" s="39" t="str">
        <f t="shared" si="19"/>
        <v>OK</v>
      </c>
      <c r="L579" s="57"/>
      <c r="M579" s="57"/>
      <c r="N579" s="57"/>
      <c r="O579" s="57"/>
      <c r="P579" s="57"/>
      <c r="Q579" s="57"/>
      <c r="R579" s="57"/>
      <c r="S579" s="57"/>
      <c r="T579" s="57"/>
      <c r="U579" s="57"/>
      <c r="V579" s="57"/>
      <c r="W579" s="57"/>
      <c r="X579" s="46"/>
      <c r="Y579" s="46"/>
      <c r="Z579" s="46"/>
      <c r="AA579" s="46"/>
      <c r="AB579" s="46"/>
      <c r="AC579" s="46"/>
    </row>
    <row r="580" spans="1:29" ht="39.950000000000003" customHeight="1" x14ac:dyDescent="0.45">
      <c r="A580" s="155"/>
      <c r="B580" s="157"/>
      <c r="C580" s="63">
        <v>577</v>
      </c>
      <c r="D580" s="76" t="s">
        <v>1097</v>
      </c>
      <c r="E580" s="105" t="s">
        <v>1084</v>
      </c>
      <c r="F580" s="49" t="s">
        <v>35</v>
      </c>
      <c r="G580" s="50" t="s">
        <v>384</v>
      </c>
      <c r="H580" s="93">
        <v>54.5</v>
      </c>
      <c r="I580" s="32"/>
      <c r="J580" s="38">
        <f t="shared" si="18"/>
        <v>0</v>
      </c>
      <c r="K580" s="39" t="str">
        <f t="shared" si="19"/>
        <v>OK</v>
      </c>
      <c r="L580" s="57"/>
      <c r="M580" s="57"/>
      <c r="N580" s="57"/>
      <c r="O580" s="57"/>
      <c r="P580" s="57"/>
      <c r="Q580" s="57"/>
      <c r="R580" s="57"/>
      <c r="S580" s="57"/>
      <c r="T580" s="57"/>
      <c r="U580" s="57"/>
      <c r="V580" s="57"/>
      <c r="W580" s="57"/>
      <c r="X580" s="46"/>
      <c r="Y580" s="46"/>
      <c r="Z580" s="46"/>
      <c r="AA580" s="46"/>
      <c r="AB580" s="46"/>
      <c r="AC580" s="46"/>
    </row>
    <row r="581" spans="1:29" ht="39.950000000000003" customHeight="1" x14ac:dyDescent="0.45">
      <c r="A581" s="155"/>
      <c r="B581" s="157"/>
      <c r="C581" s="66">
        <v>578</v>
      </c>
      <c r="D581" s="75" t="s">
        <v>1098</v>
      </c>
      <c r="E581" s="104" t="s">
        <v>1081</v>
      </c>
      <c r="F581" s="49" t="s">
        <v>35</v>
      </c>
      <c r="G581" s="50" t="s">
        <v>40</v>
      </c>
      <c r="H581" s="93">
        <v>16.21</v>
      </c>
      <c r="I581" s="32"/>
      <c r="J581" s="38">
        <f t="shared" si="18"/>
        <v>0</v>
      </c>
      <c r="K581" s="39" t="str">
        <f t="shared" si="19"/>
        <v>OK</v>
      </c>
      <c r="L581" s="57"/>
      <c r="M581" s="57"/>
      <c r="N581" s="57"/>
      <c r="O581" s="57"/>
      <c r="P581" s="57"/>
      <c r="Q581" s="57"/>
      <c r="R581" s="57"/>
      <c r="S581" s="57"/>
      <c r="T581" s="57"/>
      <c r="U581" s="57"/>
      <c r="V581" s="57"/>
      <c r="W581" s="57"/>
      <c r="X581" s="46"/>
      <c r="Y581" s="46"/>
      <c r="Z581" s="46"/>
      <c r="AA581" s="46"/>
      <c r="AB581" s="46"/>
      <c r="AC581" s="46"/>
    </row>
    <row r="582" spans="1:29" ht="39.950000000000003" customHeight="1" x14ac:dyDescent="0.45">
      <c r="A582" s="155"/>
      <c r="B582" s="157"/>
      <c r="C582" s="66">
        <v>579</v>
      </c>
      <c r="D582" s="75" t="s">
        <v>1099</v>
      </c>
      <c r="E582" s="104" t="s">
        <v>1079</v>
      </c>
      <c r="F582" s="50" t="s">
        <v>35</v>
      </c>
      <c r="G582" s="50" t="s">
        <v>40</v>
      </c>
      <c r="H582" s="93">
        <v>18.8</v>
      </c>
      <c r="I582" s="32"/>
      <c r="J582" s="38">
        <f t="shared" si="18"/>
        <v>0</v>
      </c>
      <c r="K582" s="39" t="str">
        <f t="shared" si="19"/>
        <v>OK</v>
      </c>
      <c r="L582" s="57"/>
      <c r="M582" s="57"/>
      <c r="N582" s="57"/>
      <c r="O582" s="57"/>
      <c r="P582" s="57"/>
      <c r="Q582" s="57"/>
      <c r="R582" s="57"/>
      <c r="S582" s="57"/>
      <c r="T582" s="57"/>
      <c r="U582" s="57"/>
      <c r="V582" s="57"/>
      <c r="W582" s="57"/>
      <c r="X582" s="46"/>
      <c r="Y582" s="46"/>
      <c r="Z582" s="46"/>
      <c r="AA582" s="46"/>
      <c r="AB582" s="46"/>
      <c r="AC582" s="46"/>
    </row>
    <row r="583" spans="1:29" ht="39.950000000000003" customHeight="1" x14ac:dyDescent="0.45">
      <c r="A583" s="155"/>
      <c r="B583" s="157"/>
      <c r="C583" s="66">
        <v>580</v>
      </c>
      <c r="D583" s="75" t="s">
        <v>1100</v>
      </c>
      <c r="E583" s="104" t="s">
        <v>1079</v>
      </c>
      <c r="F583" s="50" t="s">
        <v>31</v>
      </c>
      <c r="G583" s="50" t="s">
        <v>40</v>
      </c>
      <c r="H583" s="93">
        <v>670</v>
      </c>
      <c r="I583" s="32"/>
      <c r="J583" s="38">
        <f t="shared" si="18"/>
        <v>0</v>
      </c>
      <c r="K583" s="39" t="str">
        <f t="shared" si="19"/>
        <v>OK</v>
      </c>
      <c r="L583" s="57"/>
      <c r="M583" s="57"/>
      <c r="N583" s="57"/>
      <c r="O583" s="57"/>
      <c r="P583" s="57"/>
      <c r="Q583" s="57"/>
      <c r="R583" s="57"/>
      <c r="S583" s="57"/>
      <c r="T583" s="57"/>
      <c r="U583" s="57"/>
      <c r="V583" s="57"/>
      <c r="W583" s="57"/>
      <c r="X583" s="46"/>
      <c r="Y583" s="46"/>
      <c r="Z583" s="46"/>
      <c r="AA583" s="46"/>
      <c r="AB583" s="46"/>
      <c r="AC583" s="46"/>
    </row>
    <row r="584" spans="1:29" ht="39.950000000000003" customHeight="1" x14ac:dyDescent="0.45">
      <c r="A584" s="156"/>
      <c r="B584" s="158"/>
      <c r="C584" s="66">
        <v>581</v>
      </c>
      <c r="D584" s="75" t="s">
        <v>1101</v>
      </c>
      <c r="E584" s="104" t="s">
        <v>1102</v>
      </c>
      <c r="F584" s="50" t="s">
        <v>232</v>
      </c>
      <c r="G584" s="50" t="s">
        <v>40</v>
      </c>
      <c r="H584" s="93">
        <v>21.5</v>
      </c>
      <c r="I584" s="32"/>
      <c r="J584" s="38">
        <f t="shared" si="18"/>
        <v>0</v>
      </c>
      <c r="K584" s="39" t="str">
        <f t="shared" si="19"/>
        <v>OK</v>
      </c>
      <c r="L584" s="57"/>
      <c r="M584" s="57"/>
      <c r="N584" s="57"/>
      <c r="O584" s="57"/>
      <c r="P584" s="57"/>
      <c r="Q584" s="57"/>
      <c r="R584" s="57"/>
      <c r="S584" s="57"/>
      <c r="T584" s="57"/>
      <c r="U584" s="57"/>
      <c r="V584" s="57"/>
      <c r="W584" s="57"/>
      <c r="X584" s="46"/>
      <c r="Y584" s="46"/>
      <c r="Z584" s="46"/>
      <c r="AA584" s="46"/>
      <c r="AB584" s="46"/>
      <c r="AC584" s="46"/>
    </row>
    <row r="585" spans="1:29" ht="39.950000000000003" customHeight="1" x14ac:dyDescent="0.45">
      <c r="A585" s="139">
        <v>10</v>
      </c>
      <c r="B585" s="151" t="s">
        <v>1103</v>
      </c>
      <c r="C585" s="67">
        <v>582</v>
      </c>
      <c r="D585" s="78" t="s">
        <v>387</v>
      </c>
      <c r="E585" s="107" t="s">
        <v>1104</v>
      </c>
      <c r="F585" s="51" t="s">
        <v>35</v>
      </c>
      <c r="G585" s="51" t="s">
        <v>36</v>
      </c>
      <c r="H585" s="95">
        <v>19.2</v>
      </c>
      <c r="I585" s="32"/>
      <c r="J585" s="38">
        <f t="shared" si="18"/>
        <v>0</v>
      </c>
      <c r="K585" s="39" t="str">
        <f t="shared" si="19"/>
        <v>OK</v>
      </c>
      <c r="L585" s="57"/>
      <c r="M585" s="57"/>
      <c r="N585" s="57"/>
      <c r="O585" s="57"/>
      <c r="P585" s="57"/>
      <c r="Q585" s="57"/>
      <c r="R585" s="57"/>
      <c r="S585" s="57"/>
      <c r="T585" s="57"/>
      <c r="U585" s="57"/>
      <c r="V585" s="57"/>
      <c r="W585" s="57"/>
      <c r="X585" s="46"/>
      <c r="Y585" s="46"/>
      <c r="Z585" s="46"/>
      <c r="AA585" s="46"/>
      <c r="AB585" s="46"/>
      <c r="AC585" s="46"/>
    </row>
    <row r="586" spans="1:29" ht="39.950000000000003" customHeight="1" x14ac:dyDescent="0.45">
      <c r="A586" s="140"/>
      <c r="B586" s="152"/>
      <c r="C586" s="67">
        <v>583</v>
      </c>
      <c r="D586" s="78" t="s">
        <v>388</v>
      </c>
      <c r="E586" s="107" t="s">
        <v>1105</v>
      </c>
      <c r="F586" s="51" t="s">
        <v>35</v>
      </c>
      <c r="G586" s="51" t="s">
        <v>36</v>
      </c>
      <c r="H586" s="95">
        <v>25.95</v>
      </c>
      <c r="I586" s="32">
        <v>20</v>
      </c>
      <c r="J586" s="38">
        <f t="shared" si="18"/>
        <v>20</v>
      </c>
      <c r="K586" s="39" t="str">
        <f t="shared" si="19"/>
        <v>OK</v>
      </c>
      <c r="L586" s="57"/>
      <c r="M586" s="57"/>
      <c r="N586" s="57"/>
      <c r="O586" s="57"/>
      <c r="P586" s="57"/>
      <c r="Q586" s="57"/>
      <c r="R586" s="57"/>
      <c r="S586" s="57"/>
      <c r="T586" s="57"/>
      <c r="U586" s="57"/>
      <c r="V586" s="57"/>
      <c r="W586" s="57"/>
      <c r="X586" s="46"/>
      <c r="Y586" s="46"/>
      <c r="Z586" s="46"/>
      <c r="AA586" s="46"/>
      <c r="AB586" s="46"/>
      <c r="AC586" s="46"/>
    </row>
    <row r="587" spans="1:29" ht="39.950000000000003" customHeight="1" x14ac:dyDescent="0.45">
      <c r="A587" s="140"/>
      <c r="B587" s="152"/>
      <c r="C587" s="67">
        <v>584</v>
      </c>
      <c r="D587" s="78" t="s">
        <v>389</v>
      </c>
      <c r="E587" s="107" t="s">
        <v>1106</v>
      </c>
      <c r="F587" s="51" t="s">
        <v>35</v>
      </c>
      <c r="G587" s="51" t="s">
        <v>36</v>
      </c>
      <c r="H587" s="95">
        <v>9.89</v>
      </c>
      <c r="I587" s="32"/>
      <c r="J587" s="38">
        <f t="shared" si="18"/>
        <v>0</v>
      </c>
      <c r="K587" s="39" t="str">
        <f t="shared" si="19"/>
        <v>OK</v>
      </c>
      <c r="L587" s="57"/>
      <c r="M587" s="57"/>
      <c r="N587" s="57"/>
      <c r="O587" s="57"/>
      <c r="P587" s="57"/>
      <c r="Q587" s="57"/>
      <c r="R587" s="57"/>
      <c r="S587" s="57"/>
      <c r="T587" s="57"/>
      <c r="U587" s="57"/>
      <c r="V587" s="57"/>
      <c r="W587" s="57"/>
      <c r="X587" s="46"/>
      <c r="Y587" s="46"/>
      <c r="Z587" s="46"/>
      <c r="AA587" s="46"/>
      <c r="AB587" s="46"/>
      <c r="AC587" s="46"/>
    </row>
    <row r="588" spans="1:29" ht="39.950000000000003" customHeight="1" x14ac:dyDescent="0.45">
      <c r="A588" s="140"/>
      <c r="B588" s="152"/>
      <c r="C588" s="67">
        <v>585</v>
      </c>
      <c r="D588" s="78" t="s">
        <v>390</v>
      </c>
      <c r="E588" s="107" t="s">
        <v>1107</v>
      </c>
      <c r="F588" s="51" t="s">
        <v>35</v>
      </c>
      <c r="G588" s="51" t="s">
        <v>36</v>
      </c>
      <c r="H588" s="95">
        <v>18</v>
      </c>
      <c r="I588" s="32"/>
      <c r="J588" s="38">
        <f t="shared" si="18"/>
        <v>0</v>
      </c>
      <c r="K588" s="39" t="str">
        <f t="shared" si="19"/>
        <v>OK</v>
      </c>
      <c r="L588" s="57"/>
      <c r="M588" s="57"/>
      <c r="N588" s="57"/>
      <c r="O588" s="57"/>
      <c r="P588" s="57"/>
      <c r="Q588" s="57"/>
      <c r="R588" s="57"/>
      <c r="S588" s="57"/>
      <c r="T588" s="57"/>
      <c r="U588" s="57"/>
      <c r="V588" s="57"/>
      <c r="W588" s="57"/>
      <c r="X588" s="46"/>
      <c r="Y588" s="46"/>
      <c r="Z588" s="46"/>
      <c r="AA588" s="46"/>
      <c r="AB588" s="46"/>
      <c r="AC588" s="46"/>
    </row>
    <row r="589" spans="1:29" ht="39.950000000000003" customHeight="1" x14ac:dyDescent="0.45">
      <c r="A589" s="140"/>
      <c r="B589" s="152"/>
      <c r="C589" s="67">
        <v>586</v>
      </c>
      <c r="D589" s="78" t="s">
        <v>391</v>
      </c>
      <c r="E589" s="107" t="s">
        <v>1108</v>
      </c>
      <c r="F589" s="51" t="s">
        <v>35</v>
      </c>
      <c r="G589" s="51" t="s">
        <v>36</v>
      </c>
      <c r="H589" s="95">
        <v>19.75</v>
      </c>
      <c r="I589" s="32"/>
      <c r="J589" s="38">
        <f t="shared" si="18"/>
        <v>0</v>
      </c>
      <c r="K589" s="39" t="str">
        <f t="shared" si="19"/>
        <v>OK</v>
      </c>
      <c r="L589" s="57"/>
      <c r="M589" s="57"/>
      <c r="N589" s="57"/>
      <c r="O589" s="57"/>
      <c r="P589" s="57"/>
      <c r="Q589" s="57"/>
      <c r="R589" s="57"/>
      <c r="S589" s="57"/>
      <c r="T589" s="57"/>
      <c r="U589" s="57"/>
      <c r="V589" s="57"/>
      <c r="W589" s="57"/>
      <c r="X589" s="46"/>
      <c r="Y589" s="46"/>
      <c r="Z589" s="46"/>
      <c r="AA589" s="46"/>
      <c r="AB589" s="46"/>
      <c r="AC589" s="46"/>
    </row>
    <row r="590" spans="1:29" ht="39.950000000000003" customHeight="1" x14ac:dyDescent="0.45">
      <c r="A590" s="140"/>
      <c r="B590" s="152"/>
      <c r="C590" s="67">
        <v>587</v>
      </c>
      <c r="D590" s="79" t="s">
        <v>392</v>
      </c>
      <c r="E590" s="113" t="s">
        <v>1109</v>
      </c>
      <c r="F590" s="51" t="s">
        <v>35</v>
      </c>
      <c r="G590" s="51" t="s">
        <v>36</v>
      </c>
      <c r="H590" s="95">
        <v>48.78</v>
      </c>
      <c r="I590" s="32"/>
      <c r="J590" s="38">
        <f t="shared" si="18"/>
        <v>0</v>
      </c>
      <c r="K590" s="39" t="str">
        <f t="shared" si="19"/>
        <v>OK</v>
      </c>
      <c r="L590" s="57"/>
      <c r="M590" s="57"/>
      <c r="N590" s="57"/>
      <c r="O590" s="57"/>
      <c r="P590" s="57"/>
      <c r="Q590" s="57"/>
      <c r="R590" s="57"/>
      <c r="S590" s="57"/>
      <c r="T590" s="57"/>
      <c r="U590" s="57"/>
      <c r="V590" s="57"/>
      <c r="W590" s="57"/>
      <c r="X590" s="46"/>
      <c r="Y590" s="46"/>
      <c r="Z590" s="46"/>
      <c r="AA590" s="46"/>
      <c r="AB590" s="46"/>
      <c r="AC590" s="46"/>
    </row>
    <row r="591" spans="1:29" ht="39.950000000000003" customHeight="1" x14ac:dyDescent="0.45">
      <c r="A591" s="140"/>
      <c r="B591" s="152"/>
      <c r="C591" s="67">
        <v>588</v>
      </c>
      <c r="D591" s="78" t="s">
        <v>393</v>
      </c>
      <c r="E591" s="107" t="s">
        <v>1110</v>
      </c>
      <c r="F591" s="51" t="s">
        <v>394</v>
      </c>
      <c r="G591" s="51" t="s">
        <v>36</v>
      </c>
      <c r="H591" s="95">
        <v>132.59</v>
      </c>
      <c r="I591" s="32"/>
      <c r="J591" s="38">
        <f t="shared" si="18"/>
        <v>0</v>
      </c>
      <c r="K591" s="39" t="str">
        <f t="shared" si="19"/>
        <v>OK</v>
      </c>
      <c r="L591" s="57"/>
      <c r="M591" s="57"/>
      <c r="N591" s="57"/>
      <c r="O591" s="57"/>
      <c r="P591" s="57"/>
      <c r="Q591" s="57"/>
      <c r="R591" s="57"/>
      <c r="S591" s="57"/>
      <c r="T591" s="57"/>
      <c r="U591" s="57"/>
      <c r="V591" s="57"/>
      <c r="W591" s="57"/>
      <c r="X591" s="46"/>
      <c r="Y591" s="46"/>
      <c r="Z591" s="46"/>
      <c r="AA591" s="46"/>
      <c r="AB591" s="46"/>
      <c r="AC591" s="46"/>
    </row>
    <row r="592" spans="1:29" ht="39.950000000000003" customHeight="1" x14ac:dyDescent="0.45">
      <c r="A592" s="140"/>
      <c r="B592" s="152"/>
      <c r="C592" s="67">
        <v>589</v>
      </c>
      <c r="D592" s="78" t="s">
        <v>1111</v>
      </c>
      <c r="E592" s="107" t="s">
        <v>1112</v>
      </c>
      <c r="F592" s="51" t="s">
        <v>395</v>
      </c>
      <c r="G592" s="51" t="s">
        <v>36</v>
      </c>
      <c r="H592" s="95">
        <v>8.49</v>
      </c>
      <c r="I592" s="32"/>
      <c r="J592" s="38">
        <f t="shared" si="18"/>
        <v>0</v>
      </c>
      <c r="K592" s="39" t="str">
        <f t="shared" si="19"/>
        <v>OK</v>
      </c>
      <c r="L592" s="57"/>
      <c r="M592" s="57"/>
      <c r="N592" s="57"/>
      <c r="O592" s="57"/>
      <c r="P592" s="57"/>
      <c r="Q592" s="57"/>
      <c r="R592" s="57"/>
      <c r="S592" s="57"/>
      <c r="T592" s="57"/>
      <c r="U592" s="57"/>
      <c r="V592" s="57"/>
      <c r="W592" s="57"/>
      <c r="X592" s="46"/>
      <c r="Y592" s="46"/>
      <c r="Z592" s="46"/>
      <c r="AA592" s="46"/>
      <c r="AB592" s="46"/>
      <c r="AC592" s="46"/>
    </row>
    <row r="593" spans="1:29" ht="39.950000000000003" customHeight="1" x14ac:dyDescent="0.45">
      <c r="A593" s="140"/>
      <c r="B593" s="152"/>
      <c r="C593" s="68">
        <v>590</v>
      </c>
      <c r="D593" s="78" t="s">
        <v>396</v>
      </c>
      <c r="E593" s="107" t="s">
        <v>1113</v>
      </c>
      <c r="F593" s="51" t="s">
        <v>99</v>
      </c>
      <c r="G593" s="51" t="s">
        <v>36</v>
      </c>
      <c r="H593" s="95">
        <v>174.2</v>
      </c>
      <c r="I593" s="32"/>
      <c r="J593" s="38">
        <f t="shared" si="18"/>
        <v>0</v>
      </c>
      <c r="K593" s="39" t="str">
        <f t="shared" si="19"/>
        <v>OK</v>
      </c>
      <c r="L593" s="57"/>
      <c r="M593" s="57"/>
      <c r="N593" s="57"/>
      <c r="O593" s="57"/>
      <c r="P593" s="57"/>
      <c r="Q593" s="57"/>
      <c r="R593" s="57"/>
      <c r="S593" s="57"/>
      <c r="T593" s="57"/>
      <c r="U593" s="57"/>
      <c r="V593" s="57"/>
      <c r="W593" s="57"/>
      <c r="X593" s="46"/>
      <c r="Y593" s="46"/>
      <c r="Z593" s="46"/>
      <c r="AA593" s="46"/>
      <c r="AB593" s="46"/>
      <c r="AC593" s="46"/>
    </row>
    <row r="594" spans="1:29" ht="39.950000000000003" customHeight="1" x14ac:dyDescent="0.45">
      <c r="A594" s="140"/>
      <c r="B594" s="152"/>
      <c r="C594" s="67">
        <v>591</v>
      </c>
      <c r="D594" s="78" t="s">
        <v>425</v>
      </c>
      <c r="E594" s="107" t="s">
        <v>1114</v>
      </c>
      <c r="F594" s="51" t="s">
        <v>35</v>
      </c>
      <c r="G594" s="51" t="s">
        <v>36</v>
      </c>
      <c r="H594" s="95">
        <v>16.850000000000001</v>
      </c>
      <c r="I594" s="32"/>
      <c r="J594" s="38">
        <f t="shared" si="18"/>
        <v>0</v>
      </c>
      <c r="K594" s="39" t="str">
        <f t="shared" si="19"/>
        <v>OK</v>
      </c>
      <c r="L594" s="57"/>
      <c r="M594" s="57"/>
      <c r="N594" s="57"/>
      <c r="O594" s="57"/>
      <c r="P594" s="57"/>
      <c r="Q594" s="57"/>
      <c r="R594" s="57"/>
      <c r="S594" s="57"/>
      <c r="T594" s="57"/>
      <c r="U594" s="57"/>
      <c r="V594" s="57"/>
      <c r="W594" s="57"/>
      <c r="X594" s="46"/>
      <c r="Y594" s="46"/>
      <c r="Z594" s="46"/>
      <c r="AA594" s="46"/>
      <c r="AB594" s="46"/>
      <c r="AC594" s="46"/>
    </row>
    <row r="595" spans="1:29" ht="39.950000000000003" customHeight="1" x14ac:dyDescent="0.45">
      <c r="A595" s="140"/>
      <c r="B595" s="152"/>
      <c r="C595" s="67">
        <v>592</v>
      </c>
      <c r="D595" s="78" t="s">
        <v>397</v>
      </c>
      <c r="E595" s="107" t="s">
        <v>1115</v>
      </c>
      <c r="F595" s="51" t="s">
        <v>35</v>
      </c>
      <c r="G595" s="51" t="s">
        <v>36</v>
      </c>
      <c r="H595" s="95">
        <v>11</v>
      </c>
      <c r="I595" s="32"/>
      <c r="J595" s="38">
        <f t="shared" si="18"/>
        <v>0</v>
      </c>
      <c r="K595" s="39" t="str">
        <f t="shared" si="19"/>
        <v>OK</v>
      </c>
      <c r="L595" s="57"/>
      <c r="M595" s="57"/>
      <c r="N595" s="57"/>
      <c r="O595" s="57"/>
      <c r="P595" s="57"/>
      <c r="Q595" s="57"/>
      <c r="R595" s="57"/>
      <c r="S595" s="57"/>
      <c r="T595" s="57"/>
      <c r="U595" s="57"/>
      <c r="V595" s="57"/>
      <c r="W595" s="57"/>
      <c r="X595" s="46"/>
      <c r="Y595" s="46"/>
      <c r="Z595" s="46"/>
      <c r="AA595" s="46"/>
      <c r="AB595" s="46"/>
      <c r="AC595" s="46"/>
    </row>
    <row r="596" spans="1:29" ht="39.950000000000003" customHeight="1" x14ac:dyDescent="0.45">
      <c r="A596" s="140"/>
      <c r="B596" s="152"/>
      <c r="C596" s="67">
        <v>593</v>
      </c>
      <c r="D596" s="79" t="s">
        <v>398</v>
      </c>
      <c r="E596" s="113" t="s">
        <v>1116</v>
      </c>
      <c r="F596" s="51" t="s">
        <v>99</v>
      </c>
      <c r="G596" s="51" t="s">
        <v>36</v>
      </c>
      <c r="H596" s="95">
        <v>15</v>
      </c>
      <c r="I596" s="32"/>
      <c r="J596" s="38">
        <f t="shared" si="18"/>
        <v>0</v>
      </c>
      <c r="K596" s="39" t="str">
        <f t="shared" si="19"/>
        <v>OK</v>
      </c>
      <c r="L596" s="57"/>
      <c r="M596" s="57"/>
      <c r="N596" s="57"/>
      <c r="O596" s="57"/>
      <c r="P596" s="57"/>
      <c r="Q596" s="57"/>
      <c r="R596" s="57"/>
      <c r="S596" s="57"/>
      <c r="T596" s="57"/>
      <c r="U596" s="57"/>
      <c r="V596" s="57"/>
      <c r="W596" s="57"/>
      <c r="X596" s="46"/>
      <c r="Y596" s="46"/>
      <c r="Z596" s="46"/>
      <c r="AA596" s="46"/>
      <c r="AB596" s="46"/>
      <c r="AC596" s="46"/>
    </row>
    <row r="597" spans="1:29" ht="39.950000000000003" customHeight="1" x14ac:dyDescent="0.45">
      <c r="A597" s="140"/>
      <c r="B597" s="152"/>
      <c r="C597" s="67">
        <v>594</v>
      </c>
      <c r="D597" s="78" t="s">
        <v>1117</v>
      </c>
      <c r="E597" s="107" t="s">
        <v>1118</v>
      </c>
      <c r="F597" s="51" t="s">
        <v>399</v>
      </c>
      <c r="G597" s="51" t="s">
        <v>36</v>
      </c>
      <c r="H597" s="95">
        <v>34.46</v>
      </c>
      <c r="I597" s="32"/>
      <c r="J597" s="38">
        <f t="shared" si="18"/>
        <v>0</v>
      </c>
      <c r="K597" s="39" t="str">
        <f t="shared" si="19"/>
        <v>OK</v>
      </c>
      <c r="L597" s="57"/>
      <c r="M597" s="57"/>
      <c r="N597" s="57"/>
      <c r="O597" s="57"/>
      <c r="P597" s="57"/>
      <c r="Q597" s="57"/>
      <c r="R597" s="57"/>
      <c r="S597" s="57"/>
      <c r="T597" s="57"/>
      <c r="U597" s="57"/>
      <c r="V597" s="57"/>
      <c r="W597" s="57"/>
      <c r="X597" s="46"/>
      <c r="Y597" s="46"/>
      <c r="Z597" s="46"/>
      <c r="AA597" s="46"/>
      <c r="AB597" s="46"/>
      <c r="AC597" s="46"/>
    </row>
    <row r="598" spans="1:29" ht="39.950000000000003" customHeight="1" x14ac:dyDescent="0.45">
      <c r="A598" s="140"/>
      <c r="B598" s="152"/>
      <c r="C598" s="67">
        <v>595</v>
      </c>
      <c r="D598" s="78" t="s">
        <v>1119</v>
      </c>
      <c r="E598" s="107" t="s">
        <v>1118</v>
      </c>
      <c r="F598" s="51" t="s">
        <v>399</v>
      </c>
      <c r="G598" s="51" t="s">
        <v>36</v>
      </c>
      <c r="H598" s="95">
        <v>36</v>
      </c>
      <c r="I598" s="32"/>
      <c r="J598" s="38">
        <f t="shared" si="18"/>
        <v>0</v>
      </c>
      <c r="K598" s="39" t="str">
        <f t="shared" si="19"/>
        <v>OK</v>
      </c>
      <c r="L598" s="57"/>
      <c r="M598" s="57"/>
      <c r="N598" s="57"/>
      <c r="O598" s="57"/>
      <c r="P598" s="57"/>
      <c r="Q598" s="57"/>
      <c r="R598" s="57"/>
      <c r="S598" s="57"/>
      <c r="T598" s="57"/>
      <c r="U598" s="57"/>
      <c r="V598" s="57"/>
      <c r="W598" s="57"/>
      <c r="X598" s="46"/>
      <c r="Y598" s="46"/>
      <c r="Z598" s="46"/>
      <c r="AA598" s="46"/>
      <c r="AB598" s="46"/>
      <c r="AC598" s="46"/>
    </row>
    <row r="599" spans="1:29" ht="39.950000000000003" customHeight="1" x14ac:dyDescent="0.45">
      <c r="A599" s="140"/>
      <c r="B599" s="152"/>
      <c r="C599" s="67">
        <v>596</v>
      </c>
      <c r="D599" s="78" t="s">
        <v>400</v>
      </c>
      <c r="E599" s="107" t="s">
        <v>1120</v>
      </c>
      <c r="F599" s="51" t="s">
        <v>401</v>
      </c>
      <c r="G599" s="51" t="s">
        <v>36</v>
      </c>
      <c r="H599" s="95">
        <v>16.829999999999998</v>
      </c>
      <c r="I599" s="32"/>
      <c r="J599" s="38">
        <f t="shared" si="18"/>
        <v>0</v>
      </c>
      <c r="K599" s="39" t="str">
        <f t="shared" si="19"/>
        <v>OK</v>
      </c>
      <c r="L599" s="57"/>
      <c r="M599" s="57"/>
      <c r="N599" s="57"/>
      <c r="O599" s="57"/>
      <c r="P599" s="57"/>
      <c r="Q599" s="57"/>
      <c r="R599" s="57"/>
      <c r="S599" s="57"/>
      <c r="T599" s="57"/>
      <c r="U599" s="57"/>
      <c r="V599" s="57"/>
      <c r="W599" s="57"/>
      <c r="X599" s="46"/>
      <c r="Y599" s="46"/>
      <c r="Z599" s="46"/>
      <c r="AA599" s="46"/>
      <c r="AB599" s="46"/>
      <c r="AC599" s="46"/>
    </row>
    <row r="600" spans="1:29" ht="39.950000000000003" customHeight="1" x14ac:dyDescent="0.45">
      <c r="A600" s="140"/>
      <c r="B600" s="152"/>
      <c r="C600" s="67">
        <v>597</v>
      </c>
      <c r="D600" s="78" t="s">
        <v>402</v>
      </c>
      <c r="E600" s="107" t="s">
        <v>1121</v>
      </c>
      <c r="F600" s="51" t="s">
        <v>99</v>
      </c>
      <c r="G600" s="51" t="s">
        <v>36</v>
      </c>
      <c r="H600" s="95">
        <v>57.29</v>
      </c>
      <c r="I600" s="32"/>
      <c r="J600" s="38">
        <f t="shared" si="18"/>
        <v>0</v>
      </c>
      <c r="K600" s="39" t="str">
        <f t="shared" si="19"/>
        <v>OK</v>
      </c>
      <c r="L600" s="57"/>
      <c r="M600" s="57"/>
      <c r="N600" s="57"/>
      <c r="O600" s="57"/>
      <c r="P600" s="57"/>
      <c r="Q600" s="57"/>
      <c r="R600" s="57"/>
      <c r="S600" s="57"/>
      <c r="T600" s="57"/>
      <c r="U600" s="57"/>
      <c r="V600" s="57"/>
      <c r="W600" s="57"/>
      <c r="X600" s="46"/>
      <c r="Y600" s="46"/>
      <c r="Z600" s="46"/>
      <c r="AA600" s="46"/>
      <c r="AB600" s="46"/>
      <c r="AC600" s="46"/>
    </row>
    <row r="601" spans="1:29" ht="39.950000000000003" customHeight="1" x14ac:dyDescent="0.45">
      <c r="A601" s="140"/>
      <c r="B601" s="152"/>
      <c r="C601" s="67">
        <v>598</v>
      </c>
      <c r="D601" s="78" t="s">
        <v>403</v>
      </c>
      <c r="E601" s="107" t="s">
        <v>1122</v>
      </c>
      <c r="F601" s="51" t="s">
        <v>99</v>
      </c>
      <c r="G601" s="51" t="s">
        <v>36</v>
      </c>
      <c r="H601" s="95">
        <v>298.55</v>
      </c>
      <c r="I601" s="32"/>
      <c r="J601" s="38">
        <f t="shared" si="18"/>
        <v>0</v>
      </c>
      <c r="K601" s="39" t="str">
        <f t="shared" si="19"/>
        <v>OK</v>
      </c>
      <c r="L601" s="57"/>
      <c r="M601" s="57"/>
      <c r="N601" s="57"/>
      <c r="O601" s="57"/>
      <c r="P601" s="57"/>
      <c r="Q601" s="57"/>
      <c r="R601" s="57"/>
      <c r="S601" s="57"/>
      <c r="T601" s="57"/>
      <c r="U601" s="57"/>
      <c r="V601" s="57"/>
      <c r="W601" s="57"/>
      <c r="X601" s="46"/>
      <c r="Y601" s="46"/>
      <c r="Z601" s="46"/>
      <c r="AA601" s="46"/>
      <c r="AB601" s="46"/>
      <c r="AC601" s="46"/>
    </row>
    <row r="602" spans="1:29" ht="39.950000000000003" customHeight="1" x14ac:dyDescent="0.45">
      <c r="A602" s="140"/>
      <c r="B602" s="152"/>
      <c r="C602" s="67">
        <v>599</v>
      </c>
      <c r="D602" s="78" t="s">
        <v>404</v>
      </c>
      <c r="E602" s="107" t="s">
        <v>1123</v>
      </c>
      <c r="F602" s="51" t="s">
        <v>399</v>
      </c>
      <c r="G602" s="51" t="s">
        <v>36</v>
      </c>
      <c r="H602" s="95">
        <v>3.76</v>
      </c>
      <c r="I602" s="32"/>
      <c r="J602" s="38">
        <f t="shared" si="18"/>
        <v>0</v>
      </c>
      <c r="K602" s="39" t="str">
        <f t="shared" si="19"/>
        <v>OK</v>
      </c>
      <c r="L602" s="57"/>
      <c r="M602" s="57"/>
      <c r="N602" s="57"/>
      <c r="O602" s="57"/>
      <c r="P602" s="57"/>
      <c r="Q602" s="57"/>
      <c r="R602" s="57"/>
      <c r="S602" s="57"/>
      <c r="T602" s="57"/>
      <c r="U602" s="57"/>
      <c r="V602" s="57"/>
      <c r="W602" s="57"/>
      <c r="X602" s="46"/>
      <c r="Y602" s="46"/>
      <c r="Z602" s="46"/>
      <c r="AA602" s="46"/>
      <c r="AB602" s="46"/>
      <c r="AC602" s="46"/>
    </row>
    <row r="603" spans="1:29" ht="39.950000000000003" customHeight="1" x14ac:dyDescent="0.45">
      <c r="A603" s="140"/>
      <c r="B603" s="152"/>
      <c r="C603" s="67">
        <v>600</v>
      </c>
      <c r="D603" s="78" t="s">
        <v>405</v>
      </c>
      <c r="E603" s="107" t="s">
        <v>1124</v>
      </c>
      <c r="F603" s="51" t="s">
        <v>399</v>
      </c>
      <c r="G603" s="51" t="s">
        <v>36</v>
      </c>
      <c r="H603" s="95">
        <v>356.69</v>
      </c>
      <c r="I603" s="32"/>
      <c r="J603" s="38">
        <f t="shared" si="18"/>
        <v>0</v>
      </c>
      <c r="K603" s="39" t="str">
        <f t="shared" si="19"/>
        <v>OK</v>
      </c>
      <c r="L603" s="57"/>
      <c r="M603" s="57"/>
      <c r="N603" s="57"/>
      <c r="O603" s="57"/>
      <c r="P603" s="57"/>
      <c r="Q603" s="57"/>
      <c r="R603" s="57"/>
      <c r="S603" s="57"/>
      <c r="T603" s="57"/>
      <c r="U603" s="57"/>
      <c r="V603" s="57"/>
      <c r="W603" s="57"/>
      <c r="X603" s="46"/>
      <c r="Y603" s="46"/>
      <c r="Z603" s="46"/>
      <c r="AA603" s="46"/>
      <c r="AB603" s="46"/>
      <c r="AC603" s="46"/>
    </row>
    <row r="604" spans="1:29" ht="39.950000000000003" customHeight="1" x14ac:dyDescent="0.45">
      <c r="A604" s="140"/>
      <c r="B604" s="152"/>
      <c r="C604" s="67">
        <v>601</v>
      </c>
      <c r="D604" s="79" t="s">
        <v>407</v>
      </c>
      <c r="E604" s="113" t="s">
        <v>1125</v>
      </c>
      <c r="F604" s="51" t="s">
        <v>99</v>
      </c>
      <c r="G604" s="51" t="s">
        <v>36</v>
      </c>
      <c r="H604" s="95">
        <v>4.5999999999999996</v>
      </c>
      <c r="I604" s="32"/>
      <c r="J604" s="38">
        <f t="shared" si="18"/>
        <v>0</v>
      </c>
      <c r="K604" s="39" t="str">
        <f t="shared" si="19"/>
        <v>OK</v>
      </c>
      <c r="L604" s="57"/>
      <c r="M604" s="57"/>
      <c r="N604" s="57"/>
      <c r="O604" s="57"/>
      <c r="P604" s="57"/>
      <c r="Q604" s="57"/>
      <c r="R604" s="57"/>
      <c r="S604" s="57"/>
      <c r="T604" s="57"/>
      <c r="U604" s="57"/>
      <c r="V604" s="57"/>
      <c r="W604" s="57"/>
      <c r="X604" s="46"/>
      <c r="Y604" s="46"/>
      <c r="Z604" s="46"/>
      <c r="AA604" s="46"/>
      <c r="AB604" s="46"/>
      <c r="AC604" s="46"/>
    </row>
    <row r="605" spans="1:29" ht="39.950000000000003" customHeight="1" x14ac:dyDescent="0.45">
      <c r="A605" s="140"/>
      <c r="B605" s="152"/>
      <c r="C605" s="67">
        <v>602</v>
      </c>
      <c r="D605" s="78" t="s">
        <v>409</v>
      </c>
      <c r="E605" s="107" t="s">
        <v>1126</v>
      </c>
      <c r="F605" s="51" t="s">
        <v>99</v>
      </c>
      <c r="G605" s="51" t="s">
        <v>36</v>
      </c>
      <c r="H605" s="95">
        <v>2.39</v>
      </c>
      <c r="I605" s="32"/>
      <c r="J605" s="38">
        <f t="shared" si="18"/>
        <v>0</v>
      </c>
      <c r="K605" s="39" t="str">
        <f t="shared" si="19"/>
        <v>OK</v>
      </c>
      <c r="L605" s="57"/>
      <c r="M605" s="57"/>
      <c r="N605" s="57"/>
      <c r="O605" s="57"/>
      <c r="P605" s="57"/>
      <c r="Q605" s="57"/>
      <c r="R605" s="57"/>
      <c r="S605" s="57"/>
      <c r="T605" s="57"/>
      <c r="U605" s="57"/>
      <c r="V605" s="57"/>
      <c r="W605" s="57"/>
      <c r="X605" s="46"/>
      <c r="Y605" s="46"/>
      <c r="Z605" s="46"/>
      <c r="AA605" s="46"/>
      <c r="AB605" s="46"/>
      <c r="AC605" s="46"/>
    </row>
    <row r="606" spans="1:29" ht="39.950000000000003" customHeight="1" x14ac:dyDescent="0.45">
      <c r="A606" s="140"/>
      <c r="B606" s="152"/>
      <c r="C606" s="68">
        <v>603</v>
      </c>
      <c r="D606" s="79" t="s">
        <v>390</v>
      </c>
      <c r="E606" s="113" t="s">
        <v>1127</v>
      </c>
      <c r="F606" s="52" t="s">
        <v>528</v>
      </c>
      <c r="G606" s="52" t="s">
        <v>36</v>
      </c>
      <c r="H606" s="96">
        <v>13.3</v>
      </c>
      <c r="I606" s="32"/>
      <c r="J606" s="38">
        <f t="shared" si="18"/>
        <v>0</v>
      </c>
      <c r="K606" s="39" t="str">
        <f t="shared" si="19"/>
        <v>OK</v>
      </c>
      <c r="L606" s="57"/>
      <c r="M606" s="57"/>
      <c r="N606" s="57"/>
      <c r="O606" s="57"/>
      <c r="P606" s="57"/>
      <c r="Q606" s="57"/>
      <c r="R606" s="57"/>
      <c r="S606" s="57"/>
      <c r="T606" s="57"/>
      <c r="U606" s="57"/>
      <c r="V606" s="57"/>
      <c r="W606" s="57"/>
      <c r="X606" s="46"/>
      <c r="Y606" s="46"/>
      <c r="Z606" s="46"/>
      <c r="AA606" s="46"/>
      <c r="AB606" s="46"/>
      <c r="AC606" s="46"/>
    </row>
    <row r="607" spans="1:29" ht="39.950000000000003" customHeight="1" x14ac:dyDescent="0.45">
      <c r="A607" s="140"/>
      <c r="B607" s="152"/>
      <c r="C607" s="68">
        <v>604</v>
      </c>
      <c r="D607" s="78" t="s">
        <v>1128</v>
      </c>
      <c r="E607" s="107" t="s">
        <v>1129</v>
      </c>
      <c r="F607" s="51" t="s">
        <v>99</v>
      </c>
      <c r="G607" s="52" t="s">
        <v>36</v>
      </c>
      <c r="H607" s="96">
        <v>21.65</v>
      </c>
      <c r="I607" s="32"/>
      <c r="J607" s="38">
        <f t="shared" si="18"/>
        <v>0</v>
      </c>
      <c r="K607" s="39" t="str">
        <f t="shared" si="19"/>
        <v>OK</v>
      </c>
      <c r="L607" s="57"/>
      <c r="M607" s="57"/>
      <c r="N607" s="57"/>
      <c r="O607" s="57"/>
      <c r="P607" s="57"/>
      <c r="Q607" s="57"/>
      <c r="R607" s="57"/>
      <c r="S607" s="57"/>
      <c r="T607" s="57"/>
      <c r="U607" s="57"/>
      <c r="V607" s="57"/>
      <c r="W607" s="57"/>
      <c r="X607" s="46"/>
      <c r="Y607" s="46"/>
      <c r="Z607" s="46"/>
      <c r="AA607" s="46"/>
      <c r="AB607" s="46"/>
      <c r="AC607" s="46"/>
    </row>
    <row r="608" spans="1:29" ht="39.950000000000003" customHeight="1" x14ac:dyDescent="0.45">
      <c r="A608" s="140"/>
      <c r="B608" s="152"/>
      <c r="C608" s="67">
        <v>605</v>
      </c>
      <c r="D608" s="78" t="s">
        <v>1130</v>
      </c>
      <c r="E608" s="107" t="s">
        <v>1118</v>
      </c>
      <c r="F608" s="52" t="s">
        <v>394</v>
      </c>
      <c r="G608" s="52" t="s">
        <v>36</v>
      </c>
      <c r="H608" s="96">
        <v>42.26</v>
      </c>
      <c r="I608" s="32"/>
      <c r="J608" s="38">
        <f t="shared" si="18"/>
        <v>0</v>
      </c>
      <c r="K608" s="39" t="str">
        <f t="shared" si="19"/>
        <v>OK</v>
      </c>
      <c r="L608" s="57"/>
      <c r="M608" s="57"/>
      <c r="N608" s="57"/>
      <c r="O608" s="57"/>
      <c r="P608" s="57"/>
      <c r="Q608" s="57"/>
      <c r="R608" s="57"/>
      <c r="S608" s="57"/>
      <c r="T608" s="57"/>
      <c r="U608" s="57"/>
      <c r="V608" s="57"/>
      <c r="W608" s="57"/>
      <c r="X608" s="46"/>
      <c r="Y608" s="46"/>
      <c r="Z608" s="46"/>
      <c r="AA608" s="46"/>
      <c r="AB608" s="46"/>
      <c r="AC608" s="46"/>
    </row>
    <row r="609" spans="1:29" ht="39.950000000000003" customHeight="1" x14ac:dyDescent="0.45">
      <c r="A609" s="140"/>
      <c r="B609" s="152"/>
      <c r="C609" s="68">
        <v>606</v>
      </c>
      <c r="D609" s="85" t="s">
        <v>1131</v>
      </c>
      <c r="E609" s="110" t="s">
        <v>1132</v>
      </c>
      <c r="F609" s="51" t="s">
        <v>228</v>
      </c>
      <c r="G609" s="52" t="s">
        <v>36</v>
      </c>
      <c r="H609" s="96">
        <v>55.69</v>
      </c>
      <c r="I609" s="32"/>
      <c r="J609" s="38">
        <f t="shared" si="18"/>
        <v>0</v>
      </c>
      <c r="K609" s="39" t="str">
        <f t="shared" si="19"/>
        <v>OK</v>
      </c>
      <c r="L609" s="57"/>
      <c r="M609" s="57"/>
      <c r="N609" s="57"/>
      <c r="O609" s="57"/>
      <c r="P609" s="57"/>
      <c r="Q609" s="57"/>
      <c r="R609" s="57"/>
      <c r="S609" s="57"/>
      <c r="T609" s="57"/>
      <c r="U609" s="57"/>
      <c r="V609" s="57"/>
      <c r="W609" s="57"/>
      <c r="X609" s="46"/>
      <c r="Y609" s="46"/>
      <c r="Z609" s="46"/>
      <c r="AA609" s="46"/>
      <c r="AB609" s="46"/>
      <c r="AC609" s="46"/>
    </row>
    <row r="610" spans="1:29" ht="39.950000000000003" customHeight="1" x14ac:dyDescent="0.45">
      <c r="A610" s="140"/>
      <c r="B610" s="152"/>
      <c r="C610" s="68">
        <v>607</v>
      </c>
      <c r="D610" s="78" t="s">
        <v>425</v>
      </c>
      <c r="E610" s="107" t="s">
        <v>1133</v>
      </c>
      <c r="F610" s="52" t="s">
        <v>528</v>
      </c>
      <c r="G610" s="52" t="s">
        <v>36</v>
      </c>
      <c r="H610" s="96">
        <v>13.74</v>
      </c>
      <c r="I610" s="32"/>
      <c r="J610" s="38">
        <f t="shared" si="18"/>
        <v>0</v>
      </c>
      <c r="K610" s="39" t="str">
        <f t="shared" si="19"/>
        <v>OK</v>
      </c>
      <c r="L610" s="57"/>
      <c r="M610" s="57"/>
      <c r="N610" s="57"/>
      <c r="O610" s="57"/>
      <c r="P610" s="57"/>
      <c r="Q610" s="57"/>
      <c r="R610" s="57"/>
      <c r="S610" s="57"/>
      <c r="T610" s="57"/>
      <c r="U610" s="57"/>
      <c r="V610" s="57"/>
      <c r="W610" s="57"/>
      <c r="X610" s="46"/>
      <c r="Y610" s="46"/>
      <c r="Z610" s="46"/>
      <c r="AA610" s="46"/>
      <c r="AB610" s="46"/>
      <c r="AC610" s="46"/>
    </row>
    <row r="611" spans="1:29" ht="39.950000000000003" customHeight="1" x14ac:dyDescent="0.45">
      <c r="A611" s="140"/>
      <c r="B611" s="152"/>
      <c r="C611" s="67">
        <v>608</v>
      </c>
      <c r="D611" s="78" t="s">
        <v>1134</v>
      </c>
      <c r="E611" s="107" t="s">
        <v>1135</v>
      </c>
      <c r="F611" s="52" t="s">
        <v>35</v>
      </c>
      <c r="G611" s="52" t="s">
        <v>36</v>
      </c>
      <c r="H611" s="96">
        <v>168</v>
      </c>
      <c r="I611" s="32"/>
      <c r="J611" s="38">
        <f t="shared" si="18"/>
        <v>0</v>
      </c>
      <c r="K611" s="39" t="str">
        <f t="shared" si="19"/>
        <v>OK</v>
      </c>
      <c r="L611" s="57"/>
      <c r="M611" s="57"/>
      <c r="N611" s="57"/>
      <c r="O611" s="57"/>
      <c r="P611" s="57"/>
      <c r="Q611" s="57"/>
      <c r="R611" s="57"/>
      <c r="S611" s="57"/>
      <c r="T611" s="57"/>
      <c r="U611" s="57"/>
      <c r="V611" s="57"/>
      <c r="W611" s="57"/>
      <c r="X611" s="46"/>
      <c r="Y611" s="46"/>
      <c r="Z611" s="46"/>
      <c r="AA611" s="46"/>
      <c r="AB611" s="46"/>
      <c r="AC611" s="46"/>
    </row>
    <row r="612" spans="1:29" ht="39.950000000000003" customHeight="1" x14ac:dyDescent="0.45">
      <c r="A612" s="140"/>
      <c r="B612" s="152"/>
      <c r="C612" s="67">
        <v>609</v>
      </c>
      <c r="D612" s="78" t="s">
        <v>1136</v>
      </c>
      <c r="E612" s="107" t="s">
        <v>1137</v>
      </c>
      <c r="F612" s="52" t="s">
        <v>35</v>
      </c>
      <c r="G612" s="52" t="s">
        <v>36</v>
      </c>
      <c r="H612" s="96">
        <v>26.7</v>
      </c>
      <c r="I612" s="32"/>
      <c r="J612" s="38">
        <f t="shared" si="18"/>
        <v>0</v>
      </c>
      <c r="K612" s="39" t="str">
        <f t="shared" si="19"/>
        <v>OK</v>
      </c>
      <c r="L612" s="57"/>
      <c r="M612" s="57"/>
      <c r="N612" s="57"/>
      <c r="O612" s="57"/>
      <c r="P612" s="57"/>
      <c r="Q612" s="57"/>
      <c r="R612" s="57"/>
      <c r="S612" s="57"/>
      <c r="T612" s="57"/>
      <c r="U612" s="57"/>
      <c r="V612" s="57"/>
      <c r="W612" s="57"/>
      <c r="X612" s="46"/>
      <c r="Y612" s="46"/>
      <c r="Z612" s="46"/>
      <c r="AA612" s="46"/>
      <c r="AB612" s="46"/>
      <c r="AC612" s="46"/>
    </row>
    <row r="613" spans="1:29" ht="39.950000000000003" customHeight="1" x14ac:dyDescent="0.45">
      <c r="A613" s="140"/>
      <c r="B613" s="152"/>
      <c r="C613" s="67">
        <v>610</v>
      </c>
      <c r="D613" s="78" t="s">
        <v>1138</v>
      </c>
      <c r="E613" s="107" t="s">
        <v>1139</v>
      </c>
      <c r="F613" s="52" t="s">
        <v>35</v>
      </c>
      <c r="G613" s="52" t="s">
        <v>36</v>
      </c>
      <c r="H613" s="96">
        <v>30.75</v>
      </c>
      <c r="I613" s="32"/>
      <c r="J613" s="38">
        <f t="shared" si="18"/>
        <v>0</v>
      </c>
      <c r="K613" s="39" t="str">
        <f t="shared" si="19"/>
        <v>OK</v>
      </c>
      <c r="L613" s="57"/>
      <c r="M613" s="57"/>
      <c r="N613" s="57"/>
      <c r="O613" s="57"/>
      <c r="P613" s="57"/>
      <c r="Q613" s="57"/>
      <c r="R613" s="57"/>
      <c r="S613" s="57"/>
      <c r="T613" s="57"/>
      <c r="U613" s="57"/>
      <c r="V613" s="57"/>
      <c r="W613" s="57"/>
      <c r="X613" s="46"/>
      <c r="Y613" s="46"/>
      <c r="Z613" s="46"/>
      <c r="AA613" s="46"/>
      <c r="AB613" s="46"/>
      <c r="AC613" s="46"/>
    </row>
    <row r="614" spans="1:29" ht="39.950000000000003" customHeight="1" x14ac:dyDescent="0.45">
      <c r="A614" s="140"/>
      <c r="B614" s="152"/>
      <c r="C614" s="68">
        <v>611</v>
      </c>
      <c r="D614" s="78" t="s">
        <v>1140</v>
      </c>
      <c r="E614" s="107" t="s">
        <v>1141</v>
      </c>
      <c r="F614" s="51" t="s">
        <v>399</v>
      </c>
      <c r="G614" s="52" t="s">
        <v>36</v>
      </c>
      <c r="H614" s="96">
        <v>3.64</v>
      </c>
      <c r="I614" s="32"/>
      <c r="J614" s="38">
        <f t="shared" si="18"/>
        <v>0</v>
      </c>
      <c r="K614" s="39" t="str">
        <f t="shared" si="19"/>
        <v>OK</v>
      </c>
      <c r="L614" s="57"/>
      <c r="M614" s="57"/>
      <c r="N614" s="57"/>
      <c r="O614" s="57"/>
      <c r="P614" s="57"/>
      <c r="Q614" s="57"/>
      <c r="R614" s="57"/>
      <c r="S614" s="57"/>
      <c r="T614" s="57"/>
      <c r="U614" s="57"/>
      <c r="V614" s="57"/>
      <c r="W614" s="57"/>
      <c r="X614" s="46"/>
      <c r="Y614" s="46"/>
      <c r="Z614" s="46"/>
      <c r="AA614" s="46"/>
      <c r="AB614" s="46"/>
      <c r="AC614" s="46"/>
    </row>
    <row r="615" spans="1:29" ht="39.950000000000003" customHeight="1" x14ac:dyDescent="0.45">
      <c r="A615" s="140"/>
      <c r="B615" s="152"/>
      <c r="C615" s="68">
        <v>612</v>
      </c>
      <c r="D615" s="78" t="s">
        <v>1142</v>
      </c>
      <c r="E615" s="107" t="s">
        <v>1143</v>
      </c>
      <c r="F615" s="51" t="s">
        <v>399</v>
      </c>
      <c r="G615" s="52" t="s">
        <v>36</v>
      </c>
      <c r="H615" s="96">
        <v>9.93</v>
      </c>
      <c r="I615" s="32"/>
      <c r="J615" s="38">
        <f t="shared" si="18"/>
        <v>0</v>
      </c>
      <c r="K615" s="39" t="str">
        <f t="shared" si="19"/>
        <v>OK</v>
      </c>
      <c r="L615" s="57"/>
      <c r="M615" s="57"/>
      <c r="N615" s="57"/>
      <c r="O615" s="57"/>
      <c r="P615" s="57"/>
      <c r="Q615" s="57"/>
      <c r="R615" s="57"/>
      <c r="S615" s="57"/>
      <c r="T615" s="57"/>
      <c r="U615" s="57"/>
      <c r="V615" s="57"/>
      <c r="W615" s="57"/>
      <c r="X615" s="46"/>
      <c r="Y615" s="46"/>
      <c r="Z615" s="46"/>
      <c r="AA615" s="46"/>
      <c r="AB615" s="46"/>
      <c r="AC615" s="46"/>
    </row>
    <row r="616" spans="1:29" ht="39.950000000000003" customHeight="1" x14ac:dyDescent="0.45">
      <c r="A616" s="140"/>
      <c r="B616" s="152"/>
      <c r="C616" s="68">
        <v>613</v>
      </c>
      <c r="D616" s="90" t="s">
        <v>1144</v>
      </c>
      <c r="E616" s="114" t="s">
        <v>1145</v>
      </c>
      <c r="F616" s="52" t="s">
        <v>424</v>
      </c>
      <c r="G616" s="52" t="s">
        <v>36</v>
      </c>
      <c r="H616" s="96">
        <v>319.08999999999997</v>
      </c>
      <c r="I616" s="32"/>
      <c r="J616" s="38">
        <f t="shared" si="18"/>
        <v>0</v>
      </c>
      <c r="K616" s="39" t="str">
        <f t="shared" si="19"/>
        <v>OK</v>
      </c>
      <c r="L616" s="57"/>
      <c r="M616" s="57"/>
      <c r="N616" s="57"/>
      <c r="O616" s="57"/>
      <c r="P616" s="57"/>
      <c r="Q616" s="57"/>
      <c r="R616" s="57"/>
      <c r="S616" s="57"/>
      <c r="T616" s="57"/>
      <c r="U616" s="57"/>
      <c r="V616" s="57"/>
      <c r="W616" s="57"/>
      <c r="X616" s="46"/>
      <c r="Y616" s="46"/>
      <c r="Z616" s="46"/>
      <c r="AA616" s="46"/>
      <c r="AB616" s="46"/>
      <c r="AC616" s="46"/>
    </row>
    <row r="617" spans="1:29" ht="39.950000000000003" customHeight="1" x14ac:dyDescent="0.45">
      <c r="A617" s="140"/>
      <c r="B617" s="152"/>
      <c r="C617" s="68">
        <v>614</v>
      </c>
      <c r="D617" s="78" t="s">
        <v>1146</v>
      </c>
      <c r="E617" s="107" t="s">
        <v>1143</v>
      </c>
      <c r="F617" s="51" t="s">
        <v>399</v>
      </c>
      <c r="G617" s="52" t="s">
        <v>36</v>
      </c>
      <c r="H617" s="96">
        <v>10</v>
      </c>
      <c r="I617" s="32"/>
      <c r="J617" s="38">
        <f t="shared" si="18"/>
        <v>0</v>
      </c>
      <c r="K617" s="39" t="str">
        <f t="shared" si="19"/>
        <v>OK</v>
      </c>
      <c r="L617" s="57"/>
      <c r="M617" s="57"/>
      <c r="N617" s="57"/>
      <c r="O617" s="57"/>
      <c r="P617" s="57"/>
      <c r="Q617" s="57"/>
      <c r="R617" s="57"/>
      <c r="S617" s="57"/>
      <c r="T617" s="57"/>
      <c r="U617" s="57"/>
      <c r="V617" s="57"/>
      <c r="W617" s="57"/>
      <c r="X617" s="46"/>
      <c r="Y617" s="46"/>
      <c r="Z617" s="46"/>
      <c r="AA617" s="46"/>
      <c r="AB617" s="46"/>
      <c r="AC617" s="46"/>
    </row>
    <row r="618" spans="1:29" ht="39.950000000000003" customHeight="1" x14ac:dyDescent="0.45">
      <c r="A618" s="140"/>
      <c r="B618" s="152"/>
      <c r="C618" s="68">
        <v>615</v>
      </c>
      <c r="D618" s="78" t="s">
        <v>408</v>
      </c>
      <c r="E618" s="107" t="s">
        <v>1147</v>
      </c>
      <c r="F618" s="52" t="s">
        <v>424</v>
      </c>
      <c r="G618" s="52" t="s">
        <v>36</v>
      </c>
      <c r="H618" s="96">
        <v>80.5</v>
      </c>
      <c r="I618" s="32"/>
      <c r="J618" s="38">
        <f t="shared" si="18"/>
        <v>0</v>
      </c>
      <c r="K618" s="39" t="str">
        <f t="shared" si="19"/>
        <v>OK</v>
      </c>
      <c r="L618" s="57"/>
      <c r="M618" s="57"/>
      <c r="N618" s="57"/>
      <c r="O618" s="57"/>
      <c r="P618" s="57"/>
      <c r="Q618" s="57"/>
      <c r="R618" s="57"/>
      <c r="S618" s="57"/>
      <c r="T618" s="57"/>
      <c r="U618" s="57"/>
      <c r="V618" s="57"/>
      <c r="W618" s="57"/>
      <c r="X618" s="46"/>
      <c r="Y618" s="46"/>
      <c r="Z618" s="46"/>
      <c r="AA618" s="46"/>
      <c r="AB618" s="46"/>
      <c r="AC618" s="46"/>
    </row>
    <row r="619" spans="1:29" ht="39.950000000000003" customHeight="1" x14ac:dyDescent="0.45">
      <c r="A619" s="140"/>
      <c r="B619" s="152"/>
      <c r="C619" s="68">
        <v>616</v>
      </c>
      <c r="D619" s="90" t="s">
        <v>1148</v>
      </c>
      <c r="E619" s="114" t="s">
        <v>1149</v>
      </c>
      <c r="F619" s="52" t="s">
        <v>99</v>
      </c>
      <c r="G619" s="52" t="s">
        <v>36</v>
      </c>
      <c r="H619" s="96">
        <v>6.91</v>
      </c>
      <c r="I619" s="32"/>
      <c r="J619" s="38">
        <f t="shared" si="18"/>
        <v>0</v>
      </c>
      <c r="K619" s="39" t="str">
        <f t="shared" si="19"/>
        <v>OK</v>
      </c>
      <c r="L619" s="57"/>
      <c r="M619" s="57"/>
      <c r="N619" s="57"/>
      <c r="O619" s="57"/>
      <c r="P619" s="57"/>
      <c r="Q619" s="57"/>
      <c r="R619" s="57"/>
      <c r="S619" s="57"/>
      <c r="T619" s="57"/>
      <c r="U619" s="57"/>
      <c r="V619" s="57"/>
      <c r="W619" s="57"/>
      <c r="X619" s="46"/>
      <c r="Y619" s="46"/>
      <c r="Z619" s="46"/>
      <c r="AA619" s="46"/>
      <c r="AB619" s="46"/>
      <c r="AC619" s="46"/>
    </row>
    <row r="620" spans="1:29" ht="39.950000000000003" customHeight="1" x14ac:dyDescent="0.45">
      <c r="A620" s="141"/>
      <c r="B620" s="153"/>
      <c r="C620" s="68">
        <v>617</v>
      </c>
      <c r="D620" s="78" t="s">
        <v>1150</v>
      </c>
      <c r="E620" s="107" t="s">
        <v>1151</v>
      </c>
      <c r="F620" s="52" t="s">
        <v>399</v>
      </c>
      <c r="G620" s="52" t="s">
        <v>36</v>
      </c>
      <c r="H620" s="96">
        <v>53.5</v>
      </c>
      <c r="I620" s="32"/>
      <c r="J620" s="38">
        <f t="shared" si="18"/>
        <v>0</v>
      </c>
      <c r="K620" s="39" t="str">
        <f t="shared" si="19"/>
        <v>OK</v>
      </c>
      <c r="L620" s="57"/>
      <c r="M620" s="57"/>
      <c r="N620" s="57"/>
      <c r="O620" s="57"/>
      <c r="P620" s="57"/>
      <c r="Q620" s="57"/>
      <c r="R620" s="57"/>
      <c r="S620" s="57"/>
      <c r="T620" s="57"/>
      <c r="U620" s="57"/>
      <c r="V620" s="57"/>
      <c r="W620" s="57"/>
      <c r="X620" s="46"/>
      <c r="Y620" s="46"/>
      <c r="Z620" s="46"/>
      <c r="AA620" s="46"/>
      <c r="AB620" s="46"/>
      <c r="AC620" s="46"/>
    </row>
    <row r="621" spans="1:29" ht="39.950000000000003" customHeight="1" x14ac:dyDescent="0.45">
      <c r="A621" s="154">
        <v>11</v>
      </c>
      <c r="B621" s="159" t="s">
        <v>626</v>
      </c>
      <c r="C621" s="66">
        <v>618</v>
      </c>
      <c r="D621" s="75" t="s">
        <v>410</v>
      </c>
      <c r="E621" s="104" t="s">
        <v>1152</v>
      </c>
      <c r="F621" s="49" t="s">
        <v>35</v>
      </c>
      <c r="G621" s="49" t="s">
        <v>411</v>
      </c>
      <c r="H621" s="94">
        <v>833.69</v>
      </c>
      <c r="I621" s="32">
        <v>1</v>
      </c>
      <c r="J621" s="38">
        <f t="shared" si="18"/>
        <v>1</v>
      </c>
      <c r="K621" s="39" t="str">
        <f t="shared" si="19"/>
        <v>OK</v>
      </c>
      <c r="L621" s="57"/>
      <c r="M621" s="57"/>
      <c r="N621" s="57"/>
      <c r="O621" s="57"/>
      <c r="P621" s="57"/>
      <c r="Q621" s="57"/>
      <c r="R621" s="57"/>
      <c r="S621" s="57"/>
      <c r="T621" s="57"/>
      <c r="U621" s="57"/>
      <c r="V621" s="57"/>
      <c r="W621" s="57"/>
      <c r="X621" s="46"/>
      <c r="Y621" s="46"/>
      <c r="Z621" s="46"/>
      <c r="AA621" s="46"/>
      <c r="AB621" s="46"/>
      <c r="AC621" s="46"/>
    </row>
    <row r="622" spans="1:29" ht="39.950000000000003" customHeight="1" x14ac:dyDescent="0.45">
      <c r="A622" s="155"/>
      <c r="B622" s="157"/>
      <c r="C622" s="66">
        <v>619</v>
      </c>
      <c r="D622" s="75" t="s">
        <v>412</v>
      </c>
      <c r="E622" s="104" t="s">
        <v>1153</v>
      </c>
      <c r="F622" s="49" t="s">
        <v>4</v>
      </c>
      <c r="G622" s="49" t="s">
        <v>411</v>
      </c>
      <c r="H622" s="94">
        <v>1355.11</v>
      </c>
      <c r="I622" s="32"/>
      <c r="J622" s="38">
        <f t="shared" si="18"/>
        <v>0</v>
      </c>
      <c r="K622" s="39" t="str">
        <f t="shared" si="19"/>
        <v>OK</v>
      </c>
      <c r="L622" s="57"/>
      <c r="M622" s="57"/>
      <c r="N622" s="57"/>
      <c r="O622" s="57"/>
      <c r="P622" s="57"/>
      <c r="Q622" s="57"/>
      <c r="R622" s="57"/>
      <c r="S622" s="57"/>
      <c r="T622" s="57"/>
      <c r="U622" s="57"/>
      <c r="V622" s="57"/>
      <c r="W622" s="57"/>
      <c r="X622" s="46"/>
      <c r="Y622" s="46"/>
      <c r="Z622" s="46"/>
      <c r="AA622" s="46"/>
      <c r="AB622" s="46"/>
      <c r="AC622" s="46"/>
    </row>
    <row r="623" spans="1:29" ht="39.950000000000003" customHeight="1" x14ac:dyDescent="0.45">
      <c r="A623" s="155"/>
      <c r="B623" s="157"/>
      <c r="C623" s="66">
        <v>620</v>
      </c>
      <c r="D623" s="75" t="s">
        <v>413</v>
      </c>
      <c r="E623" s="104" t="s">
        <v>1154</v>
      </c>
      <c r="F623" s="49" t="s">
        <v>4</v>
      </c>
      <c r="G623" s="49" t="s">
        <v>411</v>
      </c>
      <c r="H623" s="94">
        <v>342.74</v>
      </c>
      <c r="I623" s="32"/>
      <c r="J623" s="38">
        <f t="shared" si="18"/>
        <v>0</v>
      </c>
      <c r="K623" s="39" t="str">
        <f t="shared" si="19"/>
        <v>OK</v>
      </c>
      <c r="L623" s="57"/>
      <c r="M623" s="57"/>
      <c r="N623" s="57"/>
      <c r="O623" s="57"/>
      <c r="P623" s="57"/>
      <c r="Q623" s="57"/>
      <c r="R623" s="57"/>
      <c r="S623" s="57"/>
      <c r="T623" s="57"/>
      <c r="U623" s="57"/>
      <c r="V623" s="57"/>
      <c r="W623" s="57"/>
      <c r="X623" s="46"/>
      <c r="Y623" s="46"/>
      <c r="Z623" s="46"/>
      <c r="AA623" s="46"/>
      <c r="AB623" s="46"/>
      <c r="AC623" s="46"/>
    </row>
    <row r="624" spans="1:29" ht="39.950000000000003" customHeight="1" x14ac:dyDescent="0.45">
      <c r="A624" s="155"/>
      <c r="B624" s="157"/>
      <c r="C624" s="66">
        <v>621</v>
      </c>
      <c r="D624" s="77" t="s">
        <v>414</v>
      </c>
      <c r="E624" s="104" t="s">
        <v>1155</v>
      </c>
      <c r="F624" s="49" t="s">
        <v>4</v>
      </c>
      <c r="G624" s="49" t="s">
        <v>411</v>
      </c>
      <c r="H624" s="94">
        <v>173.6</v>
      </c>
      <c r="I624" s="32"/>
      <c r="J624" s="38">
        <f t="shared" si="18"/>
        <v>0</v>
      </c>
      <c r="K624" s="39" t="str">
        <f t="shared" si="19"/>
        <v>OK</v>
      </c>
      <c r="L624" s="57"/>
      <c r="M624" s="57"/>
      <c r="N624" s="57"/>
      <c r="O624" s="57"/>
      <c r="P624" s="57"/>
      <c r="Q624" s="57"/>
      <c r="R624" s="57"/>
      <c r="S624" s="57"/>
      <c r="T624" s="57"/>
      <c r="U624" s="57"/>
      <c r="V624" s="57"/>
      <c r="W624" s="57"/>
      <c r="X624" s="46"/>
      <c r="Y624" s="46"/>
      <c r="Z624" s="46"/>
      <c r="AA624" s="46"/>
      <c r="AB624" s="46"/>
      <c r="AC624" s="46"/>
    </row>
    <row r="625" spans="1:29" ht="39.950000000000003" customHeight="1" x14ac:dyDescent="0.45">
      <c r="A625" s="155"/>
      <c r="B625" s="157"/>
      <c r="C625" s="63">
        <v>622</v>
      </c>
      <c r="D625" s="75" t="s">
        <v>415</v>
      </c>
      <c r="E625" s="104" t="s">
        <v>1156</v>
      </c>
      <c r="F625" s="49" t="s">
        <v>35</v>
      </c>
      <c r="G625" s="49" t="s">
        <v>416</v>
      </c>
      <c r="H625" s="94">
        <v>360.77</v>
      </c>
      <c r="I625" s="32"/>
      <c r="J625" s="38">
        <f t="shared" ref="J625:J648" si="20">I625-(SUM(L625:AC625))</f>
        <v>0</v>
      </c>
      <c r="K625" s="39" t="str">
        <f t="shared" ref="K625:K648" si="21">IF(J625&lt;0,"ATENÇÃO","OK")</f>
        <v>OK</v>
      </c>
      <c r="L625" s="57"/>
      <c r="M625" s="57"/>
      <c r="N625" s="57"/>
      <c r="O625" s="57"/>
      <c r="P625" s="57"/>
      <c r="Q625" s="57"/>
      <c r="R625" s="57"/>
      <c r="S625" s="57"/>
      <c r="T625" s="57"/>
      <c r="U625" s="57"/>
      <c r="V625" s="57"/>
      <c r="W625" s="57"/>
      <c r="X625" s="46"/>
      <c r="Y625" s="46"/>
      <c r="Z625" s="46"/>
      <c r="AA625" s="46"/>
      <c r="AB625" s="46"/>
      <c r="AC625" s="46"/>
    </row>
    <row r="626" spans="1:29" ht="39.950000000000003" customHeight="1" x14ac:dyDescent="0.45">
      <c r="A626" s="155"/>
      <c r="B626" s="157"/>
      <c r="C626" s="63">
        <v>623</v>
      </c>
      <c r="D626" s="75" t="s">
        <v>1157</v>
      </c>
      <c r="E626" s="104" t="s">
        <v>1156</v>
      </c>
      <c r="F626" s="49" t="s">
        <v>35</v>
      </c>
      <c r="G626" s="49" t="s">
        <v>416</v>
      </c>
      <c r="H626" s="94">
        <v>340.61</v>
      </c>
      <c r="I626" s="32"/>
      <c r="J626" s="38">
        <f t="shared" si="20"/>
        <v>0</v>
      </c>
      <c r="K626" s="39" t="str">
        <f t="shared" si="21"/>
        <v>OK</v>
      </c>
      <c r="L626" s="57"/>
      <c r="M626" s="57"/>
      <c r="N626" s="57"/>
      <c r="O626" s="57"/>
      <c r="P626" s="57"/>
      <c r="Q626" s="57"/>
      <c r="R626" s="57"/>
      <c r="S626" s="57"/>
      <c r="T626" s="57"/>
      <c r="U626" s="57"/>
      <c r="V626" s="57"/>
      <c r="W626" s="57"/>
      <c r="X626" s="46"/>
      <c r="Y626" s="46"/>
      <c r="Z626" s="46"/>
      <c r="AA626" s="46"/>
      <c r="AB626" s="46"/>
      <c r="AC626" s="46"/>
    </row>
    <row r="627" spans="1:29" ht="39.950000000000003" customHeight="1" x14ac:dyDescent="0.45">
      <c r="A627" s="155"/>
      <c r="B627" s="157"/>
      <c r="C627" s="66">
        <v>624</v>
      </c>
      <c r="D627" s="75" t="s">
        <v>1158</v>
      </c>
      <c r="E627" s="104" t="s">
        <v>1159</v>
      </c>
      <c r="F627" s="49" t="s">
        <v>228</v>
      </c>
      <c r="G627" s="49" t="s">
        <v>453</v>
      </c>
      <c r="H627" s="94">
        <v>397.14</v>
      </c>
      <c r="I627" s="32"/>
      <c r="J627" s="38">
        <f t="shared" si="20"/>
        <v>0</v>
      </c>
      <c r="K627" s="39" t="str">
        <f t="shared" si="21"/>
        <v>OK</v>
      </c>
      <c r="L627" s="57"/>
      <c r="M627" s="57"/>
      <c r="N627" s="57"/>
      <c r="O627" s="57"/>
      <c r="P627" s="57"/>
      <c r="Q627" s="57"/>
      <c r="R627" s="57"/>
      <c r="S627" s="57"/>
      <c r="T627" s="57"/>
      <c r="U627" s="57"/>
      <c r="V627" s="57"/>
      <c r="W627" s="57"/>
      <c r="X627" s="46"/>
      <c r="Y627" s="46"/>
      <c r="Z627" s="46"/>
      <c r="AA627" s="46"/>
      <c r="AB627" s="46"/>
      <c r="AC627" s="46"/>
    </row>
    <row r="628" spans="1:29" ht="39.950000000000003" customHeight="1" x14ac:dyDescent="0.45">
      <c r="A628" s="155"/>
      <c r="B628" s="157"/>
      <c r="C628" s="66">
        <v>625</v>
      </c>
      <c r="D628" s="75" t="s">
        <v>504</v>
      </c>
      <c r="E628" s="104" t="s">
        <v>1160</v>
      </c>
      <c r="F628" s="49" t="s">
        <v>35</v>
      </c>
      <c r="G628" s="49" t="s">
        <v>417</v>
      </c>
      <c r="H628" s="94">
        <v>145.52000000000001</v>
      </c>
      <c r="I628" s="32"/>
      <c r="J628" s="38">
        <f t="shared" si="20"/>
        <v>0</v>
      </c>
      <c r="K628" s="39" t="str">
        <f t="shared" si="21"/>
        <v>OK</v>
      </c>
      <c r="L628" s="57"/>
      <c r="M628" s="57"/>
      <c r="N628" s="57"/>
      <c r="O628" s="57"/>
      <c r="P628" s="57"/>
      <c r="Q628" s="57"/>
      <c r="R628" s="57"/>
      <c r="S628" s="57"/>
      <c r="T628" s="57"/>
      <c r="U628" s="57"/>
      <c r="V628" s="57"/>
      <c r="W628" s="57"/>
      <c r="X628" s="46"/>
      <c r="Y628" s="46"/>
      <c r="Z628" s="46"/>
      <c r="AA628" s="46"/>
      <c r="AB628" s="46"/>
      <c r="AC628" s="46"/>
    </row>
    <row r="629" spans="1:29" ht="39.950000000000003" customHeight="1" x14ac:dyDescent="0.45">
      <c r="A629" s="155"/>
      <c r="B629" s="157"/>
      <c r="C629" s="66">
        <v>626</v>
      </c>
      <c r="D629" s="75" t="s">
        <v>1201</v>
      </c>
      <c r="E629" s="104" t="s">
        <v>1161</v>
      </c>
      <c r="F629" s="49" t="s">
        <v>35</v>
      </c>
      <c r="G629" s="49" t="s">
        <v>417</v>
      </c>
      <c r="H629" s="94">
        <v>399.43</v>
      </c>
      <c r="I629" s="32"/>
      <c r="J629" s="38">
        <f t="shared" si="20"/>
        <v>0</v>
      </c>
      <c r="K629" s="39" t="str">
        <f t="shared" si="21"/>
        <v>OK</v>
      </c>
      <c r="L629" s="57"/>
      <c r="M629" s="57"/>
      <c r="N629" s="57"/>
      <c r="O629" s="57"/>
      <c r="P629" s="57"/>
      <c r="Q629" s="57"/>
      <c r="R629" s="57"/>
      <c r="S629" s="57"/>
      <c r="T629" s="57"/>
      <c r="U629" s="57"/>
      <c r="V629" s="57"/>
      <c r="W629" s="57"/>
      <c r="X629" s="46"/>
      <c r="Y629" s="46"/>
      <c r="Z629" s="46"/>
      <c r="AA629" s="46"/>
      <c r="AB629" s="46"/>
      <c r="AC629" s="46"/>
    </row>
    <row r="630" spans="1:29" ht="39.950000000000003" customHeight="1" x14ac:dyDescent="0.45">
      <c r="A630" s="155"/>
      <c r="B630" s="157"/>
      <c r="C630" s="66">
        <v>627</v>
      </c>
      <c r="D630" s="81" t="s">
        <v>1202</v>
      </c>
      <c r="E630" s="112" t="s">
        <v>1162</v>
      </c>
      <c r="F630" s="49" t="s">
        <v>35</v>
      </c>
      <c r="G630" s="49" t="s">
        <v>417</v>
      </c>
      <c r="H630" s="94">
        <v>20.91</v>
      </c>
      <c r="I630" s="32"/>
      <c r="J630" s="38">
        <f t="shared" si="20"/>
        <v>0</v>
      </c>
      <c r="K630" s="39" t="str">
        <f t="shared" si="21"/>
        <v>OK</v>
      </c>
      <c r="L630" s="57"/>
      <c r="M630" s="57"/>
      <c r="N630" s="57"/>
      <c r="O630" s="57"/>
      <c r="P630" s="57"/>
      <c r="Q630" s="57"/>
      <c r="R630" s="57"/>
      <c r="S630" s="57"/>
      <c r="T630" s="57"/>
      <c r="U630" s="57"/>
      <c r="V630" s="57"/>
      <c r="W630" s="57"/>
      <c r="X630" s="46"/>
      <c r="Y630" s="46"/>
      <c r="Z630" s="46"/>
      <c r="AA630" s="46"/>
      <c r="AB630" s="46"/>
      <c r="AC630" s="46"/>
    </row>
    <row r="631" spans="1:29" ht="39.950000000000003" customHeight="1" x14ac:dyDescent="0.45">
      <c r="A631" s="155"/>
      <c r="B631" s="157"/>
      <c r="C631" s="66">
        <v>628</v>
      </c>
      <c r="D631" s="75" t="s">
        <v>418</v>
      </c>
      <c r="E631" s="104" t="s">
        <v>1163</v>
      </c>
      <c r="F631" s="49" t="s">
        <v>35</v>
      </c>
      <c r="G631" s="49" t="s">
        <v>417</v>
      </c>
      <c r="H631" s="94">
        <v>156.76</v>
      </c>
      <c r="I631" s="32"/>
      <c r="J631" s="38">
        <f t="shared" si="20"/>
        <v>0</v>
      </c>
      <c r="K631" s="39" t="str">
        <f t="shared" si="21"/>
        <v>OK</v>
      </c>
      <c r="L631" s="57"/>
      <c r="M631" s="57"/>
      <c r="N631" s="57"/>
      <c r="O631" s="57"/>
      <c r="P631" s="57"/>
      <c r="Q631" s="57"/>
      <c r="R631" s="57"/>
      <c r="S631" s="57"/>
      <c r="T631" s="57"/>
      <c r="U631" s="57"/>
      <c r="V631" s="57"/>
      <c r="W631" s="57"/>
      <c r="X631" s="46"/>
      <c r="Y631" s="46"/>
      <c r="Z631" s="46"/>
      <c r="AA631" s="46"/>
      <c r="AB631" s="46"/>
      <c r="AC631" s="46"/>
    </row>
    <row r="632" spans="1:29" ht="39.950000000000003" customHeight="1" x14ac:dyDescent="0.45">
      <c r="A632" s="155"/>
      <c r="B632" s="157"/>
      <c r="C632" s="66">
        <v>629</v>
      </c>
      <c r="D632" s="75" t="s">
        <v>1203</v>
      </c>
      <c r="E632" s="104" t="s">
        <v>1164</v>
      </c>
      <c r="F632" s="48" t="s">
        <v>35</v>
      </c>
      <c r="G632" s="64" t="s">
        <v>40</v>
      </c>
      <c r="H632" s="93">
        <v>509.87</v>
      </c>
      <c r="I632" s="32"/>
      <c r="J632" s="38">
        <f t="shared" si="20"/>
        <v>0</v>
      </c>
      <c r="K632" s="39" t="str">
        <f t="shared" si="21"/>
        <v>OK</v>
      </c>
      <c r="L632" s="57"/>
      <c r="M632" s="57"/>
      <c r="N632" s="57"/>
      <c r="O632" s="57"/>
      <c r="P632" s="57"/>
      <c r="Q632" s="57"/>
      <c r="R632" s="57"/>
      <c r="S632" s="57"/>
      <c r="T632" s="57"/>
      <c r="U632" s="57"/>
      <c r="V632" s="57"/>
      <c r="W632" s="57"/>
      <c r="X632" s="46"/>
      <c r="Y632" s="46"/>
      <c r="Z632" s="46"/>
      <c r="AA632" s="46"/>
      <c r="AB632" s="46"/>
      <c r="AC632" s="46"/>
    </row>
    <row r="633" spans="1:29" ht="39.950000000000003" customHeight="1" x14ac:dyDescent="0.45">
      <c r="A633" s="155"/>
      <c r="B633" s="157"/>
      <c r="C633" s="63">
        <v>630</v>
      </c>
      <c r="D633" s="75" t="s">
        <v>1165</v>
      </c>
      <c r="E633" s="104" t="s">
        <v>1166</v>
      </c>
      <c r="F633" s="69" t="s">
        <v>99</v>
      </c>
      <c r="G633" s="64" t="s">
        <v>417</v>
      </c>
      <c r="H633" s="93">
        <v>538.29999999999995</v>
      </c>
      <c r="I633" s="32"/>
      <c r="J633" s="38">
        <f t="shared" si="20"/>
        <v>0</v>
      </c>
      <c r="K633" s="39" t="str">
        <f t="shared" si="21"/>
        <v>OK</v>
      </c>
      <c r="L633" s="57"/>
      <c r="M633" s="57"/>
      <c r="N633" s="57"/>
      <c r="O633" s="57"/>
      <c r="P633" s="57"/>
      <c r="Q633" s="57"/>
      <c r="R633" s="57"/>
      <c r="S633" s="57"/>
      <c r="T633" s="57"/>
      <c r="U633" s="57"/>
      <c r="V633" s="57"/>
      <c r="W633" s="57"/>
      <c r="X633" s="46"/>
      <c r="Y633" s="46"/>
      <c r="Z633" s="46"/>
      <c r="AA633" s="46"/>
      <c r="AB633" s="46"/>
      <c r="AC633" s="46"/>
    </row>
    <row r="634" spans="1:29" ht="39.950000000000003" customHeight="1" x14ac:dyDescent="0.45">
      <c r="A634" s="155"/>
      <c r="B634" s="157"/>
      <c r="C634" s="63">
        <v>631</v>
      </c>
      <c r="D634" s="75" t="s">
        <v>1167</v>
      </c>
      <c r="E634" s="104" t="s">
        <v>1168</v>
      </c>
      <c r="F634" s="49" t="s">
        <v>4</v>
      </c>
      <c r="G634" s="64" t="s">
        <v>411</v>
      </c>
      <c r="H634" s="93">
        <v>169.63</v>
      </c>
      <c r="I634" s="32"/>
      <c r="J634" s="38">
        <f t="shared" si="20"/>
        <v>0</v>
      </c>
      <c r="K634" s="39" t="str">
        <f t="shared" si="21"/>
        <v>OK</v>
      </c>
      <c r="L634" s="57"/>
      <c r="M634" s="57"/>
      <c r="N634" s="57"/>
      <c r="O634" s="57"/>
      <c r="P634" s="57"/>
      <c r="Q634" s="57"/>
      <c r="R634" s="57"/>
      <c r="S634" s="57"/>
      <c r="T634" s="57"/>
      <c r="U634" s="57"/>
      <c r="V634" s="57"/>
      <c r="W634" s="57"/>
      <c r="X634" s="46"/>
      <c r="Y634" s="46"/>
      <c r="Z634" s="46"/>
      <c r="AA634" s="46"/>
      <c r="AB634" s="46"/>
      <c r="AC634" s="46"/>
    </row>
    <row r="635" spans="1:29" ht="39.950000000000003" customHeight="1" x14ac:dyDescent="0.45">
      <c r="A635" s="155"/>
      <c r="B635" s="157"/>
      <c r="C635" s="63">
        <v>632</v>
      </c>
      <c r="D635" s="75" t="s">
        <v>1169</v>
      </c>
      <c r="E635" s="104" t="s">
        <v>1170</v>
      </c>
      <c r="F635" s="49" t="s">
        <v>4</v>
      </c>
      <c r="G635" s="64" t="s">
        <v>411</v>
      </c>
      <c r="H635" s="93">
        <v>425.15</v>
      </c>
      <c r="I635" s="32"/>
      <c r="J635" s="38">
        <f t="shared" si="20"/>
        <v>0</v>
      </c>
      <c r="K635" s="39" t="str">
        <f t="shared" si="21"/>
        <v>OK</v>
      </c>
      <c r="L635" s="57"/>
      <c r="M635" s="57"/>
      <c r="N635" s="57"/>
      <c r="O635" s="57"/>
      <c r="P635" s="57"/>
      <c r="Q635" s="57"/>
      <c r="R635" s="57"/>
      <c r="S635" s="57"/>
      <c r="T635" s="57"/>
      <c r="U635" s="57"/>
      <c r="V635" s="57"/>
      <c r="W635" s="57"/>
      <c r="X635" s="46"/>
      <c r="Y635" s="46"/>
      <c r="Z635" s="46"/>
      <c r="AA635" s="46"/>
      <c r="AB635" s="46"/>
      <c r="AC635" s="46"/>
    </row>
    <row r="636" spans="1:29" ht="39.950000000000003" customHeight="1" x14ac:dyDescent="0.45">
      <c r="A636" s="155"/>
      <c r="B636" s="157"/>
      <c r="C636" s="63">
        <v>633</v>
      </c>
      <c r="D636" s="81" t="s">
        <v>1171</v>
      </c>
      <c r="E636" s="112" t="s">
        <v>1172</v>
      </c>
      <c r="F636" s="54" t="s">
        <v>99</v>
      </c>
      <c r="G636" s="64" t="s">
        <v>40</v>
      </c>
      <c r="H636" s="93">
        <v>95.23</v>
      </c>
      <c r="I636" s="32"/>
      <c r="J636" s="38">
        <f t="shared" si="20"/>
        <v>0</v>
      </c>
      <c r="K636" s="39" t="str">
        <f t="shared" si="21"/>
        <v>OK</v>
      </c>
      <c r="L636" s="57"/>
      <c r="M636" s="57"/>
      <c r="N636" s="57"/>
      <c r="O636" s="57"/>
      <c r="P636" s="57"/>
      <c r="Q636" s="57"/>
      <c r="R636" s="57"/>
      <c r="S636" s="57"/>
      <c r="T636" s="57"/>
      <c r="U636" s="57"/>
      <c r="V636" s="57"/>
      <c r="W636" s="57"/>
      <c r="X636" s="46"/>
      <c r="Y636" s="46"/>
      <c r="Z636" s="46"/>
      <c r="AA636" s="46"/>
      <c r="AB636" s="46"/>
      <c r="AC636" s="46"/>
    </row>
    <row r="637" spans="1:29" ht="39.950000000000003" customHeight="1" x14ac:dyDescent="0.45">
      <c r="A637" s="155"/>
      <c r="B637" s="157"/>
      <c r="C637" s="66">
        <v>634</v>
      </c>
      <c r="D637" s="75" t="s">
        <v>1173</v>
      </c>
      <c r="E637" s="104" t="s">
        <v>1174</v>
      </c>
      <c r="F637" s="49" t="s">
        <v>35</v>
      </c>
      <c r="G637" s="49" t="s">
        <v>234</v>
      </c>
      <c r="H637" s="94">
        <v>205.84</v>
      </c>
      <c r="I637" s="32">
        <v>2</v>
      </c>
      <c r="J637" s="38">
        <f t="shared" si="20"/>
        <v>0</v>
      </c>
      <c r="K637" s="39" t="str">
        <f t="shared" si="21"/>
        <v>OK</v>
      </c>
      <c r="L637" s="57"/>
      <c r="M637" s="185">
        <v>2</v>
      </c>
      <c r="N637" s="57"/>
      <c r="O637" s="57"/>
      <c r="P637" s="57"/>
      <c r="Q637" s="57"/>
      <c r="R637" s="57"/>
      <c r="S637" s="57"/>
      <c r="T637" s="57"/>
      <c r="U637" s="57"/>
      <c r="V637" s="57"/>
      <c r="W637" s="57"/>
      <c r="X637" s="46"/>
      <c r="Y637" s="46"/>
      <c r="Z637" s="46"/>
      <c r="AA637" s="46"/>
      <c r="AB637" s="46"/>
      <c r="AC637" s="46"/>
    </row>
    <row r="638" spans="1:29" ht="39.950000000000003" customHeight="1" x14ac:dyDescent="0.45">
      <c r="A638" s="155"/>
      <c r="B638" s="157"/>
      <c r="C638" s="66">
        <v>635</v>
      </c>
      <c r="D638" s="75" t="s">
        <v>1175</v>
      </c>
      <c r="E638" s="104" t="s">
        <v>1176</v>
      </c>
      <c r="F638" s="49" t="s">
        <v>228</v>
      </c>
      <c r="G638" s="49" t="s">
        <v>234</v>
      </c>
      <c r="H638" s="94">
        <v>852.9</v>
      </c>
      <c r="I638" s="32"/>
      <c r="J638" s="38">
        <f t="shared" si="20"/>
        <v>0</v>
      </c>
      <c r="K638" s="39" t="str">
        <f t="shared" si="21"/>
        <v>OK</v>
      </c>
      <c r="L638" s="57"/>
      <c r="M638" s="57"/>
      <c r="N638" s="57"/>
      <c r="O638" s="57"/>
      <c r="P638" s="57"/>
      <c r="Q638" s="57"/>
      <c r="R638" s="57"/>
      <c r="S638" s="57"/>
      <c r="T638" s="57"/>
      <c r="U638" s="57"/>
      <c r="V638" s="57"/>
      <c r="W638" s="57"/>
      <c r="X638" s="46"/>
      <c r="Y638" s="46"/>
      <c r="Z638" s="46"/>
      <c r="AA638" s="46"/>
      <c r="AB638" s="46"/>
      <c r="AC638" s="46"/>
    </row>
    <row r="639" spans="1:29" ht="39.950000000000003" customHeight="1" x14ac:dyDescent="0.45">
      <c r="A639" s="155"/>
      <c r="B639" s="157"/>
      <c r="C639" s="66">
        <v>636</v>
      </c>
      <c r="D639" s="75" t="s">
        <v>1177</v>
      </c>
      <c r="E639" s="104" t="s">
        <v>1178</v>
      </c>
      <c r="F639" s="49" t="s">
        <v>228</v>
      </c>
      <c r="G639" s="49" t="s">
        <v>453</v>
      </c>
      <c r="H639" s="94">
        <v>42.12</v>
      </c>
      <c r="I639" s="32"/>
      <c r="J639" s="38">
        <f t="shared" si="20"/>
        <v>0</v>
      </c>
      <c r="K639" s="39" t="str">
        <f t="shared" si="21"/>
        <v>OK</v>
      </c>
      <c r="L639" s="57"/>
      <c r="M639" s="57"/>
      <c r="N639" s="57"/>
      <c r="O639" s="57"/>
      <c r="P639" s="57"/>
      <c r="Q639" s="57"/>
      <c r="R639" s="57"/>
      <c r="S639" s="57"/>
      <c r="T639" s="57"/>
      <c r="U639" s="57"/>
      <c r="V639" s="57"/>
      <c r="W639" s="57"/>
      <c r="X639" s="46"/>
      <c r="Y639" s="46"/>
      <c r="Z639" s="46"/>
      <c r="AA639" s="46"/>
      <c r="AB639" s="46"/>
      <c r="AC639" s="46"/>
    </row>
    <row r="640" spans="1:29" ht="39.950000000000003" customHeight="1" x14ac:dyDescent="0.45">
      <c r="A640" s="155"/>
      <c r="B640" s="157"/>
      <c r="C640" s="63">
        <v>637</v>
      </c>
      <c r="D640" s="81" t="s">
        <v>1179</v>
      </c>
      <c r="E640" s="112" t="s">
        <v>1180</v>
      </c>
      <c r="F640" s="49" t="s">
        <v>4</v>
      </c>
      <c r="G640" s="64" t="s">
        <v>40</v>
      </c>
      <c r="H640" s="93">
        <v>520.6</v>
      </c>
      <c r="I640" s="32"/>
      <c r="J640" s="38">
        <f t="shared" si="20"/>
        <v>0</v>
      </c>
      <c r="K640" s="39" t="str">
        <f t="shared" si="21"/>
        <v>OK</v>
      </c>
      <c r="L640" s="57"/>
      <c r="M640" s="57"/>
      <c r="N640" s="57"/>
      <c r="O640" s="57"/>
      <c r="P640" s="57"/>
      <c r="Q640" s="57"/>
      <c r="R640" s="57"/>
      <c r="S640" s="57"/>
      <c r="T640" s="57"/>
      <c r="U640" s="57"/>
      <c r="V640" s="57"/>
      <c r="W640" s="57"/>
      <c r="X640" s="46"/>
      <c r="Y640" s="46"/>
      <c r="Z640" s="46"/>
      <c r="AA640" s="46"/>
      <c r="AB640" s="46"/>
      <c r="AC640" s="46"/>
    </row>
    <row r="641" spans="1:29" ht="39.950000000000003" customHeight="1" x14ac:dyDescent="0.45">
      <c r="A641" s="156"/>
      <c r="B641" s="158"/>
      <c r="C641" s="63">
        <v>638</v>
      </c>
      <c r="D641" s="84" t="s">
        <v>1181</v>
      </c>
      <c r="E641" s="105" t="s">
        <v>1182</v>
      </c>
      <c r="F641" s="50" t="s">
        <v>528</v>
      </c>
      <c r="G641" s="50" t="s">
        <v>40</v>
      </c>
      <c r="H641" s="93">
        <v>155.69</v>
      </c>
      <c r="I641" s="32"/>
      <c r="J641" s="38">
        <f t="shared" si="20"/>
        <v>0</v>
      </c>
      <c r="K641" s="39" t="str">
        <f t="shared" si="21"/>
        <v>OK</v>
      </c>
      <c r="L641" s="57"/>
      <c r="M641" s="57"/>
      <c r="N641" s="57"/>
      <c r="O641" s="57"/>
      <c r="P641" s="57"/>
      <c r="Q641" s="57"/>
      <c r="R641" s="57"/>
      <c r="S641" s="57"/>
      <c r="T641" s="57"/>
      <c r="U641" s="57"/>
      <c r="V641" s="57"/>
      <c r="W641" s="57"/>
      <c r="X641" s="46"/>
      <c r="Y641" s="46"/>
      <c r="Z641" s="46"/>
      <c r="AA641" s="46"/>
      <c r="AB641" s="46"/>
      <c r="AC641" s="46"/>
    </row>
    <row r="642" spans="1:29" ht="39.950000000000003" customHeight="1" x14ac:dyDescent="0.45">
      <c r="A642" s="139">
        <v>12</v>
      </c>
      <c r="B642" s="142" t="s">
        <v>1183</v>
      </c>
      <c r="C642" s="67">
        <v>639</v>
      </c>
      <c r="D642" s="78" t="s">
        <v>420</v>
      </c>
      <c r="E642" s="107" t="s">
        <v>1184</v>
      </c>
      <c r="F642" s="51" t="s">
        <v>99</v>
      </c>
      <c r="G642" s="51" t="s">
        <v>421</v>
      </c>
      <c r="H642" s="95">
        <v>86.66</v>
      </c>
      <c r="I642" s="32"/>
      <c r="J642" s="38">
        <f t="shared" si="20"/>
        <v>0</v>
      </c>
      <c r="K642" s="39" t="str">
        <f t="shared" si="21"/>
        <v>OK</v>
      </c>
      <c r="L642" s="57"/>
      <c r="M642" s="57"/>
      <c r="N642" s="57"/>
      <c r="O642" s="57"/>
      <c r="P642" s="57"/>
      <c r="Q642" s="57"/>
      <c r="R642" s="57"/>
      <c r="S642" s="57"/>
      <c r="T642" s="57"/>
      <c r="U642" s="57"/>
      <c r="V642" s="57"/>
      <c r="W642" s="57"/>
      <c r="X642" s="46"/>
      <c r="Y642" s="46"/>
      <c r="Z642" s="46"/>
      <c r="AA642" s="46"/>
      <c r="AB642" s="46"/>
      <c r="AC642" s="46"/>
    </row>
    <row r="643" spans="1:29" ht="39.950000000000003" customHeight="1" x14ac:dyDescent="0.45">
      <c r="A643" s="140"/>
      <c r="B643" s="143"/>
      <c r="C643" s="67">
        <v>640</v>
      </c>
      <c r="D643" s="78" t="s">
        <v>422</v>
      </c>
      <c r="E643" s="107" t="s">
        <v>1184</v>
      </c>
      <c r="F643" s="51" t="s">
        <v>99</v>
      </c>
      <c r="G643" s="51" t="s">
        <v>421</v>
      </c>
      <c r="H643" s="95">
        <v>106.86</v>
      </c>
      <c r="I643" s="32"/>
      <c r="J643" s="38">
        <f t="shared" si="20"/>
        <v>0</v>
      </c>
      <c r="K643" s="39" t="str">
        <f t="shared" si="21"/>
        <v>OK</v>
      </c>
      <c r="L643" s="57"/>
      <c r="M643" s="57"/>
      <c r="N643" s="57"/>
      <c r="O643" s="57"/>
      <c r="P643" s="57"/>
      <c r="Q643" s="57"/>
      <c r="R643" s="57"/>
      <c r="S643" s="57"/>
      <c r="T643" s="57"/>
      <c r="U643" s="57"/>
      <c r="V643" s="57"/>
      <c r="W643" s="57"/>
      <c r="X643" s="46"/>
      <c r="Y643" s="46"/>
      <c r="Z643" s="46"/>
      <c r="AA643" s="46"/>
      <c r="AB643" s="46"/>
      <c r="AC643" s="46"/>
    </row>
    <row r="644" spans="1:29" ht="39.950000000000003" customHeight="1" x14ac:dyDescent="0.45">
      <c r="A644" s="140"/>
      <c r="B644" s="143"/>
      <c r="C644" s="67">
        <v>641</v>
      </c>
      <c r="D644" s="78" t="s">
        <v>423</v>
      </c>
      <c r="E644" s="107" t="s">
        <v>1184</v>
      </c>
      <c r="F644" s="51" t="s">
        <v>99</v>
      </c>
      <c r="G644" s="51" t="s">
        <v>421</v>
      </c>
      <c r="H644" s="95">
        <v>86.41</v>
      </c>
      <c r="I644" s="32"/>
      <c r="J644" s="38">
        <f t="shared" si="20"/>
        <v>0</v>
      </c>
      <c r="K644" s="39" t="str">
        <f t="shared" si="21"/>
        <v>OK</v>
      </c>
      <c r="L644" s="57"/>
      <c r="M644" s="57"/>
      <c r="N644" s="57"/>
      <c r="O644" s="57"/>
      <c r="P644" s="57"/>
      <c r="Q644" s="57"/>
      <c r="R644" s="57"/>
      <c r="S644" s="57"/>
      <c r="T644" s="57"/>
      <c r="U644" s="57"/>
      <c r="V644" s="57"/>
      <c r="W644" s="57"/>
      <c r="X644" s="46"/>
      <c r="Y644" s="46"/>
      <c r="Z644" s="46"/>
      <c r="AA644" s="46"/>
      <c r="AB644" s="46"/>
      <c r="AC644" s="46"/>
    </row>
    <row r="645" spans="1:29" ht="39.950000000000003" customHeight="1" x14ac:dyDescent="0.45">
      <c r="A645" s="141"/>
      <c r="B645" s="144"/>
      <c r="C645" s="68">
        <v>642</v>
      </c>
      <c r="D645" s="78" t="s">
        <v>1185</v>
      </c>
      <c r="E645" s="107" t="s">
        <v>1186</v>
      </c>
      <c r="F645" s="52" t="s">
        <v>528</v>
      </c>
      <c r="G645" s="52" t="s">
        <v>40</v>
      </c>
      <c r="H645" s="96">
        <v>118.32</v>
      </c>
      <c r="I645" s="32"/>
      <c r="J645" s="38">
        <f t="shared" si="20"/>
        <v>0</v>
      </c>
      <c r="K645" s="39" t="str">
        <f t="shared" si="21"/>
        <v>OK</v>
      </c>
      <c r="L645" s="57"/>
      <c r="M645" s="57"/>
      <c r="N645" s="57"/>
      <c r="O645" s="57"/>
      <c r="P645" s="57"/>
      <c r="Q645" s="57"/>
      <c r="R645" s="57"/>
      <c r="S645" s="57"/>
      <c r="T645" s="57"/>
      <c r="U645" s="57"/>
      <c r="V645" s="57"/>
      <c r="W645" s="57"/>
      <c r="X645" s="46"/>
      <c r="Y645" s="46"/>
      <c r="Z645" s="46"/>
      <c r="AA645" s="46"/>
      <c r="AB645" s="46"/>
      <c r="AC645" s="46"/>
    </row>
    <row r="646" spans="1:29" ht="39.950000000000003" customHeight="1" x14ac:dyDescent="0.45">
      <c r="A646" s="70">
        <v>13</v>
      </c>
      <c r="B646" s="119" t="s">
        <v>922</v>
      </c>
      <c r="C646" s="63">
        <v>643</v>
      </c>
      <c r="D646" s="91" t="s">
        <v>1187</v>
      </c>
      <c r="E646" s="117" t="s">
        <v>1188</v>
      </c>
      <c r="F646" s="64" t="s">
        <v>35</v>
      </c>
      <c r="G646" s="64" t="s">
        <v>40</v>
      </c>
      <c r="H646" s="93">
        <v>24.79</v>
      </c>
      <c r="I646" s="32"/>
      <c r="J646" s="38">
        <f t="shared" si="20"/>
        <v>0</v>
      </c>
      <c r="K646" s="39" t="str">
        <f t="shared" si="21"/>
        <v>OK</v>
      </c>
      <c r="L646" s="57"/>
      <c r="M646" s="57"/>
      <c r="N646" s="57"/>
      <c r="O646" s="57"/>
      <c r="P646" s="57"/>
      <c r="Q646" s="57"/>
      <c r="R646" s="57"/>
      <c r="S646" s="57"/>
      <c r="T646" s="57"/>
      <c r="U646" s="57"/>
      <c r="V646" s="57"/>
      <c r="W646" s="57"/>
      <c r="X646" s="46"/>
      <c r="Y646" s="46"/>
      <c r="Z646" s="46"/>
      <c r="AA646" s="46"/>
      <c r="AB646" s="46"/>
      <c r="AC646" s="46"/>
    </row>
    <row r="647" spans="1:29" ht="39.950000000000003" customHeight="1" x14ac:dyDescent="0.45">
      <c r="A647" s="71">
        <v>14</v>
      </c>
      <c r="B647" s="120" t="s">
        <v>626</v>
      </c>
      <c r="C647" s="67">
        <v>644</v>
      </c>
      <c r="D647" s="78" t="s">
        <v>1189</v>
      </c>
      <c r="E647" s="107" t="s">
        <v>1190</v>
      </c>
      <c r="F647" s="52" t="s">
        <v>35</v>
      </c>
      <c r="G647" s="52" t="s">
        <v>40</v>
      </c>
      <c r="H647" s="96">
        <v>214</v>
      </c>
      <c r="I647" s="32"/>
      <c r="J647" s="38">
        <f t="shared" si="20"/>
        <v>0</v>
      </c>
      <c r="K647" s="39" t="str">
        <f t="shared" si="21"/>
        <v>OK</v>
      </c>
      <c r="L647" s="57"/>
      <c r="M647" s="57"/>
      <c r="N647" s="57"/>
      <c r="O647" s="57"/>
      <c r="P647" s="57"/>
      <c r="Q647" s="57"/>
      <c r="R647" s="57"/>
      <c r="S647" s="57"/>
      <c r="T647" s="57"/>
      <c r="U647" s="57"/>
      <c r="V647" s="57"/>
      <c r="W647" s="57"/>
      <c r="X647" s="46"/>
      <c r="Y647" s="46"/>
      <c r="Z647" s="46"/>
      <c r="AA647" s="46"/>
      <c r="AB647" s="46"/>
      <c r="AC647" s="46"/>
    </row>
    <row r="648" spans="1:29" ht="39.950000000000003" customHeight="1" x14ac:dyDescent="0.45">
      <c r="A648" s="70">
        <v>15</v>
      </c>
      <c r="B648" s="119" t="s">
        <v>830</v>
      </c>
      <c r="C648" s="66">
        <v>645</v>
      </c>
      <c r="D648" s="75" t="s">
        <v>1204</v>
      </c>
      <c r="E648" s="104" t="s">
        <v>1191</v>
      </c>
      <c r="F648" s="50" t="s">
        <v>35</v>
      </c>
      <c r="G648" s="50" t="s">
        <v>40</v>
      </c>
      <c r="H648" s="93">
        <v>334.98</v>
      </c>
      <c r="I648" s="32"/>
      <c r="J648" s="38">
        <f t="shared" si="20"/>
        <v>0</v>
      </c>
      <c r="K648" s="39" t="str">
        <f t="shared" si="21"/>
        <v>OK</v>
      </c>
      <c r="L648" s="57"/>
      <c r="M648" s="57"/>
      <c r="N648" s="186"/>
      <c r="O648" s="57"/>
      <c r="P648" s="57"/>
      <c r="Q648" s="57"/>
      <c r="R648" s="57"/>
      <c r="S648" s="57"/>
      <c r="T648" s="57"/>
      <c r="U648" s="57"/>
      <c r="V648" s="57"/>
      <c r="W648" s="57"/>
      <c r="X648" s="46"/>
      <c r="Y648" s="46"/>
      <c r="Z648" s="46"/>
      <c r="AA648" s="46"/>
      <c r="AB648" s="46"/>
      <c r="AC648" s="46"/>
    </row>
    <row r="649" spans="1:29" ht="39.950000000000003" customHeight="1" x14ac:dyDescent="0.45">
      <c r="H649" s="43">
        <f>SUM(H4:H648)</f>
        <v>71754.81</v>
      </c>
      <c r="L649" s="19">
        <f>SUMPRODUCT(H4:H648,L4:L648)</f>
        <v>2335.2599999999998</v>
      </c>
      <c r="M649" s="184">
        <f>SUMPRODUCT(H4:H648,M4:M648)</f>
        <v>4969.8900000000012</v>
      </c>
      <c r="N649" s="184">
        <f>SUMPRODUCT(H4:H648,N4:N648)</f>
        <v>308.58000000000004</v>
      </c>
      <c r="O649" s="184">
        <f>SUMPRODUCT(H4:H648,O4:O648)</f>
        <v>1451.6799999999998</v>
      </c>
      <c r="P649" s="184">
        <f>SUMPRODUCT(H4:H648,P4:P648)</f>
        <v>1608.13</v>
      </c>
    </row>
  </sheetData>
  <mergeCells count="46">
    <mergeCell ref="P1:P2"/>
    <mergeCell ref="Q1:Q2"/>
    <mergeCell ref="AC1:AC2"/>
    <mergeCell ref="X1:X2"/>
    <mergeCell ref="Y1:Y2"/>
    <mergeCell ref="Z1:Z2"/>
    <mergeCell ref="AA1:AA2"/>
    <mergeCell ref="AB1:AB2"/>
    <mergeCell ref="A621:A641"/>
    <mergeCell ref="B621:B641"/>
    <mergeCell ref="S1:S2"/>
    <mergeCell ref="W1:W2"/>
    <mergeCell ref="U1:U2"/>
    <mergeCell ref="V1:V2"/>
    <mergeCell ref="T1:T2"/>
    <mergeCell ref="D1:H1"/>
    <mergeCell ref="I1:K1"/>
    <mergeCell ref="L1:L2"/>
    <mergeCell ref="A2:K2"/>
    <mergeCell ref="A1:C1"/>
    <mergeCell ref="R1:R2"/>
    <mergeCell ref="M1:M2"/>
    <mergeCell ref="N1:N2"/>
    <mergeCell ref="O1:O2"/>
    <mergeCell ref="A487:A565"/>
    <mergeCell ref="B487:B565"/>
    <mergeCell ref="A566:A584"/>
    <mergeCell ref="B566:B584"/>
    <mergeCell ref="A585:A620"/>
    <mergeCell ref="B585:B620"/>
    <mergeCell ref="A642:A645"/>
    <mergeCell ref="B642:B645"/>
    <mergeCell ref="A4:A92"/>
    <mergeCell ref="B4:B92"/>
    <mergeCell ref="A93:A147"/>
    <mergeCell ref="B93:B147"/>
    <mergeCell ref="A148:A182"/>
    <mergeCell ref="B160:B182"/>
    <mergeCell ref="A183:A258"/>
    <mergeCell ref="B183:B258"/>
    <mergeCell ref="A259:A302"/>
    <mergeCell ref="B259:B302"/>
    <mergeCell ref="A303:A351"/>
    <mergeCell ref="B303:B351"/>
    <mergeCell ref="A352:A486"/>
    <mergeCell ref="B352:B486"/>
  </mergeCells>
  <conditionalFormatting sqref="W4:W560">
    <cfRule type="cellIs" dxfId="77" priority="43" stopIfTrue="1" operator="greaterThan">
      <formula>0</formula>
    </cfRule>
    <cfRule type="cellIs" dxfId="76" priority="44" stopIfTrue="1" operator="greaterThan">
      <formula>0</formula>
    </cfRule>
    <cfRule type="cellIs" dxfId="75" priority="45" stopIfTrue="1" operator="greaterThan">
      <formula>0</formula>
    </cfRule>
  </conditionalFormatting>
  <conditionalFormatting sqref="Q4:V560">
    <cfRule type="cellIs" dxfId="74" priority="4" stopIfTrue="1" operator="greaterThan">
      <formula>0</formula>
    </cfRule>
    <cfRule type="cellIs" dxfId="73" priority="5" stopIfTrue="1" operator="greaterThan">
      <formula>0</formula>
    </cfRule>
    <cfRule type="cellIs" dxfId="72" priority="6" stopIfTrue="1" operator="greaterThan">
      <formula>0</formula>
    </cfRule>
  </conditionalFormatting>
  <conditionalFormatting sqref="L4:P560">
    <cfRule type="cellIs" dxfId="71" priority="1" stopIfTrue="1" operator="greaterThan">
      <formula>0</formula>
    </cfRule>
    <cfRule type="cellIs" dxfId="70" priority="2" stopIfTrue="1" operator="greaterThan">
      <formula>0</formula>
    </cfRule>
    <cfRule type="cellIs" dxfId="69" priority="3" stopIfTrue="1" operator="greaterThan">
      <formula>0</formula>
    </cfRule>
  </conditionalFormatting>
  <hyperlinks>
    <hyperlink ref="D577" r:id="rId1" display="https://www.havan.com.br/mangueira-para-gas-de-cozinha-glp-1-20m-durin-05207.html" xr:uid="{00000000-0004-0000-0000-000000000000}"/>
  </hyperlinks>
  <pageMargins left="0.511811024" right="0.511811024" top="0.78740157499999996" bottom="0.78740157499999996" header="0.31496062000000002" footer="0.31496062000000002"/>
  <pageSetup paperSize="9" orientation="portrait"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658"/>
  <sheetViews>
    <sheetView tabSelected="1" topLeftCell="B641" zoomScale="98" zoomScaleNormal="98" workbookViewId="0">
      <selection activeCell="J650" sqref="J650"/>
    </sheetView>
  </sheetViews>
  <sheetFormatPr defaultColWidth="9.73046875" defaultRowHeight="39.950000000000003" customHeight="1" x14ac:dyDescent="0.45"/>
  <cols>
    <col min="1" max="1" width="10" style="1" customWidth="1"/>
    <col min="2" max="2" width="41.3984375" style="1" customWidth="1"/>
    <col min="3" max="3" width="6.3984375" style="40" customWidth="1"/>
    <col min="4" max="4" width="49" style="1" customWidth="1"/>
    <col min="5" max="5" width="19.3984375" style="1" customWidth="1"/>
    <col min="6" max="6" width="12.3984375" style="1" customWidth="1"/>
    <col min="7" max="7" width="16.73046875" style="1" customWidth="1"/>
    <col min="8" max="8" width="12.59765625" style="17" customWidth="1"/>
    <col min="9" max="9" width="13.265625" style="41" customWidth="1"/>
    <col min="10" max="10" width="12.59765625" style="18" customWidth="1"/>
    <col min="11" max="12" width="16" style="15" customWidth="1"/>
    <col min="13" max="13" width="20.86328125" style="15" customWidth="1"/>
    <col min="14" max="14" width="9.73046875" style="15" customWidth="1"/>
    <col min="15" max="16384" width="9.73046875" style="15"/>
  </cols>
  <sheetData>
    <row r="1" spans="1:13" ht="39.950000000000003" customHeight="1" x14ac:dyDescent="0.45">
      <c r="A1" s="161" t="s">
        <v>509</v>
      </c>
      <c r="B1" s="161"/>
      <c r="C1" s="161"/>
      <c r="D1" s="161" t="s">
        <v>459</v>
      </c>
      <c r="E1" s="161"/>
      <c r="F1" s="161"/>
      <c r="G1" s="161"/>
      <c r="H1" s="163" t="s">
        <v>510</v>
      </c>
      <c r="I1" s="163"/>
      <c r="J1" s="163"/>
      <c r="K1" s="163"/>
      <c r="L1" s="163"/>
      <c r="M1" s="163"/>
    </row>
    <row r="2" spans="1:13" ht="39.950000000000003" customHeight="1" x14ac:dyDescent="0.45">
      <c r="A2" s="161" t="s">
        <v>30</v>
      </c>
      <c r="B2" s="161"/>
      <c r="C2" s="161"/>
      <c r="D2" s="161"/>
      <c r="E2" s="161"/>
      <c r="F2" s="161"/>
      <c r="G2" s="161"/>
      <c r="H2" s="161"/>
      <c r="I2" s="161"/>
      <c r="J2" s="161"/>
      <c r="K2" s="161"/>
      <c r="L2" s="161"/>
      <c r="M2" s="161"/>
    </row>
    <row r="3" spans="1:13" s="16" customFormat="1" ht="39.950000000000003" customHeight="1" x14ac:dyDescent="0.35">
      <c r="A3" s="59" t="s">
        <v>511</v>
      </c>
      <c r="B3" s="61" t="s">
        <v>462</v>
      </c>
      <c r="C3" s="60" t="s">
        <v>512</v>
      </c>
      <c r="D3" s="72" t="s">
        <v>463</v>
      </c>
      <c r="E3" s="72" t="s">
        <v>464</v>
      </c>
      <c r="F3" s="61" t="s">
        <v>4</v>
      </c>
      <c r="G3" s="61" t="s">
        <v>465</v>
      </c>
      <c r="H3" s="35" t="s">
        <v>24</v>
      </c>
      <c r="I3" s="36" t="s">
        <v>29</v>
      </c>
      <c r="J3" s="34" t="s">
        <v>23</v>
      </c>
      <c r="K3" s="44" t="s">
        <v>505</v>
      </c>
      <c r="L3" s="44" t="s">
        <v>506</v>
      </c>
      <c r="M3" s="44" t="s">
        <v>25</v>
      </c>
    </row>
    <row r="4" spans="1:13" ht="39.950000000000003" customHeight="1" x14ac:dyDescent="0.45">
      <c r="A4" s="145">
        <v>1</v>
      </c>
      <c r="B4" s="148" t="s">
        <v>514</v>
      </c>
      <c r="C4" s="63">
        <v>1</v>
      </c>
      <c r="D4" s="73" t="s">
        <v>515</v>
      </c>
      <c r="E4" s="102" t="s">
        <v>516</v>
      </c>
      <c r="F4" s="64" t="s">
        <v>228</v>
      </c>
      <c r="G4" s="64" t="s">
        <v>40</v>
      </c>
      <c r="H4" s="32">
        <f>REITORIA!I4+MUSEU!I4+ESAG!I4+CEART!I4+FAED!I4+CEAD!I4+CEFID!I4+CESFI!I4+CERES!I4</f>
        <v>20</v>
      </c>
      <c r="I4" s="38">
        <f>(REITORIA!I4-REITORIA!J4)+(MUSEU!I4-MUSEU!J4)+(ESAG!I4-ESAG!J4)+(CEART!I4-CEART!J4)+(FAED!I4-FAED!J4)+(CEAD!I4-CEAD!J4)+(CEFID!I4-CEFID!J4)+(CESFI!I4-CESFI!J4)+(CERES!I4-CERES!J4)</f>
        <v>20</v>
      </c>
      <c r="J4" s="45">
        <f>H4-I4</f>
        <v>0</v>
      </c>
      <c r="K4" s="33">
        <v>2.2000000000000002</v>
      </c>
      <c r="L4" s="33">
        <f>K4*H4</f>
        <v>44</v>
      </c>
      <c r="M4" s="30">
        <f>K4*I4</f>
        <v>44</v>
      </c>
    </row>
    <row r="5" spans="1:13" ht="39.950000000000003" customHeight="1" x14ac:dyDescent="0.45">
      <c r="A5" s="146"/>
      <c r="B5" s="149"/>
      <c r="C5" s="65">
        <v>2</v>
      </c>
      <c r="D5" s="74" t="s">
        <v>39</v>
      </c>
      <c r="E5" s="103" t="s">
        <v>517</v>
      </c>
      <c r="F5" s="48" t="s">
        <v>35</v>
      </c>
      <c r="G5" s="48" t="s">
        <v>40</v>
      </c>
      <c r="H5" s="32">
        <f>REITORIA!I5+MUSEU!I5+ESAG!I5+CEART!I5+FAED!I5+CEAD!I5+CEFID!I5+CESFI!I5+CERES!I5</f>
        <v>60</v>
      </c>
      <c r="I5" s="38">
        <f>(REITORIA!I5-REITORIA!J5)+(MUSEU!I5-MUSEU!J5)+(ESAG!I5-ESAG!J5)+(CEART!I5-CEART!J5)+(FAED!I5-FAED!J5)+(CEAD!I5-CEAD!J5)+(CEFID!I5-CEFID!J5)+(CESFI!I5-CESFI!J5)+(CERES!I5-CERES!J5)</f>
        <v>20</v>
      </c>
      <c r="J5" s="45">
        <f t="shared" ref="J5:J68" si="0">H5-I5</f>
        <v>40</v>
      </c>
      <c r="K5" s="33">
        <v>0.52</v>
      </c>
      <c r="L5" s="33">
        <f t="shared" ref="L5:L68" si="1">K5*H5</f>
        <v>31.200000000000003</v>
      </c>
      <c r="M5" s="30">
        <f t="shared" ref="M5:M68" si="2">K5*I5</f>
        <v>10.4</v>
      </c>
    </row>
    <row r="6" spans="1:13" ht="39.950000000000003" customHeight="1" x14ac:dyDescent="0.45">
      <c r="A6" s="146"/>
      <c r="B6" s="149"/>
      <c r="C6" s="65">
        <v>3</v>
      </c>
      <c r="D6" s="74" t="s">
        <v>41</v>
      </c>
      <c r="E6" s="103" t="s">
        <v>518</v>
      </c>
      <c r="F6" s="48" t="s">
        <v>35</v>
      </c>
      <c r="G6" s="48" t="s">
        <v>40</v>
      </c>
      <c r="H6" s="32">
        <f>REITORIA!I6+MUSEU!I6+ESAG!I6+CEART!I6+FAED!I6+CEAD!I6+CEFID!I6+CESFI!I6+CERES!I6</f>
        <v>65</v>
      </c>
      <c r="I6" s="38">
        <f>(REITORIA!I6-REITORIA!J6)+(MUSEU!I6-MUSEU!J6)+(ESAG!I6-ESAG!J6)+(CEART!I6-CEART!J6)+(FAED!I6-FAED!J6)+(CEAD!I6-CEAD!J6)+(CEFID!I6-CEFID!J6)+(CESFI!I6-CESFI!J6)+(CERES!I6-CERES!J6)</f>
        <v>25</v>
      </c>
      <c r="J6" s="45">
        <f t="shared" si="0"/>
        <v>40</v>
      </c>
      <c r="K6" s="33">
        <v>0.42</v>
      </c>
      <c r="L6" s="33">
        <f t="shared" si="1"/>
        <v>27.3</v>
      </c>
      <c r="M6" s="30">
        <f t="shared" si="2"/>
        <v>10.5</v>
      </c>
    </row>
    <row r="7" spans="1:13" ht="39.950000000000003" customHeight="1" x14ac:dyDescent="0.45">
      <c r="A7" s="146"/>
      <c r="B7" s="149"/>
      <c r="C7" s="65">
        <v>4</v>
      </c>
      <c r="D7" s="74" t="s">
        <v>42</v>
      </c>
      <c r="E7" s="103" t="s">
        <v>519</v>
      </c>
      <c r="F7" s="48" t="s">
        <v>35</v>
      </c>
      <c r="G7" s="48" t="s">
        <v>40</v>
      </c>
      <c r="H7" s="32">
        <f>REITORIA!I7+MUSEU!I7+ESAG!I7+CEART!I7+FAED!I7+CEAD!I7+CEFID!I7+CESFI!I7+CERES!I7</f>
        <v>16</v>
      </c>
      <c r="I7" s="38">
        <f>(REITORIA!I7-REITORIA!J7)+(MUSEU!I7-MUSEU!J7)+(ESAG!I7-ESAG!J7)+(CEART!I7-CEART!J7)+(FAED!I7-FAED!J7)+(CEAD!I7-CEAD!J7)+(CEFID!I7-CEFID!J7)+(CESFI!I7-CESFI!J7)+(CERES!I7-CERES!J7)</f>
        <v>6</v>
      </c>
      <c r="J7" s="45">
        <f t="shared" si="0"/>
        <v>10</v>
      </c>
      <c r="K7" s="33">
        <v>35.479999999999997</v>
      </c>
      <c r="L7" s="33">
        <f t="shared" si="1"/>
        <v>567.67999999999995</v>
      </c>
      <c r="M7" s="30">
        <f t="shared" si="2"/>
        <v>212.88</v>
      </c>
    </row>
    <row r="8" spans="1:13" ht="39.950000000000003" customHeight="1" x14ac:dyDescent="0.45">
      <c r="A8" s="146"/>
      <c r="B8" s="149"/>
      <c r="C8" s="65">
        <v>5</v>
      </c>
      <c r="D8" s="74" t="s">
        <v>43</v>
      </c>
      <c r="E8" s="103" t="s">
        <v>520</v>
      </c>
      <c r="F8" s="48" t="s">
        <v>44</v>
      </c>
      <c r="G8" s="48" t="s">
        <v>40</v>
      </c>
      <c r="H8" s="32">
        <f>REITORIA!I8+MUSEU!I8+ESAG!I8+CEART!I8+FAED!I8+CEAD!I8+CEFID!I8+CESFI!I8+CERES!I8</f>
        <v>22</v>
      </c>
      <c r="I8" s="38">
        <f>(REITORIA!I8-REITORIA!J8)+(MUSEU!I8-MUSEU!J8)+(ESAG!I8-ESAG!J8)+(CEART!I8-CEART!J8)+(FAED!I8-FAED!J8)+(CEAD!I8-CEAD!J8)+(CEFID!I8-CEFID!J8)+(CESFI!I8-CESFI!J8)+(CERES!I8-CERES!J8)</f>
        <v>14</v>
      </c>
      <c r="J8" s="45">
        <f t="shared" si="0"/>
        <v>8</v>
      </c>
      <c r="K8" s="33">
        <v>11.42</v>
      </c>
      <c r="L8" s="33">
        <f t="shared" si="1"/>
        <v>251.24</v>
      </c>
      <c r="M8" s="30">
        <f t="shared" si="2"/>
        <v>159.88</v>
      </c>
    </row>
    <row r="9" spans="1:13" ht="39.950000000000003" customHeight="1" x14ac:dyDescent="0.45">
      <c r="A9" s="146"/>
      <c r="B9" s="149"/>
      <c r="C9" s="65">
        <v>6</v>
      </c>
      <c r="D9" s="74" t="s">
        <v>521</v>
      </c>
      <c r="E9" s="103" t="s">
        <v>522</v>
      </c>
      <c r="F9" s="64" t="s">
        <v>31</v>
      </c>
      <c r="G9" s="64" t="s">
        <v>40</v>
      </c>
      <c r="H9" s="32">
        <f>REITORIA!I9+MUSEU!I9+ESAG!I9+CEART!I9+FAED!I9+CEAD!I9+CEFID!I9+CESFI!I9+CERES!I9</f>
        <v>1</v>
      </c>
      <c r="I9" s="38">
        <f>(REITORIA!I9-REITORIA!J9)+(MUSEU!I9-MUSEU!J9)+(ESAG!I9-ESAG!J9)+(CEART!I9-CEART!J9)+(FAED!I9-FAED!J9)+(CEAD!I9-CEAD!J9)+(CEFID!I9-CEFID!J9)+(CESFI!I9-CESFI!J9)+(CERES!I9-CERES!J9)</f>
        <v>1</v>
      </c>
      <c r="J9" s="45">
        <f t="shared" si="0"/>
        <v>0</v>
      </c>
      <c r="K9" s="33">
        <v>254.89</v>
      </c>
      <c r="L9" s="33">
        <f t="shared" si="1"/>
        <v>254.89</v>
      </c>
      <c r="M9" s="30">
        <f t="shared" si="2"/>
        <v>254.89</v>
      </c>
    </row>
    <row r="10" spans="1:13" ht="39.950000000000003" customHeight="1" x14ac:dyDescent="0.45">
      <c r="A10" s="146"/>
      <c r="B10" s="149"/>
      <c r="C10" s="63">
        <v>7</v>
      </c>
      <c r="D10" s="75" t="s">
        <v>45</v>
      </c>
      <c r="E10" s="104" t="s">
        <v>523</v>
      </c>
      <c r="F10" s="49" t="s">
        <v>44</v>
      </c>
      <c r="G10" s="49" t="s">
        <v>40</v>
      </c>
      <c r="H10" s="32">
        <f>REITORIA!I10+MUSEU!I10+ESAG!I10+CEART!I10+FAED!I10+CEAD!I10+CEFID!I10+CESFI!I10+CERES!I10</f>
        <v>19</v>
      </c>
      <c r="I10" s="38">
        <f>(REITORIA!I10-REITORIA!J10)+(MUSEU!I10-MUSEU!J10)+(ESAG!I10-ESAG!J10)+(CEART!I10-CEART!J10)+(FAED!I10-FAED!J10)+(CEAD!I10-CEAD!J10)+(CEFID!I10-CEFID!J10)+(CESFI!I10-CESFI!J10)+(CERES!I10-CERES!J10)</f>
        <v>4</v>
      </c>
      <c r="J10" s="45">
        <f t="shared" si="0"/>
        <v>15</v>
      </c>
      <c r="K10" s="33">
        <v>14.56</v>
      </c>
      <c r="L10" s="33">
        <f t="shared" si="1"/>
        <v>276.64</v>
      </c>
      <c r="M10" s="30">
        <f t="shared" si="2"/>
        <v>58.24</v>
      </c>
    </row>
    <row r="11" spans="1:13" ht="39.950000000000003" customHeight="1" x14ac:dyDescent="0.45">
      <c r="A11" s="146"/>
      <c r="B11" s="149"/>
      <c r="C11" s="63">
        <v>8</v>
      </c>
      <c r="D11" s="75" t="s">
        <v>101</v>
      </c>
      <c r="E11" s="104" t="s">
        <v>524</v>
      </c>
      <c r="F11" s="49" t="s">
        <v>99</v>
      </c>
      <c r="G11" s="49" t="s">
        <v>40</v>
      </c>
      <c r="H11" s="32">
        <f>REITORIA!I11+MUSEU!I11+ESAG!I11+CEART!I11+FAED!I11+CEAD!I11+CEFID!I11+CESFI!I11+CERES!I11</f>
        <v>580</v>
      </c>
      <c r="I11" s="38">
        <f>(REITORIA!I11-REITORIA!J11)+(MUSEU!I11-MUSEU!J11)+(ESAG!I11-ESAG!J11)+(CEART!I11-CEART!J11)+(FAED!I11-FAED!J11)+(CEAD!I11-CEAD!J11)+(CEFID!I11-CEFID!J11)+(CESFI!I11-CESFI!J11)+(CERES!I11-CERES!J11)</f>
        <v>40</v>
      </c>
      <c r="J11" s="45">
        <f t="shared" si="0"/>
        <v>540</v>
      </c>
      <c r="K11" s="33">
        <v>0.06</v>
      </c>
      <c r="L11" s="33">
        <f t="shared" si="1"/>
        <v>34.799999999999997</v>
      </c>
      <c r="M11" s="30">
        <f t="shared" si="2"/>
        <v>2.4</v>
      </c>
    </row>
    <row r="12" spans="1:13" ht="39.950000000000003" customHeight="1" x14ac:dyDescent="0.45">
      <c r="A12" s="146"/>
      <c r="B12" s="149"/>
      <c r="C12" s="63">
        <v>9</v>
      </c>
      <c r="D12" s="75" t="s">
        <v>98</v>
      </c>
      <c r="E12" s="104" t="s">
        <v>525</v>
      </c>
      <c r="F12" s="49" t="s">
        <v>99</v>
      </c>
      <c r="G12" s="49" t="s">
        <v>40</v>
      </c>
      <c r="H12" s="32">
        <f>REITORIA!I12+MUSEU!I12+ESAG!I12+CEART!I12+FAED!I12+CEAD!I12+CEFID!I12+CESFI!I12+CERES!I12</f>
        <v>40</v>
      </c>
      <c r="I12" s="38">
        <f>(REITORIA!I12-REITORIA!J12)+(MUSEU!I12-MUSEU!J12)+(ESAG!I12-ESAG!J12)+(CEART!I12-CEART!J12)+(FAED!I12-FAED!J12)+(CEAD!I12-CEAD!J12)+(CEFID!I12-CEFID!J12)+(CESFI!I12-CESFI!J12)+(CERES!I12-CERES!J12)</f>
        <v>10</v>
      </c>
      <c r="J12" s="45">
        <f t="shared" si="0"/>
        <v>30</v>
      </c>
      <c r="K12" s="33">
        <v>3.92</v>
      </c>
      <c r="L12" s="33">
        <f t="shared" si="1"/>
        <v>156.80000000000001</v>
      </c>
      <c r="M12" s="30">
        <f t="shared" si="2"/>
        <v>39.200000000000003</v>
      </c>
    </row>
    <row r="13" spans="1:13" ht="39.950000000000003" customHeight="1" x14ac:dyDescent="0.45">
      <c r="A13" s="146"/>
      <c r="B13" s="149"/>
      <c r="C13" s="63">
        <v>10</v>
      </c>
      <c r="D13" s="75" t="s">
        <v>526</v>
      </c>
      <c r="E13" s="104" t="s">
        <v>527</v>
      </c>
      <c r="F13" s="50" t="s">
        <v>528</v>
      </c>
      <c r="G13" s="50" t="s">
        <v>40</v>
      </c>
      <c r="H13" s="32">
        <f>REITORIA!I13+MUSEU!I13+ESAG!I13+CEART!I13+FAED!I13+CEAD!I13+CEFID!I13+CESFI!I13+CERES!I13</f>
        <v>100</v>
      </c>
      <c r="I13" s="38">
        <f>(REITORIA!I13-REITORIA!J13)+(MUSEU!I13-MUSEU!J13)+(ESAG!I13-ESAG!J13)+(CEART!I13-CEART!J13)+(FAED!I13-FAED!J13)+(CEAD!I13-CEAD!J13)+(CEFID!I13-CEFID!J13)+(CESFI!I13-CESFI!J13)+(CERES!I13-CERES!J13)</f>
        <v>100</v>
      </c>
      <c r="J13" s="45">
        <f t="shared" si="0"/>
        <v>0</v>
      </c>
      <c r="K13" s="33">
        <v>3.8</v>
      </c>
      <c r="L13" s="33">
        <f t="shared" si="1"/>
        <v>380</v>
      </c>
      <c r="M13" s="30">
        <f t="shared" si="2"/>
        <v>380</v>
      </c>
    </row>
    <row r="14" spans="1:13" ht="39.950000000000003" customHeight="1" x14ac:dyDescent="0.45">
      <c r="A14" s="146"/>
      <c r="B14" s="149"/>
      <c r="C14" s="65">
        <v>11</v>
      </c>
      <c r="D14" s="74" t="s">
        <v>46</v>
      </c>
      <c r="E14" s="103" t="s">
        <v>529</v>
      </c>
      <c r="F14" s="48" t="s">
        <v>35</v>
      </c>
      <c r="G14" s="48" t="s">
        <v>40</v>
      </c>
      <c r="H14" s="32">
        <f>REITORIA!I14+MUSEU!I14+ESAG!I14+CEART!I14+FAED!I14+CEAD!I14+CEFID!I14+CESFI!I14+CERES!I14</f>
        <v>8410</v>
      </c>
      <c r="I14" s="38">
        <f>(REITORIA!I14-REITORIA!J14)+(MUSEU!I14-MUSEU!J14)+(ESAG!I14-ESAG!J14)+(CEART!I14-CEART!J14)+(FAED!I14-FAED!J14)+(CEAD!I14-CEAD!J14)+(CEFID!I14-CEFID!J14)+(CESFI!I14-CESFI!J14)+(CERES!I14-CERES!J14)</f>
        <v>5860</v>
      </c>
      <c r="J14" s="45">
        <f t="shared" si="0"/>
        <v>2550</v>
      </c>
      <c r="K14" s="33">
        <v>0.03</v>
      </c>
      <c r="L14" s="33">
        <f t="shared" si="1"/>
        <v>252.29999999999998</v>
      </c>
      <c r="M14" s="30">
        <f t="shared" si="2"/>
        <v>175.79999999999998</v>
      </c>
    </row>
    <row r="15" spans="1:13" ht="39.950000000000003" customHeight="1" x14ac:dyDescent="0.45">
      <c r="A15" s="146"/>
      <c r="B15" s="149"/>
      <c r="C15" s="65">
        <v>12</v>
      </c>
      <c r="D15" s="74" t="s">
        <v>47</v>
      </c>
      <c r="E15" s="103" t="s">
        <v>530</v>
      </c>
      <c r="F15" s="48" t="s">
        <v>35</v>
      </c>
      <c r="G15" s="48" t="s">
        <v>40</v>
      </c>
      <c r="H15" s="32">
        <f>REITORIA!I15+MUSEU!I15+ESAG!I15+CEART!I15+FAED!I15+CEAD!I15+CEFID!I15+CESFI!I15+CERES!I15</f>
        <v>10410</v>
      </c>
      <c r="I15" s="38">
        <f>(REITORIA!I15-REITORIA!J15)+(MUSEU!I15-MUSEU!J15)+(ESAG!I15-ESAG!J15)+(CEART!I15-CEART!J15)+(FAED!I15-FAED!J15)+(CEAD!I15-CEAD!J15)+(CEFID!I15-CEFID!J15)+(CESFI!I15-CESFI!J15)+(CERES!I15-CERES!J15)</f>
        <v>5860</v>
      </c>
      <c r="J15" s="45">
        <f t="shared" si="0"/>
        <v>4550</v>
      </c>
      <c r="K15" s="33">
        <v>0.05</v>
      </c>
      <c r="L15" s="33">
        <f t="shared" si="1"/>
        <v>520.5</v>
      </c>
      <c r="M15" s="30">
        <f t="shared" si="2"/>
        <v>293</v>
      </c>
    </row>
    <row r="16" spans="1:13" ht="39.950000000000003" customHeight="1" x14ac:dyDescent="0.45">
      <c r="A16" s="146"/>
      <c r="B16" s="149"/>
      <c r="C16" s="65">
        <v>13</v>
      </c>
      <c r="D16" s="74" t="s">
        <v>48</v>
      </c>
      <c r="E16" s="103" t="s">
        <v>531</v>
      </c>
      <c r="F16" s="48" t="s">
        <v>35</v>
      </c>
      <c r="G16" s="48" t="s">
        <v>40</v>
      </c>
      <c r="H16" s="32">
        <f>REITORIA!I16+MUSEU!I16+ESAG!I16+CEART!I16+FAED!I16+CEAD!I16+CEFID!I16+CESFI!I16+CERES!I16</f>
        <v>3030</v>
      </c>
      <c r="I16" s="38">
        <f>(REITORIA!I16-REITORIA!J16)+(MUSEU!I16-MUSEU!J16)+(ESAG!I16-ESAG!J16)+(CEART!I16-CEART!J16)+(FAED!I16-FAED!J16)+(CEAD!I16-CEAD!J16)+(CEFID!I16-CEFID!J16)+(CESFI!I16-CESFI!J16)+(CERES!I16-CERES!J16)</f>
        <v>30</v>
      </c>
      <c r="J16" s="45">
        <f t="shared" si="0"/>
        <v>3000</v>
      </c>
      <c r="K16" s="33">
        <v>0.08</v>
      </c>
      <c r="L16" s="33">
        <f t="shared" si="1"/>
        <v>242.4</v>
      </c>
      <c r="M16" s="30">
        <f t="shared" si="2"/>
        <v>2.4</v>
      </c>
    </row>
    <row r="17" spans="1:13" ht="39.950000000000003" customHeight="1" x14ac:dyDescent="0.45">
      <c r="A17" s="146"/>
      <c r="B17" s="149"/>
      <c r="C17" s="65">
        <v>14</v>
      </c>
      <c r="D17" s="74" t="s">
        <v>49</v>
      </c>
      <c r="E17" s="103" t="s">
        <v>532</v>
      </c>
      <c r="F17" s="48" t="s">
        <v>35</v>
      </c>
      <c r="G17" s="48" t="s">
        <v>40</v>
      </c>
      <c r="H17" s="32">
        <f>REITORIA!I17+MUSEU!I17+ESAG!I17+CEART!I17+FAED!I17+CEAD!I17+CEFID!I17+CESFI!I17+CERES!I17</f>
        <v>2330</v>
      </c>
      <c r="I17" s="38">
        <f>(REITORIA!I17-REITORIA!J17)+(MUSEU!I17-MUSEU!J17)+(ESAG!I17-ESAG!J17)+(CEART!I17-CEART!J17)+(FAED!I17-FAED!J17)+(CEAD!I17-CEAD!J17)+(CEFID!I17-CEFID!J17)+(CESFI!I17-CESFI!J17)+(CERES!I17-CERES!J17)</f>
        <v>30</v>
      </c>
      <c r="J17" s="45">
        <f t="shared" si="0"/>
        <v>2300</v>
      </c>
      <c r="K17" s="33">
        <v>0.03</v>
      </c>
      <c r="L17" s="33">
        <f t="shared" si="1"/>
        <v>69.899999999999991</v>
      </c>
      <c r="M17" s="30">
        <f t="shared" si="2"/>
        <v>0.89999999999999991</v>
      </c>
    </row>
    <row r="18" spans="1:13" ht="39.950000000000003" customHeight="1" x14ac:dyDescent="0.45">
      <c r="A18" s="146"/>
      <c r="B18" s="149"/>
      <c r="C18" s="65">
        <v>15</v>
      </c>
      <c r="D18" s="74" t="s">
        <v>466</v>
      </c>
      <c r="E18" s="103" t="s">
        <v>533</v>
      </c>
      <c r="F18" s="48" t="s">
        <v>35</v>
      </c>
      <c r="G18" s="48" t="s">
        <v>40</v>
      </c>
      <c r="H18" s="32">
        <f>REITORIA!I18+MUSEU!I18+ESAG!I18+CEART!I18+FAED!I18+CEAD!I18+CEFID!I18+CESFI!I18+CERES!I18</f>
        <v>2630</v>
      </c>
      <c r="I18" s="38">
        <f>(REITORIA!I18-REITORIA!J18)+(MUSEU!I18-MUSEU!J18)+(ESAG!I18-ESAG!J18)+(CEART!I18-CEART!J18)+(FAED!I18-FAED!J18)+(CEAD!I18-CEAD!J18)+(CEFID!I18-CEFID!J18)+(CESFI!I18-CESFI!J18)+(CERES!I18-CERES!J18)</f>
        <v>130</v>
      </c>
      <c r="J18" s="45">
        <f t="shared" si="0"/>
        <v>2500</v>
      </c>
      <c r="K18" s="33">
        <v>0.26</v>
      </c>
      <c r="L18" s="33">
        <f t="shared" si="1"/>
        <v>683.80000000000007</v>
      </c>
      <c r="M18" s="30">
        <f t="shared" si="2"/>
        <v>33.800000000000004</v>
      </c>
    </row>
    <row r="19" spans="1:13" ht="39.950000000000003" customHeight="1" x14ac:dyDescent="0.45">
      <c r="A19" s="146"/>
      <c r="B19" s="149"/>
      <c r="C19" s="65">
        <v>16</v>
      </c>
      <c r="D19" s="74" t="s">
        <v>50</v>
      </c>
      <c r="E19" s="103" t="s">
        <v>534</v>
      </c>
      <c r="F19" s="48" t="s">
        <v>35</v>
      </c>
      <c r="G19" s="48" t="s">
        <v>40</v>
      </c>
      <c r="H19" s="32">
        <f>REITORIA!I19+MUSEU!I19+ESAG!I19+CEART!I19+FAED!I19+CEAD!I19+CEFID!I19+CESFI!I19+CERES!I19</f>
        <v>1780</v>
      </c>
      <c r="I19" s="38">
        <f>(REITORIA!I19-REITORIA!J19)+(MUSEU!I19-MUSEU!J19)+(ESAG!I19-ESAG!J19)+(CEART!I19-CEART!J19)+(FAED!I19-FAED!J19)+(CEAD!I19-CEAD!J19)+(CEFID!I19-CEFID!J19)+(CESFI!I19-CESFI!J19)+(CERES!I19-CERES!J19)</f>
        <v>130</v>
      </c>
      <c r="J19" s="45">
        <f t="shared" si="0"/>
        <v>1650</v>
      </c>
      <c r="K19" s="33">
        <v>0.11</v>
      </c>
      <c r="L19" s="33">
        <f t="shared" si="1"/>
        <v>195.8</v>
      </c>
      <c r="M19" s="30">
        <f t="shared" si="2"/>
        <v>14.3</v>
      </c>
    </row>
    <row r="20" spans="1:13" ht="39.950000000000003" customHeight="1" x14ac:dyDescent="0.45">
      <c r="A20" s="146"/>
      <c r="B20" s="149"/>
      <c r="C20" s="65">
        <v>17</v>
      </c>
      <c r="D20" s="74" t="s">
        <v>51</v>
      </c>
      <c r="E20" s="103" t="s">
        <v>535</v>
      </c>
      <c r="F20" s="48" t="s">
        <v>35</v>
      </c>
      <c r="G20" s="48" t="s">
        <v>40</v>
      </c>
      <c r="H20" s="32">
        <f>REITORIA!I20+MUSEU!I20+ESAG!I20+CEART!I20+FAED!I20+CEAD!I20+CEFID!I20+CESFI!I20+CERES!I20</f>
        <v>6850</v>
      </c>
      <c r="I20" s="38">
        <f>(REITORIA!I20-REITORIA!J20)+(MUSEU!I20-MUSEU!J20)+(ESAG!I20-ESAG!J20)+(CEART!I20-CEART!J20)+(FAED!I20-FAED!J20)+(CEAD!I20-CEAD!J20)+(CEFID!I20-CEFID!J20)+(CESFI!I20-CESFI!J20)+(CERES!I20-CERES!J20)</f>
        <v>200</v>
      </c>
      <c r="J20" s="45">
        <f t="shared" si="0"/>
        <v>6650</v>
      </c>
      <c r="K20" s="33">
        <v>0.08</v>
      </c>
      <c r="L20" s="33">
        <f t="shared" si="1"/>
        <v>548</v>
      </c>
      <c r="M20" s="30">
        <f t="shared" si="2"/>
        <v>16</v>
      </c>
    </row>
    <row r="21" spans="1:13" ht="39.950000000000003" customHeight="1" x14ac:dyDescent="0.45">
      <c r="A21" s="146"/>
      <c r="B21" s="149"/>
      <c r="C21" s="65">
        <v>18</v>
      </c>
      <c r="D21" s="74" t="s">
        <v>52</v>
      </c>
      <c r="E21" s="103" t="s">
        <v>536</v>
      </c>
      <c r="F21" s="48" t="s">
        <v>35</v>
      </c>
      <c r="G21" s="48" t="s">
        <v>40</v>
      </c>
      <c r="H21" s="32">
        <f>REITORIA!I21+MUSEU!I21+ESAG!I21+CEART!I21+FAED!I21+CEAD!I21+CEFID!I21+CESFI!I21+CERES!I21</f>
        <v>3130</v>
      </c>
      <c r="I21" s="38">
        <f>(REITORIA!I21-REITORIA!J21)+(MUSEU!I21-MUSEU!J21)+(ESAG!I21-ESAG!J21)+(CEART!I21-CEART!J21)+(FAED!I21-FAED!J21)+(CEAD!I21-CEAD!J21)+(CEFID!I21-CEFID!J21)+(CESFI!I21-CESFI!J21)+(CERES!I21-CERES!J21)</f>
        <v>180</v>
      </c>
      <c r="J21" s="45">
        <f t="shared" si="0"/>
        <v>2950</v>
      </c>
      <c r="K21" s="33">
        <v>0.13</v>
      </c>
      <c r="L21" s="33">
        <f t="shared" si="1"/>
        <v>406.90000000000003</v>
      </c>
      <c r="M21" s="30">
        <f t="shared" si="2"/>
        <v>23.400000000000002</v>
      </c>
    </row>
    <row r="22" spans="1:13" ht="39.950000000000003" customHeight="1" x14ac:dyDescent="0.45">
      <c r="A22" s="146"/>
      <c r="B22" s="149"/>
      <c r="C22" s="65">
        <v>19</v>
      </c>
      <c r="D22" s="74" t="s">
        <v>53</v>
      </c>
      <c r="E22" s="103" t="s">
        <v>537</v>
      </c>
      <c r="F22" s="48" t="s">
        <v>35</v>
      </c>
      <c r="G22" s="48" t="s">
        <v>40</v>
      </c>
      <c r="H22" s="32">
        <f>REITORIA!I22+MUSEU!I22+ESAG!I22+CEART!I22+FAED!I22+CEAD!I22+CEFID!I22+CESFI!I22+CERES!I22</f>
        <v>2120</v>
      </c>
      <c r="I22" s="38">
        <f>(REITORIA!I22-REITORIA!J22)+(MUSEU!I22-MUSEU!J22)+(ESAG!I22-ESAG!J22)+(CEART!I22-CEART!J22)+(FAED!I22-FAED!J22)+(CEAD!I22-CEAD!J22)+(CEFID!I22-CEFID!J22)+(CESFI!I22-CESFI!J22)+(CERES!I22-CERES!J22)</f>
        <v>30</v>
      </c>
      <c r="J22" s="45">
        <f t="shared" si="0"/>
        <v>2090</v>
      </c>
      <c r="K22" s="33">
        <v>0.38</v>
      </c>
      <c r="L22" s="33">
        <f t="shared" si="1"/>
        <v>805.6</v>
      </c>
      <c r="M22" s="30">
        <f t="shared" si="2"/>
        <v>11.4</v>
      </c>
    </row>
    <row r="23" spans="1:13" ht="39.950000000000003" customHeight="1" x14ac:dyDescent="0.45">
      <c r="A23" s="146"/>
      <c r="B23" s="149"/>
      <c r="C23" s="65">
        <v>20</v>
      </c>
      <c r="D23" s="74" t="s">
        <v>37</v>
      </c>
      <c r="E23" s="103" t="s">
        <v>538</v>
      </c>
      <c r="F23" s="48" t="s">
        <v>35</v>
      </c>
      <c r="G23" s="48" t="s">
        <v>36</v>
      </c>
      <c r="H23" s="32">
        <f>REITORIA!I23+MUSEU!I23+ESAG!I23+CEART!I23+FAED!I23+CEAD!I23+CEFID!I23+CESFI!I23+CERES!I23</f>
        <v>60</v>
      </c>
      <c r="I23" s="38">
        <f>(REITORIA!I23-REITORIA!J23)+(MUSEU!I23-MUSEU!J23)+(ESAG!I23-ESAG!J23)+(CEART!I23-CEART!J23)+(FAED!I23-FAED!J23)+(CEAD!I23-CEAD!J23)+(CEFID!I23-CEFID!J23)+(CESFI!I23-CESFI!J23)+(CERES!I23-CERES!J23)</f>
        <v>30</v>
      </c>
      <c r="J23" s="45">
        <f t="shared" si="0"/>
        <v>30</v>
      </c>
      <c r="K23" s="33">
        <v>7.21</v>
      </c>
      <c r="L23" s="33">
        <f t="shared" si="1"/>
        <v>432.6</v>
      </c>
      <c r="M23" s="30">
        <f t="shared" si="2"/>
        <v>216.3</v>
      </c>
    </row>
    <row r="24" spans="1:13" ht="39.950000000000003" customHeight="1" x14ac:dyDescent="0.45">
      <c r="A24" s="146"/>
      <c r="B24" s="149"/>
      <c r="C24" s="65">
        <v>21</v>
      </c>
      <c r="D24" s="74" t="s">
        <v>33</v>
      </c>
      <c r="E24" s="103" t="s">
        <v>539</v>
      </c>
      <c r="F24" s="48" t="s">
        <v>35</v>
      </c>
      <c r="G24" s="48" t="s">
        <v>36</v>
      </c>
      <c r="H24" s="32">
        <f>REITORIA!I24+MUSEU!I24+ESAG!I24+CEART!I24+FAED!I24+CEAD!I24+CEFID!I24+CESFI!I24+CERES!I24</f>
        <v>78</v>
      </c>
      <c r="I24" s="38">
        <f>(REITORIA!I24-REITORIA!J24)+(MUSEU!I24-MUSEU!J24)+(ESAG!I24-ESAG!J24)+(CEART!I24-CEART!J24)+(FAED!I24-FAED!J24)+(CEAD!I24-CEAD!J24)+(CEFID!I24-CEFID!J24)+(CESFI!I24-CESFI!J24)+(CERES!I24-CERES!J24)</f>
        <v>31</v>
      </c>
      <c r="J24" s="45">
        <f t="shared" si="0"/>
        <v>47</v>
      </c>
      <c r="K24" s="33">
        <v>13.86</v>
      </c>
      <c r="L24" s="33">
        <f t="shared" si="1"/>
        <v>1081.08</v>
      </c>
      <c r="M24" s="30">
        <f t="shared" si="2"/>
        <v>429.65999999999997</v>
      </c>
    </row>
    <row r="25" spans="1:13" ht="39.950000000000003" customHeight="1" x14ac:dyDescent="0.45">
      <c r="A25" s="146"/>
      <c r="B25" s="149"/>
      <c r="C25" s="65">
        <v>22</v>
      </c>
      <c r="D25" s="74" t="s">
        <v>38</v>
      </c>
      <c r="E25" s="103" t="s">
        <v>540</v>
      </c>
      <c r="F25" s="48" t="s">
        <v>35</v>
      </c>
      <c r="G25" s="48" t="s">
        <v>36</v>
      </c>
      <c r="H25" s="32">
        <f>REITORIA!I25+MUSEU!I25+ESAG!I25+CEART!I25+FAED!I25+CEAD!I25+CEFID!I25+CESFI!I25+CERES!I25</f>
        <v>78</v>
      </c>
      <c r="I25" s="38">
        <f>(REITORIA!I25-REITORIA!J25)+(MUSEU!I25-MUSEU!J25)+(ESAG!I25-ESAG!J25)+(CEART!I25-CEART!J25)+(FAED!I25-FAED!J25)+(CEAD!I25-CEAD!J25)+(CEFID!I25-CEFID!J25)+(CESFI!I25-CESFI!J25)+(CERES!I25-CERES!J25)</f>
        <v>32</v>
      </c>
      <c r="J25" s="45">
        <f t="shared" si="0"/>
        <v>46</v>
      </c>
      <c r="K25" s="33">
        <v>20.05</v>
      </c>
      <c r="L25" s="33">
        <f t="shared" si="1"/>
        <v>1563.9</v>
      </c>
      <c r="M25" s="30">
        <f t="shared" si="2"/>
        <v>641.6</v>
      </c>
    </row>
    <row r="26" spans="1:13" ht="39.950000000000003" customHeight="1" x14ac:dyDescent="0.45">
      <c r="A26" s="146"/>
      <c r="B26" s="149"/>
      <c r="C26" s="65">
        <v>23</v>
      </c>
      <c r="D26" s="74" t="s">
        <v>541</v>
      </c>
      <c r="E26" s="103" t="s">
        <v>542</v>
      </c>
      <c r="F26" s="64" t="s">
        <v>35</v>
      </c>
      <c r="G26" s="64" t="s">
        <v>40</v>
      </c>
      <c r="H26" s="32">
        <f>REITORIA!I26+MUSEU!I26+ESAG!I26+CEART!I26+FAED!I26+CEAD!I26+CEFID!I26+CESFI!I26+CERES!I26</f>
        <v>20</v>
      </c>
      <c r="I26" s="38">
        <f>(REITORIA!I26-REITORIA!J26)+(MUSEU!I26-MUSEU!J26)+(ESAG!I26-ESAG!J26)+(CEART!I26-CEART!J26)+(FAED!I26-FAED!J26)+(CEAD!I26-CEAD!J26)+(CEFID!I26-CEFID!J26)+(CESFI!I26-CESFI!J26)+(CERES!I26-CERES!J26)</f>
        <v>12</v>
      </c>
      <c r="J26" s="45">
        <f t="shared" si="0"/>
        <v>8</v>
      </c>
      <c r="K26" s="33">
        <v>3.85</v>
      </c>
      <c r="L26" s="33">
        <f t="shared" si="1"/>
        <v>77</v>
      </c>
      <c r="M26" s="30">
        <f t="shared" si="2"/>
        <v>46.2</v>
      </c>
    </row>
    <row r="27" spans="1:13" ht="39.950000000000003" customHeight="1" x14ac:dyDescent="0.45">
      <c r="A27" s="146"/>
      <c r="B27" s="149"/>
      <c r="C27" s="65">
        <v>24</v>
      </c>
      <c r="D27" s="74" t="s">
        <v>543</v>
      </c>
      <c r="E27" s="103" t="s">
        <v>544</v>
      </c>
      <c r="F27" s="64" t="s">
        <v>35</v>
      </c>
      <c r="G27" s="64" t="s">
        <v>40</v>
      </c>
      <c r="H27" s="32">
        <f>REITORIA!I27+MUSEU!I27+ESAG!I27+CEART!I27+FAED!I27+CEAD!I27+CEFID!I27+CESFI!I27+CERES!I27</f>
        <v>20</v>
      </c>
      <c r="I27" s="38">
        <f>(REITORIA!I27-REITORIA!J27)+(MUSEU!I27-MUSEU!J27)+(ESAG!I27-ESAG!J27)+(CEART!I27-CEART!J27)+(FAED!I27-FAED!J27)+(CEAD!I27-CEAD!J27)+(CEFID!I27-CEFID!J27)+(CESFI!I27-CESFI!J27)+(CERES!I27-CERES!J27)</f>
        <v>12</v>
      </c>
      <c r="J27" s="45">
        <f t="shared" si="0"/>
        <v>8</v>
      </c>
      <c r="K27" s="33">
        <v>4.59</v>
      </c>
      <c r="L27" s="33">
        <f t="shared" si="1"/>
        <v>91.8</v>
      </c>
      <c r="M27" s="30">
        <f t="shared" si="2"/>
        <v>55.08</v>
      </c>
    </row>
    <row r="28" spans="1:13" ht="39.950000000000003" customHeight="1" x14ac:dyDescent="0.45">
      <c r="A28" s="146"/>
      <c r="B28" s="149"/>
      <c r="C28" s="65">
        <v>25</v>
      </c>
      <c r="D28" s="74" t="s">
        <v>545</v>
      </c>
      <c r="E28" s="103" t="s">
        <v>546</v>
      </c>
      <c r="F28" s="64" t="s">
        <v>394</v>
      </c>
      <c r="G28" s="64" t="s">
        <v>40</v>
      </c>
      <c r="H28" s="32">
        <f>REITORIA!I28+MUSEU!I28+ESAG!I28+CEART!I28+FAED!I28+CEAD!I28+CEFID!I28+CESFI!I28+CERES!I28</f>
        <v>20</v>
      </c>
      <c r="I28" s="38">
        <f>(REITORIA!I28-REITORIA!J28)+(MUSEU!I28-MUSEU!J28)+(ESAG!I28-ESAG!J28)+(CEART!I28-CEART!J28)+(FAED!I28-FAED!J28)+(CEAD!I28-CEAD!J28)+(CEFID!I28-CEFID!J28)+(CESFI!I28-CESFI!J28)+(CERES!I28-CERES!J28)</f>
        <v>12</v>
      </c>
      <c r="J28" s="45">
        <f t="shared" si="0"/>
        <v>8</v>
      </c>
      <c r="K28" s="33">
        <v>9.25</v>
      </c>
      <c r="L28" s="33">
        <f t="shared" si="1"/>
        <v>185</v>
      </c>
      <c r="M28" s="30">
        <f t="shared" si="2"/>
        <v>111</v>
      </c>
    </row>
    <row r="29" spans="1:13" ht="39.950000000000003" customHeight="1" x14ac:dyDescent="0.45">
      <c r="A29" s="146"/>
      <c r="B29" s="149"/>
      <c r="C29" s="65">
        <v>26</v>
      </c>
      <c r="D29" s="74" t="s">
        <v>547</v>
      </c>
      <c r="E29" s="103" t="s">
        <v>548</v>
      </c>
      <c r="F29" s="64" t="s">
        <v>92</v>
      </c>
      <c r="G29" s="64" t="s">
        <v>40</v>
      </c>
      <c r="H29" s="32">
        <f>REITORIA!I29+MUSEU!I29+ESAG!I29+CEART!I29+FAED!I29+CEAD!I29+CEFID!I29+CESFI!I29+CERES!I29</f>
        <v>10</v>
      </c>
      <c r="I29" s="38">
        <f>(REITORIA!I29-REITORIA!J29)+(MUSEU!I29-MUSEU!J29)+(ESAG!I29-ESAG!J29)+(CEART!I29-CEART!J29)+(FAED!I29-FAED!J29)+(CEAD!I29-CEAD!J29)+(CEFID!I29-CEFID!J29)+(CESFI!I29-CESFI!J29)+(CERES!I29-CERES!J29)</f>
        <v>5</v>
      </c>
      <c r="J29" s="45">
        <f t="shared" si="0"/>
        <v>5</v>
      </c>
      <c r="K29" s="33">
        <v>22.51</v>
      </c>
      <c r="L29" s="33">
        <f t="shared" si="1"/>
        <v>225.10000000000002</v>
      </c>
      <c r="M29" s="30">
        <f t="shared" si="2"/>
        <v>112.55000000000001</v>
      </c>
    </row>
    <row r="30" spans="1:13" ht="39.950000000000003" customHeight="1" x14ac:dyDescent="0.45">
      <c r="A30" s="146"/>
      <c r="B30" s="149"/>
      <c r="C30" s="65">
        <v>27</v>
      </c>
      <c r="D30" s="74" t="s">
        <v>549</v>
      </c>
      <c r="E30" s="103" t="s">
        <v>550</v>
      </c>
      <c r="F30" s="64" t="s">
        <v>92</v>
      </c>
      <c r="G30" s="64" t="s">
        <v>40</v>
      </c>
      <c r="H30" s="32">
        <f>REITORIA!I30+MUSEU!I30+ESAG!I30+CEART!I30+FAED!I30+CEAD!I30+CEFID!I30+CESFI!I30+CERES!I30</f>
        <v>3</v>
      </c>
      <c r="I30" s="38">
        <f>(REITORIA!I30-REITORIA!J30)+(MUSEU!I30-MUSEU!J30)+(ESAG!I30-ESAG!J30)+(CEART!I30-CEART!J30)+(FAED!I30-FAED!J30)+(CEAD!I30-CEAD!J30)+(CEFID!I30-CEFID!J30)+(CESFI!I30-CESFI!J30)+(CERES!I30-CERES!J30)</f>
        <v>1</v>
      </c>
      <c r="J30" s="45">
        <f t="shared" si="0"/>
        <v>2</v>
      </c>
      <c r="K30" s="33">
        <v>4.8099999999999996</v>
      </c>
      <c r="L30" s="33">
        <f t="shared" si="1"/>
        <v>14.43</v>
      </c>
      <c r="M30" s="30">
        <f t="shared" si="2"/>
        <v>4.8099999999999996</v>
      </c>
    </row>
    <row r="31" spans="1:13" ht="39.950000000000003" customHeight="1" x14ac:dyDescent="0.45">
      <c r="A31" s="146"/>
      <c r="B31" s="149"/>
      <c r="C31" s="63">
        <v>28</v>
      </c>
      <c r="D31" s="76" t="s">
        <v>551</v>
      </c>
      <c r="E31" s="105" t="s">
        <v>552</v>
      </c>
      <c r="F31" s="49" t="s">
        <v>434</v>
      </c>
      <c r="G31" s="64" t="s">
        <v>40</v>
      </c>
      <c r="H31" s="32">
        <f>REITORIA!I31+MUSEU!I31+ESAG!I31+CEART!I31+FAED!I31+CEAD!I31+CEFID!I31+CESFI!I31+CERES!I31</f>
        <v>18</v>
      </c>
      <c r="I31" s="38">
        <f>(REITORIA!I31-REITORIA!J31)+(MUSEU!I31-MUSEU!J31)+(ESAG!I31-ESAG!J31)+(CEART!I31-CEART!J31)+(FAED!I31-FAED!J31)+(CEAD!I31-CEAD!J31)+(CEFID!I31-CEFID!J31)+(CESFI!I31-CESFI!J31)+(CERES!I31-CERES!J31)</f>
        <v>3</v>
      </c>
      <c r="J31" s="45">
        <f t="shared" si="0"/>
        <v>15</v>
      </c>
      <c r="K31" s="33">
        <v>28.55</v>
      </c>
      <c r="L31" s="33">
        <f t="shared" si="1"/>
        <v>513.9</v>
      </c>
      <c r="M31" s="30">
        <f t="shared" si="2"/>
        <v>85.65</v>
      </c>
    </row>
    <row r="32" spans="1:13" ht="39.950000000000003" customHeight="1" x14ac:dyDescent="0.45">
      <c r="A32" s="146"/>
      <c r="B32" s="149"/>
      <c r="C32" s="66">
        <v>29</v>
      </c>
      <c r="D32" s="75" t="s">
        <v>454</v>
      </c>
      <c r="E32" s="104" t="s">
        <v>553</v>
      </c>
      <c r="F32" s="49" t="s">
        <v>434</v>
      </c>
      <c r="G32" s="49" t="s">
        <v>40</v>
      </c>
      <c r="H32" s="32">
        <f>REITORIA!I32+MUSEU!I32+ESAG!I32+CEART!I32+FAED!I32+CEAD!I32+CEFID!I32+CESFI!I32+CERES!I32</f>
        <v>6</v>
      </c>
      <c r="I32" s="38">
        <f>(REITORIA!I32-REITORIA!J32)+(MUSEU!I32-MUSEU!J32)+(ESAG!I32-ESAG!J32)+(CEART!I32-CEART!J32)+(FAED!I32-FAED!J32)+(CEAD!I32-CEAD!J32)+(CEFID!I32-CEFID!J32)+(CESFI!I32-CESFI!J32)+(CERES!I32-CERES!J32)</f>
        <v>0</v>
      </c>
      <c r="J32" s="45">
        <f t="shared" si="0"/>
        <v>6</v>
      </c>
      <c r="K32" s="33">
        <v>7.23</v>
      </c>
      <c r="L32" s="33">
        <f t="shared" si="1"/>
        <v>43.38</v>
      </c>
      <c r="M32" s="30">
        <f t="shared" si="2"/>
        <v>0</v>
      </c>
    </row>
    <row r="33" spans="1:13" ht="39.950000000000003" customHeight="1" x14ac:dyDescent="0.45">
      <c r="A33" s="146"/>
      <c r="B33" s="149"/>
      <c r="C33" s="65">
        <v>30</v>
      </c>
      <c r="D33" s="75" t="s">
        <v>554</v>
      </c>
      <c r="E33" s="104" t="s">
        <v>555</v>
      </c>
      <c r="F33" s="48" t="s">
        <v>35</v>
      </c>
      <c r="G33" s="48" t="s">
        <v>40</v>
      </c>
      <c r="H33" s="32">
        <f>REITORIA!I33+MUSEU!I33+ESAG!I33+CEART!I33+FAED!I33+CEAD!I33+CEFID!I33+CESFI!I33+CERES!I33</f>
        <v>510</v>
      </c>
      <c r="I33" s="38">
        <f>(REITORIA!I33-REITORIA!J33)+(MUSEU!I33-MUSEU!J33)+(ESAG!I33-ESAG!J33)+(CEART!I33-CEART!J33)+(FAED!I33-FAED!J33)+(CEAD!I33-CEAD!J33)+(CEFID!I33-CEFID!J33)+(CESFI!I33-CESFI!J33)+(CERES!I33-CERES!J33)</f>
        <v>30</v>
      </c>
      <c r="J33" s="45">
        <f t="shared" si="0"/>
        <v>480</v>
      </c>
      <c r="K33" s="33">
        <v>0.54</v>
      </c>
      <c r="L33" s="33">
        <f t="shared" si="1"/>
        <v>275.40000000000003</v>
      </c>
      <c r="M33" s="30">
        <f t="shared" si="2"/>
        <v>16.200000000000003</v>
      </c>
    </row>
    <row r="34" spans="1:13" ht="39.950000000000003" customHeight="1" x14ac:dyDescent="0.45">
      <c r="A34" s="146"/>
      <c r="B34" s="149"/>
      <c r="C34" s="65">
        <v>31</v>
      </c>
      <c r="D34" s="75" t="s">
        <v>556</v>
      </c>
      <c r="E34" s="104" t="s">
        <v>557</v>
      </c>
      <c r="F34" s="48" t="s">
        <v>35</v>
      </c>
      <c r="G34" s="48" t="s">
        <v>40</v>
      </c>
      <c r="H34" s="32">
        <f>REITORIA!I34+MUSEU!I34+ESAG!I34+CEART!I34+FAED!I34+CEAD!I34+CEFID!I34+CESFI!I34+CERES!I34</f>
        <v>560</v>
      </c>
      <c r="I34" s="38">
        <f>(REITORIA!I34-REITORIA!J34)+(MUSEU!I34-MUSEU!J34)+(ESAG!I34-ESAG!J34)+(CEART!I34-CEART!J34)+(FAED!I34-FAED!J34)+(CEAD!I34-CEAD!J34)+(CEFID!I34-CEFID!J34)+(CESFI!I34-CESFI!J34)+(CERES!I34-CERES!J34)</f>
        <v>30</v>
      </c>
      <c r="J34" s="45">
        <f t="shared" si="0"/>
        <v>530</v>
      </c>
      <c r="K34" s="33">
        <v>0.25</v>
      </c>
      <c r="L34" s="33">
        <f t="shared" si="1"/>
        <v>140</v>
      </c>
      <c r="M34" s="30">
        <f t="shared" si="2"/>
        <v>7.5</v>
      </c>
    </row>
    <row r="35" spans="1:13" ht="39.950000000000003" customHeight="1" x14ac:dyDescent="0.45">
      <c r="A35" s="146"/>
      <c r="B35" s="149"/>
      <c r="C35" s="65">
        <v>32</v>
      </c>
      <c r="D35" s="75" t="s">
        <v>558</v>
      </c>
      <c r="E35" s="104" t="s">
        <v>559</v>
      </c>
      <c r="F35" s="48" t="s">
        <v>35</v>
      </c>
      <c r="G35" s="48" t="s">
        <v>40</v>
      </c>
      <c r="H35" s="32">
        <f>REITORIA!I35+MUSEU!I35+ESAG!I35+CEART!I35+FAED!I35+CEAD!I35+CEFID!I35+CESFI!I35+CERES!I35</f>
        <v>460</v>
      </c>
      <c r="I35" s="38">
        <f>(REITORIA!I35-REITORIA!J35)+(MUSEU!I35-MUSEU!J35)+(ESAG!I35-ESAG!J35)+(CEART!I35-CEART!J35)+(FAED!I35-FAED!J35)+(CEAD!I35-CEAD!J35)+(CEFID!I35-CEFID!J35)+(CESFI!I35-CESFI!J35)+(CERES!I35-CERES!J35)</f>
        <v>30</v>
      </c>
      <c r="J35" s="45">
        <f t="shared" si="0"/>
        <v>430</v>
      </c>
      <c r="K35" s="33">
        <v>0.44</v>
      </c>
      <c r="L35" s="33">
        <f t="shared" si="1"/>
        <v>202.4</v>
      </c>
      <c r="M35" s="30">
        <f t="shared" si="2"/>
        <v>13.2</v>
      </c>
    </row>
    <row r="36" spans="1:13" ht="39.950000000000003" customHeight="1" x14ac:dyDescent="0.45">
      <c r="A36" s="146"/>
      <c r="B36" s="149"/>
      <c r="C36" s="65">
        <v>33</v>
      </c>
      <c r="D36" s="75" t="s">
        <v>560</v>
      </c>
      <c r="E36" s="104" t="s">
        <v>561</v>
      </c>
      <c r="F36" s="48" t="s">
        <v>35</v>
      </c>
      <c r="G36" s="48" t="s">
        <v>40</v>
      </c>
      <c r="H36" s="32">
        <f>REITORIA!I36+MUSEU!I36+ESAG!I36+CEART!I36+FAED!I36+CEAD!I36+CEFID!I36+CESFI!I36+CERES!I36</f>
        <v>460</v>
      </c>
      <c r="I36" s="38">
        <f>(REITORIA!I36-REITORIA!J36)+(MUSEU!I36-MUSEU!J36)+(ESAG!I36-ESAG!J36)+(CEART!I36-CEART!J36)+(FAED!I36-FAED!J36)+(CEAD!I36-CEAD!J36)+(CEFID!I36-CEFID!J36)+(CESFI!I36-CESFI!J36)+(CERES!I36-CERES!J36)</f>
        <v>30</v>
      </c>
      <c r="J36" s="45">
        <f t="shared" si="0"/>
        <v>430</v>
      </c>
      <c r="K36" s="33">
        <v>0.52</v>
      </c>
      <c r="L36" s="33">
        <f t="shared" si="1"/>
        <v>239.20000000000002</v>
      </c>
      <c r="M36" s="30">
        <f t="shared" si="2"/>
        <v>15.600000000000001</v>
      </c>
    </row>
    <row r="37" spans="1:13" ht="39.950000000000003" customHeight="1" x14ac:dyDescent="0.45">
      <c r="A37" s="146"/>
      <c r="B37" s="149"/>
      <c r="C37" s="65">
        <v>34</v>
      </c>
      <c r="D37" s="75" t="s">
        <v>562</v>
      </c>
      <c r="E37" s="104" t="s">
        <v>563</v>
      </c>
      <c r="F37" s="48" t="s">
        <v>35</v>
      </c>
      <c r="G37" s="48" t="s">
        <v>40</v>
      </c>
      <c r="H37" s="32">
        <f>REITORIA!I37+MUSEU!I37+ESAG!I37+CEART!I37+FAED!I37+CEAD!I37+CEFID!I37+CESFI!I37+CERES!I37</f>
        <v>460</v>
      </c>
      <c r="I37" s="38">
        <f>(REITORIA!I37-REITORIA!J37)+(MUSEU!I37-MUSEU!J37)+(ESAG!I37-ESAG!J37)+(CEART!I37-CEART!J37)+(FAED!I37-FAED!J37)+(CEAD!I37-CEAD!J37)+(CEFID!I37-CEFID!J37)+(CESFI!I37-CESFI!J37)+(CERES!I37-CERES!J37)</f>
        <v>30</v>
      </c>
      <c r="J37" s="45">
        <f t="shared" si="0"/>
        <v>430</v>
      </c>
      <c r="K37" s="33">
        <v>0.71</v>
      </c>
      <c r="L37" s="33">
        <f t="shared" si="1"/>
        <v>326.59999999999997</v>
      </c>
      <c r="M37" s="30">
        <f t="shared" si="2"/>
        <v>21.299999999999997</v>
      </c>
    </row>
    <row r="38" spans="1:13" ht="39.950000000000003" customHeight="1" x14ac:dyDescent="0.45">
      <c r="A38" s="146"/>
      <c r="B38" s="149"/>
      <c r="C38" s="65">
        <v>35</v>
      </c>
      <c r="D38" s="75" t="s">
        <v>564</v>
      </c>
      <c r="E38" s="104" t="s">
        <v>565</v>
      </c>
      <c r="F38" s="48" t="s">
        <v>35</v>
      </c>
      <c r="G38" s="48" t="s">
        <v>40</v>
      </c>
      <c r="H38" s="32">
        <f>REITORIA!I38+MUSEU!I38+ESAG!I38+CEART!I38+FAED!I38+CEAD!I38+CEFID!I38+CESFI!I38+CERES!I38</f>
        <v>360</v>
      </c>
      <c r="I38" s="38">
        <f>(REITORIA!I38-REITORIA!J38)+(MUSEU!I38-MUSEU!J38)+(ESAG!I38-ESAG!J38)+(CEART!I38-CEART!J38)+(FAED!I38-FAED!J38)+(CEAD!I38-CEAD!J38)+(CEFID!I38-CEFID!J38)+(CESFI!I38-CESFI!J38)+(CERES!I38-CERES!J38)</f>
        <v>30</v>
      </c>
      <c r="J38" s="45">
        <f t="shared" si="0"/>
        <v>330</v>
      </c>
      <c r="K38" s="33">
        <v>0.42</v>
      </c>
      <c r="L38" s="33">
        <f t="shared" si="1"/>
        <v>151.19999999999999</v>
      </c>
      <c r="M38" s="30">
        <f t="shared" si="2"/>
        <v>12.6</v>
      </c>
    </row>
    <row r="39" spans="1:13" ht="39.950000000000003" customHeight="1" x14ac:dyDescent="0.45">
      <c r="A39" s="146"/>
      <c r="B39" s="149"/>
      <c r="C39" s="65">
        <v>36</v>
      </c>
      <c r="D39" s="75" t="s">
        <v>566</v>
      </c>
      <c r="E39" s="104" t="s">
        <v>567</v>
      </c>
      <c r="F39" s="48" t="s">
        <v>35</v>
      </c>
      <c r="G39" s="48" t="s">
        <v>40</v>
      </c>
      <c r="H39" s="32">
        <f>REITORIA!I39+MUSEU!I39+ESAG!I39+CEART!I39+FAED!I39+CEAD!I39+CEFID!I39+CESFI!I39+CERES!I39</f>
        <v>360</v>
      </c>
      <c r="I39" s="38">
        <f>(REITORIA!I39-REITORIA!J39)+(MUSEU!I39-MUSEU!J39)+(ESAG!I39-ESAG!J39)+(CEART!I39-CEART!J39)+(FAED!I39-FAED!J39)+(CEAD!I39-CEAD!J39)+(CEFID!I39-CEFID!J39)+(CESFI!I39-CESFI!J39)+(CERES!I39-CERES!J39)</f>
        <v>30</v>
      </c>
      <c r="J39" s="45">
        <f t="shared" si="0"/>
        <v>330</v>
      </c>
      <c r="K39" s="33">
        <v>0.38</v>
      </c>
      <c r="L39" s="33">
        <f t="shared" si="1"/>
        <v>136.80000000000001</v>
      </c>
      <c r="M39" s="30">
        <f t="shared" si="2"/>
        <v>11.4</v>
      </c>
    </row>
    <row r="40" spans="1:13" ht="39.950000000000003" customHeight="1" x14ac:dyDescent="0.45">
      <c r="A40" s="146"/>
      <c r="B40" s="149"/>
      <c r="C40" s="65">
        <v>37</v>
      </c>
      <c r="D40" s="75" t="s">
        <v>568</v>
      </c>
      <c r="E40" s="104" t="s">
        <v>569</v>
      </c>
      <c r="F40" s="48" t="s">
        <v>35</v>
      </c>
      <c r="G40" s="48" t="s">
        <v>40</v>
      </c>
      <c r="H40" s="32">
        <f>REITORIA!I40+MUSEU!I40+ESAG!I40+CEART!I40+FAED!I40+CEAD!I40+CEFID!I40+CESFI!I40+CERES!I40</f>
        <v>360</v>
      </c>
      <c r="I40" s="38">
        <f>(REITORIA!I40-REITORIA!J40)+(MUSEU!I40-MUSEU!J40)+(ESAG!I40-ESAG!J40)+(CEART!I40-CEART!J40)+(FAED!I40-FAED!J40)+(CEAD!I40-CEAD!J40)+(CEFID!I40-CEFID!J40)+(CESFI!I40-CESFI!J40)+(CERES!I40-CERES!J40)</f>
        <v>30</v>
      </c>
      <c r="J40" s="45">
        <f t="shared" si="0"/>
        <v>330</v>
      </c>
      <c r="K40" s="33">
        <v>0.56000000000000005</v>
      </c>
      <c r="L40" s="33">
        <f t="shared" si="1"/>
        <v>201.60000000000002</v>
      </c>
      <c r="M40" s="30">
        <f t="shared" si="2"/>
        <v>16.8</v>
      </c>
    </row>
    <row r="41" spans="1:13" ht="39.950000000000003" customHeight="1" x14ac:dyDescent="0.45">
      <c r="A41" s="146"/>
      <c r="B41" s="149"/>
      <c r="C41" s="65">
        <v>38</v>
      </c>
      <c r="D41" s="75" t="s">
        <v>570</v>
      </c>
      <c r="E41" s="104" t="s">
        <v>571</v>
      </c>
      <c r="F41" s="48" t="s">
        <v>35</v>
      </c>
      <c r="G41" s="48" t="s">
        <v>40</v>
      </c>
      <c r="H41" s="32">
        <f>REITORIA!I41+MUSEU!I41+ESAG!I41+CEART!I41+FAED!I41+CEAD!I41+CEFID!I41+CESFI!I41+CERES!I41</f>
        <v>360</v>
      </c>
      <c r="I41" s="38">
        <f>(REITORIA!I41-REITORIA!J41)+(MUSEU!I41-MUSEU!J41)+(ESAG!I41-ESAG!J41)+(CEART!I41-CEART!J41)+(FAED!I41-FAED!J41)+(CEAD!I41-CEAD!J41)+(CEFID!I41-CEFID!J41)+(CESFI!I41-CESFI!J41)+(CERES!I41-CERES!J41)</f>
        <v>30</v>
      </c>
      <c r="J41" s="45">
        <f t="shared" si="0"/>
        <v>330</v>
      </c>
      <c r="K41" s="33">
        <v>0.6</v>
      </c>
      <c r="L41" s="33">
        <f t="shared" si="1"/>
        <v>216</v>
      </c>
      <c r="M41" s="30">
        <f t="shared" si="2"/>
        <v>18</v>
      </c>
    </row>
    <row r="42" spans="1:13" ht="39.950000000000003" customHeight="1" x14ac:dyDescent="0.45">
      <c r="A42" s="146"/>
      <c r="B42" s="149"/>
      <c r="C42" s="65">
        <v>39</v>
      </c>
      <c r="D42" s="75" t="s">
        <v>572</v>
      </c>
      <c r="E42" s="104" t="s">
        <v>573</v>
      </c>
      <c r="F42" s="48" t="s">
        <v>35</v>
      </c>
      <c r="G42" s="48" t="s">
        <v>40</v>
      </c>
      <c r="H42" s="32">
        <f>REITORIA!I42+MUSEU!I42+ESAG!I42+CEART!I42+FAED!I42+CEAD!I42+CEFID!I42+CESFI!I42+CERES!I42</f>
        <v>360</v>
      </c>
      <c r="I42" s="38">
        <f>(REITORIA!I42-REITORIA!J42)+(MUSEU!I42-MUSEU!J42)+(ESAG!I42-ESAG!J42)+(CEART!I42-CEART!J42)+(FAED!I42-FAED!J42)+(CEAD!I42-CEAD!J42)+(CEFID!I42-CEFID!J42)+(CESFI!I42-CESFI!J42)+(CERES!I42-CERES!J42)</f>
        <v>30</v>
      </c>
      <c r="J42" s="45">
        <f t="shared" si="0"/>
        <v>330</v>
      </c>
      <c r="K42" s="33">
        <v>0.47</v>
      </c>
      <c r="L42" s="33">
        <f t="shared" si="1"/>
        <v>169.2</v>
      </c>
      <c r="M42" s="30">
        <f t="shared" si="2"/>
        <v>14.1</v>
      </c>
    </row>
    <row r="43" spans="1:13" ht="39.950000000000003" customHeight="1" x14ac:dyDescent="0.45">
      <c r="A43" s="146"/>
      <c r="B43" s="149"/>
      <c r="C43" s="65">
        <v>40</v>
      </c>
      <c r="D43" s="75" t="s">
        <v>54</v>
      </c>
      <c r="E43" s="104" t="s">
        <v>574</v>
      </c>
      <c r="F43" s="48" t="s">
        <v>35</v>
      </c>
      <c r="G43" s="48" t="s">
        <v>40</v>
      </c>
      <c r="H43" s="32">
        <f>REITORIA!I43+MUSEU!I43+ESAG!I43+CEART!I43+FAED!I43+CEAD!I43+CEFID!I43+CESFI!I43+CERES!I43</f>
        <v>360</v>
      </c>
      <c r="I43" s="38">
        <f>(REITORIA!I43-REITORIA!J43)+(MUSEU!I43-MUSEU!J43)+(ESAG!I43-ESAG!J43)+(CEART!I43-CEART!J43)+(FAED!I43-FAED!J43)+(CEAD!I43-CEAD!J43)+(CEFID!I43-CEFID!J43)+(CESFI!I43-CESFI!J43)+(CERES!I43-CERES!J43)</f>
        <v>30</v>
      </c>
      <c r="J43" s="45">
        <f t="shared" si="0"/>
        <v>330</v>
      </c>
      <c r="K43" s="33">
        <v>0.61</v>
      </c>
      <c r="L43" s="33">
        <f t="shared" si="1"/>
        <v>219.6</v>
      </c>
      <c r="M43" s="30">
        <f t="shared" si="2"/>
        <v>18.3</v>
      </c>
    </row>
    <row r="44" spans="1:13" ht="39.950000000000003" customHeight="1" x14ac:dyDescent="0.45">
      <c r="A44" s="146"/>
      <c r="B44" s="149"/>
      <c r="C44" s="65">
        <v>41</v>
      </c>
      <c r="D44" s="75" t="s">
        <v>55</v>
      </c>
      <c r="E44" s="104" t="s">
        <v>575</v>
      </c>
      <c r="F44" s="48" t="s">
        <v>35</v>
      </c>
      <c r="G44" s="48" t="s">
        <v>40</v>
      </c>
      <c r="H44" s="32">
        <f>REITORIA!I44+MUSEU!I44+ESAG!I44+CEART!I44+FAED!I44+CEAD!I44+CEFID!I44+CESFI!I44+CERES!I44</f>
        <v>360</v>
      </c>
      <c r="I44" s="38">
        <f>(REITORIA!I44-REITORIA!J44)+(MUSEU!I44-MUSEU!J44)+(ESAG!I44-ESAG!J44)+(CEART!I44-CEART!J44)+(FAED!I44-FAED!J44)+(CEAD!I44-CEAD!J44)+(CEFID!I44-CEFID!J44)+(CESFI!I44-CESFI!J44)+(CERES!I44-CERES!J44)</f>
        <v>30</v>
      </c>
      <c r="J44" s="45">
        <f t="shared" si="0"/>
        <v>330</v>
      </c>
      <c r="K44" s="33">
        <v>0.97</v>
      </c>
      <c r="L44" s="33">
        <f t="shared" si="1"/>
        <v>349.2</v>
      </c>
      <c r="M44" s="30">
        <f t="shared" si="2"/>
        <v>29.099999999999998</v>
      </c>
    </row>
    <row r="45" spans="1:13" ht="39.950000000000003" customHeight="1" x14ac:dyDescent="0.45">
      <c r="A45" s="146"/>
      <c r="B45" s="149"/>
      <c r="C45" s="65">
        <v>42</v>
      </c>
      <c r="D45" s="75" t="s">
        <v>56</v>
      </c>
      <c r="E45" s="104" t="s">
        <v>576</v>
      </c>
      <c r="F45" s="48" t="s">
        <v>35</v>
      </c>
      <c r="G45" s="48" t="s">
        <v>40</v>
      </c>
      <c r="H45" s="32">
        <f>REITORIA!I45+MUSEU!I45+ESAG!I45+CEART!I45+FAED!I45+CEAD!I45+CEFID!I45+CESFI!I45+CERES!I45</f>
        <v>360</v>
      </c>
      <c r="I45" s="38">
        <f>(REITORIA!I45-REITORIA!J45)+(MUSEU!I45-MUSEU!J45)+(ESAG!I45-ESAG!J45)+(CEART!I45-CEART!J45)+(FAED!I45-FAED!J45)+(CEAD!I45-CEAD!J45)+(CEFID!I45-CEFID!J45)+(CESFI!I45-CESFI!J45)+(CERES!I45-CERES!J45)</f>
        <v>30</v>
      </c>
      <c r="J45" s="45">
        <f t="shared" si="0"/>
        <v>330</v>
      </c>
      <c r="K45" s="33">
        <v>0.23</v>
      </c>
      <c r="L45" s="33">
        <f t="shared" si="1"/>
        <v>82.8</v>
      </c>
      <c r="M45" s="30">
        <f t="shared" si="2"/>
        <v>6.9</v>
      </c>
    </row>
    <row r="46" spans="1:13" ht="39.950000000000003" customHeight="1" x14ac:dyDescent="0.45">
      <c r="A46" s="146"/>
      <c r="B46" s="149"/>
      <c r="C46" s="65">
        <v>43</v>
      </c>
      <c r="D46" s="75" t="s">
        <v>57</v>
      </c>
      <c r="E46" s="104" t="s">
        <v>577</v>
      </c>
      <c r="F46" s="48" t="s">
        <v>35</v>
      </c>
      <c r="G46" s="48" t="s">
        <v>40</v>
      </c>
      <c r="H46" s="32">
        <f>REITORIA!I46+MUSEU!I46+ESAG!I46+CEART!I46+FAED!I46+CEAD!I46+CEFID!I46+CESFI!I46+CERES!I46</f>
        <v>360</v>
      </c>
      <c r="I46" s="38">
        <f>(REITORIA!I46-REITORIA!J46)+(MUSEU!I46-MUSEU!J46)+(ESAG!I46-ESAG!J46)+(CEART!I46-CEART!J46)+(FAED!I46-FAED!J46)+(CEAD!I46-CEAD!J46)+(CEFID!I46-CEFID!J46)+(CESFI!I46-CESFI!J46)+(CERES!I46-CERES!J46)</f>
        <v>30</v>
      </c>
      <c r="J46" s="45">
        <f t="shared" si="0"/>
        <v>330</v>
      </c>
      <c r="K46" s="33">
        <v>0.4</v>
      </c>
      <c r="L46" s="33">
        <f t="shared" si="1"/>
        <v>144</v>
      </c>
      <c r="M46" s="30">
        <f t="shared" si="2"/>
        <v>12</v>
      </c>
    </row>
    <row r="47" spans="1:13" ht="39.950000000000003" customHeight="1" x14ac:dyDescent="0.45">
      <c r="A47" s="146"/>
      <c r="B47" s="149"/>
      <c r="C47" s="65">
        <v>44</v>
      </c>
      <c r="D47" s="75" t="s">
        <v>578</v>
      </c>
      <c r="E47" s="104" t="s">
        <v>579</v>
      </c>
      <c r="F47" s="48" t="s">
        <v>35</v>
      </c>
      <c r="G47" s="48" t="s">
        <v>40</v>
      </c>
      <c r="H47" s="32">
        <f>REITORIA!I47+MUSEU!I47+ESAG!I47+CEART!I47+FAED!I47+CEAD!I47+CEFID!I47+CESFI!I47+CERES!I47</f>
        <v>360</v>
      </c>
      <c r="I47" s="38">
        <f>(REITORIA!I47-REITORIA!J47)+(MUSEU!I47-MUSEU!J47)+(ESAG!I47-ESAG!J47)+(CEART!I47-CEART!J47)+(FAED!I47-FAED!J47)+(CEAD!I47-CEAD!J47)+(CEFID!I47-CEFID!J47)+(CESFI!I47-CESFI!J47)+(CERES!I47-CERES!J47)</f>
        <v>30</v>
      </c>
      <c r="J47" s="45">
        <f t="shared" si="0"/>
        <v>330</v>
      </c>
      <c r="K47" s="33">
        <v>0.38</v>
      </c>
      <c r="L47" s="33">
        <f t="shared" si="1"/>
        <v>136.80000000000001</v>
      </c>
      <c r="M47" s="30">
        <f t="shared" si="2"/>
        <v>11.4</v>
      </c>
    </row>
    <row r="48" spans="1:13" ht="39.950000000000003" customHeight="1" x14ac:dyDescent="0.45">
      <c r="A48" s="146"/>
      <c r="B48" s="149"/>
      <c r="C48" s="65">
        <v>45</v>
      </c>
      <c r="D48" s="75" t="s">
        <v>58</v>
      </c>
      <c r="E48" s="104" t="s">
        <v>580</v>
      </c>
      <c r="F48" s="48" t="s">
        <v>35</v>
      </c>
      <c r="G48" s="48" t="s">
        <v>40</v>
      </c>
      <c r="H48" s="32">
        <f>REITORIA!I48+MUSEU!I48+ESAG!I48+CEART!I48+FAED!I48+CEAD!I48+CEFID!I48+CESFI!I48+CERES!I48</f>
        <v>1000</v>
      </c>
      <c r="I48" s="38">
        <f>(REITORIA!I48-REITORIA!J48)+(MUSEU!I48-MUSEU!J48)+(ESAG!I48-ESAG!J48)+(CEART!I48-CEART!J48)+(FAED!I48-FAED!J48)+(CEAD!I48-CEAD!J48)+(CEFID!I48-CEFID!J48)+(CESFI!I48-CESFI!J48)+(CERES!I48-CERES!J48)</f>
        <v>820</v>
      </c>
      <c r="J48" s="45">
        <f t="shared" si="0"/>
        <v>180</v>
      </c>
      <c r="K48" s="33">
        <v>0.04</v>
      </c>
      <c r="L48" s="33">
        <f t="shared" si="1"/>
        <v>40</v>
      </c>
      <c r="M48" s="30">
        <f t="shared" si="2"/>
        <v>32.799999999999997</v>
      </c>
    </row>
    <row r="49" spans="1:13" ht="39.950000000000003" customHeight="1" x14ac:dyDescent="0.45">
      <c r="A49" s="146"/>
      <c r="B49" s="149"/>
      <c r="C49" s="65">
        <v>46</v>
      </c>
      <c r="D49" s="75" t="s">
        <v>59</v>
      </c>
      <c r="E49" s="104" t="s">
        <v>581</v>
      </c>
      <c r="F49" s="48" t="s">
        <v>35</v>
      </c>
      <c r="G49" s="48" t="s">
        <v>40</v>
      </c>
      <c r="H49" s="32">
        <f>REITORIA!I49+MUSEU!I49+ESAG!I49+CEART!I49+FAED!I49+CEAD!I49+CEFID!I49+CESFI!I49+CERES!I49</f>
        <v>360</v>
      </c>
      <c r="I49" s="38">
        <f>(REITORIA!I49-REITORIA!J49)+(MUSEU!I49-MUSEU!J49)+(ESAG!I49-ESAG!J49)+(CEART!I49-CEART!J49)+(FAED!I49-FAED!J49)+(CEAD!I49-CEAD!J49)+(CEFID!I49-CEFID!J49)+(CESFI!I49-CESFI!J49)+(CERES!I49-CERES!J49)</f>
        <v>30</v>
      </c>
      <c r="J49" s="45">
        <f t="shared" si="0"/>
        <v>330</v>
      </c>
      <c r="K49" s="33">
        <v>0.49</v>
      </c>
      <c r="L49" s="33">
        <f t="shared" si="1"/>
        <v>176.4</v>
      </c>
      <c r="M49" s="30">
        <f t="shared" si="2"/>
        <v>14.7</v>
      </c>
    </row>
    <row r="50" spans="1:13" ht="39.950000000000003" customHeight="1" x14ac:dyDescent="0.45">
      <c r="A50" s="146"/>
      <c r="B50" s="149"/>
      <c r="C50" s="65">
        <v>47</v>
      </c>
      <c r="D50" s="75" t="s">
        <v>60</v>
      </c>
      <c r="E50" s="104" t="s">
        <v>582</v>
      </c>
      <c r="F50" s="48" t="s">
        <v>35</v>
      </c>
      <c r="G50" s="48" t="s">
        <v>40</v>
      </c>
      <c r="H50" s="32">
        <f>REITORIA!I50+MUSEU!I50+ESAG!I50+CEART!I50+FAED!I50+CEAD!I50+CEFID!I50+CESFI!I50+CERES!I50</f>
        <v>410</v>
      </c>
      <c r="I50" s="38">
        <f>(REITORIA!I50-REITORIA!J50)+(MUSEU!I50-MUSEU!J50)+(ESAG!I50-ESAG!J50)+(CEART!I50-CEART!J50)+(FAED!I50-FAED!J50)+(CEAD!I50-CEAD!J50)+(CEFID!I50-CEFID!J50)+(CESFI!I50-CESFI!J50)+(CERES!I50-CERES!J50)</f>
        <v>30</v>
      </c>
      <c r="J50" s="45">
        <f t="shared" si="0"/>
        <v>380</v>
      </c>
      <c r="K50" s="33">
        <v>0.54</v>
      </c>
      <c r="L50" s="33">
        <f t="shared" si="1"/>
        <v>221.4</v>
      </c>
      <c r="M50" s="30">
        <f t="shared" si="2"/>
        <v>16.200000000000003</v>
      </c>
    </row>
    <row r="51" spans="1:13" ht="39.950000000000003" customHeight="1" x14ac:dyDescent="0.45">
      <c r="A51" s="146"/>
      <c r="B51" s="149"/>
      <c r="C51" s="65">
        <v>48</v>
      </c>
      <c r="D51" s="75" t="s">
        <v>61</v>
      </c>
      <c r="E51" s="104" t="s">
        <v>583</v>
      </c>
      <c r="F51" s="48" t="s">
        <v>35</v>
      </c>
      <c r="G51" s="48" t="s">
        <v>40</v>
      </c>
      <c r="H51" s="32">
        <f>REITORIA!I51+MUSEU!I51+ESAG!I51+CEART!I51+FAED!I51+CEAD!I51+CEFID!I51+CESFI!I51+CERES!I51</f>
        <v>410</v>
      </c>
      <c r="I51" s="38">
        <f>(REITORIA!I51-REITORIA!J51)+(MUSEU!I51-MUSEU!J51)+(ESAG!I51-ESAG!J51)+(CEART!I51-CEART!J51)+(FAED!I51-FAED!J51)+(CEAD!I51-CEAD!J51)+(CEFID!I51-CEFID!J51)+(CESFI!I51-CESFI!J51)+(CERES!I51-CERES!J51)</f>
        <v>30</v>
      </c>
      <c r="J51" s="45">
        <f t="shared" si="0"/>
        <v>380</v>
      </c>
      <c r="K51" s="33">
        <v>0.54</v>
      </c>
      <c r="L51" s="33">
        <f t="shared" si="1"/>
        <v>221.4</v>
      </c>
      <c r="M51" s="30">
        <f t="shared" si="2"/>
        <v>16.200000000000003</v>
      </c>
    </row>
    <row r="52" spans="1:13" ht="39.950000000000003" customHeight="1" x14ac:dyDescent="0.45">
      <c r="A52" s="146"/>
      <c r="B52" s="149"/>
      <c r="C52" s="65">
        <v>49</v>
      </c>
      <c r="D52" s="75" t="s">
        <v>62</v>
      </c>
      <c r="E52" s="104" t="s">
        <v>584</v>
      </c>
      <c r="F52" s="48" t="s">
        <v>35</v>
      </c>
      <c r="G52" s="48" t="s">
        <v>40</v>
      </c>
      <c r="H52" s="32">
        <f>REITORIA!I52+MUSEU!I52+ESAG!I52+CEART!I52+FAED!I52+CEAD!I52+CEFID!I52+CESFI!I52+CERES!I52</f>
        <v>410</v>
      </c>
      <c r="I52" s="38">
        <f>(REITORIA!I52-REITORIA!J52)+(MUSEU!I52-MUSEU!J52)+(ESAG!I52-ESAG!J52)+(CEART!I52-CEART!J52)+(FAED!I52-FAED!J52)+(CEAD!I52-CEAD!J52)+(CEFID!I52-CEFID!J52)+(CESFI!I52-CESFI!J52)+(CERES!I52-CERES!J52)</f>
        <v>30</v>
      </c>
      <c r="J52" s="45">
        <f t="shared" si="0"/>
        <v>380</v>
      </c>
      <c r="K52" s="33">
        <v>0.56000000000000005</v>
      </c>
      <c r="L52" s="33">
        <f t="shared" si="1"/>
        <v>229.60000000000002</v>
      </c>
      <c r="M52" s="30">
        <f t="shared" si="2"/>
        <v>16.8</v>
      </c>
    </row>
    <row r="53" spans="1:13" ht="39.950000000000003" customHeight="1" x14ac:dyDescent="0.45">
      <c r="A53" s="146"/>
      <c r="B53" s="149"/>
      <c r="C53" s="65">
        <v>50</v>
      </c>
      <c r="D53" s="75" t="s">
        <v>67</v>
      </c>
      <c r="E53" s="104" t="s">
        <v>585</v>
      </c>
      <c r="F53" s="48" t="s">
        <v>35</v>
      </c>
      <c r="G53" s="48" t="s">
        <v>40</v>
      </c>
      <c r="H53" s="32">
        <f>REITORIA!I53+MUSEU!I53+ESAG!I53+CEART!I53+FAED!I53+CEAD!I53+CEFID!I53+CESFI!I53+CERES!I53</f>
        <v>1510</v>
      </c>
      <c r="I53" s="38">
        <f>(REITORIA!I53-REITORIA!J53)+(MUSEU!I53-MUSEU!J53)+(ESAG!I53-ESAG!J53)+(CEART!I53-CEART!J53)+(FAED!I53-FAED!J53)+(CEAD!I53-CEAD!J53)+(CEFID!I53-CEFID!J53)+(CESFI!I53-CESFI!J53)+(CERES!I53-CERES!J53)</f>
        <v>30</v>
      </c>
      <c r="J53" s="45">
        <f t="shared" si="0"/>
        <v>1480</v>
      </c>
      <c r="K53" s="33">
        <v>0.25</v>
      </c>
      <c r="L53" s="33">
        <f t="shared" si="1"/>
        <v>377.5</v>
      </c>
      <c r="M53" s="30">
        <f t="shared" si="2"/>
        <v>7.5</v>
      </c>
    </row>
    <row r="54" spans="1:13" ht="39.950000000000003" customHeight="1" x14ac:dyDescent="0.45">
      <c r="A54" s="146"/>
      <c r="B54" s="149"/>
      <c r="C54" s="65">
        <v>51</v>
      </c>
      <c r="D54" s="75" t="s">
        <v>66</v>
      </c>
      <c r="E54" s="104" t="s">
        <v>586</v>
      </c>
      <c r="F54" s="48" t="s">
        <v>35</v>
      </c>
      <c r="G54" s="48" t="s">
        <v>40</v>
      </c>
      <c r="H54" s="32">
        <f>REITORIA!I54+MUSEU!I54+ESAG!I54+CEART!I54+FAED!I54+CEAD!I54+CEFID!I54+CESFI!I54+CERES!I54</f>
        <v>1410</v>
      </c>
      <c r="I54" s="38">
        <f>(REITORIA!I54-REITORIA!J54)+(MUSEU!I54-MUSEU!J54)+(ESAG!I54-ESAG!J54)+(CEART!I54-CEART!J54)+(FAED!I54-FAED!J54)+(CEAD!I54-CEAD!J54)+(CEFID!I54-CEFID!J54)+(CESFI!I54-CESFI!J54)+(CERES!I54-CERES!J54)</f>
        <v>30</v>
      </c>
      <c r="J54" s="45">
        <f t="shared" si="0"/>
        <v>1380</v>
      </c>
      <c r="K54" s="33">
        <v>0.55000000000000004</v>
      </c>
      <c r="L54" s="33">
        <f t="shared" si="1"/>
        <v>775.50000000000011</v>
      </c>
      <c r="M54" s="30">
        <f t="shared" si="2"/>
        <v>16.5</v>
      </c>
    </row>
    <row r="55" spans="1:13" ht="39.950000000000003" customHeight="1" x14ac:dyDescent="0.45">
      <c r="A55" s="146"/>
      <c r="B55" s="149"/>
      <c r="C55" s="65">
        <v>52</v>
      </c>
      <c r="D55" s="75" t="s">
        <v>68</v>
      </c>
      <c r="E55" s="104" t="s">
        <v>587</v>
      </c>
      <c r="F55" s="48" t="s">
        <v>35</v>
      </c>
      <c r="G55" s="48" t="s">
        <v>40</v>
      </c>
      <c r="H55" s="32">
        <f>REITORIA!I55+MUSEU!I55+ESAG!I55+CEART!I55+FAED!I55+CEAD!I55+CEFID!I55+CESFI!I55+CERES!I55</f>
        <v>910</v>
      </c>
      <c r="I55" s="38">
        <f>(REITORIA!I55-REITORIA!J55)+(MUSEU!I55-MUSEU!J55)+(ESAG!I55-ESAG!J55)+(CEART!I55-CEART!J55)+(FAED!I55-FAED!J55)+(CEAD!I55-CEAD!J55)+(CEFID!I55-CEFID!J55)+(CESFI!I55-CESFI!J55)+(CERES!I55-CERES!J55)</f>
        <v>30</v>
      </c>
      <c r="J55" s="45">
        <f t="shared" si="0"/>
        <v>880</v>
      </c>
      <c r="K55" s="33">
        <v>0.6</v>
      </c>
      <c r="L55" s="33">
        <f t="shared" si="1"/>
        <v>546</v>
      </c>
      <c r="M55" s="30">
        <f t="shared" si="2"/>
        <v>18</v>
      </c>
    </row>
    <row r="56" spans="1:13" ht="39.950000000000003" customHeight="1" x14ac:dyDescent="0.45">
      <c r="A56" s="146"/>
      <c r="B56" s="149"/>
      <c r="C56" s="65">
        <v>53</v>
      </c>
      <c r="D56" s="75" t="s">
        <v>69</v>
      </c>
      <c r="E56" s="104" t="s">
        <v>588</v>
      </c>
      <c r="F56" s="48" t="s">
        <v>35</v>
      </c>
      <c r="G56" s="48" t="s">
        <v>40</v>
      </c>
      <c r="H56" s="32">
        <f>REITORIA!I56+MUSEU!I56+ESAG!I56+CEART!I56+FAED!I56+CEAD!I56+CEFID!I56+CESFI!I56+CERES!I56</f>
        <v>2340</v>
      </c>
      <c r="I56" s="38">
        <f>(REITORIA!I56-REITORIA!J56)+(MUSEU!I56-MUSEU!J56)+(ESAG!I56-ESAG!J56)+(CEART!I56-CEART!J56)+(FAED!I56-FAED!J56)+(CEAD!I56-CEAD!J56)+(CEFID!I56-CEFID!J56)+(CESFI!I56-CESFI!J56)+(CERES!I56-CERES!J56)</f>
        <v>60</v>
      </c>
      <c r="J56" s="45">
        <f t="shared" si="0"/>
        <v>2280</v>
      </c>
      <c r="K56" s="33">
        <v>0.03</v>
      </c>
      <c r="L56" s="33">
        <f t="shared" si="1"/>
        <v>70.2</v>
      </c>
      <c r="M56" s="30">
        <f t="shared" si="2"/>
        <v>1.7999999999999998</v>
      </c>
    </row>
    <row r="57" spans="1:13" ht="39.950000000000003" customHeight="1" x14ac:dyDescent="0.45">
      <c r="A57" s="146"/>
      <c r="B57" s="149"/>
      <c r="C57" s="65">
        <v>54</v>
      </c>
      <c r="D57" s="75" t="s">
        <v>70</v>
      </c>
      <c r="E57" s="104" t="s">
        <v>589</v>
      </c>
      <c r="F57" s="48" t="s">
        <v>35</v>
      </c>
      <c r="G57" s="48" t="s">
        <v>40</v>
      </c>
      <c r="H57" s="32">
        <f>REITORIA!I57+MUSEU!I57+ESAG!I57+CEART!I57+FAED!I57+CEAD!I57+CEFID!I57+CESFI!I57+CERES!I57</f>
        <v>1010</v>
      </c>
      <c r="I57" s="38">
        <f>(REITORIA!I57-REITORIA!J57)+(MUSEU!I57-MUSEU!J57)+(ESAG!I57-ESAG!J57)+(CEART!I57-CEART!J57)+(FAED!I57-FAED!J57)+(CEAD!I57-CEAD!J57)+(CEFID!I57-CEFID!J57)+(CESFI!I57-CESFI!J57)+(CERES!I57-CERES!J57)</f>
        <v>30</v>
      </c>
      <c r="J57" s="45">
        <f t="shared" si="0"/>
        <v>980</v>
      </c>
      <c r="K57" s="33">
        <v>0.05</v>
      </c>
      <c r="L57" s="33">
        <f t="shared" si="1"/>
        <v>50.5</v>
      </c>
      <c r="M57" s="30">
        <f t="shared" si="2"/>
        <v>1.5</v>
      </c>
    </row>
    <row r="58" spans="1:13" ht="39.950000000000003" customHeight="1" x14ac:dyDescent="0.45">
      <c r="A58" s="146"/>
      <c r="B58" s="149"/>
      <c r="C58" s="65">
        <v>55</v>
      </c>
      <c r="D58" s="75" t="s">
        <v>72</v>
      </c>
      <c r="E58" s="104" t="s">
        <v>590</v>
      </c>
      <c r="F58" s="48" t="s">
        <v>35</v>
      </c>
      <c r="G58" s="48" t="s">
        <v>40</v>
      </c>
      <c r="H58" s="32">
        <f>REITORIA!I58+MUSEU!I58+ESAG!I58+CEART!I58+FAED!I58+CEAD!I58+CEFID!I58+CESFI!I58+CERES!I58</f>
        <v>3820</v>
      </c>
      <c r="I58" s="38">
        <f>(REITORIA!I58-REITORIA!J58)+(MUSEU!I58-MUSEU!J58)+(ESAG!I58-ESAG!J58)+(CEART!I58-CEART!J58)+(FAED!I58-FAED!J58)+(CEAD!I58-CEAD!J58)+(CEFID!I58-CEFID!J58)+(CESFI!I58-CESFI!J58)+(CERES!I58-CERES!J58)</f>
        <v>40</v>
      </c>
      <c r="J58" s="45">
        <f t="shared" si="0"/>
        <v>3780</v>
      </c>
      <c r="K58" s="33">
        <v>0.04</v>
      </c>
      <c r="L58" s="33">
        <f t="shared" si="1"/>
        <v>152.80000000000001</v>
      </c>
      <c r="M58" s="30">
        <f t="shared" si="2"/>
        <v>1.6</v>
      </c>
    </row>
    <row r="59" spans="1:13" ht="39.950000000000003" customHeight="1" x14ac:dyDescent="0.45">
      <c r="A59" s="146"/>
      <c r="B59" s="149"/>
      <c r="C59" s="65">
        <v>56</v>
      </c>
      <c r="D59" s="75" t="s">
        <v>73</v>
      </c>
      <c r="E59" s="104" t="s">
        <v>591</v>
      </c>
      <c r="F59" s="48" t="s">
        <v>35</v>
      </c>
      <c r="G59" s="48" t="s">
        <v>40</v>
      </c>
      <c r="H59" s="32">
        <f>REITORIA!I59+MUSEU!I59+ESAG!I59+CEART!I59+FAED!I59+CEAD!I59+CEFID!I59+CESFI!I59+CERES!I59</f>
        <v>2320</v>
      </c>
      <c r="I59" s="38">
        <f>(REITORIA!I59-REITORIA!J59)+(MUSEU!I59-MUSEU!J59)+(ESAG!I59-ESAG!J59)+(CEART!I59-CEART!J59)+(FAED!I59-FAED!J59)+(CEAD!I59-CEAD!J59)+(CEFID!I59-CEFID!J59)+(CESFI!I59-CESFI!J59)+(CERES!I59-CERES!J59)</f>
        <v>40</v>
      </c>
      <c r="J59" s="45">
        <f t="shared" si="0"/>
        <v>2280</v>
      </c>
      <c r="K59" s="33">
        <v>0.05</v>
      </c>
      <c r="L59" s="33">
        <f t="shared" si="1"/>
        <v>116</v>
      </c>
      <c r="M59" s="30">
        <f t="shared" si="2"/>
        <v>2</v>
      </c>
    </row>
    <row r="60" spans="1:13" ht="39.950000000000003" customHeight="1" x14ac:dyDescent="0.45">
      <c r="A60" s="146"/>
      <c r="B60" s="149"/>
      <c r="C60" s="65">
        <v>57</v>
      </c>
      <c r="D60" s="75" t="s">
        <v>74</v>
      </c>
      <c r="E60" s="104" t="s">
        <v>592</v>
      </c>
      <c r="F60" s="48" t="s">
        <v>35</v>
      </c>
      <c r="G60" s="48" t="s">
        <v>40</v>
      </c>
      <c r="H60" s="32">
        <f>REITORIA!I60+MUSEU!I60+ESAG!I60+CEART!I60+FAED!I60+CEAD!I60+CEFID!I60+CESFI!I60+CERES!I60</f>
        <v>4320</v>
      </c>
      <c r="I60" s="38">
        <f>(REITORIA!I60-REITORIA!J60)+(MUSEU!I60-MUSEU!J60)+(ESAG!I60-ESAG!J60)+(CEART!I60-CEART!J60)+(FAED!I60-FAED!J60)+(CEAD!I60-CEAD!J60)+(CEFID!I60-CEFID!J60)+(CESFI!I60-CESFI!J60)+(CERES!I60-CERES!J60)</f>
        <v>40</v>
      </c>
      <c r="J60" s="45">
        <f t="shared" si="0"/>
        <v>4280</v>
      </c>
      <c r="K60" s="33">
        <v>0.06</v>
      </c>
      <c r="L60" s="33">
        <f t="shared" si="1"/>
        <v>259.2</v>
      </c>
      <c r="M60" s="30">
        <f t="shared" si="2"/>
        <v>2.4</v>
      </c>
    </row>
    <row r="61" spans="1:13" ht="39.950000000000003" customHeight="1" x14ac:dyDescent="0.45">
      <c r="A61" s="146"/>
      <c r="B61" s="149"/>
      <c r="C61" s="65">
        <v>58</v>
      </c>
      <c r="D61" s="75" t="s">
        <v>75</v>
      </c>
      <c r="E61" s="104" t="s">
        <v>593</v>
      </c>
      <c r="F61" s="48" t="s">
        <v>35</v>
      </c>
      <c r="G61" s="48" t="s">
        <v>40</v>
      </c>
      <c r="H61" s="32">
        <f>REITORIA!I61+MUSEU!I61+ESAG!I61+CEART!I61+FAED!I61+CEAD!I61+CEFID!I61+CESFI!I61+CERES!I61</f>
        <v>1620</v>
      </c>
      <c r="I61" s="38">
        <f>(REITORIA!I61-REITORIA!J61)+(MUSEU!I61-MUSEU!J61)+(ESAG!I61-ESAG!J61)+(CEART!I61-CEART!J61)+(FAED!I61-FAED!J61)+(CEAD!I61-CEAD!J61)+(CEFID!I61-CEFID!J61)+(CESFI!I61-CESFI!J61)+(CERES!I61-CERES!J61)</f>
        <v>540</v>
      </c>
      <c r="J61" s="45">
        <f t="shared" si="0"/>
        <v>1080</v>
      </c>
      <c r="K61" s="33">
        <v>0.11</v>
      </c>
      <c r="L61" s="33">
        <f t="shared" si="1"/>
        <v>178.2</v>
      </c>
      <c r="M61" s="30">
        <f t="shared" si="2"/>
        <v>59.4</v>
      </c>
    </row>
    <row r="62" spans="1:13" ht="39.950000000000003" customHeight="1" x14ac:dyDescent="0.45">
      <c r="A62" s="146"/>
      <c r="B62" s="149"/>
      <c r="C62" s="65">
        <v>59</v>
      </c>
      <c r="D62" s="75" t="s">
        <v>76</v>
      </c>
      <c r="E62" s="104" t="s">
        <v>594</v>
      </c>
      <c r="F62" s="48" t="s">
        <v>35</v>
      </c>
      <c r="G62" s="48" t="s">
        <v>40</v>
      </c>
      <c r="H62" s="32">
        <f>REITORIA!I62+MUSEU!I62+ESAG!I62+CEART!I62+FAED!I62+CEAD!I62+CEFID!I62+CESFI!I62+CERES!I62</f>
        <v>1920</v>
      </c>
      <c r="I62" s="38">
        <f>(REITORIA!I62-REITORIA!J62)+(MUSEU!I62-MUSEU!J62)+(ESAG!I62-ESAG!J62)+(CEART!I62-CEART!J62)+(FAED!I62-FAED!J62)+(CEAD!I62-CEAD!J62)+(CEFID!I62-CEFID!J62)+(CESFI!I62-CESFI!J62)+(CERES!I62-CERES!J62)</f>
        <v>40</v>
      </c>
      <c r="J62" s="45">
        <f t="shared" si="0"/>
        <v>1880</v>
      </c>
      <c r="K62" s="33">
        <v>0.1</v>
      </c>
      <c r="L62" s="33">
        <f t="shared" si="1"/>
        <v>192</v>
      </c>
      <c r="M62" s="30">
        <f t="shared" si="2"/>
        <v>4</v>
      </c>
    </row>
    <row r="63" spans="1:13" ht="39.950000000000003" customHeight="1" x14ac:dyDescent="0.45">
      <c r="A63" s="146"/>
      <c r="B63" s="149"/>
      <c r="C63" s="65">
        <v>60</v>
      </c>
      <c r="D63" s="75" t="s">
        <v>77</v>
      </c>
      <c r="E63" s="104" t="s">
        <v>595</v>
      </c>
      <c r="F63" s="48" t="s">
        <v>35</v>
      </c>
      <c r="G63" s="48" t="s">
        <v>40</v>
      </c>
      <c r="H63" s="32">
        <f>REITORIA!I63+MUSEU!I63+ESAG!I63+CEART!I63+FAED!I63+CEAD!I63+CEFID!I63+CESFI!I63+CERES!I63</f>
        <v>2520</v>
      </c>
      <c r="I63" s="38">
        <f>(REITORIA!I63-REITORIA!J63)+(MUSEU!I63-MUSEU!J63)+(ESAG!I63-ESAG!J63)+(CEART!I63-CEART!J63)+(FAED!I63-FAED!J63)+(CEAD!I63-CEAD!J63)+(CEFID!I63-CEFID!J63)+(CESFI!I63-CESFI!J63)+(CERES!I63-CERES!J63)</f>
        <v>40</v>
      </c>
      <c r="J63" s="45">
        <f t="shared" si="0"/>
        <v>2480</v>
      </c>
      <c r="K63" s="33">
        <v>0.18</v>
      </c>
      <c r="L63" s="33">
        <f t="shared" si="1"/>
        <v>453.59999999999997</v>
      </c>
      <c r="M63" s="30">
        <f t="shared" si="2"/>
        <v>7.1999999999999993</v>
      </c>
    </row>
    <row r="64" spans="1:13" ht="39.950000000000003" customHeight="1" x14ac:dyDescent="0.45">
      <c r="A64" s="146"/>
      <c r="B64" s="149"/>
      <c r="C64" s="65">
        <v>61</v>
      </c>
      <c r="D64" s="75" t="s">
        <v>78</v>
      </c>
      <c r="E64" s="104" t="s">
        <v>596</v>
      </c>
      <c r="F64" s="48" t="s">
        <v>35</v>
      </c>
      <c r="G64" s="48" t="s">
        <v>40</v>
      </c>
      <c r="H64" s="32">
        <f>REITORIA!I64+MUSEU!I64+ESAG!I64+CEART!I64+FAED!I64+CEAD!I64+CEFID!I64+CESFI!I64+CERES!I64</f>
        <v>1410</v>
      </c>
      <c r="I64" s="38">
        <f>(REITORIA!I64-REITORIA!J64)+(MUSEU!I64-MUSEU!J64)+(ESAG!I64-ESAG!J64)+(CEART!I64-CEART!J64)+(FAED!I64-FAED!J64)+(CEAD!I64-CEAD!J64)+(CEFID!I64-CEFID!J64)+(CESFI!I64-CESFI!J64)+(CERES!I64-CERES!J64)</f>
        <v>30</v>
      </c>
      <c r="J64" s="45">
        <f t="shared" si="0"/>
        <v>1380</v>
      </c>
      <c r="K64" s="33">
        <v>0.05</v>
      </c>
      <c r="L64" s="33">
        <f t="shared" si="1"/>
        <v>70.5</v>
      </c>
      <c r="M64" s="30">
        <f t="shared" si="2"/>
        <v>1.5</v>
      </c>
    </row>
    <row r="65" spans="1:13" ht="39.950000000000003" customHeight="1" x14ac:dyDescent="0.45">
      <c r="A65" s="146"/>
      <c r="B65" s="149"/>
      <c r="C65" s="65">
        <v>62</v>
      </c>
      <c r="D65" s="75" t="s">
        <v>79</v>
      </c>
      <c r="E65" s="104" t="s">
        <v>597</v>
      </c>
      <c r="F65" s="48" t="s">
        <v>35</v>
      </c>
      <c r="G65" s="48" t="s">
        <v>40</v>
      </c>
      <c r="H65" s="32">
        <f>REITORIA!I65+MUSEU!I65+ESAG!I65+CEART!I65+FAED!I65+CEAD!I65+CEFID!I65+CESFI!I65+CERES!I65</f>
        <v>1710</v>
      </c>
      <c r="I65" s="38">
        <f>(REITORIA!I65-REITORIA!J65)+(MUSEU!I65-MUSEU!J65)+(ESAG!I65-ESAG!J65)+(CEART!I65-CEART!J65)+(FAED!I65-FAED!J65)+(CEAD!I65-CEAD!J65)+(CEFID!I65-CEFID!J65)+(CESFI!I65-CESFI!J65)+(CERES!I65-CERES!J65)</f>
        <v>30</v>
      </c>
      <c r="J65" s="45">
        <f t="shared" si="0"/>
        <v>1680</v>
      </c>
      <c r="K65" s="33">
        <v>0.04</v>
      </c>
      <c r="L65" s="33">
        <f t="shared" si="1"/>
        <v>68.400000000000006</v>
      </c>
      <c r="M65" s="30">
        <f t="shared" si="2"/>
        <v>1.2</v>
      </c>
    </row>
    <row r="66" spans="1:13" ht="39.950000000000003" customHeight="1" x14ac:dyDescent="0.45">
      <c r="A66" s="146"/>
      <c r="B66" s="149"/>
      <c r="C66" s="65">
        <v>63</v>
      </c>
      <c r="D66" s="75" t="s">
        <v>80</v>
      </c>
      <c r="E66" s="104" t="s">
        <v>598</v>
      </c>
      <c r="F66" s="48" t="s">
        <v>35</v>
      </c>
      <c r="G66" s="48" t="s">
        <v>40</v>
      </c>
      <c r="H66" s="32">
        <f>REITORIA!I66+MUSEU!I66+ESAG!I66+CEART!I66+FAED!I66+CEAD!I66+CEFID!I66+CESFI!I66+CERES!I66</f>
        <v>3800</v>
      </c>
      <c r="I66" s="38">
        <f>(REITORIA!I66-REITORIA!J66)+(MUSEU!I66-MUSEU!J66)+(ESAG!I66-ESAG!J66)+(CEART!I66-CEART!J66)+(FAED!I66-FAED!J66)+(CEAD!I66-CEAD!J66)+(CEFID!I66-CEFID!J66)+(CESFI!I66-CESFI!J66)+(CERES!I66-CERES!J66)</f>
        <v>20</v>
      </c>
      <c r="J66" s="45">
        <f t="shared" si="0"/>
        <v>3780</v>
      </c>
      <c r="K66" s="33">
        <v>0.08</v>
      </c>
      <c r="L66" s="33">
        <f t="shared" si="1"/>
        <v>304</v>
      </c>
      <c r="M66" s="30">
        <f t="shared" si="2"/>
        <v>1.6</v>
      </c>
    </row>
    <row r="67" spans="1:13" ht="39.950000000000003" customHeight="1" x14ac:dyDescent="0.45">
      <c r="A67" s="146"/>
      <c r="B67" s="149"/>
      <c r="C67" s="65">
        <v>64</v>
      </c>
      <c r="D67" s="75" t="s">
        <v>63</v>
      </c>
      <c r="E67" s="104" t="s">
        <v>599</v>
      </c>
      <c r="F67" s="48" t="s">
        <v>35</v>
      </c>
      <c r="G67" s="48" t="s">
        <v>40</v>
      </c>
      <c r="H67" s="32">
        <f>REITORIA!I67+MUSEU!I67+ESAG!I67+CEART!I67+FAED!I67+CEAD!I67+CEFID!I67+CESFI!I67+CERES!I67</f>
        <v>700</v>
      </c>
      <c r="I67" s="38">
        <f>(REITORIA!I67-REITORIA!J67)+(MUSEU!I67-MUSEU!J67)+(ESAG!I67-ESAG!J67)+(CEART!I67-CEART!J67)+(FAED!I67-FAED!J67)+(CEAD!I67-CEAD!J67)+(CEFID!I67-CEFID!J67)+(CESFI!I67-CESFI!J67)+(CERES!I67-CERES!J67)</f>
        <v>20</v>
      </c>
      <c r="J67" s="45">
        <f t="shared" si="0"/>
        <v>680</v>
      </c>
      <c r="K67" s="33">
        <v>0.03</v>
      </c>
      <c r="L67" s="33">
        <f t="shared" si="1"/>
        <v>21</v>
      </c>
      <c r="M67" s="30">
        <f t="shared" si="2"/>
        <v>0.6</v>
      </c>
    </row>
    <row r="68" spans="1:13" ht="39.950000000000003" customHeight="1" x14ac:dyDescent="0.45">
      <c r="A68" s="146"/>
      <c r="B68" s="149"/>
      <c r="C68" s="65">
        <v>65</v>
      </c>
      <c r="D68" s="75" t="s">
        <v>64</v>
      </c>
      <c r="E68" s="104" t="s">
        <v>600</v>
      </c>
      <c r="F68" s="48" t="s">
        <v>35</v>
      </c>
      <c r="G68" s="48" t="s">
        <v>40</v>
      </c>
      <c r="H68" s="32">
        <f>REITORIA!I68+MUSEU!I68+ESAG!I68+CEART!I68+FAED!I68+CEAD!I68+CEFID!I68+CESFI!I68+CERES!I68</f>
        <v>3340</v>
      </c>
      <c r="I68" s="38">
        <f>(REITORIA!I68-REITORIA!J68)+(MUSEU!I68-MUSEU!J68)+(ESAG!I68-ESAG!J68)+(CEART!I68-CEART!J68)+(FAED!I68-FAED!J68)+(CEAD!I68-CEAD!J68)+(CEFID!I68-CEFID!J68)+(CESFI!I68-CESFI!J68)+(CERES!I68-CERES!J68)</f>
        <v>60</v>
      </c>
      <c r="J68" s="45">
        <f t="shared" si="0"/>
        <v>3280</v>
      </c>
      <c r="K68" s="33">
        <v>0.06</v>
      </c>
      <c r="L68" s="33">
        <f t="shared" si="1"/>
        <v>200.4</v>
      </c>
      <c r="M68" s="30">
        <f t="shared" si="2"/>
        <v>3.5999999999999996</v>
      </c>
    </row>
    <row r="69" spans="1:13" ht="39.950000000000003" customHeight="1" x14ac:dyDescent="0.45">
      <c r="A69" s="146"/>
      <c r="B69" s="149"/>
      <c r="C69" s="65">
        <v>66</v>
      </c>
      <c r="D69" s="75" t="s">
        <v>65</v>
      </c>
      <c r="E69" s="104" t="s">
        <v>601</v>
      </c>
      <c r="F69" s="48" t="s">
        <v>35</v>
      </c>
      <c r="G69" s="48" t="s">
        <v>40</v>
      </c>
      <c r="H69" s="32">
        <f>REITORIA!I69+MUSEU!I69+ESAG!I69+CEART!I69+FAED!I69+CEAD!I69+CEFID!I69+CESFI!I69+CERES!I69</f>
        <v>3840</v>
      </c>
      <c r="I69" s="38">
        <f>(REITORIA!I69-REITORIA!J69)+(MUSEU!I69-MUSEU!J69)+(ESAG!I69-ESAG!J69)+(CEART!I69-CEART!J69)+(FAED!I69-FAED!J69)+(CEAD!I69-CEAD!J69)+(CEFID!I69-CEFID!J69)+(CESFI!I69-CESFI!J69)+(CERES!I69-CERES!J69)</f>
        <v>60</v>
      </c>
      <c r="J69" s="45">
        <f t="shared" ref="J69:J132" si="3">H69-I69</f>
        <v>3780</v>
      </c>
      <c r="K69" s="33">
        <v>0.06</v>
      </c>
      <c r="L69" s="33">
        <f t="shared" ref="L69:L132" si="4">K69*H69</f>
        <v>230.39999999999998</v>
      </c>
      <c r="M69" s="30">
        <f t="shared" ref="M69:M132" si="5">K69*I69</f>
        <v>3.5999999999999996</v>
      </c>
    </row>
    <row r="70" spans="1:13" ht="39.950000000000003" customHeight="1" x14ac:dyDescent="0.45">
      <c r="A70" s="146"/>
      <c r="B70" s="149"/>
      <c r="C70" s="65">
        <v>67</v>
      </c>
      <c r="D70" s="75" t="s">
        <v>71</v>
      </c>
      <c r="E70" s="104" t="s">
        <v>602</v>
      </c>
      <c r="F70" s="48" t="s">
        <v>35</v>
      </c>
      <c r="G70" s="48" t="s">
        <v>40</v>
      </c>
      <c r="H70" s="32">
        <f>REITORIA!I70+MUSEU!I70+ESAG!I70+CEART!I70+FAED!I70+CEAD!I70+CEFID!I70+CESFI!I70+CERES!I70</f>
        <v>2810</v>
      </c>
      <c r="I70" s="38">
        <f>(REITORIA!I70-REITORIA!J70)+(MUSEU!I70-MUSEU!J70)+(ESAG!I70-ESAG!J70)+(CEART!I70-CEART!J70)+(FAED!I70-FAED!J70)+(CEAD!I70-CEAD!J70)+(CEFID!I70-CEFID!J70)+(CESFI!I70-CESFI!J70)+(CERES!I70-CERES!J70)</f>
        <v>1030</v>
      </c>
      <c r="J70" s="45">
        <f t="shared" si="3"/>
        <v>1780</v>
      </c>
      <c r="K70" s="33">
        <v>0.03</v>
      </c>
      <c r="L70" s="33">
        <f t="shared" si="4"/>
        <v>84.3</v>
      </c>
      <c r="M70" s="30">
        <f t="shared" si="5"/>
        <v>30.9</v>
      </c>
    </row>
    <row r="71" spans="1:13" ht="39.950000000000003" customHeight="1" x14ac:dyDescent="0.45">
      <c r="A71" s="146"/>
      <c r="B71" s="149"/>
      <c r="C71" s="65">
        <v>68</v>
      </c>
      <c r="D71" s="77" t="s">
        <v>467</v>
      </c>
      <c r="E71" s="106" t="s">
        <v>603</v>
      </c>
      <c r="F71" s="48" t="s">
        <v>35</v>
      </c>
      <c r="G71" s="48" t="s">
        <v>40</v>
      </c>
      <c r="H71" s="32">
        <f>REITORIA!I71+MUSEU!I71+ESAG!I71+CEART!I71+FAED!I71+CEAD!I71+CEFID!I71+CESFI!I71+CERES!I71</f>
        <v>900</v>
      </c>
      <c r="I71" s="38">
        <f>(REITORIA!I71-REITORIA!J71)+(MUSEU!I71-MUSEU!J71)+(ESAG!I71-ESAG!J71)+(CEART!I71-CEART!J71)+(FAED!I71-FAED!J71)+(CEAD!I71-CEAD!J71)+(CEFID!I71-CEFID!J71)+(CESFI!I71-CESFI!J71)+(CERES!I71-CERES!J71)</f>
        <v>400</v>
      </c>
      <c r="J71" s="45">
        <f t="shared" si="3"/>
        <v>500</v>
      </c>
      <c r="K71" s="33">
        <v>0.8</v>
      </c>
      <c r="L71" s="33">
        <f t="shared" si="4"/>
        <v>720</v>
      </c>
      <c r="M71" s="30">
        <f t="shared" si="5"/>
        <v>320</v>
      </c>
    </row>
    <row r="72" spans="1:13" ht="39.950000000000003" customHeight="1" x14ac:dyDescent="0.45">
      <c r="A72" s="146"/>
      <c r="B72" s="149"/>
      <c r="C72" s="63">
        <v>69</v>
      </c>
      <c r="D72" s="75" t="s">
        <v>100</v>
      </c>
      <c r="E72" s="104" t="s">
        <v>604</v>
      </c>
      <c r="F72" s="49" t="s">
        <v>99</v>
      </c>
      <c r="G72" s="49" t="s">
        <v>40</v>
      </c>
      <c r="H72" s="32">
        <f>REITORIA!I72+MUSEU!I72+ESAG!I72+CEART!I72+FAED!I72+CEAD!I72+CEFID!I72+CESFI!I72+CERES!I72</f>
        <v>630</v>
      </c>
      <c r="I72" s="38">
        <f>(REITORIA!I72-REITORIA!J72)+(MUSEU!I72-MUSEU!J72)+(ESAG!I72-ESAG!J72)+(CEART!I72-CEART!J72)+(FAED!I72-FAED!J72)+(CEAD!I72-CEAD!J72)+(CEFID!I72-CEFID!J72)+(CESFI!I72-CESFI!J72)+(CERES!I72-CERES!J72)</f>
        <v>50</v>
      </c>
      <c r="J72" s="45">
        <f t="shared" si="3"/>
        <v>580</v>
      </c>
      <c r="K72" s="33">
        <v>0.09</v>
      </c>
      <c r="L72" s="33">
        <f t="shared" si="4"/>
        <v>56.699999999999996</v>
      </c>
      <c r="M72" s="30">
        <f t="shared" si="5"/>
        <v>4.5</v>
      </c>
    </row>
    <row r="73" spans="1:13" ht="39.950000000000003" customHeight="1" x14ac:dyDescent="0.45">
      <c r="A73" s="146"/>
      <c r="B73" s="149"/>
      <c r="C73" s="65">
        <v>70</v>
      </c>
      <c r="D73" s="75" t="s">
        <v>81</v>
      </c>
      <c r="E73" s="104" t="s">
        <v>605</v>
      </c>
      <c r="F73" s="48" t="s">
        <v>44</v>
      </c>
      <c r="G73" s="48" t="s">
        <v>40</v>
      </c>
      <c r="H73" s="32">
        <f>REITORIA!I73+MUSEU!I73+ESAG!I73+CEART!I73+FAED!I73+CEAD!I73+CEFID!I73+CESFI!I73+CERES!I73</f>
        <v>45</v>
      </c>
      <c r="I73" s="38">
        <f>(REITORIA!I73-REITORIA!J73)+(MUSEU!I73-MUSEU!J73)+(ESAG!I73-ESAG!J73)+(CEART!I73-CEART!J73)+(FAED!I73-FAED!J73)+(CEAD!I73-CEAD!J73)+(CEFID!I73-CEFID!J73)+(CESFI!I73-CESFI!J73)+(CERES!I73-CERES!J73)</f>
        <v>3</v>
      </c>
      <c r="J73" s="45">
        <f t="shared" si="3"/>
        <v>42</v>
      </c>
      <c r="K73" s="33">
        <v>15.33</v>
      </c>
      <c r="L73" s="33">
        <f t="shared" si="4"/>
        <v>689.85</v>
      </c>
      <c r="M73" s="30">
        <f t="shared" si="5"/>
        <v>45.99</v>
      </c>
    </row>
    <row r="74" spans="1:13" ht="39.950000000000003" customHeight="1" x14ac:dyDescent="0.45">
      <c r="A74" s="146"/>
      <c r="B74" s="149"/>
      <c r="C74" s="65">
        <v>71</v>
      </c>
      <c r="D74" s="75" t="s">
        <v>82</v>
      </c>
      <c r="E74" s="104" t="s">
        <v>606</v>
      </c>
      <c r="F74" s="48" t="s">
        <v>44</v>
      </c>
      <c r="G74" s="48" t="s">
        <v>40</v>
      </c>
      <c r="H74" s="32">
        <f>REITORIA!I74+MUSEU!I74+ESAG!I74+CEART!I74+FAED!I74+CEAD!I74+CEFID!I74+CESFI!I74+CERES!I74</f>
        <v>35</v>
      </c>
      <c r="I74" s="38">
        <f>(REITORIA!I74-REITORIA!J74)+(MUSEU!I74-MUSEU!J74)+(ESAG!I74-ESAG!J74)+(CEART!I74-CEART!J74)+(FAED!I74-FAED!J74)+(CEAD!I74-CEAD!J74)+(CEFID!I74-CEFID!J74)+(CESFI!I74-CESFI!J74)+(CERES!I74-CERES!J74)</f>
        <v>2</v>
      </c>
      <c r="J74" s="45">
        <f t="shared" si="3"/>
        <v>33</v>
      </c>
      <c r="K74" s="33">
        <v>14.67</v>
      </c>
      <c r="L74" s="33">
        <f t="shared" si="4"/>
        <v>513.45000000000005</v>
      </c>
      <c r="M74" s="30">
        <f t="shared" si="5"/>
        <v>29.34</v>
      </c>
    </row>
    <row r="75" spans="1:13" ht="39.950000000000003" customHeight="1" x14ac:dyDescent="0.45">
      <c r="A75" s="146"/>
      <c r="B75" s="149"/>
      <c r="C75" s="65">
        <v>72</v>
      </c>
      <c r="D75" s="75" t="s">
        <v>83</v>
      </c>
      <c r="E75" s="104" t="s">
        <v>607</v>
      </c>
      <c r="F75" s="48" t="s">
        <v>44</v>
      </c>
      <c r="G75" s="48" t="s">
        <v>40</v>
      </c>
      <c r="H75" s="32">
        <f>REITORIA!I75+MUSEU!I75+ESAG!I75+CEART!I75+FAED!I75+CEAD!I75+CEFID!I75+CESFI!I75+CERES!I75</f>
        <v>45</v>
      </c>
      <c r="I75" s="38">
        <f>(REITORIA!I75-REITORIA!J75)+(MUSEU!I75-MUSEU!J75)+(ESAG!I75-ESAG!J75)+(CEART!I75-CEART!J75)+(FAED!I75-FAED!J75)+(CEAD!I75-CEAD!J75)+(CEFID!I75-CEFID!J75)+(CESFI!I75-CESFI!J75)+(CERES!I75-CERES!J75)</f>
        <v>3</v>
      </c>
      <c r="J75" s="45">
        <f t="shared" si="3"/>
        <v>42</v>
      </c>
      <c r="K75" s="33">
        <v>13.43</v>
      </c>
      <c r="L75" s="33">
        <f t="shared" si="4"/>
        <v>604.35</v>
      </c>
      <c r="M75" s="30">
        <f t="shared" si="5"/>
        <v>40.29</v>
      </c>
    </row>
    <row r="76" spans="1:13" ht="39.950000000000003" customHeight="1" x14ac:dyDescent="0.45">
      <c r="A76" s="146"/>
      <c r="B76" s="149"/>
      <c r="C76" s="65">
        <v>73</v>
      </c>
      <c r="D76" s="75" t="s">
        <v>84</v>
      </c>
      <c r="E76" s="104" t="s">
        <v>608</v>
      </c>
      <c r="F76" s="48" t="s">
        <v>44</v>
      </c>
      <c r="G76" s="48" t="s">
        <v>40</v>
      </c>
      <c r="H76" s="32">
        <f>REITORIA!I76+MUSEU!I76+ESAG!I76+CEART!I76+FAED!I76+CEAD!I76+CEFID!I76+CESFI!I76+CERES!I76</f>
        <v>45</v>
      </c>
      <c r="I76" s="38">
        <f>(REITORIA!I76-REITORIA!J76)+(MUSEU!I76-MUSEU!J76)+(ESAG!I76-ESAG!J76)+(CEART!I76-CEART!J76)+(FAED!I76-FAED!J76)+(CEAD!I76-CEAD!J76)+(CEFID!I76-CEFID!J76)+(CESFI!I76-CESFI!J76)+(CERES!I76-CERES!J76)</f>
        <v>3</v>
      </c>
      <c r="J76" s="45">
        <f t="shared" si="3"/>
        <v>42</v>
      </c>
      <c r="K76" s="33">
        <v>10.08</v>
      </c>
      <c r="L76" s="33">
        <f t="shared" si="4"/>
        <v>453.6</v>
      </c>
      <c r="M76" s="30">
        <f t="shared" si="5"/>
        <v>30.240000000000002</v>
      </c>
    </row>
    <row r="77" spans="1:13" ht="39.950000000000003" customHeight="1" x14ac:dyDescent="0.45">
      <c r="A77" s="146"/>
      <c r="B77" s="149"/>
      <c r="C77" s="65">
        <v>74</v>
      </c>
      <c r="D77" s="75" t="s">
        <v>85</v>
      </c>
      <c r="E77" s="104" t="s">
        <v>609</v>
      </c>
      <c r="F77" s="48" t="s">
        <v>44</v>
      </c>
      <c r="G77" s="48" t="s">
        <v>40</v>
      </c>
      <c r="H77" s="32">
        <f>REITORIA!I77+MUSEU!I77+ESAG!I77+CEART!I77+FAED!I77+CEAD!I77+CEFID!I77+CESFI!I77+CERES!I77</f>
        <v>47</v>
      </c>
      <c r="I77" s="38">
        <f>(REITORIA!I77-REITORIA!J77)+(MUSEU!I77-MUSEU!J77)+(ESAG!I77-ESAG!J77)+(CEART!I77-CEART!J77)+(FAED!I77-FAED!J77)+(CEAD!I77-CEAD!J77)+(CEFID!I77-CEFID!J77)+(CESFI!I77-CESFI!J77)+(CERES!I77-CERES!J77)</f>
        <v>16</v>
      </c>
      <c r="J77" s="45">
        <f t="shared" si="3"/>
        <v>31</v>
      </c>
      <c r="K77" s="33">
        <v>10.98</v>
      </c>
      <c r="L77" s="33">
        <f t="shared" si="4"/>
        <v>516.06000000000006</v>
      </c>
      <c r="M77" s="30">
        <f t="shared" si="5"/>
        <v>175.68</v>
      </c>
    </row>
    <row r="78" spans="1:13" ht="39.950000000000003" customHeight="1" x14ac:dyDescent="0.45">
      <c r="A78" s="146"/>
      <c r="B78" s="149"/>
      <c r="C78" s="65">
        <v>75</v>
      </c>
      <c r="D78" s="75" t="s">
        <v>86</v>
      </c>
      <c r="E78" s="104" t="s">
        <v>610</v>
      </c>
      <c r="F78" s="48" t="s">
        <v>44</v>
      </c>
      <c r="G78" s="48" t="s">
        <v>40</v>
      </c>
      <c r="H78" s="32">
        <f>REITORIA!I78+MUSEU!I78+ESAG!I78+CEART!I78+FAED!I78+CEAD!I78+CEFID!I78+CESFI!I78+CERES!I78</f>
        <v>36</v>
      </c>
      <c r="I78" s="38">
        <f>(REITORIA!I78-REITORIA!J78)+(MUSEU!I78-MUSEU!J78)+(ESAG!I78-ESAG!J78)+(CEART!I78-CEART!J78)+(FAED!I78-FAED!J78)+(CEAD!I78-CEAD!J78)+(CEFID!I78-CEFID!J78)+(CESFI!I78-CESFI!J78)+(CERES!I78-CERES!J78)</f>
        <v>2</v>
      </c>
      <c r="J78" s="45">
        <f t="shared" si="3"/>
        <v>34</v>
      </c>
      <c r="K78" s="33">
        <v>12.06</v>
      </c>
      <c r="L78" s="33">
        <f t="shared" si="4"/>
        <v>434.16</v>
      </c>
      <c r="M78" s="30">
        <f t="shared" si="5"/>
        <v>24.12</v>
      </c>
    </row>
    <row r="79" spans="1:13" ht="39.950000000000003" customHeight="1" x14ac:dyDescent="0.45">
      <c r="A79" s="146"/>
      <c r="B79" s="149"/>
      <c r="C79" s="65">
        <v>76</v>
      </c>
      <c r="D79" s="75" t="s">
        <v>87</v>
      </c>
      <c r="E79" s="104" t="s">
        <v>611</v>
      </c>
      <c r="F79" s="48" t="s">
        <v>44</v>
      </c>
      <c r="G79" s="48" t="s">
        <v>40</v>
      </c>
      <c r="H79" s="32">
        <f>REITORIA!I79+MUSEU!I79+ESAG!I79+CEART!I79+FAED!I79+CEAD!I79+CEFID!I79+CESFI!I79+CERES!I79</f>
        <v>55</v>
      </c>
      <c r="I79" s="38">
        <f>(REITORIA!I79-REITORIA!J79)+(MUSEU!I79-MUSEU!J79)+(ESAG!I79-ESAG!J79)+(CEART!I79-CEART!J79)+(FAED!I79-FAED!J79)+(CEAD!I79-CEAD!J79)+(CEFID!I79-CEFID!J79)+(CESFI!I79-CESFI!J79)+(CERES!I79-CERES!J79)</f>
        <v>15</v>
      </c>
      <c r="J79" s="45">
        <f t="shared" si="3"/>
        <v>40</v>
      </c>
      <c r="K79" s="33">
        <v>10.49</v>
      </c>
      <c r="L79" s="33">
        <f t="shared" si="4"/>
        <v>576.95000000000005</v>
      </c>
      <c r="M79" s="30">
        <f t="shared" si="5"/>
        <v>157.35</v>
      </c>
    </row>
    <row r="80" spans="1:13" ht="39.950000000000003" customHeight="1" x14ac:dyDescent="0.45">
      <c r="A80" s="146"/>
      <c r="B80" s="149"/>
      <c r="C80" s="65">
        <v>77</v>
      </c>
      <c r="D80" s="77" t="s">
        <v>612</v>
      </c>
      <c r="E80" s="106" t="s">
        <v>613</v>
      </c>
      <c r="F80" s="48" t="s">
        <v>44</v>
      </c>
      <c r="G80" s="48" t="s">
        <v>40</v>
      </c>
      <c r="H80" s="32">
        <f>REITORIA!I80+MUSEU!I80+ESAG!I80+CEART!I80+FAED!I80+CEAD!I80+CEFID!I80+CESFI!I80+CERES!I80</f>
        <v>34</v>
      </c>
      <c r="I80" s="38">
        <f>(REITORIA!I80-REITORIA!J80)+(MUSEU!I80-MUSEU!J80)+(ESAG!I80-ESAG!J80)+(CEART!I80-CEART!J80)+(FAED!I80-FAED!J80)+(CEAD!I80-CEAD!J80)+(CEFID!I80-CEFID!J80)+(CESFI!I80-CESFI!J80)+(CERES!I80-CERES!J80)</f>
        <v>1</v>
      </c>
      <c r="J80" s="45">
        <f t="shared" si="3"/>
        <v>33</v>
      </c>
      <c r="K80" s="33">
        <v>11.88</v>
      </c>
      <c r="L80" s="33">
        <f t="shared" si="4"/>
        <v>403.92</v>
      </c>
      <c r="M80" s="30">
        <f t="shared" si="5"/>
        <v>11.88</v>
      </c>
    </row>
    <row r="81" spans="1:13" ht="39.950000000000003" customHeight="1" x14ac:dyDescent="0.45">
      <c r="A81" s="146"/>
      <c r="B81" s="149"/>
      <c r="C81" s="65">
        <v>78</v>
      </c>
      <c r="D81" s="75" t="s">
        <v>88</v>
      </c>
      <c r="E81" s="104" t="s">
        <v>614</v>
      </c>
      <c r="F81" s="48" t="s">
        <v>44</v>
      </c>
      <c r="G81" s="48" t="s">
        <v>40</v>
      </c>
      <c r="H81" s="32">
        <f>REITORIA!I81+MUSEU!I81+ESAG!I81+CEART!I81+FAED!I81+CEAD!I81+CEFID!I81+CESFI!I81+CERES!I81</f>
        <v>34</v>
      </c>
      <c r="I81" s="38">
        <f>(REITORIA!I81-REITORIA!J81)+(MUSEU!I81-MUSEU!J81)+(ESAG!I81-ESAG!J81)+(CEART!I81-CEART!J81)+(FAED!I81-FAED!J81)+(CEAD!I81-CEAD!J81)+(CEFID!I81-CEFID!J81)+(CESFI!I81-CESFI!J81)+(CERES!I81-CERES!J81)</f>
        <v>1</v>
      </c>
      <c r="J81" s="45">
        <f t="shared" si="3"/>
        <v>33</v>
      </c>
      <c r="K81" s="33">
        <v>10.039999999999999</v>
      </c>
      <c r="L81" s="33">
        <f t="shared" si="4"/>
        <v>341.35999999999996</v>
      </c>
      <c r="M81" s="30">
        <f t="shared" si="5"/>
        <v>10.039999999999999</v>
      </c>
    </row>
    <row r="82" spans="1:13" ht="39.950000000000003" customHeight="1" x14ac:dyDescent="0.45">
      <c r="A82" s="146"/>
      <c r="B82" s="149"/>
      <c r="C82" s="65">
        <v>79</v>
      </c>
      <c r="D82" s="75" t="s">
        <v>89</v>
      </c>
      <c r="E82" s="104" t="s">
        <v>615</v>
      </c>
      <c r="F82" s="48" t="s">
        <v>44</v>
      </c>
      <c r="G82" s="48" t="s">
        <v>40</v>
      </c>
      <c r="H82" s="32">
        <f>REITORIA!I82+MUSEU!I82+ESAG!I82+CEART!I82+FAED!I82+CEAD!I82+CEFID!I82+CESFI!I82+CERES!I82</f>
        <v>69</v>
      </c>
      <c r="I82" s="38">
        <f>(REITORIA!I82-REITORIA!J82)+(MUSEU!I82-MUSEU!J82)+(ESAG!I82-ESAG!J82)+(CEART!I82-CEART!J82)+(FAED!I82-FAED!J82)+(CEAD!I82-CEAD!J82)+(CEFID!I82-CEFID!J82)+(CESFI!I82-CESFI!J82)+(CERES!I82-CERES!J82)</f>
        <v>12</v>
      </c>
      <c r="J82" s="45">
        <f t="shared" si="3"/>
        <v>57</v>
      </c>
      <c r="K82" s="33">
        <v>10.67</v>
      </c>
      <c r="L82" s="33">
        <f t="shared" si="4"/>
        <v>736.23</v>
      </c>
      <c r="M82" s="30">
        <f t="shared" si="5"/>
        <v>128.04</v>
      </c>
    </row>
    <row r="83" spans="1:13" ht="39.950000000000003" customHeight="1" x14ac:dyDescent="0.45">
      <c r="A83" s="146"/>
      <c r="B83" s="149"/>
      <c r="C83" s="65">
        <v>80</v>
      </c>
      <c r="D83" s="74" t="s">
        <v>90</v>
      </c>
      <c r="E83" s="103" t="s">
        <v>616</v>
      </c>
      <c r="F83" s="48" t="s">
        <v>44</v>
      </c>
      <c r="G83" s="48" t="s">
        <v>40</v>
      </c>
      <c r="H83" s="32">
        <f>REITORIA!I83+MUSEU!I83+ESAG!I83+CEART!I83+FAED!I83+CEAD!I83+CEFID!I83+CESFI!I83+CERES!I83</f>
        <v>35</v>
      </c>
      <c r="I83" s="38">
        <f>(REITORIA!I83-REITORIA!J83)+(MUSEU!I83-MUSEU!J83)+(ESAG!I83-ESAG!J83)+(CEART!I83-CEART!J83)+(FAED!I83-FAED!J83)+(CEAD!I83-CEAD!J83)+(CEFID!I83-CEFID!J83)+(CESFI!I83-CESFI!J83)+(CERES!I83-CERES!J83)</f>
        <v>3</v>
      </c>
      <c r="J83" s="45">
        <f t="shared" si="3"/>
        <v>32</v>
      </c>
      <c r="K83" s="33">
        <v>16</v>
      </c>
      <c r="L83" s="33">
        <f t="shared" si="4"/>
        <v>560</v>
      </c>
      <c r="M83" s="30">
        <f t="shared" si="5"/>
        <v>48</v>
      </c>
    </row>
    <row r="84" spans="1:13" ht="39.950000000000003" customHeight="1" x14ac:dyDescent="0.45">
      <c r="A84" s="146"/>
      <c r="B84" s="149"/>
      <c r="C84" s="65">
        <v>81</v>
      </c>
      <c r="D84" s="74" t="s">
        <v>468</v>
      </c>
      <c r="E84" s="103" t="s">
        <v>617</v>
      </c>
      <c r="F84" s="48" t="s">
        <v>44</v>
      </c>
      <c r="G84" s="48" t="s">
        <v>40</v>
      </c>
      <c r="H84" s="32">
        <f>REITORIA!I84+MUSEU!I84+ESAG!I84+CEART!I84+FAED!I84+CEAD!I84+CEFID!I84+CESFI!I84+CERES!I84</f>
        <v>54</v>
      </c>
      <c r="I84" s="38">
        <f>(REITORIA!I84-REITORIA!J84)+(MUSEU!I84-MUSEU!J84)+(ESAG!I84-ESAG!J84)+(CEART!I84-CEART!J84)+(FAED!I84-FAED!J84)+(CEAD!I84-CEAD!J84)+(CEFID!I84-CEFID!J84)+(CESFI!I84-CESFI!J84)+(CERES!I84-CERES!J84)</f>
        <v>9</v>
      </c>
      <c r="J84" s="45">
        <f t="shared" si="3"/>
        <v>45</v>
      </c>
      <c r="K84" s="33">
        <v>20.43</v>
      </c>
      <c r="L84" s="33">
        <f t="shared" si="4"/>
        <v>1103.22</v>
      </c>
      <c r="M84" s="30">
        <f t="shared" si="5"/>
        <v>183.87</v>
      </c>
    </row>
    <row r="85" spans="1:13" ht="39.950000000000003" customHeight="1" x14ac:dyDescent="0.45">
      <c r="A85" s="146"/>
      <c r="B85" s="149"/>
      <c r="C85" s="65">
        <v>82</v>
      </c>
      <c r="D85" s="74" t="s">
        <v>469</v>
      </c>
      <c r="E85" s="103" t="s">
        <v>618</v>
      </c>
      <c r="F85" s="48" t="s">
        <v>44</v>
      </c>
      <c r="G85" s="48" t="s">
        <v>40</v>
      </c>
      <c r="H85" s="32">
        <f>REITORIA!I85+MUSEU!I85+ESAG!I85+CEART!I85+FAED!I85+CEAD!I85+CEFID!I85+CESFI!I85+CERES!I85</f>
        <v>20</v>
      </c>
      <c r="I85" s="38">
        <f>(REITORIA!I85-REITORIA!J85)+(MUSEU!I85-MUSEU!J85)+(ESAG!I85-ESAG!J85)+(CEART!I85-CEART!J85)+(FAED!I85-FAED!J85)+(CEAD!I85-CEAD!J85)+(CEFID!I85-CEFID!J85)+(CESFI!I85-CESFI!J85)+(CERES!I85-CERES!J85)</f>
        <v>9</v>
      </c>
      <c r="J85" s="45">
        <f t="shared" si="3"/>
        <v>11</v>
      </c>
      <c r="K85" s="33">
        <v>16.510000000000002</v>
      </c>
      <c r="L85" s="33">
        <f t="shared" si="4"/>
        <v>330.20000000000005</v>
      </c>
      <c r="M85" s="30">
        <f t="shared" si="5"/>
        <v>148.59</v>
      </c>
    </row>
    <row r="86" spans="1:13" ht="39.950000000000003" customHeight="1" x14ac:dyDescent="0.45">
      <c r="A86" s="146"/>
      <c r="B86" s="149"/>
      <c r="C86" s="65">
        <v>83</v>
      </c>
      <c r="D86" s="74" t="s">
        <v>91</v>
      </c>
      <c r="E86" s="103" t="s">
        <v>619</v>
      </c>
      <c r="F86" s="48" t="s">
        <v>92</v>
      </c>
      <c r="G86" s="48" t="s">
        <v>40</v>
      </c>
      <c r="H86" s="32">
        <f>REITORIA!I86+MUSEU!I86+ESAG!I86+CEART!I86+FAED!I86+CEAD!I86+CEFID!I86+CESFI!I86+CERES!I86</f>
        <v>13</v>
      </c>
      <c r="I86" s="38">
        <f>(REITORIA!I86-REITORIA!J86)+(MUSEU!I86-MUSEU!J86)+(ESAG!I86-ESAG!J86)+(CEART!I86-CEART!J86)+(FAED!I86-FAED!J86)+(CEAD!I86-CEAD!J86)+(CEFID!I86-CEFID!J86)+(CESFI!I86-CESFI!J86)+(CERES!I86-CERES!J86)</f>
        <v>10</v>
      </c>
      <c r="J86" s="45">
        <f t="shared" si="3"/>
        <v>3</v>
      </c>
      <c r="K86" s="33">
        <v>35.130000000000003</v>
      </c>
      <c r="L86" s="33">
        <f t="shared" si="4"/>
        <v>456.69000000000005</v>
      </c>
      <c r="M86" s="30">
        <f t="shared" si="5"/>
        <v>351.3</v>
      </c>
    </row>
    <row r="87" spans="1:13" ht="39.950000000000003" customHeight="1" x14ac:dyDescent="0.45">
      <c r="A87" s="146"/>
      <c r="B87" s="149"/>
      <c r="C87" s="65">
        <v>84</v>
      </c>
      <c r="D87" s="74" t="s">
        <v>470</v>
      </c>
      <c r="E87" s="103" t="s">
        <v>620</v>
      </c>
      <c r="F87" s="48" t="s">
        <v>92</v>
      </c>
      <c r="G87" s="48" t="s">
        <v>40</v>
      </c>
      <c r="H87" s="32">
        <f>REITORIA!I87+MUSEU!I87+ESAG!I87+CEART!I87+FAED!I87+CEAD!I87+CEFID!I87+CESFI!I87+CERES!I87</f>
        <v>13</v>
      </c>
      <c r="I87" s="38">
        <f>(REITORIA!I87-REITORIA!J87)+(MUSEU!I87-MUSEU!J87)+(ESAG!I87-ESAG!J87)+(CEART!I87-CEART!J87)+(FAED!I87-FAED!J87)+(CEAD!I87-CEAD!J87)+(CEFID!I87-CEFID!J87)+(CESFI!I87-CESFI!J87)+(CERES!I87-CERES!J87)</f>
        <v>11</v>
      </c>
      <c r="J87" s="45">
        <f t="shared" si="3"/>
        <v>2</v>
      </c>
      <c r="K87" s="33">
        <v>108.96</v>
      </c>
      <c r="L87" s="33">
        <f t="shared" si="4"/>
        <v>1416.48</v>
      </c>
      <c r="M87" s="30">
        <f t="shared" si="5"/>
        <v>1198.56</v>
      </c>
    </row>
    <row r="88" spans="1:13" ht="39.950000000000003" customHeight="1" x14ac:dyDescent="0.45">
      <c r="A88" s="146"/>
      <c r="B88" s="149"/>
      <c r="C88" s="65">
        <v>85</v>
      </c>
      <c r="D88" s="74" t="s">
        <v>93</v>
      </c>
      <c r="E88" s="103" t="s">
        <v>621</v>
      </c>
      <c r="F88" s="48" t="s">
        <v>92</v>
      </c>
      <c r="G88" s="48" t="s">
        <v>40</v>
      </c>
      <c r="H88" s="32">
        <f>REITORIA!I88+MUSEU!I88+ESAG!I88+CEART!I88+FAED!I88+CEAD!I88+CEFID!I88+CESFI!I88+CERES!I88</f>
        <v>12</v>
      </c>
      <c r="I88" s="38">
        <f>(REITORIA!I88-REITORIA!J88)+(MUSEU!I88-MUSEU!J88)+(ESAG!I88-ESAG!J88)+(CEART!I88-CEART!J88)+(FAED!I88-FAED!J88)+(CEAD!I88-CEAD!J88)+(CEFID!I88-CEFID!J88)+(CESFI!I88-CESFI!J88)+(CERES!I88-CERES!J88)</f>
        <v>10</v>
      </c>
      <c r="J88" s="45">
        <f t="shared" ref="J88:J92" si="6">H88-I88</f>
        <v>2</v>
      </c>
      <c r="K88" s="33">
        <v>35.32</v>
      </c>
      <c r="L88" s="33">
        <f t="shared" si="4"/>
        <v>423.84000000000003</v>
      </c>
      <c r="M88" s="30">
        <f t="shared" si="5"/>
        <v>353.2</v>
      </c>
    </row>
    <row r="89" spans="1:13" ht="39.950000000000003" customHeight="1" x14ac:dyDescent="0.45">
      <c r="A89" s="146"/>
      <c r="B89" s="149"/>
      <c r="C89" s="65">
        <v>86</v>
      </c>
      <c r="D89" s="74" t="s">
        <v>94</v>
      </c>
      <c r="E89" s="103" t="s">
        <v>622</v>
      </c>
      <c r="F89" s="48" t="s">
        <v>92</v>
      </c>
      <c r="G89" s="48" t="s">
        <v>40</v>
      </c>
      <c r="H89" s="32">
        <f>REITORIA!I89+MUSEU!I89+ESAG!I89+CEART!I89+FAED!I89+CEAD!I89+CEFID!I89+CESFI!I89+CERES!I89</f>
        <v>14</v>
      </c>
      <c r="I89" s="38">
        <f>(REITORIA!I89-REITORIA!J89)+(MUSEU!I89-MUSEU!J89)+(ESAG!I89-ESAG!J89)+(CEART!I89-CEART!J89)+(FAED!I89-FAED!J89)+(CEAD!I89-CEAD!J89)+(CEFID!I89-CEFID!J89)+(CESFI!I89-CESFI!J89)+(CERES!I89-CERES!J89)</f>
        <v>0</v>
      </c>
      <c r="J89" s="45">
        <f t="shared" si="6"/>
        <v>14</v>
      </c>
      <c r="K89" s="33">
        <v>23.03</v>
      </c>
      <c r="L89" s="33">
        <f t="shared" si="4"/>
        <v>322.42</v>
      </c>
      <c r="M89" s="30">
        <f t="shared" si="5"/>
        <v>0</v>
      </c>
    </row>
    <row r="90" spans="1:13" ht="39.950000000000003" customHeight="1" x14ac:dyDescent="0.45">
      <c r="A90" s="146"/>
      <c r="B90" s="149"/>
      <c r="C90" s="65">
        <v>87</v>
      </c>
      <c r="D90" s="74" t="s">
        <v>95</v>
      </c>
      <c r="E90" s="103" t="s">
        <v>623</v>
      </c>
      <c r="F90" s="48" t="s">
        <v>92</v>
      </c>
      <c r="G90" s="48" t="s">
        <v>40</v>
      </c>
      <c r="H90" s="32">
        <f>REITORIA!I90+MUSEU!I90+ESAG!I90+CEART!I90+FAED!I90+CEAD!I90+CEFID!I90+CESFI!I90+CERES!I90</f>
        <v>12</v>
      </c>
      <c r="I90" s="38">
        <f>(REITORIA!I90-REITORIA!J90)+(MUSEU!I90-MUSEU!J90)+(ESAG!I90-ESAG!J90)+(CEART!I90-CEART!J90)+(FAED!I90-FAED!J90)+(CEAD!I90-CEAD!J90)+(CEFID!I90-CEFID!J90)+(CESFI!I90-CESFI!J90)+(CERES!I90-CERES!J90)</f>
        <v>0</v>
      </c>
      <c r="J90" s="45">
        <f t="shared" si="6"/>
        <v>12</v>
      </c>
      <c r="K90" s="33">
        <v>26.46</v>
      </c>
      <c r="L90" s="33">
        <f t="shared" si="4"/>
        <v>317.52</v>
      </c>
      <c r="M90" s="30">
        <f t="shared" si="5"/>
        <v>0</v>
      </c>
    </row>
    <row r="91" spans="1:13" ht="39.950000000000003" customHeight="1" x14ac:dyDescent="0.45">
      <c r="A91" s="146"/>
      <c r="B91" s="149"/>
      <c r="C91" s="65">
        <v>88</v>
      </c>
      <c r="D91" s="74" t="s">
        <v>96</v>
      </c>
      <c r="E91" s="103" t="s">
        <v>624</v>
      </c>
      <c r="F91" s="48" t="s">
        <v>92</v>
      </c>
      <c r="G91" s="48" t="s">
        <v>40</v>
      </c>
      <c r="H91" s="32">
        <f>REITORIA!I91+MUSEU!I91+ESAG!I91+CEART!I91+FAED!I91+CEAD!I91+CEFID!I91+CESFI!I91+CERES!I91</f>
        <v>12</v>
      </c>
      <c r="I91" s="38">
        <f>(REITORIA!I91-REITORIA!J91)+(MUSEU!I91-MUSEU!J91)+(ESAG!I91-ESAG!J91)+(CEART!I91-CEART!J91)+(FAED!I91-FAED!J91)+(CEAD!I91-CEAD!J91)+(CEFID!I91-CEFID!J91)+(CESFI!I91-CESFI!J91)+(CERES!I91-CERES!J91)</f>
        <v>0</v>
      </c>
      <c r="J91" s="45">
        <f t="shared" si="6"/>
        <v>12</v>
      </c>
      <c r="K91" s="33">
        <v>34.31</v>
      </c>
      <c r="L91" s="33">
        <f t="shared" si="4"/>
        <v>411.72</v>
      </c>
      <c r="M91" s="30">
        <f t="shared" si="5"/>
        <v>0</v>
      </c>
    </row>
    <row r="92" spans="1:13" ht="39.950000000000003" customHeight="1" x14ac:dyDescent="0.45">
      <c r="A92" s="147"/>
      <c r="B92" s="150"/>
      <c r="C92" s="65">
        <v>89</v>
      </c>
      <c r="D92" s="74" t="s">
        <v>97</v>
      </c>
      <c r="E92" s="103" t="s">
        <v>625</v>
      </c>
      <c r="F92" s="48" t="s">
        <v>92</v>
      </c>
      <c r="G92" s="48" t="s">
        <v>40</v>
      </c>
      <c r="H92" s="32">
        <f>REITORIA!I92+MUSEU!I92+ESAG!I92+CEART!I92+FAED!I92+CEAD!I92+CEFID!I92+CESFI!I92+CERES!I92</f>
        <v>12</v>
      </c>
      <c r="I92" s="38">
        <f>(REITORIA!I92-REITORIA!J92)+(MUSEU!I92-MUSEU!J92)+(ESAG!I92-ESAG!J92)+(CEART!I92-CEART!J92)+(FAED!I92-FAED!J92)+(CEAD!I92-CEAD!J92)+(CEFID!I92-CEFID!J92)+(CESFI!I92-CESFI!J92)+(CERES!I92-CERES!J92)</f>
        <v>0</v>
      </c>
      <c r="J92" s="45">
        <f t="shared" si="6"/>
        <v>12</v>
      </c>
      <c r="K92" s="33">
        <v>50.27</v>
      </c>
      <c r="L92" s="33">
        <f t="shared" si="4"/>
        <v>603.24</v>
      </c>
      <c r="M92" s="30">
        <f t="shared" si="5"/>
        <v>0</v>
      </c>
    </row>
    <row r="93" spans="1:13" ht="39.950000000000003" customHeight="1" x14ac:dyDescent="0.45">
      <c r="A93" s="139">
        <v>2</v>
      </c>
      <c r="B93" s="151" t="s">
        <v>626</v>
      </c>
      <c r="C93" s="67">
        <v>90</v>
      </c>
      <c r="D93" s="78" t="s">
        <v>102</v>
      </c>
      <c r="E93" s="107" t="s">
        <v>627</v>
      </c>
      <c r="F93" s="51" t="s">
        <v>35</v>
      </c>
      <c r="G93" s="51" t="s">
        <v>40</v>
      </c>
      <c r="H93" s="32">
        <f>REITORIA!I93+MUSEU!I93+ESAG!I93+CEART!I93+FAED!I93+CEAD!I93+CEFID!I93+CESFI!I93+CERES!I93</f>
        <v>261</v>
      </c>
      <c r="I93" s="38">
        <f>(REITORIA!I93-REITORIA!J93)+(MUSEU!I93-MUSEU!J93)+(ESAG!I93-ESAG!J93)+(CEART!I93-CEART!J93)+(FAED!I93-FAED!J93)+(CEAD!I93-CEAD!J93)+(CEFID!I93-CEFID!J93)+(CESFI!I93-CESFI!J93)+(CERES!I93-CERES!J93)</f>
        <v>81</v>
      </c>
      <c r="J93" s="45">
        <f t="shared" si="3"/>
        <v>180</v>
      </c>
      <c r="K93" s="33">
        <v>1.23</v>
      </c>
      <c r="L93" s="33">
        <f t="shared" si="4"/>
        <v>321.02999999999997</v>
      </c>
      <c r="M93" s="30">
        <f t="shared" si="5"/>
        <v>99.63</v>
      </c>
    </row>
    <row r="94" spans="1:13" ht="39.950000000000003" customHeight="1" x14ac:dyDescent="0.45">
      <c r="A94" s="140"/>
      <c r="B94" s="152"/>
      <c r="C94" s="67">
        <v>91</v>
      </c>
      <c r="D94" s="78" t="s">
        <v>103</v>
      </c>
      <c r="E94" s="107" t="s">
        <v>628</v>
      </c>
      <c r="F94" s="51" t="s">
        <v>35</v>
      </c>
      <c r="G94" s="51" t="s">
        <v>40</v>
      </c>
      <c r="H94" s="32">
        <f>REITORIA!I94+MUSEU!I94+ESAG!I94+CEART!I94+FAED!I94+CEAD!I94+CEFID!I94+CESFI!I94+CERES!I94</f>
        <v>311</v>
      </c>
      <c r="I94" s="38">
        <f>(REITORIA!I94-REITORIA!J94)+(MUSEU!I94-MUSEU!J94)+(ESAG!I94-ESAG!J94)+(CEART!I94-CEART!J94)+(FAED!I94-FAED!J94)+(CEAD!I94-CEAD!J94)+(CEFID!I94-CEFID!J94)+(CESFI!I94-CESFI!J94)+(CERES!I94-CERES!J94)</f>
        <v>51</v>
      </c>
      <c r="J94" s="45">
        <f t="shared" si="3"/>
        <v>260</v>
      </c>
      <c r="K94" s="33">
        <v>1.61</v>
      </c>
      <c r="L94" s="33">
        <f t="shared" si="4"/>
        <v>500.71000000000004</v>
      </c>
      <c r="M94" s="30">
        <f t="shared" si="5"/>
        <v>82.11</v>
      </c>
    </row>
    <row r="95" spans="1:13" ht="39.950000000000003" customHeight="1" x14ac:dyDescent="0.45">
      <c r="A95" s="140"/>
      <c r="B95" s="152"/>
      <c r="C95" s="67">
        <v>92</v>
      </c>
      <c r="D95" s="78" t="s">
        <v>104</v>
      </c>
      <c r="E95" s="107" t="s">
        <v>629</v>
      </c>
      <c r="F95" s="51" t="s">
        <v>35</v>
      </c>
      <c r="G95" s="51" t="s">
        <v>40</v>
      </c>
      <c r="H95" s="32">
        <f>REITORIA!I95+MUSEU!I95+ESAG!I95+CEART!I95+FAED!I95+CEAD!I95+CEFID!I95+CESFI!I95+CERES!I95</f>
        <v>231</v>
      </c>
      <c r="I95" s="38">
        <f>(REITORIA!I95-REITORIA!J95)+(MUSEU!I95-MUSEU!J95)+(ESAG!I95-ESAG!J95)+(CEART!I95-CEART!J95)+(FAED!I95-FAED!J95)+(CEAD!I95-CEAD!J95)+(CEFID!I95-CEFID!J95)+(CESFI!I95-CESFI!J95)+(CERES!I95-CERES!J95)</f>
        <v>71</v>
      </c>
      <c r="J95" s="45">
        <f t="shared" si="3"/>
        <v>160</v>
      </c>
      <c r="K95" s="33">
        <v>1.5</v>
      </c>
      <c r="L95" s="33">
        <f t="shared" si="4"/>
        <v>346.5</v>
      </c>
      <c r="M95" s="30">
        <f t="shared" si="5"/>
        <v>106.5</v>
      </c>
    </row>
    <row r="96" spans="1:13" ht="39.950000000000003" customHeight="1" x14ac:dyDescent="0.45">
      <c r="A96" s="140"/>
      <c r="B96" s="152"/>
      <c r="C96" s="67">
        <v>93</v>
      </c>
      <c r="D96" s="78" t="s">
        <v>105</v>
      </c>
      <c r="E96" s="107" t="s">
        <v>630</v>
      </c>
      <c r="F96" s="51" t="s">
        <v>35</v>
      </c>
      <c r="G96" s="51" t="s">
        <v>40</v>
      </c>
      <c r="H96" s="32">
        <f>REITORIA!I96+MUSEU!I96+ESAG!I96+CEART!I96+FAED!I96+CEAD!I96+CEFID!I96+CESFI!I96+CERES!I96</f>
        <v>285</v>
      </c>
      <c r="I96" s="38">
        <f>(REITORIA!I96-REITORIA!J96)+(MUSEU!I96-MUSEU!J96)+(ESAG!I96-ESAG!J96)+(CEART!I96-CEART!J96)+(FAED!I96-FAED!J96)+(CEAD!I96-CEAD!J96)+(CEFID!I96-CEFID!J96)+(CESFI!I96-CESFI!J96)+(CERES!I96-CERES!J96)</f>
        <v>71</v>
      </c>
      <c r="J96" s="45">
        <f t="shared" si="3"/>
        <v>214</v>
      </c>
      <c r="K96" s="33">
        <v>1.43</v>
      </c>
      <c r="L96" s="33">
        <f t="shared" si="4"/>
        <v>407.54999999999995</v>
      </c>
      <c r="M96" s="30">
        <f t="shared" si="5"/>
        <v>101.53</v>
      </c>
    </row>
    <row r="97" spans="1:13" ht="39.950000000000003" customHeight="1" x14ac:dyDescent="0.45">
      <c r="A97" s="140"/>
      <c r="B97" s="152"/>
      <c r="C97" s="67">
        <v>94</v>
      </c>
      <c r="D97" s="78" t="s">
        <v>106</v>
      </c>
      <c r="E97" s="107" t="s">
        <v>631</v>
      </c>
      <c r="F97" s="51" t="s">
        <v>35</v>
      </c>
      <c r="G97" s="51" t="s">
        <v>40</v>
      </c>
      <c r="H97" s="32">
        <f>REITORIA!I97+MUSEU!I97+ESAG!I97+CEART!I97+FAED!I97+CEAD!I97+CEFID!I97+CESFI!I97+CERES!I97</f>
        <v>161</v>
      </c>
      <c r="I97" s="38">
        <f>(REITORIA!I97-REITORIA!J97)+(MUSEU!I97-MUSEU!J97)+(ESAG!I97-ESAG!J97)+(CEART!I97-CEART!J97)+(FAED!I97-FAED!J97)+(CEAD!I97-CEAD!J97)+(CEFID!I97-CEFID!J97)+(CESFI!I97-CESFI!J97)+(CERES!I97-CERES!J97)</f>
        <v>51</v>
      </c>
      <c r="J97" s="45">
        <f t="shared" si="3"/>
        <v>110</v>
      </c>
      <c r="K97" s="33">
        <v>1.42</v>
      </c>
      <c r="L97" s="33">
        <f t="shared" si="4"/>
        <v>228.61999999999998</v>
      </c>
      <c r="M97" s="30">
        <f t="shared" si="5"/>
        <v>72.42</v>
      </c>
    </row>
    <row r="98" spans="1:13" ht="39.950000000000003" customHeight="1" x14ac:dyDescent="0.45">
      <c r="A98" s="140"/>
      <c r="B98" s="152"/>
      <c r="C98" s="67">
        <v>95</v>
      </c>
      <c r="D98" s="78" t="s">
        <v>107</v>
      </c>
      <c r="E98" s="107" t="s">
        <v>632</v>
      </c>
      <c r="F98" s="51" t="s">
        <v>35</v>
      </c>
      <c r="G98" s="51" t="s">
        <v>40</v>
      </c>
      <c r="H98" s="32">
        <f>REITORIA!I98+MUSEU!I98+ESAG!I98+CEART!I98+FAED!I98+CEAD!I98+CEFID!I98+CESFI!I98+CERES!I98</f>
        <v>261</v>
      </c>
      <c r="I98" s="38">
        <f>(REITORIA!I98-REITORIA!J98)+(MUSEU!I98-MUSEU!J98)+(ESAG!I98-ESAG!J98)+(CEART!I98-CEART!J98)+(FAED!I98-FAED!J98)+(CEAD!I98-CEAD!J98)+(CEFID!I98-CEFID!J98)+(CESFI!I98-CESFI!J98)+(CERES!I98-CERES!J98)</f>
        <v>81</v>
      </c>
      <c r="J98" s="45">
        <f t="shared" si="3"/>
        <v>180</v>
      </c>
      <c r="K98" s="33">
        <v>1</v>
      </c>
      <c r="L98" s="33">
        <f t="shared" si="4"/>
        <v>261</v>
      </c>
      <c r="M98" s="30">
        <f t="shared" si="5"/>
        <v>81</v>
      </c>
    </row>
    <row r="99" spans="1:13" ht="39.950000000000003" customHeight="1" x14ac:dyDescent="0.45">
      <c r="A99" s="140"/>
      <c r="B99" s="152"/>
      <c r="C99" s="67">
        <v>96</v>
      </c>
      <c r="D99" s="78" t="s">
        <v>108</v>
      </c>
      <c r="E99" s="107" t="s">
        <v>633</v>
      </c>
      <c r="F99" s="51" t="s">
        <v>35</v>
      </c>
      <c r="G99" s="51" t="s">
        <v>40</v>
      </c>
      <c r="H99" s="32">
        <f>REITORIA!I99+MUSEU!I99+ESAG!I99+CEART!I99+FAED!I99+CEAD!I99+CEFID!I99+CESFI!I99+CERES!I99</f>
        <v>161</v>
      </c>
      <c r="I99" s="38">
        <f>(REITORIA!I99-REITORIA!J99)+(MUSEU!I99-MUSEU!J99)+(ESAG!I99-ESAG!J99)+(CEART!I99-CEART!J99)+(FAED!I99-FAED!J99)+(CEAD!I99-CEAD!J99)+(CEFID!I99-CEFID!J99)+(CESFI!I99-CESFI!J99)+(CERES!I99-CERES!J99)</f>
        <v>81</v>
      </c>
      <c r="J99" s="45">
        <f t="shared" si="3"/>
        <v>80</v>
      </c>
      <c r="K99" s="33">
        <v>1</v>
      </c>
      <c r="L99" s="33">
        <f t="shared" si="4"/>
        <v>161</v>
      </c>
      <c r="M99" s="30">
        <f t="shared" si="5"/>
        <v>81</v>
      </c>
    </row>
    <row r="100" spans="1:13" ht="39.950000000000003" customHeight="1" x14ac:dyDescent="0.45">
      <c r="A100" s="140"/>
      <c r="B100" s="152"/>
      <c r="C100" s="67">
        <v>97</v>
      </c>
      <c r="D100" s="78" t="s">
        <v>109</v>
      </c>
      <c r="E100" s="107" t="s">
        <v>634</v>
      </c>
      <c r="F100" s="51" t="s">
        <v>35</v>
      </c>
      <c r="G100" s="51" t="s">
        <v>40</v>
      </c>
      <c r="H100" s="32">
        <f>REITORIA!I100+MUSEU!I100+ESAG!I100+CEART!I100+FAED!I100+CEAD!I100+CEFID!I100+CESFI!I100+CERES!I100</f>
        <v>161</v>
      </c>
      <c r="I100" s="38">
        <f>(REITORIA!I100-REITORIA!J100)+(MUSEU!I100-MUSEU!J100)+(ESAG!I100-ESAG!J100)+(CEART!I100-CEART!J100)+(FAED!I100-FAED!J100)+(CEAD!I100-CEAD!J100)+(CEFID!I100-CEFID!J100)+(CESFI!I100-CESFI!J100)+(CERES!I100-CERES!J100)</f>
        <v>51</v>
      </c>
      <c r="J100" s="45">
        <f t="shared" si="3"/>
        <v>110</v>
      </c>
      <c r="K100" s="33">
        <v>1</v>
      </c>
      <c r="L100" s="33">
        <f t="shared" si="4"/>
        <v>161</v>
      </c>
      <c r="M100" s="30">
        <f t="shared" si="5"/>
        <v>51</v>
      </c>
    </row>
    <row r="101" spans="1:13" ht="39.950000000000003" customHeight="1" x14ac:dyDescent="0.45">
      <c r="A101" s="140"/>
      <c r="B101" s="152"/>
      <c r="C101" s="67">
        <v>98</v>
      </c>
      <c r="D101" s="78" t="s">
        <v>635</v>
      </c>
      <c r="E101" s="107" t="s">
        <v>636</v>
      </c>
      <c r="F101" s="51" t="s">
        <v>35</v>
      </c>
      <c r="G101" s="51" t="s">
        <v>40</v>
      </c>
      <c r="H101" s="32">
        <f>REITORIA!I101+MUSEU!I101+ESAG!I101+CEART!I101+FAED!I101+CEAD!I101+CEFID!I101+CESFI!I101+CERES!I101</f>
        <v>156</v>
      </c>
      <c r="I101" s="38">
        <f>(REITORIA!I101-REITORIA!J101)+(MUSEU!I101-MUSEU!J101)+(ESAG!I101-ESAG!J101)+(CEART!I101-CEART!J101)+(FAED!I101-FAED!J101)+(CEAD!I101-CEAD!J101)+(CEFID!I101-CEFID!J101)+(CESFI!I101-CESFI!J101)+(CERES!I101-CERES!J101)</f>
        <v>81</v>
      </c>
      <c r="J101" s="45">
        <f t="shared" si="3"/>
        <v>75</v>
      </c>
      <c r="K101" s="33">
        <v>0.92</v>
      </c>
      <c r="L101" s="33">
        <f t="shared" si="4"/>
        <v>143.52000000000001</v>
      </c>
      <c r="M101" s="30">
        <f t="shared" si="5"/>
        <v>74.52000000000001</v>
      </c>
    </row>
    <row r="102" spans="1:13" ht="39.950000000000003" customHeight="1" x14ac:dyDescent="0.45">
      <c r="A102" s="140"/>
      <c r="B102" s="152"/>
      <c r="C102" s="67">
        <v>99</v>
      </c>
      <c r="D102" s="78" t="s">
        <v>110</v>
      </c>
      <c r="E102" s="107" t="s">
        <v>637</v>
      </c>
      <c r="F102" s="51" t="s">
        <v>35</v>
      </c>
      <c r="G102" s="51" t="s">
        <v>40</v>
      </c>
      <c r="H102" s="32">
        <f>REITORIA!I102+MUSEU!I102+ESAG!I102+CEART!I102+FAED!I102+CEAD!I102+CEFID!I102+CESFI!I102+CERES!I102</f>
        <v>211</v>
      </c>
      <c r="I102" s="38">
        <f>(REITORIA!I102-REITORIA!J102)+(MUSEU!I102-MUSEU!J102)+(ESAG!I102-ESAG!J102)+(CEART!I102-CEART!J102)+(FAED!I102-FAED!J102)+(CEAD!I102-CEAD!J102)+(CEFID!I102-CEFID!J102)+(CESFI!I102-CESFI!J102)+(CERES!I102-CERES!J102)</f>
        <v>81</v>
      </c>
      <c r="J102" s="45">
        <f t="shared" si="3"/>
        <v>130</v>
      </c>
      <c r="K102" s="33">
        <v>1</v>
      </c>
      <c r="L102" s="33">
        <f t="shared" si="4"/>
        <v>211</v>
      </c>
      <c r="M102" s="30">
        <f t="shared" si="5"/>
        <v>81</v>
      </c>
    </row>
    <row r="103" spans="1:13" ht="39.950000000000003" customHeight="1" x14ac:dyDescent="0.45">
      <c r="A103" s="140"/>
      <c r="B103" s="152"/>
      <c r="C103" s="67">
        <v>100</v>
      </c>
      <c r="D103" s="78" t="s">
        <v>111</v>
      </c>
      <c r="E103" s="107" t="s">
        <v>638</v>
      </c>
      <c r="F103" s="51" t="s">
        <v>35</v>
      </c>
      <c r="G103" s="51" t="s">
        <v>40</v>
      </c>
      <c r="H103" s="32">
        <f>REITORIA!I103+MUSEU!I103+ESAG!I103+CEART!I103+FAED!I103+CEAD!I103+CEFID!I103+CESFI!I103+CERES!I103</f>
        <v>161</v>
      </c>
      <c r="I103" s="38">
        <f>(REITORIA!I103-REITORIA!J103)+(MUSEU!I103-MUSEU!J103)+(ESAG!I103-ESAG!J103)+(CEART!I103-CEART!J103)+(FAED!I103-FAED!J103)+(CEAD!I103-CEAD!J103)+(CEFID!I103-CEFID!J103)+(CESFI!I103-CESFI!J103)+(CERES!I103-CERES!J103)</f>
        <v>51</v>
      </c>
      <c r="J103" s="45">
        <f t="shared" si="3"/>
        <v>110</v>
      </c>
      <c r="K103" s="33">
        <v>1.3</v>
      </c>
      <c r="L103" s="33">
        <f t="shared" si="4"/>
        <v>209.3</v>
      </c>
      <c r="M103" s="30">
        <f t="shared" si="5"/>
        <v>66.3</v>
      </c>
    </row>
    <row r="104" spans="1:13" ht="39.950000000000003" customHeight="1" x14ac:dyDescent="0.45">
      <c r="A104" s="140"/>
      <c r="B104" s="152"/>
      <c r="C104" s="67">
        <v>101</v>
      </c>
      <c r="D104" s="78" t="s">
        <v>639</v>
      </c>
      <c r="E104" s="107" t="s">
        <v>640</v>
      </c>
      <c r="F104" s="51" t="s">
        <v>35</v>
      </c>
      <c r="G104" s="51" t="s">
        <v>40</v>
      </c>
      <c r="H104" s="32">
        <f>REITORIA!I104+MUSEU!I104+ESAG!I104+CEART!I104+FAED!I104+CEAD!I104+CEFID!I104+CESFI!I104+CERES!I104</f>
        <v>417</v>
      </c>
      <c r="I104" s="38">
        <f>(REITORIA!I104-REITORIA!J104)+(MUSEU!I104-MUSEU!J104)+(ESAG!I104-ESAG!J104)+(CEART!I104-CEART!J104)+(FAED!I104-FAED!J104)+(CEAD!I104-CEAD!J104)+(CEFID!I104-CEFID!J104)+(CESFI!I104-CESFI!J104)+(CERES!I104-CERES!J104)</f>
        <v>97</v>
      </c>
      <c r="J104" s="45">
        <f t="shared" si="3"/>
        <v>320</v>
      </c>
      <c r="K104" s="33">
        <v>0.8</v>
      </c>
      <c r="L104" s="33">
        <f t="shared" si="4"/>
        <v>333.6</v>
      </c>
      <c r="M104" s="30">
        <f t="shared" si="5"/>
        <v>77.600000000000009</v>
      </c>
    </row>
    <row r="105" spans="1:13" ht="39.950000000000003" customHeight="1" x14ac:dyDescent="0.45">
      <c r="A105" s="140"/>
      <c r="B105" s="152"/>
      <c r="C105" s="67">
        <v>102</v>
      </c>
      <c r="D105" s="78" t="s">
        <v>112</v>
      </c>
      <c r="E105" s="107" t="s">
        <v>630</v>
      </c>
      <c r="F105" s="51" t="s">
        <v>35</v>
      </c>
      <c r="G105" s="51" t="s">
        <v>40</v>
      </c>
      <c r="H105" s="32">
        <f>REITORIA!I105+MUSEU!I105+ESAG!I105+CEART!I105+FAED!I105+CEAD!I105+CEFID!I105+CESFI!I105+CERES!I105</f>
        <v>367</v>
      </c>
      <c r="I105" s="38">
        <f>(REITORIA!I105-REITORIA!J105)+(MUSEU!I105-MUSEU!J105)+(ESAG!I105-ESAG!J105)+(CEART!I105-CEART!J105)+(FAED!I105-FAED!J105)+(CEAD!I105-CEAD!J105)+(CEFID!I105-CEFID!J105)+(CESFI!I105-CESFI!J105)+(CERES!I105-CERES!J105)</f>
        <v>292</v>
      </c>
      <c r="J105" s="45">
        <f t="shared" si="3"/>
        <v>75</v>
      </c>
      <c r="K105" s="33">
        <v>1</v>
      </c>
      <c r="L105" s="33">
        <f t="shared" si="4"/>
        <v>367</v>
      </c>
      <c r="M105" s="30">
        <f t="shared" si="5"/>
        <v>292</v>
      </c>
    </row>
    <row r="106" spans="1:13" ht="39.950000000000003" customHeight="1" x14ac:dyDescent="0.45">
      <c r="A106" s="140"/>
      <c r="B106" s="152"/>
      <c r="C106" s="67">
        <v>103</v>
      </c>
      <c r="D106" s="78" t="s">
        <v>113</v>
      </c>
      <c r="E106" s="107" t="s">
        <v>641</v>
      </c>
      <c r="F106" s="51" t="s">
        <v>35</v>
      </c>
      <c r="G106" s="51" t="s">
        <v>40</v>
      </c>
      <c r="H106" s="32">
        <f>REITORIA!I106+MUSEU!I106+ESAG!I106+CEART!I106+FAED!I106+CEAD!I106+CEFID!I106+CESFI!I106+CERES!I106</f>
        <v>103</v>
      </c>
      <c r="I106" s="38">
        <f>(REITORIA!I106-REITORIA!J106)+(MUSEU!I106-MUSEU!J106)+(ESAG!I106-ESAG!J106)+(CEART!I106-CEART!J106)+(FAED!I106-FAED!J106)+(CEAD!I106-CEAD!J106)+(CEFID!I106-CEFID!J106)+(CESFI!I106-CESFI!J106)+(CERES!I106-CERES!J106)</f>
        <v>17</v>
      </c>
      <c r="J106" s="45">
        <f t="shared" si="3"/>
        <v>86</v>
      </c>
      <c r="K106" s="33">
        <v>3.76</v>
      </c>
      <c r="L106" s="33">
        <f t="shared" si="4"/>
        <v>387.28</v>
      </c>
      <c r="M106" s="30">
        <f t="shared" si="5"/>
        <v>63.919999999999995</v>
      </c>
    </row>
    <row r="107" spans="1:13" ht="39.950000000000003" customHeight="1" x14ac:dyDescent="0.45">
      <c r="A107" s="140"/>
      <c r="B107" s="152"/>
      <c r="C107" s="67">
        <v>104</v>
      </c>
      <c r="D107" s="78" t="s">
        <v>114</v>
      </c>
      <c r="E107" s="107" t="s">
        <v>642</v>
      </c>
      <c r="F107" s="51" t="s">
        <v>35</v>
      </c>
      <c r="G107" s="51" t="s">
        <v>40</v>
      </c>
      <c r="H107" s="32">
        <f>REITORIA!I107+MUSEU!I107+ESAG!I107+CEART!I107+FAED!I107+CEAD!I107+CEFID!I107+CESFI!I107+CERES!I107</f>
        <v>68</v>
      </c>
      <c r="I107" s="38">
        <f>(REITORIA!I107-REITORIA!J107)+(MUSEU!I107-MUSEU!J107)+(ESAG!I107-ESAG!J107)+(CEART!I107-CEART!J107)+(FAED!I107-FAED!J107)+(CEAD!I107-CEAD!J107)+(CEFID!I107-CEFID!J107)+(CESFI!I107-CESFI!J107)+(CERES!I107-CERES!J107)</f>
        <v>16</v>
      </c>
      <c r="J107" s="45">
        <f t="shared" si="3"/>
        <v>52</v>
      </c>
      <c r="K107" s="33">
        <v>5.93</v>
      </c>
      <c r="L107" s="33">
        <f t="shared" si="4"/>
        <v>403.24</v>
      </c>
      <c r="M107" s="30">
        <f t="shared" si="5"/>
        <v>94.88</v>
      </c>
    </row>
    <row r="108" spans="1:13" ht="39.950000000000003" customHeight="1" x14ac:dyDescent="0.45">
      <c r="A108" s="140"/>
      <c r="B108" s="152"/>
      <c r="C108" s="67">
        <v>105</v>
      </c>
      <c r="D108" s="78" t="s">
        <v>643</v>
      </c>
      <c r="E108" s="107" t="s">
        <v>644</v>
      </c>
      <c r="F108" s="51" t="s">
        <v>115</v>
      </c>
      <c r="G108" s="51" t="s">
        <v>40</v>
      </c>
      <c r="H108" s="32">
        <f>REITORIA!I108+MUSEU!I108+ESAG!I108+CEART!I108+FAED!I108+CEAD!I108+CEFID!I108+CESFI!I108+CERES!I108</f>
        <v>38</v>
      </c>
      <c r="I108" s="38">
        <f>(REITORIA!I108-REITORIA!J108)+(MUSEU!I108-MUSEU!J108)+(ESAG!I108-ESAG!J108)+(CEART!I108-CEART!J108)+(FAED!I108-FAED!J108)+(CEAD!I108-CEAD!J108)+(CEFID!I108-CEFID!J108)+(CESFI!I108-CESFI!J108)+(CERES!I108-CERES!J108)</f>
        <v>8</v>
      </c>
      <c r="J108" s="45">
        <f t="shared" si="3"/>
        <v>30</v>
      </c>
      <c r="K108" s="33">
        <v>25</v>
      </c>
      <c r="L108" s="33">
        <f t="shared" si="4"/>
        <v>950</v>
      </c>
      <c r="M108" s="30">
        <f t="shared" si="5"/>
        <v>200</v>
      </c>
    </row>
    <row r="109" spans="1:13" ht="39.950000000000003" customHeight="1" x14ac:dyDescent="0.45">
      <c r="A109" s="140"/>
      <c r="B109" s="152"/>
      <c r="C109" s="67">
        <v>106</v>
      </c>
      <c r="D109" s="78" t="s">
        <v>645</v>
      </c>
      <c r="E109" s="107" t="s">
        <v>646</v>
      </c>
      <c r="F109" s="51" t="s">
        <v>35</v>
      </c>
      <c r="G109" s="51" t="s">
        <v>40</v>
      </c>
      <c r="H109" s="32">
        <f>REITORIA!I109+MUSEU!I109+ESAG!I109+CEART!I109+FAED!I109+CEAD!I109+CEFID!I109+CESFI!I109+CERES!I109</f>
        <v>31</v>
      </c>
      <c r="I109" s="38">
        <f>(REITORIA!I109-REITORIA!J109)+(MUSEU!I109-MUSEU!J109)+(ESAG!I109-ESAG!J109)+(CEART!I109-CEART!J109)+(FAED!I109-FAED!J109)+(CEAD!I109-CEAD!J109)+(CEFID!I109-CEFID!J109)+(CESFI!I109-CESFI!J109)+(CERES!I109-CERES!J109)</f>
        <v>14</v>
      </c>
      <c r="J109" s="45">
        <f t="shared" si="3"/>
        <v>17</v>
      </c>
      <c r="K109" s="33">
        <v>60</v>
      </c>
      <c r="L109" s="33">
        <f t="shared" si="4"/>
        <v>1860</v>
      </c>
      <c r="M109" s="30">
        <f t="shared" si="5"/>
        <v>840</v>
      </c>
    </row>
    <row r="110" spans="1:13" ht="39.950000000000003" customHeight="1" x14ac:dyDescent="0.45">
      <c r="A110" s="140"/>
      <c r="B110" s="152"/>
      <c r="C110" s="67">
        <v>107</v>
      </c>
      <c r="D110" s="78" t="s">
        <v>647</v>
      </c>
      <c r="E110" s="107" t="s">
        <v>648</v>
      </c>
      <c r="F110" s="51" t="s">
        <v>35</v>
      </c>
      <c r="G110" s="51" t="s">
        <v>40</v>
      </c>
      <c r="H110" s="32">
        <f>REITORIA!I110+MUSEU!I110+ESAG!I110+CEART!I110+FAED!I110+CEAD!I110+CEFID!I110+CESFI!I110+CERES!I110</f>
        <v>39</v>
      </c>
      <c r="I110" s="38">
        <f>(REITORIA!I110-REITORIA!J110)+(MUSEU!I110-MUSEU!J110)+(ESAG!I110-ESAG!J110)+(CEART!I110-CEART!J110)+(FAED!I110-FAED!J110)+(CEAD!I110-CEAD!J110)+(CEFID!I110-CEFID!J110)+(CESFI!I110-CESFI!J110)+(CERES!I110-CERES!J110)</f>
        <v>5</v>
      </c>
      <c r="J110" s="45">
        <f t="shared" si="3"/>
        <v>34</v>
      </c>
      <c r="K110" s="33">
        <v>7.17</v>
      </c>
      <c r="L110" s="33">
        <f t="shared" si="4"/>
        <v>279.63</v>
      </c>
      <c r="M110" s="30">
        <f t="shared" si="5"/>
        <v>35.85</v>
      </c>
    </row>
    <row r="111" spans="1:13" ht="39.950000000000003" customHeight="1" x14ac:dyDescent="0.45">
      <c r="A111" s="140"/>
      <c r="B111" s="152"/>
      <c r="C111" s="67">
        <v>108</v>
      </c>
      <c r="D111" s="78" t="s">
        <v>116</v>
      </c>
      <c r="E111" s="107" t="s">
        <v>649</v>
      </c>
      <c r="F111" s="51" t="s">
        <v>35</v>
      </c>
      <c r="G111" s="51" t="s">
        <v>40</v>
      </c>
      <c r="H111" s="32">
        <f>REITORIA!I111+MUSEU!I111+ESAG!I111+CEART!I111+FAED!I111+CEAD!I111+CEFID!I111+CESFI!I111+CERES!I111</f>
        <v>139</v>
      </c>
      <c r="I111" s="38">
        <f>(REITORIA!I111-REITORIA!J111)+(MUSEU!I111-MUSEU!J111)+(ESAG!I111-ESAG!J111)+(CEART!I111-CEART!J111)+(FAED!I111-FAED!J111)+(CEAD!I111-CEAD!J111)+(CEFID!I111-CEFID!J111)+(CESFI!I111-CESFI!J111)+(CERES!I111-CERES!J111)</f>
        <v>59</v>
      </c>
      <c r="J111" s="45">
        <f t="shared" si="3"/>
        <v>80</v>
      </c>
      <c r="K111" s="33">
        <v>1.9</v>
      </c>
      <c r="L111" s="33">
        <f t="shared" si="4"/>
        <v>264.09999999999997</v>
      </c>
      <c r="M111" s="30">
        <f t="shared" si="5"/>
        <v>112.1</v>
      </c>
    </row>
    <row r="112" spans="1:13" ht="39.950000000000003" customHeight="1" x14ac:dyDescent="0.45">
      <c r="A112" s="140"/>
      <c r="B112" s="152"/>
      <c r="C112" s="67">
        <v>109</v>
      </c>
      <c r="D112" s="78" t="s">
        <v>117</v>
      </c>
      <c r="E112" s="107" t="s">
        <v>650</v>
      </c>
      <c r="F112" s="51" t="s">
        <v>35</v>
      </c>
      <c r="G112" s="51" t="s">
        <v>40</v>
      </c>
      <c r="H112" s="32">
        <f>REITORIA!I112+MUSEU!I112+ESAG!I112+CEART!I112+FAED!I112+CEAD!I112+CEFID!I112+CESFI!I112+CERES!I112</f>
        <v>158</v>
      </c>
      <c r="I112" s="38">
        <f>(REITORIA!I112-REITORIA!J112)+(MUSEU!I112-MUSEU!J112)+(ESAG!I112-ESAG!J112)+(CEART!I112-CEART!J112)+(FAED!I112-FAED!J112)+(CEAD!I112-CEAD!J112)+(CEFID!I112-CEFID!J112)+(CESFI!I112-CESFI!J112)+(CERES!I112-CERES!J112)</f>
        <v>79</v>
      </c>
      <c r="J112" s="45">
        <f t="shared" si="3"/>
        <v>79</v>
      </c>
      <c r="K112" s="33">
        <v>3.7</v>
      </c>
      <c r="L112" s="33">
        <f t="shared" si="4"/>
        <v>584.6</v>
      </c>
      <c r="M112" s="30">
        <f t="shared" si="5"/>
        <v>292.3</v>
      </c>
    </row>
    <row r="113" spans="1:13" ht="39.950000000000003" customHeight="1" x14ac:dyDescent="0.45">
      <c r="A113" s="140"/>
      <c r="B113" s="152"/>
      <c r="C113" s="67">
        <v>110</v>
      </c>
      <c r="D113" s="78" t="s">
        <v>118</v>
      </c>
      <c r="E113" s="107" t="s">
        <v>651</v>
      </c>
      <c r="F113" s="51" t="s">
        <v>35</v>
      </c>
      <c r="G113" s="51" t="s">
        <v>40</v>
      </c>
      <c r="H113" s="32">
        <f>REITORIA!I113+MUSEU!I113+ESAG!I113+CEART!I113+FAED!I113+CEAD!I113+CEFID!I113+CESFI!I113+CERES!I113</f>
        <v>187</v>
      </c>
      <c r="I113" s="38">
        <f>(REITORIA!I113-REITORIA!J113)+(MUSEU!I113-MUSEU!J113)+(ESAG!I113-ESAG!J113)+(CEART!I113-CEART!J113)+(FAED!I113-FAED!J113)+(CEAD!I113-CEAD!J113)+(CEFID!I113-CEFID!J113)+(CESFI!I113-CESFI!J113)+(CERES!I113-CERES!J113)</f>
        <v>111</v>
      </c>
      <c r="J113" s="45">
        <f t="shared" si="3"/>
        <v>76</v>
      </c>
      <c r="K113" s="33">
        <v>6.25</v>
      </c>
      <c r="L113" s="33">
        <f t="shared" si="4"/>
        <v>1168.75</v>
      </c>
      <c r="M113" s="30">
        <f t="shared" si="5"/>
        <v>693.75</v>
      </c>
    </row>
    <row r="114" spans="1:13" ht="39.950000000000003" customHeight="1" x14ac:dyDescent="0.45">
      <c r="A114" s="140"/>
      <c r="B114" s="152"/>
      <c r="C114" s="67">
        <v>111</v>
      </c>
      <c r="D114" s="78" t="s">
        <v>119</v>
      </c>
      <c r="E114" s="108" t="s">
        <v>652</v>
      </c>
      <c r="F114" s="51" t="s">
        <v>35</v>
      </c>
      <c r="G114" s="51" t="s">
        <v>40</v>
      </c>
      <c r="H114" s="32">
        <f>REITORIA!I114+MUSEU!I114+ESAG!I114+CEART!I114+FAED!I114+CEAD!I114+CEFID!I114+CESFI!I114+CERES!I114</f>
        <v>178</v>
      </c>
      <c r="I114" s="38">
        <f>(REITORIA!I114-REITORIA!J114)+(MUSEU!I114-MUSEU!J114)+(ESAG!I114-ESAG!J114)+(CEART!I114-CEART!J114)+(FAED!I114-FAED!J114)+(CEAD!I114-CEAD!J114)+(CEFID!I114-CEFID!J114)+(CESFI!I114-CESFI!J114)+(CERES!I114-CERES!J114)</f>
        <v>62</v>
      </c>
      <c r="J114" s="45">
        <f t="shared" si="3"/>
        <v>116</v>
      </c>
      <c r="K114" s="33">
        <v>2.73</v>
      </c>
      <c r="L114" s="33">
        <f t="shared" si="4"/>
        <v>485.94</v>
      </c>
      <c r="M114" s="30">
        <f t="shared" si="5"/>
        <v>169.26</v>
      </c>
    </row>
    <row r="115" spans="1:13" ht="39.950000000000003" customHeight="1" x14ac:dyDescent="0.45">
      <c r="A115" s="140"/>
      <c r="B115" s="152"/>
      <c r="C115" s="67">
        <v>112</v>
      </c>
      <c r="D115" s="78" t="s">
        <v>120</v>
      </c>
      <c r="E115" s="107" t="s">
        <v>653</v>
      </c>
      <c r="F115" s="51" t="s">
        <v>35</v>
      </c>
      <c r="G115" s="51" t="s">
        <v>40</v>
      </c>
      <c r="H115" s="32">
        <f>REITORIA!I115+MUSEU!I115+ESAG!I115+CEART!I115+FAED!I115+CEAD!I115+CEFID!I115+CESFI!I115+CERES!I115</f>
        <v>158</v>
      </c>
      <c r="I115" s="38">
        <f>(REITORIA!I115-REITORIA!J115)+(MUSEU!I115-MUSEU!J115)+(ESAG!I115-ESAG!J115)+(CEART!I115-CEART!J115)+(FAED!I115-FAED!J115)+(CEAD!I115-CEAD!J115)+(CEFID!I115-CEFID!J115)+(CESFI!I115-CESFI!J115)+(CERES!I115-CERES!J115)</f>
        <v>34</v>
      </c>
      <c r="J115" s="45">
        <f t="shared" si="3"/>
        <v>124</v>
      </c>
      <c r="K115" s="33">
        <v>2.96</v>
      </c>
      <c r="L115" s="33">
        <f t="shared" si="4"/>
        <v>467.68</v>
      </c>
      <c r="M115" s="30">
        <f t="shared" si="5"/>
        <v>100.64</v>
      </c>
    </row>
    <row r="116" spans="1:13" ht="39.950000000000003" customHeight="1" x14ac:dyDescent="0.45">
      <c r="A116" s="140"/>
      <c r="B116" s="152"/>
      <c r="C116" s="67">
        <v>113</v>
      </c>
      <c r="D116" s="78" t="s">
        <v>121</v>
      </c>
      <c r="E116" s="107" t="s">
        <v>654</v>
      </c>
      <c r="F116" s="51" t="s">
        <v>35</v>
      </c>
      <c r="G116" s="51" t="s">
        <v>40</v>
      </c>
      <c r="H116" s="32">
        <f>REITORIA!I116+MUSEU!I116+ESAG!I116+CEART!I116+FAED!I116+CEAD!I116+CEFID!I116+CESFI!I116+CERES!I116</f>
        <v>128</v>
      </c>
      <c r="I116" s="38">
        <f>(REITORIA!I116-REITORIA!J116)+(MUSEU!I116-MUSEU!J116)+(ESAG!I116-ESAG!J116)+(CEART!I116-CEART!J116)+(FAED!I116-FAED!J116)+(CEAD!I116-CEAD!J116)+(CEFID!I116-CEFID!J116)+(CESFI!I116-CESFI!J116)+(CERES!I116-CERES!J116)</f>
        <v>12</v>
      </c>
      <c r="J116" s="45">
        <f t="shared" si="3"/>
        <v>116</v>
      </c>
      <c r="K116" s="33">
        <v>7.3</v>
      </c>
      <c r="L116" s="33">
        <f t="shared" si="4"/>
        <v>934.4</v>
      </c>
      <c r="M116" s="30">
        <f t="shared" si="5"/>
        <v>87.6</v>
      </c>
    </row>
    <row r="117" spans="1:13" ht="39.950000000000003" customHeight="1" x14ac:dyDescent="0.45">
      <c r="A117" s="140"/>
      <c r="B117" s="152"/>
      <c r="C117" s="67">
        <v>114</v>
      </c>
      <c r="D117" s="78" t="s">
        <v>122</v>
      </c>
      <c r="E117" s="107" t="s">
        <v>655</v>
      </c>
      <c r="F117" s="51" t="s">
        <v>35</v>
      </c>
      <c r="G117" s="51" t="s">
        <v>40</v>
      </c>
      <c r="H117" s="32">
        <f>REITORIA!I117+MUSEU!I117+ESAG!I117+CEART!I117+FAED!I117+CEAD!I117+CEFID!I117+CESFI!I117+CERES!I117</f>
        <v>168</v>
      </c>
      <c r="I117" s="38">
        <f>(REITORIA!I117-REITORIA!J117)+(MUSEU!I117-MUSEU!J117)+(ESAG!I117-ESAG!J117)+(CEART!I117-CEART!J117)+(FAED!I117-FAED!J117)+(CEAD!I117-CEAD!J117)+(CEFID!I117-CEFID!J117)+(CESFI!I117-CESFI!J117)+(CERES!I117-CERES!J117)</f>
        <v>85</v>
      </c>
      <c r="J117" s="45">
        <f t="shared" si="3"/>
        <v>83</v>
      </c>
      <c r="K117" s="33">
        <v>9</v>
      </c>
      <c r="L117" s="33">
        <f t="shared" si="4"/>
        <v>1512</v>
      </c>
      <c r="M117" s="30">
        <f t="shared" si="5"/>
        <v>765</v>
      </c>
    </row>
    <row r="118" spans="1:13" ht="39.950000000000003" customHeight="1" x14ac:dyDescent="0.45">
      <c r="A118" s="140"/>
      <c r="B118" s="152"/>
      <c r="C118" s="67">
        <v>115</v>
      </c>
      <c r="D118" s="78" t="s">
        <v>471</v>
      </c>
      <c r="E118" s="107" t="s">
        <v>656</v>
      </c>
      <c r="F118" s="51" t="s">
        <v>35</v>
      </c>
      <c r="G118" s="51" t="s">
        <v>40</v>
      </c>
      <c r="H118" s="32">
        <f>REITORIA!I118+MUSEU!I118+ESAG!I118+CEART!I118+FAED!I118+CEAD!I118+CEFID!I118+CESFI!I118+CERES!I118</f>
        <v>110</v>
      </c>
      <c r="I118" s="38">
        <f>(REITORIA!I118-REITORIA!J118)+(MUSEU!I118-MUSEU!J118)+(ESAG!I118-ESAG!J118)+(CEART!I118-CEART!J118)+(FAED!I118-FAED!J118)+(CEAD!I118-CEAD!J118)+(CEFID!I118-CEFID!J118)+(CESFI!I118-CESFI!J118)+(CERES!I118-CERES!J118)</f>
        <v>55</v>
      </c>
      <c r="J118" s="45">
        <f t="shared" si="3"/>
        <v>55</v>
      </c>
      <c r="K118" s="33">
        <v>3.14</v>
      </c>
      <c r="L118" s="33">
        <f t="shared" si="4"/>
        <v>345.40000000000003</v>
      </c>
      <c r="M118" s="30">
        <f t="shared" si="5"/>
        <v>172.70000000000002</v>
      </c>
    </row>
    <row r="119" spans="1:13" ht="39.950000000000003" customHeight="1" x14ac:dyDescent="0.45">
      <c r="A119" s="140"/>
      <c r="B119" s="152"/>
      <c r="C119" s="67">
        <v>116</v>
      </c>
      <c r="D119" s="78" t="s">
        <v>123</v>
      </c>
      <c r="E119" s="107" t="s">
        <v>657</v>
      </c>
      <c r="F119" s="51" t="s">
        <v>124</v>
      </c>
      <c r="G119" s="51" t="s">
        <v>40</v>
      </c>
      <c r="H119" s="32">
        <f>REITORIA!I119+MUSEU!I119+ESAG!I119+CEART!I119+FAED!I119+CEAD!I119+CEFID!I119+CESFI!I119+CERES!I119</f>
        <v>93</v>
      </c>
      <c r="I119" s="38">
        <f>(REITORIA!I119-REITORIA!J119)+(MUSEU!I119-MUSEU!J119)+(ESAG!I119-ESAG!J119)+(CEART!I119-CEART!J119)+(FAED!I119-FAED!J119)+(CEAD!I119-CEAD!J119)+(CEFID!I119-CEFID!J119)+(CESFI!I119-CESFI!J119)+(CERES!I119-CERES!J119)</f>
        <v>19</v>
      </c>
      <c r="J119" s="45">
        <f t="shared" si="3"/>
        <v>74</v>
      </c>
      <c r="K119" s="33">
        <v>9</v>
      </c>
      <c r="L119" s="33">
        <f t="shared" si="4"/>
        <v>837</v>
      </c>
      <c r="M119" s="30">
        <f t="shared" si="5"/>
        <v>171</v>
      </c>
    </row>
    <row r="120" spans="1:13" ht="39.950000000000003" customHeight="1" x14ac:dyDescent="0.45">
      <c r="A120" s="140"/>
      <c r="B120" s="152"/>
      <c r="C120" s="67">
        <v>117</v>
      </c>
      <c r="D120" s="78" t="s">
        <v>125</v>
      </c>
      <c r="E120" s="107" t="s">
        <v>658</v>
      </c>
      <c r="F120" s="51" t="s">
        <v>35</v>
      </c>
      <c r="G120" s="51" t="s">
        <v>40</v>
      </c>
      <c r="H120" s="32">
        <f>REITORIA!I120+MUSEU!I120+ESAG!I120+CEART!I120+FAED!I120+CEAD!I120+CEFID!I120+CESFI!I120+CERES!I120</f>
        <v>56</v>
      </c>
      <c r="I120" s="38">
        <f>(REITORIA!I120-REITORIA!J120)+(MUSEU!I120-MUSEU!J120)+(ESAG!I120-ESAG!J120)+(CEART!I120-CEART!J120)+(FAED!I120-FAED!J120)+(CEAD!I120-CEAD!J120)+(CEFID!I120-CEFID!J120)+(CESFI!I120-CESFI!J120)+(CERES!I120-CERES!J120)</f>
        <v>39</v>
      </c>
      <c r="J120" s="45">
        <f t="shared" si="3"/>
        <v>17</v>
      </c>
      <c r="K120" s="33">
        <v>9</v>
      </c>
      <c r="L120" s="33">
        <f t="shared" si="4"/>
        <v>504</v>
      </c>
      <c r="M120" s="30">
        <f t="shared" si="5"/>
        <v>351</v>
      </c>
    </row>
    <row r="121" spans="1:13" ht="39.950000000000003" customHeight="1" x14ac:dyDescent="0.45">
      <c r="A121" s="140"/>
      <c r="B121" s="152"/>
      <c r="C121" s="67">
        <v>118</v>
      </c>
      <c r="D121" s="78" t="s">
        <v>126</v>
      </c>
      <c r="E121" s="107" t="s">
        <v>659</v>
      </c>
      <c r="F121" s="51" t="s">
        <v>35</v>
      </c>
      <c r="G121" s="51" t="s">
        <v>40</v>
      </c>
      <c r="H121" s="32">
        <f>REITORIA!I121+MUSEU!I121+ESAG!I121+CEART!I121+FAED!I121+CEAD!I121+CEFID!I121+CESFI!I121+CERES!I121</f>
        <v>29</v>
      </c>
      <c r="I121" s="38">
        <f>(REITORIA!I121-REITORIA!J121)+(MUSEU!I121-MUSEU!J121)+(ESAG!I121-ESAG!J121)+(CEART!I121-CEART!J121)+(FAED!I121-FAED!J121)+(CEAD!I121-CEAD!J121)+(CEFID!I121-CEFID!J121)+(CESFI!I121-CESFI!J121)+(CERES!I121-CERES!J121)</f>
        <v>10</v>
      </c>
      <c r="J121" s="45">
        <f t="shared" si="3"/>
        <v>19</v>
      </c>
      <c r="K121" s="33">
        <v>55</v>
      </c>
      <c r="L121" s="33">
        <f t="shared" si="4"/>
        <v>1595</v>
      </c>
      <c r="M121" s="30">
        <f t="shared" si="5"/>
        <v>550</v>
      </c>
    </row>
    <row r="122" spans="1:13" ht="39.950000000000003" customHeight="1" x14ac:dyDescent="0.45">
      <c r="A122" s="140"/>
      <c r="B122" s="152"/>
      <c r="C122" s="67">
        <v>119</v>
      </c>
      <c r="D122" s="78" t="s">
        <v>127</v>
      </c>
      <c r="E122" s="107" t="s">
        <v>658</v>
      </c>
      <c r="F122" s="51" t="s">
        <v>35</v>
      </c>
      <c r="G122" s="51" t="s">
        <v>40</v>
      </c>
      <c r="H122" s="32">
        <f>REITORIA!I122+MUSEU!I122+ESAG!I122+CEART!I122+FAED!I122+CEAD!I122+CEFID!I122+CESFI!I122+CERES!I122</f>
        <v>38</v>
      </c>
      <c r="I122" s="38">
        <f>(REITORIA!I122-REITORIA!J122)+(MUSEU!I122-MUSEU!J122)+(ESAG!I122-ESAG!J122)+(CEART!I122-CEART!J122)+(FAED!I122-FAED!J122)+(CEAD!I122-CEAD!J122)+(CEFID!I122-CEFID!J122)+(CESFI!I122-CESFI!J122)+(CERES!I122-CERES!J122)</f>
        <v>21</v>
      </c>
      <c r="J122" s="45">
        <f t="shared" si="3"/>
        <v>17</v>
      </c>
      <c r="K122" s="33">
        <v>12.57</v>
      </c>
      <c r="L122" s="33">
        <f t="shared" si="4"/>
        <v>477.66</v>
      </c>
      <c r="M122" s="30">
        <f t="shared" si="5"/>
        <v>263.97000000000003</v>
      </c>
    </row>
    <row r="123" spans="1:13" ht="39.950000000000003" customHeight="1" x14ac:dyDescent="0.45">
      <c r="A123" s="140"/>
      <c r="B123" s="152"/>
      <c r="C123" s="67">
        <v>120</v>
      </c>
      <c r="D123" s="78" t="s">
        <v>427</v>
      </c>
      <c r="E123" s="107" t="s">
        <v>660</v>
      </c>
      <c r="F123" s="51" t="s">
        <v>428</v>
      </c>
      <c r="G123" s="51" t="s">
        <v>40</v>
      </c>
      <c r="H123" s="32">
        <f>REITORIA!I123+MUSEU!I123+ESAG!I123+CEART!I123+FAED!I123+CEAD!I123+CEFID!I123+CESFI!I123+CERES!I123</f>
        <v>90</v>
      </c>
      <c r="I123" s="38">
        <f>(REITORIA!I123-REITORIA!J123)+(MUSEU!I123-MUSEU!J123)+(ESAG!I123-ESAG!J123)+(CEART!I123-CEART!J123)+(FAED!I123-FAED!J123)+(CEAD!I123-CEAD!J123)+(CEFID!I123-CEFID!J123)+(CESFI!I123-CESFI!J123)+(CERES!I123-CERES!J123)</f>
        <v>60</v>
      </c>
      <c r="J123" s="45">
        <f t="shared" si="3"/>
        <v>30</v>
      </c>
      <c r="K123" s="33">
        <v>4.34</v>
      </c>
      <c r="L123" s="33">
        <f t="shared" si="4"/>
        <v>390.59999999999997</v>
      </c>
      <c r="M123" s="30">
        <f t="shared" si="5"/>
        <v>260.39999999999998</v>
      </c>
    </row>
    <row r="124" spans="1:13" ht="39.950000000000003" customHeight="1" x14ac:dyDescent="0.45">
      <c r="A124" s="140"/>
      <c r="B124" s="152"/>
      <c r="C124" s="67">
        <v>121</v>
      </c>
      <c r="D124" s="78" t="s">
        <v>128</v>
      </c>
      <c r="E124" s="107" t="s">
        <v>661</v>
      </c>
      <c r="F124" s="51" t="s">
        <v>115</v>
      </c>
      <c r="G124" s="51" t="s">
        <v>40</v>
      </c>
      <c r="H124" s="32">
        <f>REITORIA!I124+MUSEU!I124+ESAG!I124+CEART!I124+FAED!I124+CEAD!I124+CEFID!I124+CESFI!I124+CERES!I124</f>
        <v>45</v>
      </c>
      <c r="I124" s="38">
        <f>(REITORIA!I124-REITORIA!J124)+(MUSEU!I124-MUSEU!J124)+(ESAG!I124-ESAG!J124)+(CEART!I124-CEART!J124)+(FAED!I124-FAED!J124)+(CEAD!I124-CEAD!J124)+(CEFID!I124-CEFID!J124)+(CESFI!I124-CESFI!J124)+(CERES!I124-CERES!J124)</f>
        <v>10</v>
      </c>
      <c r="J124" s="45">
        <f t="shared" si="3"/>
        <v>35</v>
      </c>
      <c r="K124" s="33">
        <v>50</v>
      </c>
      <c r="L124" s="33">
        <f t="shared" si="4"/>
        <v>2250</v>
      </c>
      <c r="M124" s="30">
        <f t="shared" si="5"/>
        <v>500</v>
      </c>
    </row>
    <row r="125" spans="1:13" ht="39.950000000000003" customHeight="1" x14ac:dyDescent="0.45">
      <c r="A125" s="140"/>
      <c r="B125" s="152"/>
      <c r="C125" s="67">
        <v>122</v>
      </c>
      <c r="D125" s="78" t="s">
        <v>662</v>
      </c>
      <c r="E125" s="107" t="s">
        <v>663</v>
      </c>
      <c r="F125" s="51" t="s">
        <v>129</v>
      </c>
      <c r="G125" s="51" t="s">
        <v>40</v>
      </c>
      <c r="H125" s="32">
        <f>REITORIA!I125+MUSEU!I125+ESAG!I125+CEART!I125+FAED!I125+CEAD!I125+CEFID!I125+CESFI!I125+CERES!I125</f>
        <v>53</v>
      </c>
      <c r="I125" s="38">
        <f>(REITORIA!I125-REITORIA!J125)+(MUSEU!I125-MUSEU!J125)+(ESAG!I125-ESAG!J125)+(CEART!I125-CEART!J125)+(FAED!I125-FAED!J125)+(CEAD!I125-CEAD!J125)+(CEFID!I125-CEFID!J125)+(CESFI!I125-CESFI!J125)+(CERES!I125-CERES!J125)</f>
        <v>17</v>
      </c>
      <c r="J125" s="45">
        <f t="shared" si="3"/>
        <v>36</v>
      </c>
      <c r="K125" s="33">
        <v>150</v>
      </c>
      <c r="L125" s="33">
        <f t="shared" si="4"/>
        <v>7950</v>
      </c>
      <c r="M125" s="30">
        <f t="shared" si="5"/>
        <v>2550</v>
      </c>
    </row>
    <row r="126" spans="1:13" ht="39.950000000000003" customHeight="1" x14ac:dyDescent="0.45">
      <c r="A126" s="140"/>
      <c r="B126" s="152"/>
      <c r="C126" s="67">
        <v>123</v>
      </c>
      <c r="D126" s="78" t="s">
        <v>664</v>
      </c>
      <c r="E126" s="107" t="s">
        <v>665</v>
      </c>
      <c r="F126" s="51" t="s">
        <v>129</v>
      </c>
      <c r="G126" s="51" t="s">
        <v>40</v>
      </c>
      <c r="H126" s="32">
        <f>REITORIA!I126+MUSEU!I126+ESAG!I126+CEART!I126+FAED!I126+CEAD!I126+CEFID!I126+CESFI!I126+CERES!I126</f>
        <v>96</v>
      </c>
      <c r="I126" s="38">
        <f>(REITORIA!I126-REITORIA!J126)+(MUSEU!I126-MUSEU!J126)+(ESAG!I126-ESAG!J126)+(CEART!I126-CEART!J126)+(FAED!I126-FAED!J126)+(CEAD!I126-CEAD!J126)+(CEFID!I126-CEFID!J126)+(CESFI!I126-CESFI!J126)+(CERES!I126-CERES!J126)</f>
        <v>7</v>
      </c>
      <c r="J126" s="45">
        <f t="shared" si="3"/>
        <v>89</v>
      </c>
      <c r="K126" s="33">
        <v>50</v>
      </c>
      <c r="L126" s="33">
        <f t="shared" si="4"/>
        <v>4800</v>
      </c>
      <c r="M126" s="30">
        <f t="shared" si="5"/>
        <v>350</v>
      </c>
    </row>
    <row r="127" spans="1:13" ht="39.950000000000003" customHeight="1" x14ac:dyDescent="0.45">
      <c r="A127" s="140"/>
      <c r="B127" s="152"/>
      <c r="C127" s="67">
        <v>124</v>
      </c>
      <c r="D127" s="78" t="s">
        <v>666</v>
      </c>
      <c r="E127" s="107" t="s">
        <v>667</v>
      </c>
      <c r="F127" s="51" t="s">
        <v>129</v>
      </c>
      <c r="G127" s="51" t="s">
        <v>40</v>
      </c>
      <c r="H127" s="32">
        <f>REITORIA!I127+MUSEU!I127+ESAG!I127+CEART!I127+FAED!I127+CEAD!I127+CEFID!I127+CESFI!I127+CERES!I127</f>
        <v>133</v>
      </c>
      <c r="I127" s="38">
        <f>(REITORIA!I127-REITORIA!J127)+(MUSEU!I127-MUSEU!J127)+(ESAG!I127-ESAG!J127)+(CEART!I127-CEART!J127)+(FAED!I127-FAED!J127)+(CEAD!I127-CEAD!J127)+(CEFID!I127-CEFID!J127)+(CESFI!I127-CESFI!J127)+(CERES!I127-CERES!J127)</f>
        <v>65</v>
      </c>
      <c r="J127" s="45">
        <f t="shared" si="3"/>
        <v>68</v>
      </c>
      <c r="K127" s="33">
        <v>150</v>
      </c>
      <c r="L127" s="33">
        <f t="shared" si="4"/>
        <v>19950</v>
      </c>
      <c r="M127" s="30">
        <f t="shared" si="5"/>
        <v>9750</v>
      </c>
    </row>
    <row r="128" spans="1:13" ht="39.950000000000003" customHeight="1" x14ac:dyDescent="0.45">
      <c r="A128" s="140"/>
      <c r="B128" s="152"/>
      <c r="C128" s="67">
        <v>125</v>
      </c>
      <c r="D128" s="78" t="s">
        <v>130</v>
      </c>
      <c r="E128" s="107" t="s">
        <v>668</v>
      </c>
      <c r="F128" s="51" t="s">
        <v>131</v>
      </c>
      <c r="G128" s="51" t="s">
        <v>40</v>
      </c>
      <c r="H128" s="32">
        <f>REITORIA!I128+MUSEU!I128+ESAG!I128+CEART!I128+FAED!I128+CEAD!I128+CEFID!I128+CESFI!I128+CERES!I128</f>
        <v>24</v>
      </c>
      <c r="I128" s="38">
        <f>(REITORIA!I128-REITORIA!J128)+(MUSEU!I128-MUSEU!J128)+(ESAG!I128-ESAG!J128)+(CEART!I128-CEART!J128)+(FAED!I128-FAED!J128)+(CEAD!I128-CEAD!J128)+(CEFID!I128-CEFID!J128)+(CESFI!I128-CESFI!J128)+(CERES!I128-CERES!J128)</f>
        <v>3</v>
      </c>
      <c r="J128" s="45">
        <f t="shared" si="3"/>
        <v>21</v>
      </c>
      <c r="K128" s="33">
        <v>36.68</v>
      </c>
      <c r="L128" s="33">
        <f t="shared" si="4"/>
        <v>880.31999999999994</v>
      </c>
      <c r="M128" s="30">
        <f t="shared" si="5"/>
        <v>110.03999999999999</v>
      </c>
    </row>
    <row r="129" spans="1:13" ht="39.950000000000003" customHeight="1" x14ac:dyDescent="0.45">
      <c r="A129" s="140"/>
      <c r="B129" s="152"/>
      <c r="C129" s="67">
        <v>126</v>
      </c>
      <c r="D129" s="78" t="s">
        <v>669</v>
      </c>
      <c r="E129" s="107" t="s">
        <v>646</v>
      </c>
      <c r="F129" s="51" t="s">
        <v>129</v>
      </c>
      <c r="G129" s="51" t="s">
        <v>40</v>
      </c>
      <c r="H129" s="32">
        <f>REITORIA!I129+MUSEU!I129+ESAG!I129+CEART!I129+FAED!I129+CEAD!I129+CEFID!I129+CESFI!I129+CERES!I129</f>
        <v>50</v>
      </c>
      <c r="I129" s="38">
        <f>(REITORIA!I129-REITORIA!J129)+(MUSEU!I129-MUSEU!J129)+(ESAG!I129-ESAG!J129)+(CEART!I129-CEART!J129)+(FAED!I129-FAED!J129)+(CEAD!I129-CEAD!J129)+(CEFID!I129-CEFID!J129)+(CESFI!I129-CESFI!J129)+(CERES!I129-CERES!J129)</f>
        <v>10</v>
      </c>
      <c r="J129" s="45">
        <f t="shared" si="3"/>
        <v>40</v>
      </c>
      <c r="K129" s="33">
        <v>152</v>
      </c>
      <c r="L129" s="33">
        <f t="shared" si="4"/>
        <v>7600</v>
      </c>
      <c r="M129" s="30">
        <f t="shared" si="5"/>
        <v>1520</v>
      </c>
    </row>
    <row r="130" spans="1:13" ht="39.950000000000003" customHeight="1" x14ac:dyDescent="0.45">
      <c r="A130" s="140"/>
      <c r="B130" s="152"/>
      <c r="C130" s="67">
        <v>127</v>
      </c>
      <c r="D130" s="78" t="s">
        <v>670</v>
      </c>
      <c r="E130" s="107" t="s">
        <v>665</v>
      </c>
      <c r="F130" s="51" t="s">
        <v>115</v>
      </c>
      <c r="G130" s="51" t="s">
        <v>40</v>
      </c>
      <c r="H130" s="32">
        <f>REITORIA!I130+MUSEU!I130+ESAG!I130+CEART!I130+FAED!I130+CEAD!I130+CEFID!I130+CESFI!I130+CERES!I130</f>
        <v>28</v>
      </c>
      <c r="I130" s="38">
        <f>(REITORIA!I130-REITORIA!J130)+(MUSEU!I130-MUSEU!J130)+(ESAG!I130-ESAG!J130)+(CEART!I130-CEART!J130)+(FAED!I130-FAED!J130)+(CEAD!I130-CEAD!J130)+(CEFID!I130-CEFID!J130)+(CESFI!I130-CESFI!J130)+(CERES!I130-CERES!J130)</f>
        <v>5</v>
      </c>
      <c r="J130" s="45">
        <f t="shared" si="3"/>
        <v>23</v>
      </c>
      <c r="K130" s="33">
        <v>55</v>
      </c>
      <c r="L130" s="33">
        <f t="shared" si="4"/>
        <v>1540</v>
      </c>
      <c r="M130" s="30">
        <f t="shared" si="5"/>
        <v>275</v>
      </c>
    </row>
    <row r="131" spans="1:13" ht="39.950000000000003" customHeight="1" x14ac:dyDescent="0.45">
      <c r="A131" s="140"/>
      <c r="B131" s="152"/>
      <c r="C131" s="67">
        <v>128</v>
      </c>
      <c r="D131" s="78" t="s">
        <v>671</v>
      </c>
      <c r="E131" s="107" t="s">
        <v>672</v>
      </c>
      <c r="F131" s="51" t="s">
        <v>115</v>
      </c>
      <c r="G131" s="51" t="s">
        <v>40</v>
      </c>
      <c r="H131" s="32">
        <f>REITORIA!I131+MUSEU!I131+ESAG!I131+CEART!I131+FAED!I131+CEAD!I131+CEFID!I131+CESFI!I131+CERES!I131</f>
        <v>101</v>
      </c>
      <c r="I131" s="38">
        <f>(REITORIA!I131-REITORIA!J131)+(MUSEU!I131-MUSEU!J131)+(ESAG!I131-ESAG!J131)+(CEART!I131-CEART!J131)+(FAED!I131-FAED!J131)+(CEAD!I131-CEAD!J131)+(CEFID!I131-CEFID!J131)+(CESFI!I131-CESFI!J131)+(CERES!I131-CERES!J131)</f>
        <v>34</v>
      </c>
      <c r="J131" s="45">
        <f t="shared" si="3"/>
        <v>67</v>
      </c>
      <c r="K131" s="33">
        <v>58.57</v>
      </c>
      <c r="L131" s="33">
        <f t="shared" si="4"/>
        <v>5915.57</v>
      </c>
      <c r="M131" s="30">
        <f t="shared" si="5"/>
        <v>1991.38</v>
      </c>
    </row>
    <row r="132" spans="1:13" ht="39.950000000000003" customHeight="1" x14ac:dyDescent="0.45">
      <c r="A132" s="140"/>
      <c r="B132" s="152"/>
      <c r="C132" s="67">
        <v>129</v>
      </c>
      <c r="D132" s="78" t="s">
        <v>673</v>
      </c>
      <c r="E132" s="107" t="s">
        <v>674</v>
      </c>
      <c r="F132" s="51" t="s">
        <v>35</v>
      </c>
      <c r="G132" s="51" t="s">
        <v>40</v>
      </c>
      <c r="H132" s="32">
        <f>REITORIA!I132+MUSEU!I132+ESAG!I132+CEART!I132+FAED!I132+CEAD!I132+CEFID!I132+CESFI!I132+CERES!I132</f>
        <v>130</v>
      </c>
      <c r="I132" s="38">
        <f>(REITORIA!I132-REITORIA!J132)+(MUSEU!I132-MUSEU!J132)+(ESAG!I132-ESAG!J132)+(CEART!I132-CEART!J132)+(FAED!I132-FAED!J132)+(CEAD!I132-CEAD!J132)+(CEFID!I132-CEFID!J132)+(CESFI!I132-CESFI!J132)+(CERES!I132-CERES!J132)</f>
        <v>37</v>
      </c>
      <c r="J132" s="45">
        <f t="shared" si="3"/>
        <v>93</v>
      </c>
      <c r="K132" s="33">
        <v>16.21</v>
      </c>
      <c r="L132" s="33">
        <f t="shared" si="4"/>
        <v>2107.3000000000002</v>
      </c>
      <c r="M132" s="30">
        <f t="shared" si="5"/>
        <v>599.77</v>
      </c>
    </row>
    <row r="133" spans="1:13" ht="39.950000000000003" customHeight="1" x14ac:dyDescent="0.45">
      <c r="A133" s="140"/>
      <c r="B133" s="152"/>
      <c r="C133" s="67">
        <v>130</v>
      </c>
      <c r="D133" s="78" t="s">
        <v>675</v>
      </c>
      <c r="E133" s="107" t="s">
        <v>674</v>
      </c>
      <c r="F133" s="51" t="s">
        <v>35</v>
      </c>
      <c r="G133" s="51" t="s">
        <v>40</v>
      </c>
      <c r="H133" s="32">
        <f>REITORIA!I133+MUSEU!I133+ESAG!I133+CEART!I133+FAED!I133+CEAD!I133+CEFID!I133+CESFI!I133+CERES!I133</f>
        <v>35</v>
      </c>
      <c r="I133" s="38">
        <f>(REITORIA!I133-REITORIA!J133)+(MUSEU!I133-MUSEU!J133)+(ESAG!I133-ESAG!J133)+(CEART!I133-CEART!J133)+(FAED!I133-FAED!J133)+(CEAD!I133-CEAD!J133)+(CEFID!I133-CEFID!J133)+(CESFI!I133-CESFI!J133)+(CERES!I133-CERES!J133)</f>
        <v>12</v>
      </c>
      <c r="J133" s="45">
        <f t="shared" ref="J133:J196" si="7">H133-I133</f>
        <v>23</v>
      </c>
      <c r="K133" s="33">
        <v>23.92</v>
      </c>
      <c r="L133" s="33">
        <f t="shared" ref="L133:L196" si="8">K133*H133</f>
        <v>837.2</v>
      </c>
      <c r="M133" s="30">
        <f t="shared" ref="M133:M196" si="9">K133*I133</f>
        <v>287.04000000000002</v>
      </c>
    </row>
    <row r="134" spans="1:13" ht="39.950000000000003" customHeight="1" x14ac:dyDescent="0.45">
      <c r="A134" s="140"/>
      <c r="B134" s="152"/>
      <c r="C134" s="67">
        <v>131</v>
      </c>
      <c r="D134" s="78" t="s">
        <v>432</v>
      </c>
      <c r="E134" s="107" t="s">
        <v>676</v>
      </c>
      <c r="F134" s="51" t="s">
        <v>431</v>
      </c>
      <c r="G134" s="51" t="s">
        <v>40</v>
      </c>
      <c r="H134" s="32">
        <f>REITORIA!I134+MUSEU!I134+ESAG!I134+CEART!I134+FAED!I134+CEAD!I134+CEFID!I134+CESFI!I134+CERES!I134</f>
        <v>28</v>
      </c>
      <c r="I134" s="38">
        <f>(REITORIA!I134-REITORIA!J134)+(MUSEU!I134-MUSEU!J134)+(ESAG!I134-ESAG!J134)+(CEART!I134-CEART!J134)+(FAED!I134-FAED!J134)+(CEAD!I134-CEAD!J134)+(CEFID!I134-CEFID!J134)+(CESFI!I134-CESFI!J134)+(CERES!I134-CERES!J134)</f>
        <v>7</v>
      </c>
      <c r="J134" s="45">
        <f t="shared" si="7"/>
        <v>21</v>
      </c>
      <c r="K134" s="33">
        <v>62.95</v>
      </c>
      <c r="L134" s="33">
        <f t="shared" si="8"/>
        <v>1762.6000000000001</v>
      </c>
      <c r="M134" s="30">
        <f t="shared" si="9"/>
        <v>440.65000000000003</v>
      </c>
    </row>
    <row r="135" spans="1:13" ht="39.950000000000003" customHeight="1" x14ac:dyDescent="0.45">
      <c r="A135" s="140"/>
      <c r="B135" s="152"/>
      <c r="C135" s="67">
        <v>132</v>
      </c>
      <c r="D135" s="78" t="s">
        <v>433</v>
      </c>
      <c r="E135" s="107" t="s">
        <v>677</v>
      </c>
      <c r="F135" s="51" t="s">
        <v>228</v>
      </c>
      <c r="G135" s="51" t="s">
        <v>40</v>
      </c>
      <c r="H135" s="32">
        <f>REITORIA!I135+MUSEU!I135+ESAG!I135+CEART!I135+FAED!I135+CEAD!I135+CEFID!I135+CESFI!I135+CERES!I135</f>
        <v>28</v>
      </c>
      <c r="I135" s="38">
        <f>(REITORIA!I135-REITORIA!J135)+(MUSEU!I135-MUSEU!J135)+(ESAG!I135-ESAG!J135)+(CEART!I135-CEART!J135)+(FAED!I135-FAED!J135)+(CEAD!I135-CEAD!J135)+(CEFID!I135-CEFID!J135)+(CESFI!I135-CESFI!J135)+(CERES!I135-CERES!J135)</f>
        <v>14</v>
      </c>
      <c r="J135" s="45">
        <f t="shared" si="7"/>
        <v>14</v>
      </c>
      <c r="K135" s="33">
        <v>4.4400000000000004</v>
      </c>
      <c r="L135" s="33">
        <f t="shared" si="8"/>
        <v>124.32000000000001</v>
      </c>
      <c r="M135" s="30">
        <f t="shared" si="9"/>
        <v>62.160000000000004</v>
      </c>
    </row>
    <row r="136" spans="1:13" ht="39.950000000000003" customHeight="1" x14ac:dyDescent="0.45">
      <c r="A136" s="140"/>
      <c r="B136" s="152"/>
      <c r="C136" s="67">
        <v>133</v>
      </c>
      <c r="D136" s="78" t="s">
        <v>132</v>
      </c>
      <c r="E136" s="107" t="s">
        <v>678</v>
      </c>
      <c r="F136" s="51" t="s">
        <v>35</v>
      </c>
      <c r="G136" s="51" t="s">
        <v>40</v>
      </c>
      <c r="H136" s="32">
        <f>REITORIA!I136+MUSEU!I136+ESAG!I136+CEART!I136+FAED!I136+CEAD!I136+CEFID!I136+CESFI!I136+CERES!I136</f>
        <v>10</v>
      </c>
      <c r="I136" s="38">
        <f>(REITORIA!I136-REITORIA!J136)+(MUSEU!I136-MUSEU!J136)+(ESAG!I136-ESAG!J136)+(CEART!I136-CEART!J136)+(FAED!I136-FAED!J136)+(CEAD!I136-CEAD!J136)+(CEFID!I136-CEFID!J136)+(CESFI!I136-CESFI!J136)+(CERES!I136-CERES!J136)</f>
        <v>7</v>
      </c>
      <c r="J136" s="45">
        <f t="shared" si="7"/>
        <v>3</v>
      </c>
      <c r="K136" s="33">
        <v>15.58</v>
      </c>
      <c r="L136" s="33">
        <f t="shared" si="8"/>
        <v>155.80000000000001</v>
      </c>
      <c r="M136" s="30">
        <f t="shared" si="9"/>
        <v>109.06</v>
      </c>
    </row>
    <row r="137" spans="1:13" ht="39.950000000000003" customHeight="1" x14ac:dyDescent="0.45">
      <c r="A137" s="140"/>
      <c r="B137" s="152"/>
      <c r="C137" s="67">
        <v>134</v>
      </c>
      <c r="D137" s="78" t="s">
        <v>133</v>
      </c>
      <c r="E137" s="107" t="s">
        <v>679</v>
      </c>
      <c r="F137" s="51" t="s">
        <v>35</v>
      </c>
      <c r="G137" s="51" t="s">
        <v>40</v>
      </c>
      <c r="H137" s="32">
        <f>REITORIA!I137+MUSEU!I137+ESAG!I137+CEART!I137+FAED!I137+CEAD!I137+CEFID!I137+CESFI!I137+CERES!I137</f>
        <v>105</v>
      </c>
      <c r="I137" s="38">
        <f>(REITORIA!I137-REITORIA!J137)+(MUSEU!I137-MUSEU!J137)+(ESAG!I137-ESAG!J137)+(CEART!I137-CEART!J137)+(FAED!I137-FAED!J137)+(CEAD!I137-CEAD!J137)+(CEFID!I137-CEFID!J137)+(CESFI!I137-CESFI!J137)+(CERES!I137-CERES!J137)</f>
        <v>43</v>
      </c>
      <c r="J137" s="45">
        <f t="shared" si="7"/>
        <v>62</v>
      </c>
      <c r="K137" s="33">
        <v>1.4</v>
      </c>
      <c r="L137" s="33">
        <f t="shared" si="8"/>
        <v>147</v>
      </c>
      <c r="M137" s="30">
        <f t="shared" si="9"/>
        <v>60.199999999999996</v>
      </c>
    </row>
    <row r="138" spans="1:13" ht="39.950000000000003" customHeight="1" x14ac:dyDescent="0.45">
      <c r="A138" s="140"/>
      <c r="B138" s="152"/>
      <c r="C138" s="67">
        <v>135</v>
      </c>
      <c r="D138" s="78" t="s">
        <v>680</v>
      </c>
      <c r="E138" s="107" t="s">
        <v>681</v>
      </c>
      <c r="F138" s="51" t="s">
        <v>35</v>
      </c>
      <c r="G138" s="51" t="s">
        <v>40</v>
      </c>
      <c r="H138" s="32">
        <f>REITORIA!I138+MUSEU!I138+ESAG!I138+CEART!I138+FAED!I138+CEAD!I138+CEFID!I138+CESFI!I138+CERES!I138</f>
        <v>105</v>
      </c>
      <c r="I138" s="38">
        <f>(REITORIA!I138-REITORIA!J138)+(MUSEU!I138-MUSEU!J138)+(ESAG!I138-ESAG!J138)+(CEART!I138-CEART!J138)+(FAED!I138-FAED!J138)+(CEAD!I138-CEAD!J138)+(CEFID!I138-CEFID!J138)+(CESFI!I138-CESFI!J138)+(CERES!I138-CERES!J138)</f>
        <v>53</v>
      </c>
      <c r="J138" s="45">
        <f t="shared" si="7"/>
        <v>52</v>
      </c>
      <c r="K138" s="33">
        <v>1.91</v>
      </c>
      <c r="L138" s="33">
        <f t="shared" si="8"/>
        <v>200.54999999999998</v>
      </c>
      <c r="M138" s="30">
        <f t="shared" si="9"/>
        <v>101.22999999999999</v>
      </c>
    </row>
    <row r="139" spans="1:13" ht="39.950000000000003" customHeight="1" x14ac:dyDescent="0.45">
      <c r="A139" s="140"/>
      <c r="B139" s="152"/>
      <c r="C139" s="67">
        <v>136</v>
      </c>
      <c r="D139" s="78" t="s">
        <v>134</v>
      </c>
      <c r="E139" s="107" t="s">
        <v>682</v>
      </c>
      <c r="F139" s="51" t="s">
        <v>35</v>
      </c>
      <c r="G139" s="51" t="s">
        <v>40</v>
      </c>
      <c r="H139" s="32">
        <f>REITORIA!I139+MUSEU!I139+ESAG!I139+CEART!I139+FAED!I139+CEAD!I139+CEFID!I139+CESFI!I139+CERES!I139</f>
        <v>60</v>
      </c>
      <c r="I139" s="38">
        <f>(REITORIA!I139-REITORIA!J139)+(MUSEU!I139-MUSEU!J139)+(ESAG!I139-ESAG!J139)+(CEART!I139-CEART!J139)+(FAED!I139-FAED!J139)+(CEAD!I139-CEAD!J139)+(CEFID!I139-CEFID!J139)+(CESFI!I139-CESFI!J139)+(CERES!I139-CERES!J139)</f>
        <v>48</v>
      </c>
      <c r="J139" s="45">
        <f t="shared" si="7"/>
        <v>12</v>
      </c>
      <c r="K139" s="33">
        <v>5.46</v>
      </c>
      <c r="L139" s="33">
        <f t="shared" si="8"/>
        <v>327.60000000000002</v>
      </c>
      <c r="M139" s="30">
        <f t="shared" si="9"/>
        <v>262.08</v>
      </c>
    </row>
    <row r="140" spans="1:13" ht="39.950000000000003" customHeight="1" x14ac:dyDescent="0.45">
      <c r="A140" s="140"/>
      <c r="B140" s="152"/>
      <c r="C140" s="67">
        <v>137</v>
      </c>
      <c r="D140" s="78" t="s">
        <v>135</v>
      </c>
      <c r="E140" s="107" t="s">
        <v>658</v>
      </c>
      <c r="F140" s="51" t="s">
        <v>131</v>
      </c>
      <c r="G140" s="51" t="s">
        <v>40</v>
      </c>
      <c r="H140" s="32">
        <f>REITORIA!I140+MUSEU!I140+ESAG!I140+CEART!I140+FAED!I140+CEAD!I140+CEFID!I140+CESFI!I140+CERES!I140</f>
        <v>45</v>
      </c>
      <c r="I140" s="38">
        <f>(REITORIA!I140-REITORIA!J140)+(MUSEU!I140-MUSEU!J140)+(ESAG!I140-ESAG!J140)+(CEART!I140-CEART!J140)+(FAED!I140-FAED!J140)+(CEAD!I140-CEAD!J140)+(CEFID!I140-CEFID!J140)+(CESFI!I140-CESFI!J140)+(CERES!I140-CERES!J140)</f>
        <v>27</v>
      </c>
      <c r="J140" s="45">
        <f t="shared" si="7"/>
        <v>18</v>
      </c>
      <c r="K140" s="33">
        <v>24.21</v>
      </c>
      <c r="L140" s="33">
        <f t="shared" si="8"/>
        <v>1089.45</v>
      </c>
      <c r="M140" s="30">
        <f t="shared" si="9"/>
        <v>653.67000000000007</v>
      </c>
    </row>
    <row r="141" spans="1:13" ht="39.950000000000003" customHeight="1" x14ac:dyDescent="0.45">
      <c r="A141" s="140"/>
      <c r="B141" s="152"/>
      <c r="C141" s="68">
        <v>138</v>
      </c>
      <c r="D141" s="79" t="s">
        <v>683</v>
      </c>
      <c r="E141" s="109" t="s">
        <v>684</v>
      </c>
      <c r="F141" s="42" t="s">
        <v>115</v>
      </c>
      <c r="G141" s="52" t="s">
        <v>40</v>
      </c>
      <c r="H141" s="32">
        <f>REITORIA!I141+MUSEU!I141+ESAG!I141+CEART!I141+FAED!I141+CEAD!I141+CEFID!I141+CESFI!I141+CERES!I141</f>
        <v>8</v>
      </c>
      <c r="I141" s="38">
        <f>(REITORIA!I141-REITORIA!J141)+(MUSEU!I141-MUSEU!J141)+(ESAG!I141-ESAG!J141)+(CEART!I141-CEART!J141)+(FAED!I141-FAED!J141)+(CEAD!I141-CEAD!J141)+(CEFID!I141-CEFID!J141)+(CESFI!I141-CESFI!J141)+(CERES!I141-CERES!J141)</f>
        <v>8</v>
      </c>
      <c r="J141" s="45">
        <f t="shared" si="7"/>
        <v>0</v>
      </c>
      <c r="K141" s="33">
        <v>1137.08</v>
      </c>
      <c r="L141" s="33">
        <f t="shared" si="8"/>
        <v>9096.64</v>
      </c>
      <c r="M141" s="30">
        <f t="shared" si="9"/>
        <v>9096.64</v>
      </c>
    </row>
    <row r="142" spans="1:13" ht="39.950000000000003" customHeight="1" x14ac:dyDescent="0.45">
      <c r="A142" s="140"/>
      <c r="B142" s="152"/>
      <c r="C142" s="67">
        <v>139</v>
      </c>
      <c r="D142" s="78" t="s">
        <v>685</v>
      </c>
      <c r="E142" s="110" t="s">
        <v>665</v>
      </c>
      <c r="F142" s="52" t="s">
        <v>115</v>
      </c>
      <c r="G142" s="52" t="s">
        <v>40</v>
      </c>
      <c r="H142" s="32">
        <f>REITORIA!I142+MUSEU!I142+ESAG!I142+CEART!I142+FAED!I142+CEAD!I142+CEFID!I142+CESFI!I142+CERES!I142</f>
        <v>4</v>
      </c>
      <c r="I142" s="38">
        <f>(REITORIA!I142-REITORIA!J142)+(MUSEU!I142-MUSEU!J142)+(ESAG!I142-ESAG!J142)+(CEART!I142-CEART!J142)+(FAED!I142-FAED!J142)+(CEAD!I142-CEAD!J142)+(CEFID!I142-CEFID!J142)+(CESFI!I142-CESFI!J142)+(CERES!I142-CERES!J142)</f>
        <v>1</v>
      </c>
      <c r="J142" s="45">
        <f t="shared" si="7"/>
        <v>3</v>
      </c>
      <c r="K142" s="33">
        <v>86.68</v>
      </c>
      <c r="L142" s="33">
        <f t="shared" si="8"/>
        <v>346.72</v>
      </c>
      <c r="M142" s="30">
        <f t="shared" si="9"/>
        <v>86.68</v>
      </c>
    </row>
    <row r="143" spans="1:13" ht="39.950000000000003" customHeight="1" x14ac:dyDescent="0.45">
      <c r="A143" s="140"/>
      <c r="B143" s="152"/>
      <c r="C143" s="67">
        <v>140</v>
      </c>
      <c r="D143" s="78" t="s">
        <v>686</v>
      </c>
      <c r="E143" s="110" t="s">
        <v>687</v>
      </c>
      <c r="F143" s="52" t="s">
        <v>129</v>
      </c>
      <c r="G143" s="52" t="s">
        <v>40</v>
      </c>
      <c r="H143" s="32">
        <f>REITORIA!I143+MUSEU!I143+ESAG!I143+CEART!I143+FAED!I143+CEAD!I143+CEFID!I143+CESFI!I143+CERES!I143</f>
        <v>10</v>
      </c>
      <c r="I143" s="38">
        <f>(REITORIA!I143-REITORIA!J143)+(MUSEU!I143-MUSEU!J143)+(ESAG!I143-ESAG!J143)+(CEART!I143-CEART!J143)+(FAED!I143-FAED!J143)+(CEAD!I143-CEAD!J143)+(CEFID!I143-CEFID!J143)+(CESFI!I143-CESFI!J143)+(CERES!I143-CERES!J143)</f>
        <v>2</v>
      </c>
      <c r="J143" s="45">
        <f t="shared" si="7"/>
        <v>8</v>
      </c>
      <c r="K143" s="33">
        <v>222.92</v>
      </c>
      <c r="L143" s="33">
        <f t="shared" si="8"/>
        <v>2229.1999999999998</v>
      </c>
      <c r="M143" s="30">
        <f t="shared" si="9"/>
        <v>445.84</v>
      </c>
    </row>
    <row r="144" spans="1:13" ht="39.950000000000003" customHeight="1" x14ac:dyDescent="0.45">
      <c r="A144" s="140"/>
      <c r="B144" s="152"/>
      <c r="C144" s="67">
        <v>141</v>
      </c>
      <c r="D144" s="78" t="s">
        <v>688</v>
      </c>
      <c r="E144" s="110" t="s">
        <v>689</v>
      </c>
      <c r="F144" s="52" t="s">
        <v>131</v>
      </c>
      <c r="G144" s="52" t="s">
        <v>40</v>
      </c>
      <c r="H144" s="32">
        <f>REITORIA!I144+MUSEU!I144+ESAG!I144+CEART!I144+FAED!I144+CEAD!I144+CEFID!I144+CESFI!I144+CERES!I144</f>
        <v>12</v>
      </c>
      <c r="I144" s="38">
        <f>(REITORIA!I144-REITORIA!J144)+(MUSEU!I144-MUSEU!J144)+(ESAG!I144-ESAG!J144)+(CEART!I144-CEART!J144)+(FAED!I144-FAED!J144)+(CEAD!I144-CEAD!J144)+(CEFID!I144-CEFID!J144)+(CESFI!I144-CESFI!J144)+(CERES!I144-CERES!J144)</f>
        <v>6</v>
      </c>
      <c r="J144" s="45">
        <f t="shared" si="7"/>
        <v>6</v>
      </c>
      <c r="K144" s="33">
        <v>74.92</v>
      </c>
      <c r="L144" s="33">
        <f t="shared" si="8"/>
        <v>899.04</v>
      </c>
      <c r="M144" s="30">
        <f t="shared" si="9"/>
        <v>449.52</v>
      </c>
    </row>
    <row r="145" spans="1:14" ht="39.950000000000003" customHeight="1" x14ac:dyDescent="0.45">
      <c r="A145" s="140"/>
      <c r="B145" s="152"/>
      <c r="C145" s="67">
        <v>142</v>
      </c>
      <c r="D145" s="78" t="s">
        <v>690</v>
      </c>
      <c r="E145" s="107" t="s">
        <v>691</v>
      </c>
      <c r="F145" s="52" t="s">
        <v>115</v>
      </c>
      <c r="G145" s="52" t="s">
        <v>40</v>
      </c>
      <c r="H145" s="32">
        <f>REITORIA!I145+MUSEU!I145+ESAG!I145+CEART!I145+FAED!I145+CEAD!I145+CEFID!I145+CESFI!I145+CERES!I145</f>
        <v>2</v>
      </c>
      <c r="I145" s="38">
        <f>(REITORIA!I145-REITORIA!J145)+(MUSEU!I145-MUSEU!J145)+(ESAG!I145-ESAG!J145)+(CEART!I145-CEART!J145)+(FAED!I145-FAED!J145)+(CEAD!I145-CEAD!J145)+(CEFID!I145-CEFID!J145)+(CESFI!I145-CESFI!J145)+(CERES!I145-CERES!J145)</f>
        <v>0</v>
      </c>
      <c r="J145" s="45">
        <f t="shared" si="7"/>
        <v>2</v>
      </c>
      <c r="K145" s="33">
        <v>50.67</v>
      </c>
      <c r="L145" s="33">
        <f t="shared" si="8"/>
        <v>101.34</v>
      </c>
      <c r="M145" s="30">
        <f t="shared" si="9"/>
        <v>0</v>
      </c>
    </row>
    <row r="146" spans="1:14" ht="39.950000000000003" customHeight="1" x14ac:dyDescent="0.45">
      <c r="A146" s="140"/>
      <c r="B146" s="152"/>
      <c r="C146" s="67">
        <v>143</v>
      </c>
      <c r="D146" s="78" t="s">
        <v>692</v>
      </c>
      <c r="E146" s="110" t="s">
        <v>693</v>
      </c>
      <c r="F146" s="52" t="s">
        <v>115</v>
      </c>
      <c r="G146" s="52" t="s">
        <v>40</v>
      </c>
      <c r="H146" s="32">
        <f>REITORIA!I146+MUSEU!I146+ESAG!I146+CEART!I146+FAED!I146+CEAD!I146+CEFID!I146+CESFI!I146+CERES!I146</f>
        <v>7</v>
      </c>
      <c r="I146" s="38">
        <f>(REITORIA!I146-REITORIA!J146)+(MUSEU!I146-MUSEU!J146)+(ESAG!I146-ESAG!J146)+(CEART!I146-CEART!J146)+(FAED!I146-FAED!J146)+(CEAD!I146-CEAD!J146)+(CEFID!I146-CEFID!J146)+(CESFI!I146-CESFI!J146)+(CERES!I146-CERES!J146)</f>
        <v>5</v>
      </c>
      <c r="J146" s="45">
        <f t="shared" si="7"/>
        <v>2</v>
      </c>
      <c r="K146" s="33">
        <v>65.5</v>
      </c>
      <c r="L146" s="33">
        <f t="shared" si="8"/>
        <v>458.5</v>
      </c>
      <c r="M146" s="30">
        <f t="shared" si="9"/>
        <v>327.5</v>
      </c>
    </row>
    <row r="147" spans="1:14" ht="39.950000000000003" customHeight="1" x14ac:dyDescent="0.45">
      <c r="A147" s="141"/>
      <c r="B147" s="153"/>
      <c r="C147" s="67">
        <v>144</v>
      </c>
      <c r="D147" s="78" t="s">
        <v>694</v>
      </c>
      <c r="E147" s="110" t="s">
        <v>695</v>
      </c>
      <c r="F147" s="52" t="s">
        <v>115</v>
      </c>
      <c r="G147" s="52" t="s">
        <v>40</v>
      </c>
      <c r="H147" s="32">
        <f>REITORIA!I147+MUSEU!I147+ESAG!I147+CEART!I147+FAED!I147+CEAD!I147+CEFID!I147+CESFI!I147+CERES!I147</f>
        <v>2</v>
      </c>
      <c r="I147" s="38">
        <f>(REITORIA!I147-REITORIA!J147)+(MUSEU!I147-MUSEU!J147)+(ESAG!I147-ESAG!J147)+(CEART!I147-CEART!J147)+(FAED!I147-FAED!J147)+(CEAD!I147-CEAD!J147)+(CEFID!I147-CEFID!J147)+(CESFI!I147-CESFI!J147)+(CERES!I147-CERES!J147)</f>
        <v>2</v>
      </c>
      <c r="J147" s="45">
        <f t="shared" si="7"/>
        <v>0</v>
      </c>
      <c r="K147" s="33">
        <v>58.36</v>
      </c>
      <c r="L147" s="33">
        <f t="shared" si="8"/>
        <v>116.72</v>
      </c>
      <c r="M147" s="30">
        <f t="shared" si="9"/>
        <v>116.72</v>
      </c>
    </row>
    <row r="148" spans="1:14" ht="39.950000000000003" customHeight="1" x14ac:dyDescent="0.45">
      <c r="A148" s="154">
        <v>3</v>
      </c>
      <c r="B148" s="100"/>
      <c r="C148" s="66">
        <v>145</v>
      </c>
      <c r="D148" s="75" t="s">
        <v>696</v>
      </c>
      <c r="E148" s="104" t="s">
        <v>697</v>
      </c>
      <c r="F148" s="49" t="s">
        <v>136</v>
      </c>
      <c r="G148" s="49" t="s">
        <v>40</v>
      </c>
      <c r="H148" s="32">
        <f>REITORIA!I148+MUSEU!I148+ESAG!I148+CEART!I148+FAED!I148+CEAD!I148+CEFID!I148+CESFI!I148+CERES!I148</f>
        <v>63</v>
      </c>
      <c r="I148" s="38">
        <f>(REITORIA!I148-REITORIA!J148)+(MUSEU!I148-MUSEU!J148)+(ESAG!I148-ESAG!J148)+(CEART!I148-CEART!J148)+(FAED!I148-FAED!J148)+(CEAD!I148-CEAD!J148)+(CEFID!I148-CEFID!J148)+(CESFI!I148-CESFI!J148)+(CERES!I148-CERES!J148)</f>
        <v>3</v>
      </c>
      <c r="J148" s="45">
        <f t="shared" si="7"/>
        <v>60</v>
      </c>
      <c r="K148" s="33">
        <v>10.63</v>
      </c>
      <c r="L148" s="33">
        <f t="shared" si="8"/>
        <v>669.69</v>
      </c>
      <c r="M148" s="30">
        <f t="shared" si="9"/>
        <v>31.89</v>
      </c>
    </row>
    <row r="149" spans="1:14" ht="39.950000000000003" customHeight="1" x14ac:dyDescent="0.45">
      <c r="A149" s="155"/>
      <c r="B149" s="101"/>
      <c r="C149" s="66">
        <v>146</v>
      </c>
      <c r="D149" s="75" t="s">
        <v>455</v>
      </c>
      <c r="E149" s="104" t="s">
        <v>698</v>
      </c>
      <c r="F149" s="49" t="s">
        <v>228</v>
      </c>
      <c r="G149" s="49" t="s">
        <v>40</v>
      </c>
      <c r="H149" s="32">
        <f>REITORIA!I149+MUSEU!I149+ESAG!I149+CEART!I149+FAED!I149+CEAD!I149+CEFID!I149+CESFI!I149+CERES!I149</f>
        <v>25</v>
      </c>
      <c r="I149" s="38">
        <f>(REITORIA!I149-REITORIA!J149)+(MUSEU!I149-MUSEU!J149)+(ESAG!I149-ESAG!J149)+(CEART!I149-CEART!J149)+(FAED!I149-FAED!J149)+(CEAD!I149-CEAD!J149)+(CEFID!I149-CEFID!J149)+(CESFI!I149-CESFI!J149)+(CERES!I149-CERES!J149)</f>
        <v>7</v>
      </c>
      <c r="J149" s="45">
        <f t="shared" si="7"/>
        <v>18</v>
      </c>
      <c r="K149" s="33">
        <v>4.1399999999999997</v>
      </c>
      <c r="L149" s="33">
        <f t="shared" si="8"/>
        <v>103.49999999999999</v>
      </c>
      <c r="M149" s="30">
        <f t="shared" si="9"/>
        <v>28.979999999999997</v>
      </c>
    </row>
    <row r="150" spans="1:14" ht="39.950000000000003" customHeight="1" x14ac:dyDescent="0.45">
      <c r="A150" s="155"/>
      <c r="B150" s="101"/>
      <c r="C150" s="66">
        <v>147</v>
      </c>
      <c r="D150" s="75" t="s">
        <v>452</v>
      </c>
      <c r="E150" s="104" t="s">
        <v>699</v>
      </c>
      <c r="F150" s="49" t="s">
        <v>428</v>
      </c>
      <c r="G150" s="49" t="s">
        <v>40</v>
      </c>
      <c r="H150" s="32">
        <f>REITORIA!I150+MUSEU!I150+ESAG!I150+CEART!I150+FAED!I150+CEAD!I150+CEFID!I150+CESFI!I150+CERES!I150</f>
        <v>69</v>
      </c>
      <c r="I150" s="38">
        <f>(REITORIA!I150-REITORIA!J150)+(MUSEU!I150-MUSEU!J150)+(ESAG!I150-ESAG!J150)+(CEART!I150-CEART!J150)+(FAED!I150-FAED!J150)+(CEAD!I150-CEAD!J150)+(CEFID!I150-CEFID!J150)+(CESFI!I150-CESFI!J150)+(CERES!I150-CERES!J150)</f>
        <v>6</v>
      </c>
      <c r="J150" s="45">
        <f t="shared" si="7"/>
        <v>63</v>
      </c>
      <c r="K150" s="33">
        <v>7.4</v>
      </c>
      <c r="L150" s="33">
        <f t="shared" si="8"/>
        <v>510.6</v>
      </c>
      <c r="M150" s="30">
        <f t="shared" si="9"/>
        <v>44.400000000000006</v>
      </c>
    </row>
    <row r="151" spans="1:14" ht="39.950000000000003" customHeight="1" x14ac:dyDescent="0.45">
      <c r="A151" s="155"/>
      <c r="B151" s="101"/>
      <c r="C151" s="66">
        <v>148</v>
      </c>
      <c r="D151" s="75" t="s">
        <v>137</v>
      </c>
      <c r="E151" s="104" t="s">
        <v>700</v>
      </c>
      <c r="F151" s="49" t="s">
        <v>35</v>
      </c>
      <c r="G151" s="49" t="s">
        <v>40</v>
      </c>
      <c r="H151" s="32">
        <f>REITORIA!I151+MUSEU!I151+ESAG!I151+CEART!I151+FAED!I151+CEAD!I151+CEFID!I151+CESFI!I151+CERES!I151</f>
        <v>54</v>
      </c>
      <c r="I151" s="38">
        <f>(REITORIA!I151-REITORIA!J151)+(MUSEU!I151-MUSEU!J151)+(ESAG!I151-ESAG!J151)+(CEART!I151-CEART!J151)+(FAED!I151-FAED!J151)+(CEAD!I151-CEAD!J151)+(CEFID!I151-CEFID!J151)+(CESFI!I151-CESFI!J151)+(CERES!I151-CERES!J151)</f>
        <v>6</v>
      </c>
      <c r="J151" s="45">
        <f t="shared" si="7"/>
        <v>48</v>
      </c>
      <c r="K151" s="33">
        <v>14.79</v>
      </c>
      <c r="L151" s="33">
        <f t="shared" si="8"/>
        <v>798.66</v>
      </c>
      <c r="M151" s="30">
        <f t="shared" si="9"/>
        <v>88.74</v>
      </c>
    </row>
    <row r="152" spans="1:14" ht="39.950000000000003" customHeight="1" x14ac:dyDescent="0.45">
      <c r="A152" s="155"/>
      <c r="B152" s="101"/>
      <c r="C152" s="66">
        <v>149</v>
      </c>
      <c r="D152" s="75" t="s">
        <v>138</v>
      </c>
      <c r="E152" s="104" t="s">
        <v>701</v>
      </c>
      <c r="F152" s="49" t="s">
        <v>35</v>
      </c>
      <c r="G152" s="49" t="s">
        <v>40</v>
      </c>
      <c r="H152" s="32">
        <f>REITORIA!I152+MUSEU!I152+ESAG!I152+CEART!I152+FAED!I152+CEAD!I152+CEFID!I152+CESFI!I152+CERES!I152</f>
        <v>58</v>
      </c>
      <c r="I152" s="38">
        <f>(REITORIA!I152-REITORIA!J152)+(MUSEU!I152-MUSEU!J152)+(ESAG!I152-ESAG!J152)+(CEART!I152-CEART!J152)+(FAED!I152-FAED!J152)+(CEAD!I152-CEAD!J152)+(CEFID!I152-CEFID!J152)+(CESFI!I152-CESFI!J152)+(CERES!I152-CERES!J152)</f>
        <v>10</v>
      </c>
      <c r="J152" s="45">
        <f t="shared" si="7"/>
        <v>48</v>
      </c>
      <c r="K152" s="33">
        <v>49.8</v>
      </c>
      <c r="L152" s="33">
        <f t="shared" si="8"/>
        <v>2888.3999999999996</v>
      </c>
      <c r="M152" s="30">
        <f t="shared" si="9"/>
        <v>498</v>
      </c>
      <c r="N152" s="58" t="s">
        <v>507</v>
      </c>
    </row>
    <row r="153" spans="1:14" ht="39.950000000000003" customHeight="1" x14ac:dyDescent="0.45">
      <c r="A153" s="155"/>
      <c r="B153" s="101"/>
      <c r="C153" s="66">
        <v>150</v>
      </c>
      <c r="D153" s="75" t="s">
        <v>139</v>
      </c>
      <c r="E153" s="104" t="s">
        <v>702</v>
      </c>
      <c r="F153" s="49" t="s">
        <v>31</v>
      </c>
      <c r="G153" s="49" t="s">
        <v>40</v>
      </c>
      <c r="H153" s="32">
        <f>REITORIA!I153+MUSEU!I153+ESAG!I153+CEART!I153+FAED!I153+CEAD!I153+CEFID!I153+CESFI!I153+CERES!I153</f>
        <v>190</v>
      </c>
      <c r="I153" s="38">
        <f>(REITORIA!I153-REITORIA!J153)+(MUSEU!I153-MUSEU!J153)+(ESAG!I153-ESAG!J153)+(CEART!I153-CEART!J153)+(FAED!I153-FAED!J153)+(CEAD!I153-CEAD!J153)+(CEFID!I153-CEFID!J153)+(CESFI!I153-CESFI!J153)+(CERES!I153-CERES!J153)</f>
        <v>30</v>
      </c>
      <c r="J153" s="45">
        <f t="shared" si="7"/>
        <v>160</v>
      </c>
      <c r="K153" s="33">
        <v>8.81</v>
      </c>
      <c r="L153" s="33">
        <f t="shared" si="8"/>
        <v>1673.9</v>
      </c>
      <c r="M153" s="30">
        <f t="shared" si="9"/>
        <v>264.3</v>
      </c>
      <c r="N153" s="58" t="s">
        <v>507</v>
      </c>
    </row>
    <row r="154" spans="1:14" ht="39.950000000000003" customHeight="1" x14ac:dyDescent="0.45">
      <c r="A154" s="155"/>
      <c r="B154" s="101"/>
      <c r="C154" s="66">
        <v>151</v>
      </c>
      <c r="D154" s="75" t="s">
        <v>140</v>
      </c>
      <c r="E154" s="104" t="s">
        <v>703</v>
      </c>
      <c r="F154" s="49" t="s">
        <v>35</v>
      </c>
      <c r="G154" s="49" t="s">
        <v>40</v>
      </c>
      <c r="H154" s="32">
        <f>REITORIA!I154+MUSEU!I154+ESAG!I154+CEART!I154+FAED!I154+CEAD!I154+CEFID!I154+CESFI!I154+CERES!I154</f>
        <v>206</v>
      </c>
      <c r="I154" s="38">
        <f>(REITORIA!I154-REITORIA!J154)+(MUSEU!I154-MUSEU!J154)+(ESAG!I154-ESAG!J154)+(CEART!I154-CEART!J154)+(FAED!I154-FAED!J154)+(CEAD!I154-CEAD!J154)+(CEFID!I154-CEFID!J154)+(CESFI!I154-CESFI!J154)+(CERES!I154-CERES!J154)</f>
        <v>10</v>
      </c>
      <c r="J154" s="45">
        <f t="shared" si="7"/>
        <v>196</v>
      </c>
      <c r="K154" s="33">
        <v>1</v>
      </c>
      <c r="L154" s="33">
        <f t="shared" si="8"/>
        <v>206</v>
      </c>
      <c r="M154" s="30">
        <f t="shared" si="9"/>
        <v>10</v>
      </c>
    </row>
    <row r="155" spans="1:14" ht="39.950000000000003" customHeight="1" x14ac:dyDescent="0.45">
      <c r="A155" s="155"/>
      <c r="B155" s="101"/>
      <c r="C155" s="66">
        <v>152</v>
      </c>
      <c r="D155" s="75" t="s">
        <v>141</v>
      </c>
      <c r="E155" s="104" t="s">
        <v>704</v>
      </c>
      <c r="F155" s="49" t="s">
        <v>142</v>
      </c>
      <c r="G155" s="49" t="s">
        <v>40</v>
      </c>
      <c r="H155" s="32">
        <f>REITORIA!I155+MUSEU!I155+ESAG!I155+CEART!I155+FAED!I155+CEAD!I155+CEFID!I155+CESFI!I155+CERES!I155</f>
        <v>95</v>
      </c>
      <c r="I155" s="38">
        <f>(REITORIA!I155-REITORIA!J155)+(MUSEU!I155-MUSEU!J155)+(ESAG!I155-ESAG!J155)+(CEART!I155-CEART!J155)+(FAED!I155-FAED!J155)+(CEAD!I155-CEAD!J155)+(CEFID!I155-CEFID!J155)+(CESFI!I155-CESFI!J155)+(CERES!I155-CERES!J155)</f>
        <v>12</v>
      </c>
      <c r="J155" s="45">
        <f t="shared" si="7"/>
        <v>83</v>
      </c>
      <c r="K155" s="33">
        <v>1.76</v>
      </c>
      <c r="L155" s="33">
        <f t="shared" si="8"/>
        <v>167.2</v>
      </c>
      <c r="M155" s="30">
        <f t="shared" si="9"/>
        <v>21.12</v>
      </c>
    </row>
    <row r="156" spans="1:14" ht="39.950000000000003" customHeight="1" x14ac:dyDescent="0.45">
      <c r="A156" s="155"/>
      <c r="B156" s="101"/>
      <c r="C156" s="66">
        <v>153</v>
      </c>
      <c r="D156" s="75" t="s">
        <v>143</v>
      </c>
      <c r="E156" s="104" t="s">
        <v>705</v>
      </c>
      <c r="F156" s="49" t="s">
        <v>35</v>
      </c>
      <c r="G156" s="49" t="s">
        <v>40</v>
      </c>
      <c r="H156" s="32">
        <f>REITORIA!I156+MUSEU!I156+ESAG!I156+CEART!I156+FAED!I156+CEAD!I156+CEFID!I156+CESFI!I156+CERES!I156</f>
        <v>251</v>
      </c>
      <c r="I156" s="38">
        <f>(REITORIA!I156-REITORIA!J156)+(MUSEU!I156-MUSEU!J156)+(ESAG!I156-ESAG!J156)+(CEART!I156-CEART!J156)+(FAED!I156-FAED!J156)+(CEAD!I156-CEAD!J156)+(CEFID!I156-CEFID!J156)+(CESFI!I156-CESFI!J156)+(CERES!I156-CERES!J156)</f>
        <v>89</v>
      </c>
      <c r="J156" s="45">
        <f t="shared" si="7"/>
        <v>162</v>
      </c>
      <c r="K156" s="33">
        <v>8.1</v>
      </c>
      <c r="L156" s="33">
        <f t="shared" si="8"/>
        <v>2033.1</v>
      </c>
      <c r="M156" s="30">
        <f t="shared" si="9"/>
        <v>720.9</v>
      </c>
    </row>
    <row r="157" spans="1:14" ht="39.950000000000003" customHeight="1" x14ac:dyDescent="0.45">
      <c r="A157" s="155"/>
      <c r="B157" s="101"/>
      <c r="C157" s="66">
        <v>154</v>
      </c>
      <c r="D157" s="75" t="s">
        <v>472</v>
      </c>
      <c r="E157" s="104" t="s">
        <v>706</v>
      </c>
      <c r="F157" s="49" t="s">
        <v>35</v>
      </c>
      <c r="G157" s="49" t="s">
        <v>40</v>
      </c>
      <c r="H157" s="32">
        <f>REITORIA!I157+MUSEU!I157+ESAG!I157+CEART!I157+FAED!I157+CEAD!I157+CEFID!I157+CESFI!I157+CERES!I157</f>
        <v>16</v>
      </c>
      <c r="I157" s="38">
        <f>(REITORIA!I157-REITORIA!J157)+(MUSEU!I157-MUSEU!J157)+(ESAG!I157-ESAG!J157)+(CEART!I157-CEART!J157)+(FAED!I157-FAED!J157)+(CEAD!I157-CEAD!J157)+(CEFID!I157-CEFID!J157)+(CESFI!I157-CESFI!J157)+(CERES!I157-CERES!J157)</f>
        <v>4</v>
      </c>
      <c r="J157" s="45">
        <f t="shared" si="7"/>
        <v>12</v>
      </c>
      <c r="K157" s="33">
        <v>45.91</v>
      </c>
      <c r="L157" s="33">
        <f t="shared" si="8"/>
        <v>734.56</v>
      </c>
      <c r="M157" s="30">
        <f t="shared" si="9"/>
        <v>183.64</v>
      </c>
    </row>
    <row r="158" spans="1:14" ht="39.950000000000003" customHeight="1" x14ac:dyDescent="0.45">
      <c r="A158" s="155"/>
      <c r="B158" s="101"/>
      <c r="C158" s="66">
        <v>155</v>
      </c>
      <c r="D158" s="75" t="s">
        <v>144</v>
      </c>
      <c r="E158" s="104" t="s">
        <v>707</v>
      </c>
      <c r="F158" s="49" t="s">
        <v>35</v>
      </c>
      <c r="G158" s="49" t="s">
        <v>40</v>
      </c>
      <c r="H158" s="32">
        <f>REITORIA!I158+MUSEU!I158+ESAG!I158+CEART!I158+FAED!I158+CEAD!I158+CEFID!I158+CESFI!I158+CERES!I158</f>
        <v>26</v>
      </c>
      <c r="I158" s="38">
        <f>(REITORIA!I158-REITORIA!J158)+(MUSEU!I158-MUSEU!J158)+(ESAG!I158-ESAG!J158)+(CEART!I158-CEART!J158)+(FAED!I158-FAED!J158)+(CEAD!I158-CEAD!J158)+(CEFID!I158-CEFID!J158)+(CESFI!I158-CESFI!J158)+(CERES!I158-CERES!J158)</f>
        <v>12</v>
      </c>
      <c r="J158" s="45">
        <f t="shared" si="7"/>
        <v>14</v>
      </c>
      <c r="K158" s="33">
        <v>15.93</v>
      </c>
      <c r="L158" s="33">
        <f t="shared" si="8"/>
        <v>414.18</v>
      </c>
      <c r="M158" s="30">
        <f t="shared" si="9"/>
        <v>191.16</v>
      </c>
    </row>
    <row r="159" spans="1:14" ht="39.950000000000003" customHeight="1" x14ac:dyDescent="0.45">
      <c r="A159" s="155"/>
      <c r="B159" s="101"/>
      <c r="C159" s="66">
        <v>156</v>
      </c>
      <c r="D159" s="75" t="s">
        <v>145</v>
      </c>
      <c r="E159" s="104" t="s">
        <v>708</v>
      </c>
      <c r="F159" s="49" t="s">
        <v>146</v>
      </c>
      <c r="G159" s="49" t="s">
        <v>40</v>
      </c>
      <c r="H159" s="32">
        <f>REITORIA!I159+MUSEU!I159+ESAG!I159+CEART!I159+FAED!I159+CEAD!I159+CEFID!I159+CESFI!I159+CERES!I159</f>
        <v>111</v>
      </c>
      <c r="I159" s="38">
        <f>(REITORIA!I159-REITORIA!J159)+(MUSEU!I159-MUSEU!J159)+(ESAG!I159-ESAG!J159)+(CEART!I159-CEART!J159)+(FAED!I159-FAED!J159)+(CEAD!I159-CEAD!J159)+(CEFID!I159-CEFID!J159)+(CESFI!I159-CESFI!J159)+(CERES!I159-CERES!J159)</f>
        <v>33</v>
      </c>
      <c r="J159" s="45">
        <f t="shared" si="7"/>
        <v>78</v>
      </c>
      <c r="K159" s="33">
        <v>3.71</v>
      </c>
      <c r="L159" s="33">
        <f t="shared" si="8"/>
        <v>411.81</v>
      </c>
      <c r="M159" s="30">
        <f t="shared" si="9"/>
        <v>122.42999999999999</v>
      </c>
    </row>
    <row r="160" spans="1:14" ht="39.950000000000003" customHeight="1" x14ac:dyDescent="0.45">
      <c r="A160" s="155"/>
      <c r="B160" s="157" t="s">
        <v>514</v>
      </c>
      <c r="C160" s="66">
        <v>157</v>
      </c>
      <c r="D160" s="75" t="s">
        <v>147</v>
      </c>
      <c r="E160" s="104" t="s">
        <v>709</v>
      </c>
      <c r="F160" s="49" t="s">
        <v>35</v>
      </c>
      <c r="G160" s="49" t="s">
        <v>40</v>
      </c>
      <c r="H160" s="32">
        <f>REITORIA!I160+MUSEU!I160+ESAG!I160+CEART!I160+FAED!I160+CEAD!I160+CEFID!I160+CESFI!I160+CERES!I160</f>
        <v>63</v>
      </c>
      <c r="I160" s="38">
        <f>(REITORIA!I160-REITORIA!J160)+(MUSEU!I160-MUSEU!J160)+(ESAG!I160-ESAG!J160)+(CEART!I160-CEART!J160)+(FAED!I160-FAED!J160)+(CEAD!I160-CEAD!J160)+(CEFID!I160-CEFID!J160)+(CESFI!I160-CESFI!J160)+(CERES!I160-CERES!J160)</f>
        <v>15</v>
      </c>
      <c r="J160" s="45">
        <f t="shared" si="7"/>
        <v>48</v>
      </c>
      <c r="K160" s="33">
        <v>9.58</v>
      </c>
      <c r="L160" s="33">
        <f t="shared" si="8"/>
        <v>603.54</v>
      </c>
      <c r="M160" s="30">
        <f t="shared" si="9"/>
        <v>143.69999999999999</v>
      </c>
    </row>
    <row r="161" spans="1:13" ht="39.950000000000003" customHeight="1" x14ac:dyDescent="0.45">
      <c r="A161" s="155"/>
      <c r="B161" s="157"/>
      <c r="C161" s="66">
        <v>158</v>
      </c>
      <c r="D161" s="80" t="s">
        <v>473</v>
      </c>
      <c r="E161" s="111" t="s">
        <v>710</v>
      </c>
      <c r="F161" s="49" t="s">
        <v>435</v>
      </c>
      <c r="G161" s="50" t="s">
        <v>40</v>
      </c>
      <c r="H161" s="32">
        <f>REITORIA!I161+MUSEU!I161+ESAG!I161+CEART!I161+FAED!I161+CEAD!I161+CEFID!I161+CESFI!I161+CERES!I161</f>
        <v>177</v>
      </c>
      <c r="I161" s="38">
        <f>(REITORIA!I161-REITORIA!J161)+(MUSEU!I161-MUSEU!J161)+(ESAG!I161-ESAG!J161)+(CEART!I161-CEART!J161)+(FAED!I161-FAED!J161)+(CEAD!I161-CEAD!J161)+(CEFID!I161-CEFID!J161)+(CESFI!I161-CESFI!J161)+(CERES!I161-CERES!J161)</f>
        <v>137</v>
      </c>
      <c r="J161" s="45">
        <f t="shared" si="7"/>
        <v>40</v>
      </c>
      <c r="K161" s="33">
        <v>4.4000000000000004</v>
      </c>
      <c r="L161" s="33">
        <f t="shared" si="8"/>
        <v>778.80000000000007</v>
      </c>
      <c r="M161" s="30">
        <f t="shared" si="9"/>
        <v>602.80000000000007</v>
      </c>
    </row>
    <row r="162" spans="1:13" ht="39.950000000000003" customHeight="1" x14ac:dyDescent="0.45">
      <c r="A162" s="155"/>
      <c r="B162" s="157"/>
      <c r="C162" s="66">
        <v>159</v>
      </c>
      <c r="D162" s="81" t="s">
        <v>474</v>
      </c>
      <c r="E162" s="112" t="s">
        <v>711</v>
      </c>
      <c r="F162" s="49" t="s">
        <v>228</v>
      </c>
      <c r="G162" s="50" t="s">
        <v>40</v>
      </c>
      <c r="H162" s="32">
        <f>REITORIA!I162+MUSEU!I162+ESAG!I162+CEART!I162+FAED!I162+CEAD!I162+CEFID!I162+CESFI!I162+CERES!I162</f>
        <v>74</v>
      </c>
      <c r="I162" s="38">
        <f>(REITORIA!I162-REITORIA!J162)+(MUSEU!I162-MUSEU!J162)+(ESAG!I162-ESAG!J162)+(CEART!I162-CEART!J162)+(FAED!I162-FAED!J162)+(CEAD!I162-CEAD!J162)+(CEFID!I162-CEFID!J162)+(CESFI!I162-CESFI!J162)+(CERES!I162-CERES!J162)</f>
        <v>30</v>
      </c>
      <c r="J162" s="45">
        <f t="shared" si="7"/>
        <v>44</v>
      </c>
      <c r="K162" s="33">
        <v>11.69</v>
      </c>
      <c r="L162" s="33">
        <f t="shared" si="8"/>
        <v>865.06</v>
      </c>
      <c r="M162" s="30">
        <f t="shared" si="9"/>
        <v>350.7</v>
      </c>
    </row>
    <row r="163" spans="1:13" ht="39.950000000000003" customHeight="1" x14ac:dyDescent="0.45">
      <c r="A163" s="155"/>
      <c r="B163" s="157"/>
      <c r="C163" s="66">
        <v>160</v>
      </c>
      <c r="D163" s="81" t="s">
        <v>475</v>
      </c>
      <c r="E163" s="112" t="s">
        <v>712</v>
      </c>
      <c r="F163" s="49" t="s">
        <v>476</v>
      </c>
      <c r="G163" s="50" t="s">
        <v>40</v>
      </c>
      <c r="H163" s="32">
        <f>REITORIA!I163+MUSEU!I163+ESAG!I163+CEART!I163+FAED!I163+CEAD!I163+CEFID!I163+CESFI!I163+CERES!I163</f>
        <v>81</v>
      </c>
      <c r="I163" s="38">
        <f>(REITORIA!I163-REITORIA!J163)+(MUSEU!I163-MUSEU!J163)+(ESAG!I163-ESAG!J163)+(CEART!I163-CEART!J163)+(FAED!I163-FAED!J163)+(CEAD!I163-CEAD!J163)+(CEFID!I163-CEFID!J163)+(CESFI!I163-CESFI!J163)+(CERES!I163-CERES!J163)</f>
        <v>20</v>
      </c>
      <c r="J163" s="45">
        <f t="shared" si="7"/>
        <v>61</v>
      </c>
      <c r="K163" s="33">
        <v>19.25</v>
      </c>
      <c r="L163" s="33">
        <f t="shared" si="8"/>
        <v>1559.25</v>
      </c>
      <c r="M163" s="30">
        <f t="shared" si="9"/>
        <v>385</v>
      </c>
    </row>
    <row r="164" spans="1:13" ht="39.950000000000003" customHeight="1" x14ac:dyDescent="0.45">
      <c r="A164" s="155"/>
      <c r="B164" s="157"/>
      <c r="C164" s="66">
        <v>161</v>
      </c>
      <c r="D164" s="75" t="s">
        <v>148</v>
      </c>
      <c r="E164" s="104" t="s">
        <v>713</v>
      </c>
      <c r="F164" s="49" t="s">
        <v>35</v>
      </c>
      <c r="G164" s="49" t="s">
        <v>40</v>
      </c>
      <c r="H164" s="32">
        <f>REITORIA!I164+MUSEU!I164+ESAG!I164+CEART!I164+FAED!I164+CEAD!I164+CEFID!I164+CESFI!I164+CERES!I164</f>
        <v>62</v>
      </c>
      <c r="I164" s="38">
        <f>(REITORIA!I164-REITORIA!J164)+(MUSEU!I164-MUSEU!J164)+(ESAG!I164-ESAG!J164)+(CEART!I164-CEART!J164)+(FAED!I164-FAED!J164)+(CEAD!I164-CEAD!J164)+(CEFID!I164-CEFID!J164)+(CESFI!I164-CESFI!J164)+(CERES!I164-CERES!J164)</f>
        <v>18</v>
      </c>
      <c r="J164" s="45">
        <f t="shared" si="7"/>
        <v>44</v>
      </c>
      <c r="K164" s="33">
        <v>4.4400000000000004</v>
      </c>
      <c r="L164" s="33">
        <f t="shared" si="8"/>
        <v>275.28000000000003</v>
      </c>
      <c r="M164" s="30">
        <f t="shared" si="9"/>
        <v>79.92</v>
      </c>
    </row>
    <row r="165" spans="1:13" ht="39.950000000000003" customHeight="1" x14ac:dyDescent="0.45">
      <c r="A165" s="155"/>
      <c r="B165" s="157"/>
      <c r="C165" s="66">
        <v>162</v>
      </c>
      <c r="D165" s="75" t="s">
        <v>149</v>
      </c>
      <c r="E165" s="104" t="s">
        <v>714</v>
      </c>
      <c r="F165" s="49" t="s">
        <v>44</v>
      </c>
      <c r="G165" s="49" t="s">
        <v>40</v>
      </c>
      <c r="H165" s="32">
        <f>REITORIA!I165+MUSEU!I165+ESAG!I165+CEART!I165+FAED!I165+CEAD!I165+CEFID!I165+CESFI!I165+CERES!I165</f>
        <v>39</v>
      </c>
      <c r="I165" s="38">
        <f>(REITORIA!I165-REITORIA!J165)+(MUSEU!I165-MUSEU!J165)+(ESAG!I165-ESAG!J165)+(CEART!I165-CEART!J165)+(FAED!I165-FAED!J165)+(CEAD!I165-CEAD!J165)+(CEFID!I165-CEFID!J165)+(CESFI!I165-CESFI!J165)+(CERES!I165-CERES!J165)</f>
        <v>16</v>
      </c>
      <c r="J165" s="45">
        <f t="shared" si="7"/>
        <v>23</v>
      </c>
      <c r="K165" s="33">
        <v>12.33</v>
      </c>
      <c r="L165" s="33">
        <f t="shared" si="8"/>
        <v>480.87</v>
      </c>
      <c r="M165" s="30">
        <f t="shared" si="9"/>
        <v>197.28</v>
      </c>
    </row>
    <row r="166" spans="1:13" ht="39.950000000000003" customHeight="1" x14ac:dyDescent="0.45">
      <c r="A166" s="155"/>
      <c r="B166" s="157"/>
      <c r="C166" s="66">
        <v>163</v>
      </c>
      <c r="D166" s="75" t="s">
        <v>150</v>
      </c>
      <c r="E166" s="104" t="s">
        <v>715</v>
      </c>
      <c r="F166" s="49" t="s">
        <v>35</v>
      </c>
      <c r="G166" s="49" t="s">
        <v>40</v>
      </c>
      <c r="H166" s="32">
        <f>REITORIA!I166+MUSEU!I166+ESAG!I166+CEART!I166+FAED!I166+CEAD!I166+CEFID!I166+CESFI!I166+CERES!I166</f>
        <v>55</v>
      </c>
      <c r="I166" s="38">
        <f>(REITORIA!I166-REITORIA!J166)+(MUSEU!I166-MUSEU!J166)+(ESAG!I166-ESAG!J166)+(CEART!I166-CEART!J166)+(FAED!I166-FAED!J166)+(CEAD!I166-CEAD!J166)+(CEFID!I166-CEFID!J166)+(CESFI!I166-CESFI!J166)+(CERES!I166-CERES!J166)</f>
        <v>11</v>
      </c>
      <c r="J166" s="45">
        <f t="shared" si="7"/>
        <v>44</v>
      </c>
      <c r="K166" s="33">
        <v>4.96</v>
      </c>
      <c r="L166" s="33">
        <f t="shared" si="8"/>
        <v>272.8</v>
      </c>
      <c r="M166" s="30">
        <f t="shared" si="9"/>
        <v>54.56</v>
      </c>
    </row>
    <row r="167" spans="1:13" ht="39.950000000000003" customHeight="1" x14ac:dyDescent="0.45">
      <c r="A167" s="155"/>
      <c r="B167" s="157"/>
      <c r="C167" s="66">
        <v>164</v>
      </c>
      <c r="D167" s="75" t="s">
        <v>151</v>
      </c>
      <c r="E167" s="104" t="s">
        <v>716</v>
      </c>
      <c r="F167" s="49" t="s">
        <v>35</v>
      </c>
      <c r="G167" s="49" t="s">
        <v>40</v>
      </c>
      <c r="H167" s="32">
        <f>REITORIA!I167+MUSEU!I167+ESAG!I167+CEART!I167+FAED!I167+CEAD!I167+CEFID!I167+CESFI!I167+CERES!I167</f>
        <v>118</v>
      </c>
      <c r="I167" s="38">
        <f>(REITORIA!I167-REITORIA!J167)+(MUSEU!I167-MUSEU!J167)+(ESAG!I167-ESAG!J167)+(CEART!I167-CEART!J167)+(FAED!I167-FAED!J167)+(CEAD!I167-CEAD!J167)+(CEFID!I167-CEFID!J167)+(CESFI!I167-CESFI!J167)+(CERES!I167-CERES!J167)</f>
        <v>50</v>
      </c>
      <c r="J167" s="45">
        <f t="shared" si="7"/>
        <v>68</v>
      </c>
      <c r="K167" s="33">
        <v>6.22</v>
      </c>
      <c r="L167" s="33">
        <f t="shared" si="8"/>
        <v>733.95999999999992</v>
      </c>
      <c r="M167" s="30">
        <f t="shared" si="9"/>
        <v>311</v>
      </c>
    </row>
    <row r="168" spans="1:13" ht="39.950000000000003" customHeight="1" x14ac:dyDescent="0.45">
      <c r="A168" s="155"/>
      <c r="B168" s="157"/>
      <c r="C168" s="66">
        <v>165</v>
      </c>
      <c r="D168" s="75" t="s">
        <v>477</v>
      </c>
      <c r="E168" s="104" t="s">
        <v>717</v>
      </c>
      <c r="F168" s="49" t="s">
        <v>35</v>
      </c>
      <c r="G168" s="49" t="s">
        <v>40</v>
      </c>
      <c r="H168" s="32">
        <f>REITORIA!I168+MUSEU!I168+ESAG!I168+CEART!I168+FAED!I168+CEAD!I168+CEFID!I168+CESFI!I168+CERES!I168</f>
        <v>52</v>
      </c>
      <c r="I168" s="38">
        <f>(REITORIA!I168-REITORIA!J168)+(MUSEU!I168-MUSEU!J168)+(ESAG!I168-ESAG!J168)+(CEART!I168-CEART!J168)+(FAED!I168-FAED!J168)+(CEAD!I168-CEAD!J168)+(CEFID!I168-CEFID!J168)+(CESFI!I168-CESFI!J168)+(CERES!I168-CERES!J168)</f>
        <v>20</v>
      </c>
      <c r="J168" s="45">
        <f t="shared" si="7"/>
        <v>32</v>
      </c>
      <c r="K168" s="33">
        <v>3.85</v>
      </c>
      <c r="L168" s="33">
        <f t="shared" si="8"/>
        <v>200.20000000000002</v>
      </c>
      <c r="M168" s="30">
        <f t="shared" si="9"/>
        <v>77</v>
      </c>
    </row>
    <row r="169" spans="1:13" ht="39.950000000000003" customHeight="1" x14ac:dyDescent="0.45">
      <c r="A169" s="155"/>
      <c r="B169" s="157"/>
      <c r="C169" s="66">
        <v>166</v>
      </c>
      <c r="D169" s="75" t="s">
        <v>152</v>
      </c>
      <c r="E169" s="104" t="s">
        <v>718</v>
      </c>
      <c r="F169" s="49" t="s">
        <v>35</v>
      </c>
      <c r="G169" s="49" t="s">
        <v>40</v>
      </c>
      <c r="H169" s="32">
        <f>REITORIA!I169+MUSEU!I169+ESAG!I169+CEART!I169+FAED!I169+CEAD!I169+CEFID!I169+CESFI!I169+CERES!I169</f>
        <v>125</v>
      </c>
      <c r="I169" s="38">
        <f>(REITORIA!I169-REITORIA!J169)+(MUSEU!I169-MUSEU!J169)+(ESAG!I169-ESAG!J169)+(CEART!I169-CEART!J169)+(FAED!I169-FAED!J169)+(CEAD!I169-CEAD!J169)+(CEFID!I169-CEFID!J169)+(CESFI!I169-CESFI!J169)+(CERES!I169-CERES!J169)</f>
        <v>35</v>
      </c>
      <c r="J169" s="45">
        <f t="shared" si="7"/>
        <v>90</v>
      </c>
      <c r="K169" s="33">
        <v>1.66</v>
      </c>
      <c r="L169" s="33">
        <f t="shared" si="8"/>
        <v>207.5</v>
      </c>
      <c r="M169" s="30">
        <f t="shared" si="9"/>
        <v>58.099999999999994</v>
      </c>
    </row>
    <row r="170" spans="1:13" ht="39.950000000000003" customHeight="1" x14ac:dyDescent="0.45">
      <c r="A170" s="155"/>
      <c r="B170" s="157"/>
      <c r="C170" s="66">
        <v>167</v>
      </c>
      <c r="D170" s="75" t="s">
        <v>153</v>
      </c>
      <c r="E170" s="104" t="s">
        <v>719</v>
      </c>
      <c r="F170" s="49" t="s">
        <v>35</v>
      </c>
      <c r="G170" s="49" t="s">
        <v>40</v>
      </c>
      <c r="H170" s="32">
        <f>REITORIA!I170+MUSEU!I170+ESAG!I170+CEART!I170+FAED!I170+CEAD!I170+CEFID!I170+CESFI!I170+CERES!I170</f>
        <v>60</v>
      </c>
      <c r="I170" s="38">
        <f>(REITORIA!I170-REITORIA!J170)+(MUSEU!I170-MUSEU!J170)+(ESAG!I170-ESAG!J170)+(CEART!I170-CEART!J170)+(FAED!I170-FAED!J170)+(CEAD!I170-CEAD!J170)+(CEFID!I170-CEFID!J170)+(CESFI!I170-CESFI!J170)+(CERES!I170-CERES!J170)</f>
        <v>2</v>
      </c>
      <c r="J170" s="45">
        <f t="shared" si="7"/>
        <v>58</v>
      </c>
      <c r="K170" s="33">
        <v>23.84</v>
      </c>
      <c r="L170" s="33">
        <f t="shared" si="8"/>
        <v>1430.4</v>
      </c>
      <c r="M170" s="30">
        <f t="shared" si="9"/>
        <v>47.68</v>
      </c>
    </row>
    <row r="171" spans="1:13" ht="39.950000000000003" customHeight="1" x14ac:dyDescent="0.45">
      <c r="A171" s="155"/>
      <c r="B171" s="157"/>
      <c r="C171" s="66">
        <v>168</v>
      </c>
      <c r="D171" s="75" t="s">
        <v>154</v>
      </c>
      <c r="E171" s="104" t="s">
        <v>720</v>
      </c>
      <c r="F171" s="49" t="s">
        <v>31</v>
      </c>
      <c r="G171" s="49" t="s">
        <v>40</v>
      </c>
      <c r="H171" s="32">
        <f>REITORIA!I171+MUSEU!I171+ESAG!I171+CEART!I171+FAED!I171+CEAD!I171+CEFID!I171+CESFI!I171+CERES!I171</f>
        <v>9</v>
      </c>
      <c r="I171" s="38">
        <f>(REITORIA!I171-REITORIA!J171)+(MUSEU!I171-MUSEU!J171)+(ESAG!I171-ESAG!J171)+(CEART!I171-CEART!J171)+(FAED!I171-FAED!J171)+(CEAD!I171-CEAD!J171)+(CEFID!I171-CEFID!J171)+(CESFI!I171-CESFI!J171)+(CERES!I171-CERES!J171)</f>
        <v>5</v>
      </c>
      <c r="J171" s="45">
        <f t="shared" si="7"/>
        <v>4</v>
      </c>
      <c r="K171" s="33">
        <v>10.83</v>
      </c>
      <c r="L171" s="33">
        <f t="shared" si="8"/>
        <v>97.47</v>
      </c>
      <c r="M171" s="30">
        <f t="shared" si="9"/>
        <v>54.15</v>
      </c>
    </row>
    <row r="172" spans="1:13" ht="39.950000000000003" customHeight="1" x14ac:dyDescent="0.45">
      <c r="A172" s="155"/>
      <c r="B172" s="157"/>
      <c r="C172" s="66">
        <v>169</v>
      </c>
      <c r="D172" s="75" t="s">
        <v>721</v>
      </c>
      <c r="E172" s="104" t="s">
        <v>722</v>
      </c>
      <c r="F172" s="49" t="s">
        <v>32</v>
      </c>
      <c r="G172" s="49" t="s">
        <v>40</v>
      </c>
      <c r="H172" s="32">
        <f>REITORIA!I172+MUSEU!I172+ESAG!I172+CEART!I172+FAED!I172+CEAD!I172+CEFID!I172+CESFI!I172+CERES!I172</f>
        <v>116</v>
      </c>
      <c r="I172" s="38">
        <f>(REITORIA!I172-REITORIA!J172)+(MUSEU!I172-MUSEU!J172)+(ESAG!I172-ESAG!J172)+(CEART!I172-CEART!J172)+(FAED!I172-FAED!J172)+(CEAD!I172-CEAD!J172)+(CEFID!I172-CEFID!J172)+(CESFI!I172-CESFI!J172)+(CERES!I172-CERES!J172)</f>
        <v>41</v>
      </c>
      <c r="J172" s="45">
        <f t="shared" si="7"/>
        <v>75</v>
      </c>
      <c r="K172" s="33">
        <v>6.62</v>
      </c>
      <c r="L172" s="33">
        <f t="shared" si="8"/>
        <v>767.92</v>
      </c>
      <c r="M172" s="30">
        <f t="shared" si="9"/>
        <v>271.42</v>
      </c>
    </row>
    <row r="173" spans="1:13" ht="39.950000000000003" customHeight="1" x14ac:dyDescent="0.45">
      <c r="A173" s="155"/>
      <c r="B173" s="157"/>
      <c r="C173" s="66">
        <v>170</v>
      </c>
      <c r="D173" s="75" t="s">
        <v>155</v>
      </c>
      <c r="E173" s="104" t="s">
        <v>723</v>
      </c>
      <c r="F173" s="49" t="s">
        <v>32</v>
      </c>
      <c r="G173" s="49" t="s">
        <v>40</v>
      </c>
      <c r="H173" s="32">
        <f>REITORIA!I173+MUSEU!I173+ESAG!I173+CEART!I173+FAED!I173+CEAD!I173+CEFID!I173+CESFI!I173+CERES!I173</f>
        <v>123</v>
      </c>
      <c r="I173" s="38">
        <f>(REITORIA!I173-REITORIA!J173)+(MUSEU!I173-MUSEU!J173)+(ESAG!I173-ESAG!J173)+(CEART!I173-CEART!J173)+(FAED!I173-FAED!J173)+(CEAD!I173-CEAD!J173)+(CEFID!I173-CEFID!J173)+(CESFI!I173-CESFI!J173)+(CERES!I173-CERES!J173)</f>
        <v>44</v>
      </c>
      <c r="J173" s="45">
        <f t="shared" si="7"/>
        <v>79</v>
      </c>
      <c r="K173" s="33">
        <v>13.77</v>
      </c>
      <c r="L173" s="33">
        <f t="shared" si="8"/>
        <v>1693.71</v>
      </c>
      <c r="M173" s="30">
        <f t="shared" si="9"/>
        <v>605.88</v>
      </c>
    </row>
    <row r="174" spans="1:13" ht="39.950000000000003" customHeight="1" x14ac:dyDescent="0.45">
      <c r="A174" s="155"/>
      <c r="B174" s="157"/>
      <c r="C174" s="66">
        <v>171</v>
      </c>
      <c r="D174" s="75" t="s">
        <v>436</v>
      </c>
      <c r="E174" s="104" t="s">
        <v>724</v>
      </c>
      <c r="F174" s="49" t="s">
        <v>437</v>
      </c>
      <c r="G174" s="49" t="s">
        <v>40</v>
      </c>
      <c r="H174" s="32">
        <f>REITORIA!I174+MUSEU!I174+ESAG!I174+CEART!I174+FAED!I174+CEAD!I174+CEFID!I174+CESFI!I174+CERES!I174</f>
        <v>218</v>
      </c>
      <c r="I174" s="38">
        <f>(REITORIA!I174-REITORIA!J174)+(MUSEU!I174-MUSEU!J174)+(ESAG!I174-ESAG!J174)+(CEART!I174-CEART!J174)+(FAED!I174-FAED!J174)+(CEAD!I174-CEAD!J174)+(CEFID!I174-CEFID!J174)+(CESFI!I174-CESFI!J174)+(CERES!I174-CERES!J174)</f>
        <v>30</v>
      </c>
      <c r="J174" s="45">
        <f t="shared" si="7"/>
        <v>188</v>
      </c>
      <c r="K174" s="33">
        <v>10.53</v>
      </c>
      <c r="L174" s="33">
        <f t="shared" si="8"/>
        <v>2295.54</v>
      </c>
      <c r="M174" s="30">
        <f t="shared" si="9"/>
        <v>315.89999999999998</v>
      </c>
    </row>
    <row r="175" spans="1:13" ht="39.950000000000003" customHeight="1" x14ac:dyDescent="0.45">
      <c r="A175" s="155"/>
      <c r="B175" s="157"/>
      <c r="C175" s="66">
        <v>172</v>
      </c>
      <c r="D175" s="75" t="s">
        <v>449</v>
      </c>
      <c r="E175" s="104" t="s">
        <v>725</v>
      </c>
      <c r="F175" s="49" t="s">
        <v>228</v>
      </c>
      <c r="G175" s="49" t="s">
        <v>40</v>
      </c>
      <c r="H175" s="32">
        <f>REITORIA!I175+MUSEU!I175+ESAG!I175+CEART!I175+FAED!I175+CEAD!I175+CEFID!I175+CESFI!I175+CERES!I175</f>
        <v>25</v>
      </c>
      <c r="I175" s="38">
        <f>(REITORIA!I175-REITORIA!J175)+(MUSEU!I175-MUSEU!J175)+(ESAG!I175-ESAG!J175)+(CEART!I175-CEART!J175)+(FAED!I175-FAED!J175)+(CEAD!I175-CEAD!J175)+(CEFID!I175-CEFID!J175)+(CESFI!I175-CESFI!J175)+(CERES!I175-CERES!J175)</f>
        <v>5</v>
      </c>
      <c r="J175" s="45">
        <f t="shared" si="7"/>
        <v>20</v>
      </c>
      <c r="K175" s="33">
        <v>132.34</v>
      </c>
      <c r="L175" s="33">
        <f t="shared" si="8"/>
        <v>3308.5</v>
      </c>
      <c r="M175" s="30">
        <f t="shared" si="9"/>
        <v>661.7</v>
      </c>
    </row>
    <row r="176" spans="1:13" ht="39.950000000000003" customHeight="1" x14ac:dyDescent="0.45">
      <c r="A176" s="155"/>
      <c r="B176" s="157"/>
      <c r="C176" s="65">
        <v>173</v>
      </c>
      <c r="D176" s="74" t="s">
        <v>726</v>
      </c>
      <c r="E176" s="103" t="s">
        <v>727</v>
      </c>
      <c r="F176" s="64" t="s">
        <v>131</v>
      </c>
      <c r="G176" s="64" t="s">
        <v>40</v>
      </c>
      <c r="H176" s="32">
        <f>REITORIA!I176+MUSEU!I176+ESAG!I176+CEART!I176+FAED!I176+CEAD!I176+CEFID!I176+CESFI!I176+CERES!I176</f>
        <v>10</v>
      </c>
      <c r="I176" s="38">
        <f>(REITORIA!I176-REITORIA!J176)+(MUSEU!I176-MUSEU!J176)+(ESAG!I176-ESAG!J176)+(CEART!I176-CEART!J176)+(FAED!I176-FAED!J176)+(CEAD!I176-CEAD!J176)+(CEFID!I176-CEFID!J176)+(CESFI!I176-CESFI!J176)+(CERES!I176-CERES!J176)</f>
        <v>0</v>
      </c>
      <c r="J176" s="45">
        <f t="shared" si="7"/>
        <v>10</v>
      </c>
      <c r="K176" s="33">
        <v>60.13</v>
      </c>
      <c r="L176" s="33">
        <f t="shared" si="8"/>
        <v>601.30000000000007</v>
      </c>
      <c r="M176" s="30">
        <f t="shared" si="9"/>
        <v>0</v>
      </c>
    </row>
    <row r="177" spans="1:13" ht="39.950000000000003" customHeight="1" x14ac:dyDescent="0.45">
      <c r="A177" s="155"/>
      <c r="B177" s="157"/>
      <c r="C177" s="65">
        <v>174</v>
      </c>
      <c r="D177" s="74" t="s">
        <v>728</v>
      </c>
      <c r="E177" s="103" t="s">
        <v>729</v>
      </c>
      <c r="F177" s="64" t="s">
        <v>35</v>
      </c>
      <c r="G177" s="64" t="s">
        <v>40</v>
      </c>
      <c r="H177" s="32">
        <f>REITORIA!I177+MUSEU!I177+ESAG!I177+CEART!I177+FAED!I177+CEAD!I177+CEFID!I177+CESFI!I177+CERES!I177</f>
        <v>8</v>
      </c>
      <c r="I177" s="38">
        <f>(REITORIA!I177-REITORIA!J177)+(MUSEU!I177-MUSEU!J177)+(ESAG!I177-ESAG!J177)+(CEART!I177-CEART!J177)+(FAED!I177-FAED!J177)+(CEAD!I177-CEAD!J177)+(CEFID!I177-CEFID!J177)+(CESFI!I177-CESFI!J177)+(CERES!I177-CERES!J177)</f>
        <v>2</v>
      </c>
      <c r="J177" s="45">
        <f t="shared" si="7"/>
        <v>6</v>
      </c>
      <c r="K177" s="33">
        <v>66.92</v>
      </c>
      <c r="L177" s="33">
        <f t="shared" si="8"/>
        <v>535.36</v>
      </c>
      <c r="M177" s="30">
        <f t="shared" si="9"/>
        <v>133.84</v>
      </c>
    </row>
    <row r="178" spans="1:13" ht="39.950000000000003" customHeight="1" x14ac:dyDescent="0.45">
      <c r="A178" s="155"/>
      <c r="B178" s="157"/>
      <c r="C178" s="65">
        <v>175</v>
      </c>
      <c r="D178" s="74" t="s">
        <v>730</v>
      </c>
      <c r="E178" s="103" t="s">
        <v>731</v>
      </c>
      <c r="F178" s="64" t="s">
        <v>35</v>
      </c>
      <c r="G178" s="64" t="s">
        <v>40</v>
      </c>
      <c r="H178" s="32">
        <f>REITORIA!I178+MUSEU!I178+ESAG!I178+CEART!I178+FAED!I178+CEAD!I178+CEFID!I178+CESFI!I178+CERES!I178</f>
        <v>10</v>
      </c>
      <c r="I178" s="38">
        <f>(REITORIA!I178-REITORIA!J178)+(MUSEU!I178-MUSEU!J178)+(ESAG!I178-ESAG!J178)+(CEART!I178-CEART!J178)+(FAED!I178-FAED!J178)+(CEAD!I178-CEAD!J178)+(CEFID!I178-CEFID!J178)+(CESFI!I178-CESFI!J178)+(CERES!I178-CERES!J178)</f>
        <v>10</v>
      </c>
      <c r="J178" s="45">
        <f t="shared" si="7"/>
        <v>0</v>
      </c>
      <c r="K178" s="33">
        <v>6.14</v>
      </c>
      <c r="L178" s="33">
        <f t="shared" si="8"/>
        <v>61.4</v>
      </c>
      <c r="M178" s="30">
        <f t="shared" si="9"/>
        <v>61.4</v>
      </c>
    </row>
    <row r="179" spans="1:13" ht="39.950000000000003" customHeight="1" x14ac:dyDescent="0.45">
      <c r="A179" s="155"/>
      <c r="B179" s="157"/>
      <c r="C179" s="63">
        <v>176</v>
      </c>
      <c r="D179" s="81" t="s">
        <v>732</v>
      </c>
      <c r="E179" s="112" t="s">
        <v>733</v>
      </c>
      <c r="F179" s="49" t="s">
        <v>4</v>
      </c>
      <c r="G179" s="64" t="s">
        <v>40</v>
      </c>
      <c r="H179" s="32">
        <f>REITORIA!I179+MUSEU!I179+ESAG!I179+CEART!I179+FAED!I179+CEAD!I179+CEFID!I179+CESFI!I179+CERES!I179</f>
        <v>3</v>
      </c>
      <c r="I179" s="38">
        <f>(REITORIA!I179-REITORIA!J179)+(MUSEU!I179-MUSEU!J179)+(ESAG!I179-ESAG!J179)+(CEART!I179-CEART!J179)+(FAED!I179-FAED!J179)+(CEAD!I179-CEAD!J179)+(CEFID!I179-CEFID!J179)+(CESFI!I179-CESFI!J179)+(CERES!I179-CERES!J179)</f>
        <v>3</v>
      </c>
      <c r="J179" s="45">
        <f t="shared" si="7"/>
        <v>0</v>
      </c>
      <c r="K179" s="33">
        <v>36.56</v>
      </c>
      <c r="L179" s="33">
        <f t="shared" si="8"/>
        <v>109.68</v>
      </c>
      <c r="M179" s="30">
        <f t="shared" si="9"/>
        <v>109.68</v>
      </c>
    </row>
    <row r="180" spans="1:13" ht="39.950000000000003" customHeight="1" x14ac:dyDescent="0.45">
      <c r="A180" s="155"/>
      <c r="B180" s="157"/>
      <c r="C180" s="63">
        <v>177</v>
      </c>
      <c r="D180" s="73" t="s">
        <v>734</v>
      </c>
      <c r="E180" s="102" t="s">
        <v>735</v>
      </c>
      <c r="F180" s="64" t="s">
        <v>228</v>
      </c>
      <c r="G180" s="64" t="s">
        <v>40</v>
      </c>
      <c r="H180" s="32">
        <f>REITORIA!I180+MUSEU!I180+ESAG!I180+CEART!I180+FAED!I180+CEAD!I180+CEFID!I180+CESFI!I180+CERES!I180</f>
        <v>5</v>
      </c>
      <c r="I180" s="38">
        <f>(REITORIA!I180-REITORIA!J180)+(MUSEU!I180-MUSEU!J180)+(ESAG!I180-ESAG!J180)+(CEART!I180-CEART!J180)+(FAED!I180-FAED!J180)+(CEAD!I180-CEAD!J180)+(CEFID!I180-CEFID!J180)+(CESFI!I180-CESFI!J180)+(CERES!I180-CERES!J180)</f>
        <v>2</v>
      </c>
      <c r="J180" s="45">
        <f t="shared" si="7"/>
        <v>3</v>
      </c>
      <c r="K180" s="33">
        <v>60.85</v>
      </c>
      <c r="L180" s="33">
        <f t="shared" si="8"/>
        <v>304.25</v>
      </c>
      <c r="M180" s="30">
        <f t="shared" si="9"/>
        <v>121.7</v>
      </c>
    </row>
    <row r="181" spans="1:13" ht="39.950000000000003" customHeight="1" x14ac:dyDescent="0.45">
      <c r="A181" s="155"/>
      <c r="B181" s="157"/>
      <c r="C181" s="65">
        <v>178</v>
      </c>
      <c r="D181" s="74" t="s">
        <v>736</v>
      </c>
      <c r="E181" s="103" t="s">
        <v>737</v>
      </c>
      <c r="F181" s="48" t="s">
        <v>35</v>
      </c>
      <c r="G181" s="64" t="s">
        <v>40</v>
      </c>
      <c r="H181" s="32">
        <f>REITORIA!I181+MUSEU!I181+ESAG!I181+CEART!I181+FAED!I181+CEAD!I181+CEFID!I181+CESFI!I181+CERES!I181</f>
        <v>4</v>
      </c>
      <c r="I181" s="38">
        <f>(REITORIA!I181-REITORIA!J181)+(MUSEU!I181-MUSEU!J181)+(ESAG!I181-ESAG!J181)+(CEART!I181-CEART!J181)+(FAED!I181-FAED!J181)+(CEAD!I181-CEAD!J181)+(CEFID!I181-CEFID!J181)+(CESFI!I181-CESFI!J181)+(CERES!I181-CERES!J181)</f>
        <v>2</v>
      </c>
      <c r="J181" s="45">
        <f t="shared" si="7"/>
        <v>2</v>
      </c>
      <c r="K181" s="33">
        <v>17.39</v>
      </c>
      <c r="L181" s="33">
        <f t="shared" si="8"/>
        <v>69.56</v>
      </c>
      <c r="M181" s="30">
        <f t="shared" si="9"/>
        <v>34.78</v>
      </c>
    </row>
    <row r="182" spans="1:13" ht="39.950000000000003" customHeight="1" x14ac:dyDescent="0.45">
      <c r="A182" s="156"/>
      <c r="B182" s="158"/>
      <c r="C182" s="65">
        <v>179</v>
      </c>
      <c r="D182" s="74" t="s">
        <v>738</v>
      </c>
      <c r="E182" s="103" t="s">
        <v>739</v>
      </c>
      <c r="F182" s="64" t="s">
        <v>131</v>
      </c>
      <c r="G182" s="64" t="s">
        <v>40</v>
      </c>
      <c r="H182" s="32">
        <f>REITORIA!I182+MUSEU!I182+ESAG!I182+CEART!I182+FAED!I182+CEAD!I182+CEFID!I182+CESFI!I182+CERES!I182</f>
        <v>15</v>
      </c>
      <c r="I182" s="38">
        <f>(REITORIA!I182-REITORIA!J182)+(MUSEU!I182-MUSEU!J182)+(ESAG!I182-ESAG!J182)+(CEART!I182-CEART!J182)+(FAED!I182-FAED!J182)+(CEAD!I182-CEAD!J182)+(CEFID!I182-CEFID!J182)+(CESFI!I182-CESFI!J182)+(CERES!I182-CERES!J182)</f>
        <v>5</v>
      </c>
      <c r="J182" s="45">
        <f t="shared" si="7"/>
        <v>10</v>
      </c>
      <c r="K182" s="33">
        <v>12.07</v>
      </c>
      <c r="L182" s="33">
        <f t="shared" si="8"/>
        <v>181.05</v>
      </c>
      <c r="M182" s="30">
        <f t="shared" si="9"/>
        <v>60.35</v>
      </c>
    </row>
    <row r="183" spans="1:13" ht="39.950000000000003" customHeight="1" x14ac:dyDescent="0.45">
      <c r="A183" s="139">
        <v>4</v>
      </c>
      <c r="B183" s="151" t="s">
        <v>740</v>
      </c>
      <c r="C183" s="67">
        <v>180</v>
      </c>
      <c r="D183" s="78" t="s">
        <v>156</v>
      </c>
      <c r="E183" s="107" t="s">
        <v>741</v>
      </c>
      <c r="F183" s="51" t="s">
        <v>35</v>
      </c>
      <c r="G183" s="51" t="s">
        <v>157</v>
      </c>
      <c r="H183" s="32">
        <f>REITORIA!I183+MUSEU!I183+ESAG!I183+CEART!I183+FAED!I183+CEAD!I183+CEFID!I183+CESFI!I183+CERES!I183</f>
        <v>109</v>
      </c>
      <c r="I183" s="38">
        <f>(REITORIA!I183-REITORIA!J183)+(MUSEU!I183-MUSEU!J183)+(ESAG!I183-ESAG!J183)+(CEART!I183-CEART!J183)+(FAED!I183-FAED!J183)+(CEAD!I183-CEAD!J183)+(CEFID!I183-CEFID!J183)+(CESFI!I183-CESFI!J183)+(CERES!I183-CERES!J183)</f>
        <v>4</v>
      </c>
      <c r="J183" s="45">
        <f t="shared" si="7"/>
        <v>105</v>
      </c>
      <c r="K183" s="33">
        <v>8.5</v>
      </c>
      <c r="L183" s="33">
        <f t="shared" si="8"/>
        <v>926.5</v>
      </c>
      <c r="M183" s="30">
        <f t="shared" si="9"/>
        <v>34</v>
      </c>
    </row>
    <row r="184" spans="1:13" ht="39.950000000000003" customHeight="1" x14ac:dyDescent="0.45">
      <c r="A184" s="140"/>
      <c r="B184" s="152"/>
      <c r="C184" s="67">
        <v>181</v>
      </c>
      <c r="D184" s="78" t="s">
        <v>158</v>
      </c>
      <c r="E184" s="107" t="s">
        <v>742</v>
      </c>
      <c r="F184" s="51" t="s">
        <v>35</v>
      </c>
      <c r="G184" s="51" t="s">
        <v>157</v>
      </c>
      <c r="H184" s="32">
        <f>REITORIA!I184+MUSEU!I184+ESAG!I184+CEART!I184+FAED!I184+CEAD!I184+CEFID!I184+CESFI!I184+CERES!I184</f>
        <v>57</v>
      </c>
      <c r="I184" s="38">
        <f>(REITORIA!I184-REITORIA!J184)+(MUSEU!I184-MUSEU!J184)+(ESAG!I184-ESAG!J184)+(CEART!I184-CEART!J184)+(FAED!I184-FAED!J184)+(CEAD!I184-CEAD!J184)+(CEFID!I184-CEFID!J184)+(CESFI!I184-CESFI!J184)+(CERES!I184-CERES!J184)</f>
        <v>7</v>
      </c>
      <c r="J184" s="45">
        <f t="shared" si="7"/>
        <v>50</v>
      </c>
      <c r="K184" s="33">
        <v>1.1599999999999999</v>
      </c>
      <c r="L184" s="33">
        <f t="shared" si="8"/>
        <v>66.11999999999999</v>
      </c>
      <c r="M184" s="30">
        <f t="shared" si="9"/>
        <v>8.1199999999999992</v>
      </c>
    </row>
    <row r="185" spans="1:13" ht="39.950000000000003" customHeight="1" x14ac:dyDescent="0.45">
      <c r="A185" s="140"/>
      <c r="B185" s="152"/>
      <c r="C185" s="67">
        <v>182</v>
      </c>
      <c r="D185" s="78" t="s">
        <v>159</v>
      </c>
      <c r="E185" s="107" t="s">
        <v>741</v>
      </c>
      <c r="F185" s="51" t="s">
        <v>35</v>
      </c>
      <c r="G185" s="51" t="s">
        <v>157</v>
      </c>
      <c r="H185" s="32">
        <f>REITORIA!I185+MUSEU!I185+ESAG!I185+CEART!I185+FAED!I185+CEAD!I185+CEFID!I185+CESFI!I185+CERES!I185</f>
        <v>13</v>
      </c>
      <c r="I185" s="38">
        <f>(REITORIA!I185-REITORIA!J185)+(MUSEU!I185-MUSEU!J185)+(ESAG!I185-ESAG!J185)+(CEART!I185-CEART!J185)+(FAED!I185-FAED!J185)+(CEAD!I185-CEAD!J185)+(CEFID!I185-CEFID!J185)+(CESFI!I185-CESFI!J185)+(CERES!I185-CERES!J185)</f>
        <v>1</v>
      </c>
      <c r="J185" s="45">
        <f t="shared" si="7"/>
        <v>12</v>
      </c>
      <c r="K185" s="33">
        <v>12</v>
      </c>
      <c r="L185" s="33">
        <f t="shared" si="8"/>
        <v>156</v>
      </c>
      <c r="M185" s="30">
        <f t="shared" si="9"/>
        <v>12</v>
      </c>
    </row>
    <row r="186" spans="1:13" ht="39.950000000000003" customHeight="1" x14ac:dyDescent="0.45">
      <c r="A186" s="140"/>
      <c r="B186" s="152"/>
      <c r="C186" s="67">
        <v>183</v>
      </c>
      <c r="D186" s="78" t="s">
        <v>160</v>
      </c>
      <c r="E186" s="107" t="s">
        <v>741</v>
      </c>
      <c r="F186" s="51" t="s">
        <v>35</v>
      </c>
      <c r="G186" s="51" t="s">
        <v>157</v>
      </c>
      <c r="H186" s="32">
        <f>REITORIA!I186+MUSEU!I186+ESAG!I186+CEART!I186+FAED!I186+CEAD!I186+CEFID!I186+CESFI!I186+CERES!I186</f>
        <v>13</v>
      </c>
      <c r="I186" s="38">
        <f>(REITORIA!I186-REITORIA!J186)+(MUSEU!I186-MUSEU!J186)+(ESAG!I186-ESAG!J186)+(CEART!I186-CEART!J186)+(FAED!I186-FAED!J186)+(CEAD!I186-CEAD!J186)+(CEFID!I186-CEFID!J186)+(CESFI!I186-CESFI!J186)+(CERES!I186-CERES!J186)</f>
        <v>1</v>
      </c>
      <c r="J186" s="45">
        <f t="shared" si="7"/>
        <v>12</v>
      </c>
      <c r="K186" s="33">
        <v>8</v>
      </c>
      <c r="L186" s="33">
        <f t="shared" si="8"/>
        <v>104</v>
      </c>
      <c r="M186" s="30">
        <f t="shared" si="9"/>
        <v>8</v>
      </c>
    </row>
    <row r="187" spans="1:13" ht="39.950000000000003" customHeight="1" x14ac:dyDescent="0.45">
      <c r="A187" s="140"/>
      <c r="B187" s="152"/>
      <c r="C187" s="67">
        <v>184</v>
      </c>
      <c r="D187" s="78" t="s">
        <v>161</v>
      </c>
      <c r="E187" s="107">
        <v>954</v>
      </c>
      <c r="F187" s="51" t="s">
        <v>35</v>
      </c>
      <c r="G187" s="51" t="s">
        <v>157</v>
      </c>
      <c r="H187" s="32">
        <f>REITORIA!I187+MUSEU!I187+ESAG!I187+CEART!I187+FAED!I187+CEAD!I187+CEFID!I187+CESFI!I187+CERES!I187</f>
        <v>14</v>
      </c>
      <c r="I187" s="38">
        <f>(REITORIA!I187-REITORIA!J187)+(MUSEU!I187-MUSEU!J187)+(ESAG!I187-ESAG!J187)+(CEART!I187-CEART!J187)+(FAED!I187-FAED!J187)+(CEAD!I187-CEAD!J187)+(CEFID!I187-CEFID!J187)+(CESFI!I187-CESFI!J187)+(CERES!I187-CERES!J187)</f>
        <v>5</v>
      </c>
      <c r="J187" s="45">
        <f t="shared" si="7"/>
        <v>9</v>
      </c>
      <c r="K187" s="33">
        <v>8</v>
      </c>
      <c r="L187" s="33">
        <f t="shared" si="8"/>
        <v>112</v>
      </c>
      <c r="M187" s="30">
        <f t="shared" si="9"/>
        <v>40</v>
      </c>
    </row>
    <row r="188" spans="1:13" ht="39.950000000000003" customHeight="1" x14ac:dyDescent="0.45">
      <c r="A188" s="140"/>
      <c r="B188" s="152"/>
      <c r="C188" s="67">
        <v>185</v>
      </c>
      <c r="D188" s="78" t="s">
        <v>162</v>
      </c>
      <c r="E188" s="107">
        <v>954</v>
      </c>
      <c r="F188" s="51" t="s">
        <v>35</v>
      </c>
      <c r="G188" s="51" t="s">
        <v>157</v>
      </c>
      <c r="H188" s="32">
        <f>REITORIA!I188+MUSEU!I188+ESAG!I188+CEART!I188+FAED!I188+CEAD!I188+CEFID!I188+CESFI!I188+CERES!I188</f>
        <v>10</v>
      </c>
      <c r="I188" s="38">
        <f>(REITORIA!I188-REITORIA!J188)+(MUSEU!I188-MUSEU!J188)+(ESAG!I188-ESAG!J188)+(CEART!I188-CEART!J188)+(FAED!I188-FAED!J188)+(CEAD!I188-CEAD!J188)+(CEFID!I188-CEFID!J188)+(CESFI!I188-CESFI!J188)+(CERES!I188-CERES!J188)</f>
        <v>5</v>
      </c>
      <c r="J188" s="45">
        <f t="shared" si="7"/>
        <v>5</v>
      </c>
      <c r="K188" s="33">
        <v>10</v>
      </c>
      <c r="L188" s="33">
        <f t="shared" si="8"/>
        <v>100</v>
      </c>
      <c r="M188" s="30">
        <f t="shared" si="9"/>
        <v>50</v>
      </c>
    </row>
    <row r="189" spans="1:13" ht="39.950000000000003" customHeight="1" x14ac:dyDescent="0.45">
      <c r="A189" s="140"/>
      <c r="B189" s="152"/>
      <c r="C189" s="67">
        <v>186</v>
      </c>
      <c r="D189" s="78" t="s">
        <v>163</v>
      </c>
      <c r="E189" s="107">
        <v>954</v>
      </c>
      <c r="F189" s="51" t="s">
        <v>35</v>
      </c>
      <c r="G189" s="51" t="s">
        <v>157</v>
      </c>
      <c r="H189" s="32">
        <f>REITORIA!I189+MUSEU!I189+ESAG!I189+CEART!I189+FAED!I189+CEAD!I189+CEFID!I189+CESFI!I189+CERES!I189</f>
        <v>9</v>
      </c>
      <c r="I189" s="38">
        <f>(REITORIA!I189-REITORIA!J189)+(MUSEU!I189-MUSEU!J189)+(ESAG!I189-ESAG!J189)+(CEART!I189-CEART!J189)+(FAED!I189-FAED!J189)+(CEAD!I189-CEAD!J189)+(CEFID!I189-CEFID!J189)+(CESFI!I189-CESFI!J189)+(CERES!I189-CERES!J189)</f>
        <v>2</v>
      </c>
      <c r="J189" s="45">
        <f t="shared" si="7"/>
        <v>7</v>
      </c>
      <c r="K189" s="33">
        <v>7.91</v>
      </c>
      <c r="L189" s="33">
        <f t="shared" si="8"/>
        <v>71.19</v>
      </c>
      <c r="M189" s="30">
        <f t="shared" si="9"/>
        <v>15.82</v>
      </c>
    </row>
    <row r="190" spans="1:13" ht="39.950000000000003" customHeight="1" x14ac:dyDescent="0.45">
      <c r="A190" s="140"/>
      <c r="B190" s="152"/>
      <c r="C190" s="67">
        <v>187</v>
      </c>
      <c r="D190" s="78" t="s">
        <v>164</v>
      </c>
      <c r="E190" s="107">
        <v>954</v>
      </c>
      <c r="F190" s="51" t="s">
        <v>35</v>
      </c>
      <c r="G190" s="51" t="s">
        <v>157</v>
      </c>
      <c r="H190" s="32">
        <f>REITORIA!I190+MUSEU!I190+ESAG!I190+CEART!I190+FAED!I190+CEAD!I190+CEFID!I190+CESFI!I190+CERES!I190</f>
        <v>20</v>
      </c>
      <c r="I190" s="38">
        <f>(REITORIA!I190-REITORIA!J190)+(MUSEU!I190-MUSEU!J190)+(ESAG!I190-ESAG!J190)+(CEART!I190-CEART!J190)+(FAED!I190-FAED!J190)+(CEAD!I190-CEAD!J190)+(CEFID!I190-CEFID!J190)+(CESFI!I190-CESFI!J190)+(CERES!I190-CERES!J190)</f>
        <v>1</v>
      </c>
      <c r="J190" s="45">
        <f t="shared" si="7"/>
        <v>19</v>
      </c>
      <c r="K190" s="33">
        <v>5</v>
      </c>
      <c r="L190" s="33">
        <f t="shared" si="8"/>
        <v>100</v>
      </c>
      <c r="M190" s="30">
        <f t="shared" si="9"/>
        <v>5</v>
      </c>
    </row>
    <row r="191" spans="1:13" ht="39.950000000000003" customHeight="1" x14ac:dyDescent="0.45">
      <c r="A191" s="140"/>
      <c r="B191" s="152"/>
      <c r="C191" s="67">
        <v>188</v>
      </c>
      <c r="D191" s="78" t="s">
        <v>165</v>
      </c>
      <c r="E191" s="107">
        <v>954</v>
      </c>
      <c r="F191" s="51" t="s">
        <v>35</v>
      </c>
      <c r="G191" s="51" t="s">
        <v>157</v>
      </c>
      <c r="H191" s="32">
        <f>REITORIA!I191+MUSEU!I191+ESAG!I191+CEART!I191+FAED!I191+CEAD!I191+CEFID!I191+CESFI!I191+CERES!I191</f>
        <v>12</v>
      </c>
      <c r="I191" s="38">
        <f>(REITORIA!I191-REITORIA!J191)+(MUSEU!I191-MUSEU!J191)+(ESAG!I191-ESAG!J191)+(CEART!I191-CEART!J191)+(FAED!I191-FAED!J191)+(CEAD!I191-CEAD!J191)+(CEFID!I191-CEFID!J191)+(CESFI!I191-CESFI!J191)+(CERES!I191-CERES!J191)</f>
        <v>0</v>
      </c>
      <c r="J191" s="45">
        <f t="shared" si="7"/>
        <v>12</v>
      </c>
      <c r="K191" s="33">
        <v>26.46</v>
      </c>
      <c r="L191" s="33">
        <f t="shared" si="8"/>
        <v>317.52</v>
      </c>
      <c r="M191" s="30">
        <f t="shared" si="9"/>
        <v>0</v>
      </c>
    </row>
    <row r="192" spans="1:13" ht="39.950000000000003" customHeight="1" x14ac:dyDescent="0.45">
      <c r="A192" s="140"/>
      <c r="B192" s="152"/>
      <c r="C192" s="67">
        <v>189</v>
      </c>
      <c r="D192" s="78" t="s">
        <v>166</v>
      </c>
      <c r="E192" s="107">
        <v>954</v>
      </c>
      <c r="F192" s="51" t="s">
        <v>35</v>
      </c>
      <c r="G192" s="51" t="s">
        <v>157</v>
      </c>
      <c r="H192" s="32">
        <f>REITORIA!I192+MUSEU!I192+ESAG!I192+CEART!I192+FAED!I192+CEAD!I192+CEFID!I192+CESFI!I192+CERES!I192</f>
        <v>6</v>
      </c>
      <c r="I192" s="38">
        <f>(REITORIA!I192-REITORIA!J192)+(MUSEU!I192-MUSEU!J192)+(ESAG!I192-ESAG!J192)+(CEART!I192-CEART!J192)+(FAED!I192-FAED!J192)+(CEAD!I192-CEAD!J192)+(CEFID!I192-CEFID!J192)+(CESFI!I192-CESFI!J192)+(CERES!I192-CERES!J192)</f>
        <v>1</v>
      </c>
      <c r="J192" s="45">
        <f t="shared" si="7"/>
        <v>5</v>
      </c>
      <c r="K192" s="33">
        <v>27.05</v>
      </c>
      <c r="L192" s="33">
        <f t="shared" si="8"/>
        <v>162.30000000000001</v>
      </c>
      <c r="M192" s="30">
        <f t="shared" si="9"/>
        <v>27.05</v>
      </c>
    </row>
    <row r="193" spans="1:13" ht="39.950000000000003" customHeight="1" x14ac:dyDescent="0.45">
      <c r="A193" s="140"/>
      <c r="B193" s="152"/>
      <c r="C193" s="67">
        <v>190</v>
      </c>
      <c r="D193" s="78" t="s">
        <v>167</v>
      </c>
      <c r="E193" s="107">
        <v>954</v>
      </c>
      <c r="F193" s="51" t="s">
        <v>35</v>
      </c>
      <c r="G193" s="51" t="s">
        <v>157</v>
      </c>
      <c r="H193" s="32">
        <f>REITORIA!I193+MUSEU!I193+ESAG!I193+CEART!I193+FAED!I193+CEAD!I193+CEFID!I193+CESFI!I193+CERES!I193</f>
        <v>12</v>
      </c>
      <c r="I193" s="38">
        <f>(REITORIA!I193-REITORIA!J193)+(MUSEU!I193-MUSEU!J193)+(ESAG!I193-ESAG!J193)+(CEART!I193-CEART!J193)+(FAED!I193-FAED!J193)+(CEAD!I193-CEAD!J193)+(CEFID!I193-CEFID!J193)+(CESFI!I193-CESFI!J193)+(CERES!I193-CERES!J193)</f>
        <v>2</v>
      </c>
      <c r="J193" s="45">
        <f t="shared" si="7"/>
        <v>10</v>
      </c>
      <c r="K193" s="33">
        <v>6.52</v>
      </c>
      <c r="L193" s="33">
        <f t="shared" si="8"/>
        <v>78.239999999999995</v>
      </c>
      <c r="M193" s="30">
        <f t="shared" si="9"/>
        <v>13.04</v>
      </c>
    </row>
    <row r="194" spans="1:13" ht="39.950000000000003" customHeight="1" x14ac:dyDescent="0.45">
      <c r="A194" s="140"/>
      <c r="B194" s="152"/>
      <c r="C194" s="67">
        <v>191</v>
      </c>
      <c r="D194" s="78" t="s">
        <v>168</v>
      </c>
      <c r="E194" s="107" t="s">
        <v>741</v>
      </c>
      <c r="F194" s="51" t="s">
        <v>35</v>
      </c>
      <c r="G194" s="51" t="s">
        <v>157</v>
      </c>
      <c r="H194" s="32">
        <f>REITORIA!I194+MUSEU!I194+ESAG!I194+CEART!I194+FAED!I194+CEAD!I194+CEFID!I194+CESFI!I194+CERES!I194</f>
        <v>28</v>
      </c>
      <c r="I194" s="38">
        <f>(REITORIA!I194-REITORIA!J194)+(MUSEU!I194-MUSEU!J194)+(ESAG!I194-ESAG!J194)+(CEART!I194-CEART!J194)+(FAED!I194-FAED!J194)+(CEAD!I194-CEAD!J194)+(CEFID!I194-CEFID!J194)+(CESFI!I194-CESFI!J194)+(CERES!I194-CERES!J194)</f>
        <v>6</v>
      </c>
      <c r="J194" s="45">
        <f t="shared" si="7"/>
        <v>22</v>
      </c>
      <c r="K194" s="33">
        <v>5</v>
      </c>
      <c r="L194" s="33">
        <f t="shared" si="8"/>
        <v>140</v>
      </c>
      <c r="M194" s="30">
        <f t="shared" si="9"/>
        <v>30</v>
      </c>
    </row>
    <row r="195" spans="1:13" ht="39.950000000000003" customHeight="1" x14ac:dyDescent="0.45">
      <c r="A195" s="140"/>
      <c r="B195" s="152"/>
      <c r="C195" s="67">
        <v>192</v>
      </c>
      <c r="D195" s="79" t="s">
        <v>169</v>
      </c>
      <c r="E195" s="113" t="s">
        <v>741</v>
      </c>
      <c r="F195" s="51" t="s">
        <v>35</v>
      </c>
      <c r="G195" s="51" t="s">
        <v>157</v>
      </c>
      <c r="H195" s="32">
        <f>REITORIA!I195+MUSEU!I195+ESAG!I195+CEART!I195+FAED!I195+CEAD!I195+CEFID!I195+CESFI!I195+CERES!I195</f>
        <v>25</v>
      </c>
      <c r="I195" s="38">
        <f>(REITORIA!I195-REITORIA!J195)+(MUSEU!I195-MUSEU!J195)+(ESAG!I195-ESAG!J195)+(CEART!I195-CEART!J195)+(FAED!I195-FAED!J195)+(CEAD!I195-CEAD!J195)+(CEFID!I195-CEFID!J195)+(CESFI!I195-CESFI!J195)+(CERES!I195-CERES!J195)</f>
        <v>6</v>
      </c>
      <c r="J195" s="45">
        <f t="shared" si="7"/>
        <v>19</v>
      </c>
      <c r="K195" s="33">
        <v>3</v>
      </c>
      <c r="L195" s="33">
        <f t="shared" si="8"/>
        <v>75</v>
      </c>
      <c r="M195" s="30">
        <f t="shared" si="9"/>
        <v>18</v>
      </c>
    </row>
    <row r="196" spans="1:13" ht="39.950000000000003" customHeight="1" x14ac:dyDescent="0.45">
      <c r="A196" s="140"/>
      <c r="B196" s="152"/>
      <c r="C196" s="67">
        <v>193</v>
      </c>
      <c r="D196" s="78" t="s">
        <v>170</v>
      </c>
      <c r="E196" s="107" t="s">
        <v>741</v>
      </c>
      <c r="F196" s="51" t="s">
        <v>35</v>
      </c>
      <c r="G196" s="51" t="s">
        <v>157</v>
      </c>
      <c r="H196" s="32">
        <f>REITORIA!I196+MUSEU!I196+ESAG!I196+CEART!I196+FAED!I196+CEAD!I196+CEFID!I196+CESFI!I196+CERES!I196</f>
        <v>21</v>
      </c>
      <c r="I196" s="38">
        <f>(REITORIA!I196-REITORIA!J196)+(MUSEU!I196-MUSEU!J196)+(ESAG!I196-ESAG!J196)+(CEART!I196-CEART!J196)+(FAED!I196-FAED!J196)+(CEAD!I196-CEAD!J196)+(CEFID!I196-CEFID!J196)+(CESFI!I196-CESFI!J196)+(CERES!I196-CERES!J196)</f>
        <v>5</v>
      </c>
      <c r="J196" s="45">
        <f t="shared" si="7"/>
        <v>16</v>
      </c>
      <c r="K196" s="33">
        <v>18</v>
      </c>
      <c r="L196" s="33">
        <f t="shared" si="8"/>
        <v>378</v>
      </c>
      <c r="M196" s="30">
        <f t="shared" si="9"/>
        <v>90</v>
      </c>
    </row>
    <row r="197" spans="1:13" ht="39.950000000000003" customHeight="1" x14ac:dyDescent="0.45">
      <c r="A197" s="140"/>
      <c r="B197" s="152"/>
      <c r="C197" s="67">
        <v>194</v>
      </c>
      <c r="D197" s="78" t="s">
        <v>171</v>
      </c>
      <c r="E197" s="107" t="s">
        <v>34</v>
      </c>
      <c r="F197" s="51" t="s">
        <v>35</v>
      </c>
      <c r="G197" s="51" t="s">
        <v>157</v>
      </c>
      <c r="H197" s="32">
        <f>REITORIA!I197+MUSEU!I197+ESAG!I197+CEART!I197+FAED!I197+CEAD!I197+CEFID!I197+CESFI!I197+CERES!I197</f>
        <v>24</v>
      </c>
      <c r="I197" s="38">
        <f>(REITORIA!I197-REITORIA!J197)+(MUSEU!I197-MUSEU!J197)+(ESAG!I197-ESAG!J197)+(CEART!I197-CEART!J197)+(FAED!I197-FAED!J197)+(CEAD!I197-CEAD!J197)+(CEFID!I197-CEFID!J197)+(CESFI!I197-CESFI!J197)+(CERES!I197-CERES!J197)</f>
        <v>1</v>
      </c>
      <c r="J197" s="45">
        <f t="shared" ref="J197:J260" si="10">H197-I197</f>
        <v>23</v>
      </c>
      <c r="K197" s="33">
        <v>16</v>
      </c>
      <c r="L197" s="33">
        <f t="shared" ref="L197:L260" si="11">K197*H197</f>
        <v>384</v>
      </c>
      <c r="M197" s="30">
        <f t="shared" ref="M197:M260" si="12">K197*I197</f>
        <v>16</v>
      </c>
    </row>
    <row r="198" spans="1:13" ht="39.950000000000003" customHeight="1" x14ac:dyDescent="0.45">
      <c r="A198" s="140"/>
      <c r="B198" s="152"/>
      <c r="C198" s="67">
        <v>195</v>
      </c>
      <c r="D198" s="78" t="s">
        <v>172</v>
      </c>
      <c r="E198" s="107" t="s">
        <v>741</v>
      </c>
      <c r="F198" s="51" t="s">
        <v>35</v>
      </c>
      <c r="G198" s="51" t="s">
        <v>157</v>
      </c>
      <c r="H198" s="32">
        <f>REITORIA!I198+MUSEU!I198+ESAG!I198+CEART!I198+FAED!I198+CEAD!I198+CEFID!I198+CESFI!I198+CERES!I198</f>
        <v>13</v>
      </c>
      <c r="I198" s="38">
        <f>(REITORIA!I198-REITORIA!J198)+(MUSEU!I198-MUSEU!J198)+(ESAG!I198-ESAG!J198)+(CEART!I198-CEART!J198)+(FAED!I198-FAED!J198)+(CEAD!I198-CEAD!J198)+(CEFID!I198-CEFID!J198)+(CESFI!I198-CESFI!J198)+(CERES!I198-CERES!J198)</f>
        <v>0</v>
      </c>
      <c r="J198" s="45">
        <f t="shared" si="10"/>
        <v>13</v>
      </c>
      <c r="K198" s="33">
        <v>15.99</v>
      </c>
      <c r="L198" s="33">
        <f t="shared" si="11"/>
        <v>207.87</v>
      </c>
      <c r="M198" s="30">
        <f t="shared" si="12"/>
        <v>0</v>
      </c>
    </row>
    <row r="199" spans="1:13" ht="39.950000000000003" customHeight="1" x14ac:dyDescent="0.45">
      <c r="A199" s="140"/>
      <c r="B199" s="152"/>
      <c r="C199" s="67">
        <v>196</v>
      </c>
      <c r="D199" s="78" t="s">
        <v>173</v>
      </c>
      <c r="E199" s="107" t="s">
        <v>741</v>
      </c>
      <c r="F199" s="51" t="s">
        <v>35</v>
      </c>
      <c r="G199" s="51" t="s">
        <v>157</v>
      </c>
      <c r="H199" s="32">
        <f>REITORIA!I199+MUSEU!I199+ESAG!I199+CEART!I199+FAED!I199+CEAD!I199+CEFID!I199+CESFI!I199+CERES!I199</f>
        <v>13</v>
      </c>
      <c r="I199" s="38">
        <f>(REITORIA!I199-REITORIA!J199)+(MUSEU!I199-MUSEU!J199)+(ESAG!I199-ESAG!J199)+(CEART!I199-CEART!J199)+(FAED!I199-FAED!J199)+(CEAD!I199-CEAD!J199)+(CEFID!I199-CEFID!J199)+(CESFI!I199-CESFI!J199)+(CERES!I199-CERES!J199)</f>
        <v>0</v>
      </c>
      <c r="J199" s="45">
        <f t="shared" si="10"/>
        <v>13</v>
      </c>
      <c r="K199" s="33">
        <v>22.85</v>
      </c>
      <c r="L199" s="33">
        <f t="shared" si="11"/>
        <v>297.05</v>
      </c>
      <c r="M199" s="30">
        <f t="shared" si="12"/>
        <v>0</v>
      </c>
    </row>
    <row r="200" spans="1:13" ht="39.950000000000003" customHeight="1" x14ac:dyDescent="0.45">
      <c r="A200" s="140"/>
      <c r="B200" s="152"/>
      <c r="C200" s="67">
        <v>197</v>
      </c>
      <c r="D200" s="78" t="s">
        <v>174</v>
      </c>
      <c r="E200" s="107" t="s">
        <v>741</v>
      </c>
      <c r="F200" s="51" t="s">
        <v>35</v>
      </c>
      <c r="G200" s="51" t="s">
        <v>157</v>
      </c>
      <c r="H200" s="32">
        <f>REITORIA!I200+MUSEU!I200+ESAG!I200+CEART!I200+FAED!I200+CEAD!I200+CEFID!I200+CESFI!I200+CERES!I200</f>
        <v>13</v>
      </c>
      <c r="I200" s="38">
        <f>(REITORIA!I200-REITORIA!J200)+(MUSEU!I200-MUSEU!J200)+(ESAG!I200-ESAG!J200)+(CEART!I200-CEART!J200)+(FAED!I200-FAED!J200)+(CEAD!I200-CEAD!J200)+(CEFID!I200-CEFID!J200)+(CESFI!I200-CESFI!J200)+(CERES!I200-CERES!J200)</f>
        <v>0</v>
      </c>
      <c r="J200" s="45">
        <f t="shared" si="10"/>
        <v>13</v>
      </c>
      <c r="K200" s="33">
        <v>20.79</v>
      </c>
      <c r="L200" s="33">
        <f t="shared" si="11"/>
        <v>270.27</v>
      </c>
      <c r="M200" s="30">
        <f t="shared" si="12"/>
        <v>0</v>
      </c>
    </row>
    <row r="201" spans="1:13" ht="39.950000000000003" customHeight="1" x14ac:dyDescent="0.45">
      <c r="A201" s="140"/>
      <c r="B201" s="152"/>
      <c r="C201" s="67">
        <v>198</v>
      </c>
      <c r="D201" s="78" t="s">
        <v>175</v>
      </c>
      <c r="E201" s="107" t="s">
        <v>743</v>
      </c>
      <c r="F201" s="51" t="s">
        <v>35</v>
      </c>
      <c r="G201" s="51" t="s">
        <v>157</v>
      </c>
      <c r="H201" s="32">
        <f>REITORIA!I201+MUSEU!I201+ESAG!I201+CEART!I201+FAED!I201+CEAD!I201+CEFID!I201+CESFI!I201+CERES!I201</f>
        <v>9</v>
      </c>
      <c r="I201" s="38">
        <f>(REITORIA!I201-REITORIA!J201)+(MUSEU!I201-MUSEU!J201)+(ESAG!I201-ESAG!J201)+(CEART!I201-CEART!J201)+(FAED!I201-FAED!J201)+(CEAD!I201-CEAD!J201)+(CEFID!I201-CEFID!J201)+(CESFI!I201-CESFI!J201)+(CERES!I201-CERES!J201)</f>
        <v>5</v>
      </c>
      <c r="J201" s="45">
        <f t="shared" si="10"/>
        <v>4</v>
      </c>
      <c r="K201" s="33">
        <v>30</v>
      </c>
      <c r="L201" s="33">
        <f t="shared" si="11"/>
        <v>270</v>
      </c>
      <c r="M201" s="30">
        <f t="shared" si="12"/>
        <v>150</v>
      </c>
    </row>
    <row r="202" spans="1:13" ht="39.950000000000003" customHeight="1" x14ac:dyDescent="0.45">
      <c r="A202" s="140"/>
      <c r="B202" s="152"/>
      <c r="C202" s="67">
        <v>199</v>
      </c>
      <c r="D202" s="78" t="s">
        <v>176</v>
      </c>
      <c r="E202" s="107" t="s">
        <v>743</v>
      </c>
      <c r="F202" s="51" t="s">
        <v>35</v>
      </c>
      <c r="G202" s="51" t="s">
        <v>157</v>
      </c>
      <c r="H202" s="32">
        <f>REITORIA!I202+MUSEU!I202+ESAG!I202+CEART!I202+FAED!I202+CEAD!I202+CEFID!I202+CESFI!I202+CERES!I202</f>
        <v>9</v>
      </c>
      <c r="I202" s="38">
        <f>(REITORIA!I202-REITORIA!J202)+(MUSEU!I202-MUSEU!J202)+(ESAG!I202-ESAG!J202)+(CEART!I202-CEART!J202)+(FAED!I202-FAED!J202)+(CEAD!I202-CEAD!J202)+(CEFID!I202-CEFID!J202)+(CESFI!I202-CESFI!J202)+(CERES!I202-CERES!J202)</f>
        <v>5</v>
      </c>
      <c r="J202" s="45">
        <f t="shared" si="10"/>
        <v>4</v>
      </c>
      <c r="K202" s="33">
        <v>20</v>
      </c>
      <c r="L202" s="33">
        <f t="shared" si="11"/>
        <v>180</v>
      </c>
      <c r="M202" s="30">
        <f t="shared" si="12"/>
        <v>100</v>
      </c>
    </row>
    <row r="203" spans="1:13" ht="39.950000000000003" customHeight="1" x14ac:dyDescent="0.45">
      <c r="A203" s="140"/>
      <c r="B203" s="152"/>
      <c r="C203" s="67">
        <v>200</v>
      </c>
      <c r="D203" s="78" t="s">
        <v>177</v>
      </c>
      <c r="E203" s="107" t="s">
        <v>743</v>
      </c>
      <c r="F203" s="51" t="s">
        <v>35</v>
      </c>
      <c r="G203" s="51" t="s">
        <v>157</v>
      </c>
      <c r="H203" s="32">
        <f>REITORIA!I203+MUSEU!I203+ESAG!I203+CEART!I203+FAED!I203+CEAD!I203+CEFID!I203+CESFI!I203+CERES!I203</f>
        <v>10</v>
      </c>
      <c r="I203" s="38">
        <f>(REITORIA!I203-REITORIA!J203)+(MUSEU!I203-MUSEU!J203)+(ESAG!I203-ESAG!J203)+(CEART!I203-CEART!J203)+(FAED!I203-FAED!J203)+(CEAD!I203-CEAD!J203)+(CEFID!I203-CEFID!J203)+(CESFI!I203-CESFI!J203)+(CERES!I203-CERES!J203)</f>
        <v>5</v>
      </c>
      <c r="J203" s="45">
        <f t="shared" si="10"/>
        <v>5</v>
      </c>
      <c r="K203" s="33">
        <v>30</v>
      </c>
      <c r="L203" s="33">
        <f t="shared" si="11"/>
        <v>300</v>
      </c>
      <c r="M203" s="30">
        <f t="shared" si="12"/>
        <v>150</v>
      </c>
    </row>
    <row r="204" spans="1:13" ht="39.950000000000003" customHeight="1" x14ac:dyDescent="0.45">
      <c r="A204" s="140"/>
      <c r="B204" s="152"/>
      <c r="C204" s="67">
        <v>201</v>
      </c>
      <c r="D204" s="78" t="s">
        <v>178</v>
      </c>
      <c r="E204" s="107" t="s">
        <v>743</v>
      </c>
      <c r="F204" s="51" t="s">
        <v>35</v>
      </c>
      <c r="G204" s="51" t="s">
        <v>157</v>
      </c>
      <c r="H204" s="32">
        <f>REITORIA!I204+MUSEU!I204+ESAG!I204+CEART!I204+FAED!I204+CEAD!I204+CEFID!I204+CESFI!I204+CERES!I204</f>
        <v>9</v>
      </c>
      <c r="I204" s="38">
        <f>(REITORIA!I204-REITORIA!J204)+(MUSEU!I204-MUSEU!J204)+(ESAG!I204-ESAG!J204)+(CEART!I204-CEART!J204)+(FAED!I204-FAED!J204)+(CEAD!I204-CEAD!J204)+(CEFID!I204-CEFID!J204)+(CESFI!I204-CESFI!J204)+(CERES!I204-CERES!J204)</f>
        <v>1</v>
      </c>
      <c r="J204" s="45">
        <f t="shared" si="10"/>
        <v>8</v>
      </c>
      <c r="K204" s="33">
        <v>25</v>
      </c>
      <c r="L204" s="33">
        <f t="shared" si="11"/>
        <v>225</v>
      </c>
      <c r="M204" s="30">
        <f t="shared" si="12"/>
        <v>25</v>
      </c>
    </row>
    <row r="205" spans="1:13" ht="39.950000000000003" customHeight="1" x14ac:dyDescent="0.45">
      <c r="A205" s="140"/>
      <c r="B205" s="152"/>
      <c r="C205" s="67">
        <v>202</v>
      </c>
      <c r="D205" s="78" t="s">
        <v>179</v>
      </c>
      <c r="E205" s="107" t="s">
        <v>743</v>
      </c>
      <c r="F205" s="51" t="s">
        <v>35</v>
      </c>
      <c r="G205" s="51" t="s">
        <v>157</v>
      </c>
      <c r="H205" s="32">
        <f>REITORIA!I205+MUSEU!I205+ESAG!I205+CEART!I205+FAED!I205+CEAD!I205+CEFID!I205+CESFI!I205+CERES!I205</f>
        <v>8</v>
      </c>
      <c r="I205" s="38">
        <f>(REITORIA!I205-REITORIA!J205)+(MUSEU!I205-MUSEU!J205)+(ESAG!I205-ESAG!J205)+(CEART!I205-CEART!J205)+(FAED!I205-FAED!J205)+(CEAD!I205-CEAD!J205)+(CEFID!I205-CEFID!J205)+(CESFI!I205-CESFI!J205)+(CERES!I205-CERES!J205)</f>
        <v>1</v>
      </c>
      <c r="J205" s="45">
        <f t="shared" si="10"/>
        <v>7</v>
      </c>
      <c r="K205" s="33">
        <v>20</v>
      </c>
      <c r="L205" s="33">
        <f t="shared" si="11"/>
        <v>160</v>
      </c>
      <c r="M205" s="30">
        <f t="shared" si="12"/>
        <v>20</v>
      </c>
    </row>
    <row r="206" spans="1:13" ht="39.950000000000003" customHeight="1" x14ac:dyDescent="0.45">
      <c r="A206" s="140"/>
      <c r="B206" s="152"/>
      <c r="C206" s="67">
        <v>203</v>
      </c>
      <c r="D206" s="78" t="s">
        <v>180</v>
      </c>
      <c r="E206" s="107" t="s">
        <v>480</v>
      </c>
      <c r="F206" s="51" t="s">
        <v>35</v>
      </c>
      <c r="G206" s="51" t="s">
        <v>157</v>
      </c>
      <c r="H206" s="32">
        <f>REITORIA!I206+MUSEU!I206+ESAG!I206+CEART!I206+FAED!I206+CEAD!I206+CEFID!I206+CESFI!I206+CERES!I206</f>
        <v>36</v>
      </c>
      <c r="I206" s="38">
        <f>(REITORIA!I206-REITORIA!J206)+(MUSEU!I206-MUSEU!J206)+(ESAG!I206-ESAG!J206)+(CEART!I206-CEART!J206)+(FAED!I206-FAED!J206)+(CEAD!I206-CEAD!J206)+(CEFID!I206-CEFID!J206)+(CESFI!I206-CESFI!J206)+(CERES!I206-CERES!J206)</f>
        <v>2</v>
      </c>
      <c r="J206" s="45">
        <f t="shared" si="10"/>
        <v>34</v>
      </c>
      <c r="K206" s="33">
        <v>8.35</v>
      </c>
      <c r="L206" s="33">
        <f t="shared" si="11"/>
        <v>300.59999999999997</v>
      </c>
      <c r="M206" s="30">
        <f t="shared" si="12"/>
        <v>16.7</v>
      </c>
    </row>
    <row r="207" spans="1:13" ht="39.950000000000003" customHeight="1" x14ac:dyDescent="0.45">
      <c r="A207" s="140"/>
      <c r="B207" s="152"/>
      <c r="C207" s="67">
        <v>204</v>
      </c>
      <c r="D207" s="78" t="s">
        <v>181</v>
      </c>
      <c r="E207" s="107" t="s">
        <v>741</v>
      </c>
      <c r="F207" s="51" t="s">
        <v>35</v>
      </c>
      <c r="G207" s="51" t="s">
        <v>157</v>
      </c>
      <c r="H207" s="32">
        <f>REITORIA!I207+MUSEU!I207+ESAG!I207+CEART!I207+FAED!I207+CEAD!I207+CEFID!I207+CESFI!I207+CERES!I207</f>
        <v>31</v>
      </c>
      <c r="I207" s="38">
        <f>(REITORIA!I207-REITORIA!J207)+(MUSEU!I207-MUSEU!J207)+(ESAG!I207-ESAG!J207)+(CEART!I207-CEART!J207)+(FAED!I207-FAED!J207)+(CEAD!I207-CEAD!J207)+(CEFID!I207-CEFID!J207)+(CESFI!I207-CESFI!J207)+(CERES!I207-CERES!J207)</f>
        <v>4</v>
      </c>
      <c r="J207" s="45">
        <f t="shared" si="10"/>
        <v>27</v>
      </c>
      <c r="K207" s="33">
        <v>10</v>
      </c>
      <c r="L207" s="33">
        <f t="shared" si="11"/>
        <v>310</v>
      </c>
      <c r="M207" s="30">
        <f t="shared" si="12"/>
        <v>40</v>
      </c>
    </row>
    <row r="208" spans="1:13" ht="39.950000000000003" customHeight="1" x14ac:dyDescent="0.45">
      <c r="A208" s="140"/>
      <c r="B208" s="152"/>
      <c r="C208" s="67">
        <v>205</v>
      </c>
      <c r="D208" s="78" t="s">
        <v>182</v>
      </c>
      <c r="E208" s="107" t="s">
        <v>34</v>
      </c>
      <c r="F208" s="51" t="s">
        <v>35</v>
      </c>
      <c r="G208" s="51" t="s">
        <v>157</v>
      </c>
      <c r="H208" s="32">
        <f>REITORIA!I208+MUSEU!I208+ESAG!I208+CEART!I208+FAED!I208+CEAD!I208+CEFID!I208+CESFI!I208+CERES!I208</f>
        <v>11</v>
      </c>
      <c r="I208" s="38">
        <f>(REITORIA!I208-REITORIA!J208)+(MUSEU!I208-MUSEU!J208)+(ESAG!I208-ESAG!J208)+(CEART!I208-CEART!J208)+(FAED!I208-FAED!J208)+(CEAD!I208-CEAD!J208)+(CEFID!I208-CEFID!J208)+(CESFI!I208-CESFI!J208)+(CERES!I208-CERES!J208)</f>
        <v>4</v>
      </c>
      <c r="J208" s="45">
        <f t="shared" si="10"/>
        <v>7</v>
      </c>
      <c r="K208" s="33">
        <v>22.26</v>
      </c>
      <c r="L208" s="33">
        <f t="shared" si="11"/>
        <v>244.86</v>
      </c>
      <c r="M208" s="30">
        <f t="shared" si="12"/>
        <v>89.04</v>
      </c>
    </row>
    <row r="209" spans="1:13" ht="39.950000000000003" customHeight="1" x14ac:dyDescent="0.45">
      <c r="A209" s="140"/>
      <c r="B209" s="152"/>
      <c r="C209" s="67">
        <v>206</v>
      </c>
      <c r="D209" s="78" t="s">
        <v>183</v>
      </c>
      <c r="E209" s="107" t="s">
        <v>34</v>
      </c>
      <c r="F209" s="51" t="s">
        <v>35</v>
      </c>
      <c r="G209" s="51" t="s">
        <v>157</v>
      </c>
      <c r="H209" s="32">
        <f>REITORIA!I209+MUSEU!I209+ESAG!I209+CEART!I209+FAED!I209+CEAD!I209+CEFID!I209+CESFI!I209+CERES!I209</f>
        <v>9</v>
      </c>
      <c r="I209" s="38">
        <f>(REITORIA!I209-REITORIA!J209)+(MUSEU!I209-MUSEU!J209)+(ESAG!I209-ESAG!J209)+(CEART!I209-CEART!J209)+(FAED!I209-FAED!J209)+(CEAD!I209-CEAD!J209)+(CEFID!I209-CEFID!J209)+(CESFI!I209-CESFI!J209)+(CERES!I209-CERES!J209)</f>
        <v>3</v>
      </c>
      <c r="J209" s="45">
        <f t="shared" si="10"/>
        <v>6</v>
      </c>
      <c r="K209" s="33">
        <v>16.690000000000001</v>
      </c>
      <c r="L209" s="33">
        <f t="shared" si="11"/>
        <v>150.21</v>
      </c>
      <c r="M209" s="30">
        <f t="shared" si="12"/>
        <v>50.070000000000007</v>
      </c>
    </row>
    <row r="210" spans="1:13" ht="39.950000000000003" customHeight="1" x14ac:dyDescent="0.45">
      <c r="A210" s="140"/>
      <c r="B210" s="152"/>
      <c r="C210" s="67">
        <v>207</v>
      </c>
      <c r="D210" s="78" t="s">
        <v>184</v>
      </c>
      <c r="E210" s="107" t="s">
        <v>34</v>
      </c>
      <c r="F210" s="51" t="s">
        <v>35</v>
      </c>
      <c r="G210" s="51" t="s">
        <v>157</v>
      </c>
      <c r="H210" s="32">
        <f>REITORIA!I210+MUSEU!I210+ESAG!I210+CEART!I210+FAED!I210+CEAD!I210+CEFID!I210+CESFI!I210+CERES!I210</f>
        <v>9</v>
      </c>
      <c r="I210" s="38">
        <f>(REITORIA!I210-REITORIA!J210)+(MUSEU!I210-MUSEU!J210)+(ESAG!I210-ESAG!J210)+(CEART!I210-CEART!J210)+(FAED!I210-FAED!J210)+(CEAD!I210-CEAD!J210)+(CEFID!I210-CEFID!J210)+(CESFI!I210-CESFI!J210)+(CERES!I210-CERES!J210)</f>
        <v>2</v>
      </c>
      <c r="J210" s="45">
        <f t="shared" si="10"/>
        <v>7</v>
      </c>
      <c r="K210" s="33">
        <v>33.96</v>
      </c>
      <c r="L210" s="33">
        <f t="shared" si="11"/>
        <v>305.64</v>
      </c>
      <c r="M210" s="30">
        <f t="shared" si="12"/>
        <v>67.92</v>
      </c>
    </row>
    <row r="211" spans="1:13" ht="39.950000000000003" customHeight="1" x14ac:dyDescent="0.45">
      <c r="A211" s="140"/>
      <c r="B211" s="152"/>
      <c r="C211" s="67">
        <v>208</v>
      </c>
      <c r="D211" s="78" t="s">
        <v>185</v>
      </c>
      <c r="E211" s="107" t="s">
        <v>34</v>
      </c>
      <c r="F211" s="51" t="s">
        <v>35</v>
      </c>
      <c r="G211" s="51" t="s">
        <v>157</v>
      </c>
      <c r="H211" s="32">
        <f>REITORIA!I211+MUSEU!I211+ESAG!I211+CEART!I211+FAED!I211+CEAD!I211+CEFID!I211+CESFI!I211+CERES!I211</f>
        <v>7</v>
      </c>
      <c r="I211" s="38">
        <f>(REITORIA!I211-REITORIA!J211)+(MUSEU!I211-MUSEU!J211)+(ESAG!I211-ESAG!J211)+(CEART!I211-CEART!J211)+(FAED!I211-FAED!J211)+(CEAD!I211-CEAD!J211)+(CEFID!I211-CEFID!J211)+(CESFI!I211-CESFI!J211)+(CERES!I211-CERES!J211)</f>
        <v>1</v>
      </c>
      <c r="J211" s="45">
        <f t="shared" si="10"/>
        <v>6</v>
      </c>
      <c r="K211" s="33">
        <v>17.690000000000001</v>
      </c>
      <c r="L211" s="33">
        <f t="shared" si="11"/>
        <v>123.83000000000001</v>
      </c>
      <c r="M211" s="30">
        <f t="shared" si="12"/>
        <v>17.690000000000001</v>
      </c>
    </row>
    <row r="212" spans="1:13" ht="39.950000000000003" customHeight="1" x14ac:dyDescent="0.45">
      <c r="A212" s="140"/>
      <c r="B212" s="152"/>
      <c r="C212" s="67">
        <v>209</v>
      </c>
      <c r="D212" s="78" t="s">
        <v>186</v>
      </c>
      <c r="E212" s="107" t="s">
        <v>741</v>
      </c>
      <c r="F212" s="51" t="s">
        <v>35</v>
      </c>
      <c r="G212" s="51" t="s">
        <v>157</v>
      </c>
      <c r="H212" s="32">
        <f>REITORIA!I212+MUSEU!I212+ESAG!I212+CEART!I212+FAED!I212+CEAD!I212+CEFID!I212+CESFI!I212+CERES!I212</f>
        <v>6</v>
      </c>
      <c r="I212" s="38">
        <f>(REITORIA!I212-REITORIA!J212)+(MUSEU!I212-MUSEU!J212)+(ESAG!I212-ESAG!J212)+(CEART!I212-CEART!J212)+(FAED!I212-FAED!J212)+(CEAD!I212-CEAD!J212)+(CEFID!I212-CEFID!J212)+(CESFI!I212-CESFI!J212)+(CERES!I212-CERES!J212)</f>
        <v>1</v>
      </c>
      <c r="J212" s="45">
        <f t="shared" si="10"/>
        <v>5</v>
      </c>
      <c r="K212" s="33">
        <v>28.15</v>
      </c>
      <c r="L212" s="33">
        <f t="shared" si="11"/>
        <v>168.89999999999998</v>
      </c>
      <c r="M212" s="30">
        <f t="shared" si="12"/>
        <v>28.15</v>
      </c>
    </row>
    <row r="213" spans="1:13" ht="39.950000000000003" customHeight="1" x14ac:dyDescent="0.45">
      <c r="A213" s="140"/>
      <c r="B213" s="152"/>
      <c r="C213" s="67">
        <v>210</v>
      </c>
      <c r="D213" s="78" t="s">
        <v>187</v>
      </c>
      <c r="E213" s="107" t="s">
        <v>741</v>
      </c>
      <c r="F213" s="51" t="s">
        <v>35</v>
      </c>
      <c r="G213" s="51" t="s">
        <v>157</v>
      </c>
      <c r="H213" s="32">
        <f>REITORIA!I213+MUSEU!I213+ESAG!I213+CEART!I213+FAED!I213+CEAD!I213+CEFID!I213+CESFI!I213+CERES!I213</f>
        <v>5</v>
      </c>
      <c r="I213" s="38">
        <f>(REITORIA!I213-REITORIA!J213)+(MUSEU!I213-MUSEU!J213)+(ESAG!I213-ESAG!J213)+(CEART!I213-CEART!J213)+(FAED!I213-FAED!J213)+(CEAD!I213-CEAD!J213)+(CEFID!I213-CEFID!J213)+(CESFI!I213-CESFI!J213)+(CERES!I213-CERES!J213)</f>
        <v>2</v>
      </c>
      <c r="J213" s="45">
        <f t="shared" si="10"/>
        <v>3</v>
      </c>
      <c r="K213" s="33">
        <v>47.56</v>
      </c>
      <c r="L213" s="33">
        <f t="shared" si="11"/>
        <v>237.8</v>
      </c>
      <c r="M213" s="30">
        <f t="shared" si="12"/>
        <v>95.12</v>
      </c>
    </row>
    <row r="214" spans="1:13" ht="39.950000000000003" customHeight="1" x14ac:dyDescent="0.45">
      <c r="A214" s="140"/>
      <c r="B214" s="152"/>
      <c r="C214" s="67">
        <v>211</v>
      </c>
      <c r="D214" s="78" t="s">
        <v>188</v>
      </c>
      <c r="E214" s="107" t="s">
        <v>741</v>
      </c>
      <c r="F214" s="51" t="s">
        <v>35</v>
      </c>
      <c r="G214" s="51" t="s">
        <v>40</v>
      </c>
      <c r="H214" s="32">
        <f>REITORIA!I214+MUSEU!I214+ESAG!I214+CEART!I214+FAED!I214+CEAD!I214+CEFID!I214+CESFI!I214+CERES!I214</f>
        <v>3</v>
      </c>
      <c r="I214" s="38">
        <f>(REITORIA!I214-REITORIA!J214)+(MUSEU!I214-MUSEU!J214)+(ESAG!I214-ESAG!J214)+(CEART!I214-CEART!J214)+(FAED!I214-FAED!J214)+(CEAD!I214-CEAD!J214)+(CEFID!I214-CEFID!J214)+(CESFI!I214-CESFI!J214)+(CERES!I214-CERES!J214)</f>
        <v>1</v>
      </c>
      <c r="J214" s="45">
        <f t="shared" si="10"/>
        <v>2</v>
      </c>
      <c r="K214" s="33">
        <v>71.11</v>
      </c>
      <c r="L214" s="33">
        <f t="shared" si="11"/>
        <v>213.32999999999998</v>
      </c>
      <c r="M214" s="30">
        <f t="shared" si="12"/>
        <v>71.11</v>
      </c>
    </row>
    <row r="215" spans="1:13" ht="39.950000000000003" customHeight="1" x14ac:dyDescent="0.45">
      <c r="A215" s="140"/>
      <c r="B215" s="152"/>
      <c r="C215" s="67">
        <v>212</v>
      </c>
      <c r="D215" s="78" t="s">
        <v>189</v>
      </c>
      <c r="E215" s="107" t="s">
        <v>741</v>
      </c>
      <c r="F215" s="51" t="s">
        <v>35</v>
      </c>
      <c r="G215" s="51" t="s">
        <v>157</v>
      </c>
      <c r="H215" s="32">
        <f>REITORIA!I215+MUSEU!I215+ESAG!I215+CEART!I215+FAED!I215+CEAD!I215+CEFID!I215+CESFI!I215+CERES!I215</f>
        <v>23</v>
      </c>
      <c r="I215" s="38">
        <f>(REITORIA!I215-REITORIA!J215)+(MUSEU!I215-MUSEU!J215)+(ESAG!I215-ESAG!J215)+(CEART!I215-CEART!J215)+(FAED!I215-FAED!J215)+(CEAD!I215-CEAD!J215)+(CEFID!I215-CEFID!J215)+(CESFI!I215-CESFI!J215)+(CERES!I215-CERES!J215)</f>
        <v>10</v>
      </c>
      <c r="J215" s="45">
        <f t="shared" si="10"/>
        <v>13</v>
      </c>
      <c r="K215" s="33">
        <v>19</v>
      </c>
      <c r="L215" s="33">
        <f t="shared" si="11"/>
        <v>437</v>
      </c>
      <c r="M215" s="30">
        <f t="shared" si="12"/>
        <v>190</v>
      </c>
    </row>
    <row r="216" spans="1:13" ht="39.950000000000003" customHeight="1" x14ac:dyDescent="0.45">
      <c r="A216" s="140"/>
      <c r="B216" s="152"/>
      <c r="C216" s="67">
        <v>213</v>
      </c>
      <c r="D216" s="78" t="s">
        <v>190</v>
      </c>
      <c r="E216" s="107" t="s">
        <v>741</v>
      </c>
      <c r="F216" s="51" t="s">
        <v>35</v>
      </c>
      <c r="G216" s="51" t="s">
        <v>157</v>
      </c>
      <c r="H216" s="32">
        <f>REITORIA!I216+MUSEU!I216+ESAG!I216+CEART!I216+FAED!I216+CEAD!I216+CEFID!I216+CESFI!I216+CERES!I216</f>
        <v>9</v>
      </c>
      <c r="I216" s="38">
        <f>(REITORIA!I216-REITORIA!J216)+(MUSEU!I216-MUSEU!J216)+(ESAG!I216-ESAG!J216)+(CEART!I216-CEART!J216)+(FAED!I216-FAED!J216)+(CEAD!I216-CEAD!J216)+(CEFID!I216-CEFID!J216)+(CESFI!I216-CESFI!J216)+(CERES!I216-CERES!J216)</f>
        <v>1</v>
      </c>
      <c r="J216" s="45">
        <f t="shared" si="10"/>
        <v>8</v>
      </c>
      <c r="K216" s="33">
        <v>13.51</v>
      </c>
      <c r="L216" s="33">
        <f t="shared" si="11"/>
        <v>121.59</v>
      </c>
      <c r="M216" s="30">
        <f t="shared" si="12"/>
        <v>13.51</v>
      </c>
    </row>
    <row r="217" spans="1:13" ht="39.950000000000003" customHeight="1" x14ac:dyDescent="0.45">
      <c r="A217" s="140"/>
      <c r="B217" s="152"/>
      <c r="C217" s="67">
        <v>214</v>
      </c>
      <c r="D217" s="78" t="s">
        <v>191</v>
      </c>
      <c r="E217" s="107" t="s">
        <v>741</v>
      </c>
      <c r="F217" s="51" t="s">
        <v>35</v>
      </c>
      <c r="G217" s="51" t="s">
        <v>157</v>
      </c>
      <c r="H217" s="32">
        <f>REITORIA!I217+MUSEU!I217+ESAG!I217+CEART!I217+FAED!I217+CEAD!I217+CEFID!I217+CESFI!I217+CERES!I217</f>
        <v>9</v>
      </c>
      <c r="I217" s="38">
        <f>(REITORIA!I217-REITORIA!J217)+(MUSEU!I217-MUSEU!J217)+(ESAG!I217-ESAG!J217)+(CEART!I217-CEART!J217)+(FAED!I217-FAED!J217)+(CEAD!I217-CEAD!J217)+(CEFID!I217-CEFID!J217)+(CESFI!I217-CESFI!J217)+(CERES!I217-CERES!J217)</f>
        <v>2</v>
      </c>
      <c r="J217" s="45">
        <f t="shared" si="10"/>
        <v>7</v>
      </c>
      <c r="K217" s="33">
        <v>14</v>
      </c>
      <c r="L217" s="33">
        <f t="shared" si="11"/>
        <v>126</v>
      </c>
      <c r="M217" s="30">
        <f t="shared" si="12"/>
        <v>28</v>
      </c>
    </row>
    <row r="218" spans="1:13" ht="39.950000000000003" customHeight="1" x14ac:dyDescent="0.45">
      <c r="A218" s="140"/>
      <c r="B218" s="152"/>
      <c r="C218" s="67">
        <v>215</v>
      </c>
      <c r="D218" s="78" t="s">
        <v>192</v>
      </c>
      <c r="E218" s="107" t="s">
        <v>34</v>
      </c>
      <c r="F218" s="51" t="s">
        <v>35</v>
      </c>
      <c r="G218" s="51" t="s">
        <v>157</v>
      </c>
      <c r="H218" s="32">
        <f>REITORIA!I218+MUSEU!I218+ESAG!I218+CEART!I218+FAED!I218+CEAD!I218+CEFID!I218+CESFI!I218+CERES!I218</f>
        <v>13</v>
      </c>
      <c r="I218" s="38">
        <f>(REITORIA!I218-REITORIA!J218)+(MUSEU!I218-MUSEU!J218)+(ESAG!I218-ESAG!J218)+(CEART!I218-CEART!J218)+(FAED!I218-FAED!J218)+(CEAD!I218-CEAD!J218)+(CEFID!I218-CEFID!J218)+(CESFI!I218-CESFI!J218)+(CERES!I218-CERES!J218)</f>
        <v>2</v>
      </c>
      <c r="J218" s="45">
        <f t="shared" si="10"/>
        <v>11</v>
      </c>
      <c r="K218" s="33">
        <v>21.79</v>
      </c>
      <c r="L218" s="33">
        <f t="shared" si="11"/>
        <v>283.27</v>
      </c>
      <c r="M218" s="30">
        <f t="shared" si="12"/>
        <v>43.58</v>
      </c>
    </row>
    <row r="219" spans="1:13" ht="39.950000000000003" customHeight="1" x14ac:dyDescent="0.45">
      <c r="A219" s="140"/>
      <c r="B219" s="152"/>
      <c r="C219" s="67">
        <v>216</v>
      </c>
      <c r="D219" s="78" t="s">
        <v>193</v>
      </c>
      <c r="E219" s="107" t="s">
        <v>34</v>
      </c>
      <c r="F219" s="51" t="s">
        <v>35</v>
      </c>
      <c r="G219" s="51" t="s">
        <v>157</v>
      </c>
      <c r="H219" s="32">
        <f>REITORIA!I219+MUSEU!I219+ESAG!I219+CEART!I219+FAED!I219+CEAD!I219+CEFID!I219+CESFI!I219+CERES!I219</f>
        <v>4</v>
      </c>
      <c r="I219" s="38">
        <f>(REITORIA!I219-REITORIA!J219)+(MUSEU!I219-MUSEU!J219)+(ESAG!I219-ESAG!J219)+(CEART!I219-CEART!J219)+(FAED!I219-FAED!J219)+(CEAD!I219-CEAD!J219)+(CEFID!I219-CEFID!J219)+(CESFI!I219-CESFI!J219)+(CERES!I219-CERES!J219)</f>
        <v>0</v>
      </c>
      <c r="J219" s="45">
        <f t="shared" si="10"/>
        <v>4</v>
      </c>
      <c r="K219" s="33">
        <v>45</v>
      </c>
      <c r="L219" s="33">
        <f t="shared" si="11"/>
        <v>180</v>
      </c>
      <c r="M219" s="30">
        <f t="shared" si="12"/>
        <v>0</v>
      </c>
    </row>
    <row r="220" spans="1:13" ht="39.950000000000003" customHeight="1" x14ac:dyDescent="0.45">
      <c r="A220" s="140"/>
      <c r="B220" s="152"/>
      <c r="C220" s="67">
        <v>217</v>
      </c>
      <c r="D220" s="78" t="s">
        <v>194</v>
      </c>
      <c r="E220" s="107" t="s">
        <v>480</v>
      </c>
      <c r="F220" s="51" t="s">
        <v>35</v>
      </c>
      <c r="G220" s="51" t="s">
        <v>157</v>
      </c>
      <c r="H220" s="32">
        <f>REITORIA!I220+MUSEU!I220+ESAG!I220+CEART!I220+FAED!I220+CEAD!I220+CEFID!I220+CESFI!I220+CERES!I220</f>
        <v>11</v>
      </c>
      <c r="I220" s="38">
        <f>(REITORIA!I220-REITORIA!J220)+(MUSEU!I220-MUSEU!J220)+(ESAG!I220-ESAG!J220)+(CEART!I220-CEART!J220)+(FAED!I220-FAED!J220)+(CEAD!I220-CEAD!J220)+(CEFID!I220-CEFID!J220)+(CESFI!I220-CESFI!J220)+(CERES!I220-CERES!J220)</f>
        <v>2</v>
      </c>
      <c r="J220" s="45">
        <f t="shared" si="10"/>
        <v>9</v>
      </c>
      <c r="K220" s="33">
        <v>25</v>
      </c>
      <c r="L220" s="33">
        <f t="shared" si="11"/>
        <v>275</v>
      </c>
      <c r="M220" s="30">
        <f t="shared" si="12"/>
        <v>50</v>
      </c>
    </row>
    <row r="221" spans="1:13" ht="39.950000000000003" customHeight="1" x14ac:dyDescent="0.45">
      <c r="A221" s="140"/>
      <c r="B221" s="152"/>
      <c r="C221" s="67">
        <v>218</v>
      </c>
      <c r="D221" s="78" t="s">
        <v>195</v>
      </c>
      <c r="E221" s="107" t="s">
        <v>741</v>
      </c>
      <c r="F221" s="51" t="s">
        <v>35</v>
      </c>
      <c r="G221" s="51" t="s">
        <v>157</v>
      </c>
      <c r="H221" s="32">
        <f>REITORIA!I221+MUSEU!I221+ESAG!I221+CEART!I221+FAED!I221+CEAD!I221+CEFID!I221+CESFI!I221+CERES!I221</f>
        <v>20</v>
      </c>
      <c r="I221" s="38">
        <f>(REITORIA!I221-REITORIA!J221)+(MUSEU!I221-MUSEU!J221)+(ESAG!I221-ESAG!J221)+(CEART!I221-CEART!J221)+(FAED!I221-FAED!J221)+(CEAD!I221-CEAD!J221)+(CEFID!I221-CEFID!J221)+(CESFI!I221-CESFI!J221)+(CERES!I221-CERES!J221)</f>
        <v>1</v>
      </c>
      <c r="J221" s="45">
        <f t="shared" si="10"/>
        <v>19</v>
      </c>
      <c r="K221" s="33">
        <v>40.590000000000003</v>
      </c>
      <c r="L221" s="33">
        <f t="shared" si="11"/>
        <v>811.80000000000007</v>
      </c>
      <c r="M221" s="30">
        <f t="shared" si="12"/>
        <v>40.590000000000003</v>
      </c>
    </row>
    <row r="222" spans="1:13" ht="39.950000000000003" customHeight="1" x14ac:dyDescent="0.45">
      <c r="A222" s="140"/>
      <c r="B222" s="152"/>
      <c r="C222" s="67">
        <v>219</v>
      </c>
      <c r="D222" s="78" t="s">
        <v>196</v>
      </c>
      <c r="E222" s="107" t="s">
        <v>741</v>
      </c>
      <c r="F222" s="51" t="s">
        <v>35</v>
      </c>
      <c r="G222" s="51" t="s">
        <v>157</v>
      </c>
      <c r="H222" s="32">
        <f>REITORIA!I222+MUSEU!I222+ESAG!I222+CEART!I222+FAED!I222+CEAD!I222+CEFID!I222+CESFI!I222+CERES!I222</f>
        <v>10</v>
      </c>
      <c r="I222" s="38">
        <f>(REITORIA!I222-REITORIA!J222)+(MUSEU!I222-MUSEU!J222)+(ESAG!I222-ESAG!J222)+(CEART!I222-CEART!J222)+(FAED!I222-FAED!J222)+(CEAD!I222-CEAD!J222)+(CEFID!I222-CEFID!J222)+(CESFI!I222-CESFI!J222)+(CERES!I222-CERES!J222)</f>
        <v>2</v>
      </c>
      <c r="J222" s="45">
        <f t="shared" si="10"/>
        <v>8</v>
      </c>
      <c r="K222" s="33">
        <v>34</v>
      </c>
      <c r="L222" s="33">
        <f t="shared" si="11"/>
        <v>340</v>
      </c>
      <c r="M222" s="30">
        <f t="shared" si="12"/>
        <v>68</v>
      </c>
    </row>
    <row r="223" spans="1:13" ht="39.950000000000003" customHeight="1" x14ac:dyDescent="0.45">
      <c r="A223" s="140"/>
      <c r="B223" s="152"/>
      <c r="C223" s="67">
        <v>220</v>
      </c>
      <c r="D223" s="78" t="s">
        <v>197</v>
      </c>
      <c r="E223" s="107" t="s">
        <v>741</v>
      </c>
      <c r="F223" s="51" t="s">
        <v>35</v>
      </c>
      <c r="G223" s="51" t="s">
        <v>157</v>
      </c>
      <c r="H223" s="32">
        <f>REITORIA!I223+MUSEU!I223+ESAG!I223+CEART!I223+FAED!I223+CEAD!I223+CEFID!I223+CESFI!I223+CERES!I223</f>
        <v>24</v>
      </c>
      <c r="I223" s="38">
        <f>(REITORIA!I223-REITORIA!J223)+(MUSEU!I223-MUSEU!J223)+(ESAG!I223-ESAG!J223)+(CEART!I223-CEART!J223)+(FAED!I223-FAED!J223)+(CEAD!I223-CEAD!J223)+(CEFID!I223-CEFID!J223)+(CESFI!I223-CESFI!J223)+(CERES!I223-CERES!J223)</f>
        <v>4</v>
      </c>
      <c r="J223" s="45">
        <f t="shared" si="10"/>
        <v>20</v>
      </c>
      <c r="K223" s="33">
        <v>7</v>
      </c>
      <c r="L223" s="33">
        <f t="shared" si="11"/>
        <v>168</v>
      </c>
      <c r="M223" s="30">
        <f t="shared" si="12"/>
        <v>28</v>
      </c>
    </row>
    <row r="224" spans="1:13" ht="39.950000000000003" customHeight="1" x14ac:dyDescent="0.45">
      <c r="A224" s="140"/>
      <c r="B224" s="152"/>
      <c r="C224" s="67">
        <v>221</v>
      </c>
      <c r="D224" s="78" t="s">
        <v>198</v>
      </c>
      <c r="E224" s="107" t="s">
        <v>741</v>
      </c>
      <c r="F224" s="51" t="s">
        <v>35</v>
      </c>
      <c r="G224" s="51" t="s">
        <v>157</v>
      </c>
      <c r="H224" s="32">
        <f>REITORIA!I224+MUSEU!I224+ESAG!I224+CEART!I224+FAED!I224+CEAD!I224+CEFID!I224+CESFI!I224+CERES!I224</f>
        <v>6</v>
      </c>
      <c r="I224" s="38">
        <f>(REITORIA!I224-REITORIA!J224)+(MUSEU!I224-MUSEU!J224)+(ESAG!I224-ESAG!J224)+(CEART!I224-CEART!J224)+(FAED!I224-FAED!J224)+(CEAD!I224-CEAD!J224)+(CEFID!I224-CEFID!J224)+(CESFI!I224-CESFI!J224)+(CERES!I224-CERES!J224)</f>
        <v>3</v>
      </c>
      <c r="J224" s="45">
        <f t="shared" si="10"/>
        <v>3</v>
      </c>
      <c r="K224" s="33">
        <v>44.64</v>
      </c>
      <c r="L224" s="33">
        <f t="shared" si="11"/>
        <v>267.84000000000003</v>
      </c>
      <c r="M224" s="30">
        <f t="shared" si="12"/>
        <v>133.92000000000002</v>
      </c>
    </row>
    <row r="225" spans="1:13" ht="39.950000000000003" customHeight="1" x14ac:dyDescent="0.45">
      <c r="A225" s="140"/>
      <c r="B225" s="152"/>
      <c r="C225" s="67">
        <v>222</v>
      </c>
      <c r="D225" s="78" t="s">
        <v>199</v>
      </c>
      <c r="E225" s="107" t="s">
        <v>744</v>
      </c>
      <c r="F225" s="51" t="s">
        <v>35</v>
      </c>
      <c r="G225" s="51" t="s">
        <v>157</v>
      </c>
      <c r="H225" s="32">
        <f>REITORIA!I225+MUSEU!I225+ESAG!I225+CEART!I225+FAED!I225+CEAD!I225+CEFID!I225+CESFI!I225+CERES!I225</f>
        <v>2</v>
      </c>
      <c r="I225" s="38">
        <f>(REITORIA!I225-REITORIA!J225)+(MUSEU!I225-MUSEU!J225)+(ESAG!I225-ESAG!J225)+(CEART!I225-CEART!J225)+(FAED!I225-FAED!J225)+(CEAD!I225-CEAD!J225)+(CEFID!I225-CEFID!J225)+(CESFI!I225-CESFI!J225)+(CERES!I225-CERES!J225)</f>
        <v>1</v>
      </c>
      <c r="J225" s="45">
        <f t="shared" si="10"/>
        <v>1</v>
      </c>
      <c r="K225" s="33">
        <v>153.91</v>
      </c>
      <c r="L225" s="33">
        <f t="shared" si="11"/>
        <v>307.82</v>
      </c>
      <c r="M225" s="30">
        <f t="shared" si="12"/>
        <v>153.91</v>
      </c>
    </row>
    <row r="226" spans="1:13" ht="39.950000000000003" customHeight="1" x14ac:dyDescent="0.45">
      <c r="A226" s="140"/>
      <c r="B226" s="152"/>
      <c r="C226" s="67">
        <v>223</v>
      </c>
      <c r="D226" s="78" t="s">
        <v>200</v>
      </c>
      <c r="E226" s="107" t="s">
        <v>745</v>
      </c>
      <c r="F226" s="51" t="s">
        <v>35</v>
      </c>
      <c r="G226" s="51" t="s">
        <v>157</v>
      </c>
      <c r="H226" s="32">
        <f>REITORIA!I226+MUSEU!I226+ESAG!I226+CEART!I226+FAED!I226+CEAD!I226+CEFID!I226+CESFI!I226+CERES!I226</f>
        <v>1</v>
      </c>
      <c r="I226" s="38">
        <f>(REITORIA!I226-REITORIA!J226)+(MUSEU!I226-MUSEU!J226)+(ESAG!I226-ESAG!J226)+(CEART!I226-CEART!J226)+(FAED!I226-FAED!J226)+(CEAD!I226-CEAD!J226)+(CEFID!I226-CEFID!J226)+(CESFI!I226-CESFI!J226)+(CERES!I226-CERES!J226)</f>
        <v>0</v>
      </c>
      <c r="J226" s="45">
        <f t="shared" si="10"/>
        <v>1</v>
      </c>
      <c r="K226" s="33">
        <v>66.87</v>
      </c>
      <c r="L226" s="33">
        <f t="shared" si="11"/>
        <v>66.87</v>
      </c>
      <c r="M226" s="30">
        <f t="shared" si="12"/>
        <v>0</v>
      </c>
    </row>
    <row r="227" spans="1:13" ht="39.950000000000003" customHeight="1" x14ac:dyDescent="0.45">
      <c r="A227" s="140"/>
      <c r="B227" s="152"/>
      <c r="C227" s="67">
        <v>224</v>
      </c>
      <c r="D227" s="78" t="s">
        <v>746</v>
      </c>
      <c r="E227" s="107" t="s">
        <v>744</v>
      </c>
      <c r="F227" s="51" t="s">
        <v>228</v>
      </c>
      <c r="G227" s="51" t="s">
        <v>157</v>
      </c>
      <c r="H227" s="32">
        <f>REITORIA!I227+MUSEU!I227+ESAG!I227+CEART!I227+FAED!I227+CEAD!I227+CEFID!I227+CESFI!I227+CERES!I227</f>
        <v>0</v>
      </c>
      <c r="I227" s="38">
        <f>(REITORIA!I227-REITORIA!J227)+(MUSEU!I227-MUSEU!J227)+(ESAG!I227-ESAG!J227)+(CEART!I227-CEART!J227)+(FAED!I227-FAED!J227)+(CEAD!I227-CEAD!J227)+(CEFID!I227-CEFID!J227)+(CESFI!I227-CESFI!J227)+(CERES!I227-CERES!J227)</f>
        <v>0</v>
      </c>
      <c r="J227" s="45">
        <f t="shared" si="10"/>
        <v>0</v>
      </c>
      <c r="K227" s="33">
        <v>222</v>
      </c>
      <c r="L227" s="33">
        <f t="shared" si="11"/>
        <v>0</v>
      </c>
      <c r="M227" s="30">
        <f t="shared" si="12"/>
        <v>0</v>
      </c>
    </row>
    <row r="228" spans="1:13" ht="39.950000000000003" customHeight="1" x14ac:dyDescent="0.45">
      <c r="A228" s="140"/>
      <c r="B228" s="152"/>
      <c r="C228" s="67">
        <v>225</v>
      </c>
      <c r="D228" s="78" t="s">
        <v>747</v>
      </c>
      <c r="E228" s="107" t="s">
        <v>481</v>
      </c>
      <c r="F228" s="51" t="s">
        <v>228</v>
      </c>
      <c r="G228" s="51" t="s">
        <v>157</v>
      </c>
      <c r="H228" s="32">
        <f>REITORIA!I228+MUSEU!I228+ESAG!I228+CEART!I228+FAED!I228+CEAD!I228+CEFID!I228+CESFI!I228+CERES!I228</f>
        <v>3</v>
      </c>
      <c r="I228" s="38">
        <f>(REITORIA!I228-REITORIA!J228)+(MUSEU!I228-MUSEU!J228)+(ESAG!I228-ESAG!J228)+(CEART!I228-CEART!J228)+(FAED!I228-FAED!J228)+(CEAD!I228-CEAD!J228)+(CEFID!I228-CEFID!J228)+(CESFI!I228-CESFI!J228)+(CERES!I228-CERES!J228)</f>
        <v>0</v>
      </c>
      <c r="J228" s="45">
        <f t="shared" si="10"/>
        <v>3</v>
      </c>
      <c r="K228" s="33">
        <v>491.29</v>
      </c>
      <c r="L228" s="33">
        <f t="shared" si="11"/>
        <v>1473.8700000000001</v>
      </c>
      <c r="M228" s="30">
        <f t="shared" si="12"/>
        <v>0</v>
      </c>
    </row>
    <row r="229" spans="1:13" ht="39.950000000000003" customHeight="1" x14ac:dyDescent="0.45">
      <c r="A229" s="140"/>
      <c r="B229" s="152"/>
      <c r="C229" s="67">
        <v>226</v>
      </c>
      <c r="D229" s="78" t="s">
        <v>201</v>
      </c>
      <c r="E229" s="107" t="s">
        <v>34</v>
      </c>
      <c r="F229" s="51" t="s">
        <v>35</v>
      </c>
      <c r="G229" s="51" t="s">
        <v>157</v>
      </c>
      <c r="H229" s="32">
        <f>REITORIA!I229+MUSEU!I229+ESAG!I229+CEART!I229+FAED!I229+CEAD!I229+CEFID!I229+CESFI!I229+CERES!I229</f>
        <v>5</v>
      </c>
      <c r="I229" s="38">
        <f>(REITORIA!I229-REITORIA!J229)+(MUSEU!I229-MUSEU!J229)+(ESAG!I229-ESAG!J229)+(CEART!I229-CEART!J229)+(FAED!I229-FAED!J229)+(CEAD!I229-CEAD!J229)+(CEFID!I229-CEFID!J229)+(CESFI!I229-CESFI!J229)+(CERES!I229-CERES!J229)</f>
        <v>1</v>
      </c>
      <c r="J229" s="45">
        <f t="shared" si="10"/>
        <v>4</v>
      </c>
      <c r="K229" s="33">
        <v>27.11</v>
      </c>
      <c r="L229" s="33">
        <f t="shared" si="11"/>
        <v>135.55000000000001</v>
      </c>
      <c r="M229" s="30">
        <f t="shared" si="12"/>
        <v>27.11</v>
      </c>
    </row>
    <row r="230" spans="1:13" ht="39.950000000000003" customHeight="1" x14ac:dyDescent="0.45">
      <c r="A230" s="140"/>
      <c r="B230" s="152"/>
      <c r="C230" s="67">
        <v>227</v>
      </c>
      <c r="D230" s="78" t="s">
        <v>202</v>
      </c>
      <c r="E230" s="107" t="s">
        <v>34</v>
      </c>
      <c r="F230" s="51" t="s">
        <v>35</v>
      </c>
      <c r="G230" s="51" t="s">
        <v>157</v>
      </c>
      <c r="H230" s="32">
        <f>REITORIA!I230+MUSEU!I230+ESAG!I230+CEART!I230+FAED!I230+CEAD!I230+CEFID!I230+CESFI!I230+CERES!I230</f>
        <v>4</v>
      </c>
      <c r="I230" s="38">
        <f>(REITORIA!I230-REITORIA!J230)+(MUSEU!I230-MUSEU!J230)+(ESAG!I230-ESAG!J230)+(CEART!I230-CEART!J230)+(FAED!I230-FAED!J230)+(CEAD!I230-CEAD!J230)+(CEFID!I230-CEFID!J230)+(CESFI!I230-CESFI!J230)+(CERES!I230-CERES!J230)</f>
        <v>0</v>
      </c>
      <c r="J230" s="45">
        <f t="shared" si="10"/>
        <v>4</v>
      </c>
      <c r="K230" s="33">
        <v>18</v>
      </c>
      <c r="L230" s="33">
        <f t="shared" si="11"/>
        <v>72</v>
      </c>
      <c r="M230" s="30">
        <f t="shared" si="12"/>
        <v>0</v>
      </c>
    </row>
    <row r="231" spans="1:13" ht="39.950000000000003" customHeight="1" x14ac:dyDescent="0.45">
      <c r="A231" s="140"/>
      <c r="B231" s="152"/>
      <c r="C231" s="67">
        <v>228</v>
      </c>
      <c r="D231" s="78" t="s">
        <v>203</v>
      </c>
      <c r="E231" s="107" t="s">
        <v>741</v>
      </c>
      <c r="F231" s="51" t="s">
        <v>35</v>
      </c>
      <c r="G231" s="51" t="s">
        <v>157</v>
      </c>
      <c r="H231" s="32">
        <f>REITORIA!I231+MUSEU!I231+ESAG!I231+CEART!I231+FAED!I231+CEAD!I231+CEFID!I231+CESFI!I231+CERES!I231</f>
        <v>2</v>
      </c>
      <c r="I231" s="38">
        <f>(REITORIA!I231-REITORIA!J231)+(MUSEU!I231-MUSEU!J231)+(ESAG!I231-ESAG!J231)+(CEART!I231-CEART!J231)+(FAED!I231-FAED!J231)+(CEAD!I231-CEAD!J231)+(CEFID!I231-CEFID!J231)+(CESFI!I231-CESFI!J231)+(CERES!I231-CERES!J231)</f>
        <v>0</v>
      </c>
      <c r="J231" s="45">
        <f t="shared" si="10"/>
        <v>2</v>
      </c>
      <c r="K231" s="33">
        <v>27.3</v>
      </c>
      <c r="L231" s="33">
        <f t="shared" si="11"/>
        <v>54.6</v>
      </c>
      <c r="M231" s="30">
        <f t="shared" si="12"/>
        <v>0</v>
      </c>
    </row>
    <row r="232" spans="1:13" ht="39.950000000000003" customHeight="1" x14ac:dyDescent="0.45">
      <c r="A232" s="140"/>
      <c r="B232" s="152"/>
      <c r="C232" s="67">
        <v>229</v>
      </c>
      <c r="D232" s="78" t="s">
        <v>204</v>
      </c>
      <c r="E232" s="107" t="s">
        <v>34</v>
      </c>
      <c r="F232" s="51" t="s">
        <v>35</v>
      </c>
      <c r="G232" s="51" t="s">
        <v>157</v>
      </c>
      <c r="H232" s="32">
        <f>REITORIA!I232+MUSEU!I232+ESAG!I232+CEART!I232+FAED!I232+CEAD!I232+CEFID!I232+CESFI!I232+CERES!I232</f>
        <v>3</v>
      </c>
      <c r="I232" s="38">
        <f>(REITORIA!I232-REITORIA!J232)+(MUSEU!I232-MUSEU!J232)+(ESAG!I232-ESAG!J232)+(CEART!I232-CEART!J232)+(FAED!I232-FAED!J232)+(CEAD!I232-CEAD!J232)+(CEFID!I232-CEFID!J232)+(CESFI!I232-CESFI!J232)+(CERES!I232-CERES!J232)</f>
        <v>0</v>
      </c>
      <c r="J232" s="45">
        <f t="shared" si="10"/>
        <v>3</v>
      </c>
      <c r="K232" s="33">
        <v>42.67</v>
      </c>
      <c r="L232" s="33">
        <f t="shared" si="11"/>
        <v>128.01</v>
      </c>
      <c r="M232" s="30">
        <f t="shared" si="12"/>
        <v>0</v>
      </c>
    </row>
    <row r="233" spans="1:13" ht="39.950000000000003" customHeight="1" x14ac:dyDescent="0.45">
      <c r="A233" s="140"/>
      <c r="B233" s="152"/>
      <c r="C233" s="67">
        <v>230</v>
      </c>
      <c r="D233" s="78" t="s">
        <v>205</v>
      </c>
      <c r="E233" s="107" t="s">
        <v>741</v>
      </c>
      <c r="F233" s="51" t="s">
        <v>35</v>
      </c>
      <c r="G233" s="51" t="s">
        <v>157</v>
      </c>
      <c r="H233" s="32">
        <f>REITORIA!I233+MUSEU!I233+ESAG!I233+CEART!I233+FAED!I233+CEAD!I233+CEFID!I233+CESFI!I233+CERES!I233</f>
        <v>4</v>
      </c>
      <c r="I233" s="38">
        <f>(REITORIA!I233-REITORIA!J233)+(MUSEU!I233-MUSEU!J233)+(ESAG!I233-ESAG!J233)+(CEART!I233-CEART!J233)+(FAED!I233-FAED!J233)+(CEAD!I233-CEAD!J233)+(CEFID!I233-CEFID!J233)+(CESFI!I233-CESFI!J233)+(CERES!I233-CERES!J233)</f>
        <v>3</v>
      </c>
      <c r="J233" s="45">
        <f t="shared" si="10"/>
        <v>1</v>
      </c>
      <c r="K233" s="33">
        <v>22.91</v>
      </c>
      <c r="L233" s="33">
        <f t="shared" si="11"/>
        <v>91.64</v>
      </c>
      <c r="M233" s="30">
        <f t="shared" si="12"/>
        <v>68.73</v>
      </c>
    </row>
    <row r="234" spans="1:13" ht="39.950000000000003" customHeight="1" x14ac:dyDescent="0.45">
      <c r="A234" s="140"/>
      <c r="B234" s="152"/>
      <c r="C234" s="67">
        <v>231</v>
      </c>
      <c r="D234" s="78" t="s">
        <v>748</v>
      </c>
      <c r="E234" s="107" t="s">
        <v>749</v>
      </c>
      <c r="F234" s="51" t="s">
        <v>35</v>
      </c>
      <c r="G234" s="51" t="s">
        <v>157</v>
      </c>
      <c r="H234" s="32">
        <f>REITORIA!I234+MUSEU!I234+ESAG!I234+CEART!I234+FAED!I234+CEAD!I234+CEFID!I234+CESFI!I234+CERES!I234</f>
        <v>29</v>
      </c>
      <c r="I234" s="38">
        <f>(REITORIA!I234-REITORIA!J234)+(MUSEU!I234-MUSEU!J234)+(ESAG!I234-ESAG!J234)+(CEART!I234-CEART!J234)+(FAED!I234-FAED!J234)+(CEAD!I234-CEAD!J234)+(CEFID!I234-CEFID!J234)+(CESFI!I234-CESFI!J234)+(CERES!I234-CERES!J234)</f>
        <v>2</v>
      </c>
      <c r="J234" s="45">
        <f t="shared" si="10"/>
        <v>27</v>
      </c>
      <c r="K234" s="33">
        <v>8.41</v>
      </c>
      <c r="L234" s="33">
        <f t="shared" si="11"/>
        <v>243.89000000000001</v>
      </c>
      <c r="M234" s="30">
        <f t="shared" si="12"/>
        <v>16.82</v>
      </c>
    </row>
    <row r="235" spans="1:13" ht="39.950000000000003" customHeight="1" x14ac:dyDescent="0.45">
      <c r="A235" s="140"/>
      <c r="B235" s="152"/>
      <c r="C235" s="67">
        <v>232</v>
      </c>
      <c r="D235" s="78" t="s">
        <v>426</v>
      </c>
      <c r="E235" s="107" t="s">
        <v>741</v>
      </c>
      <c r="F235" s="51" t="s">
        <v>228</v>
      </c>
      <c r="G235" s="51" t="s">
        <v>157</v>
      </c>
      <c r="H235" s="32">
        <f>REITORIA!I235+MUSEU!I235+ESAG!I235+CEART!I235+FAED!I235+CEAD!I235+CEFID!I235+CESFI!I235+CERES!I235</f>
        <v>16</v>
      </c>
      <c r="I235" s="38">
        <f>(REITORIA!I235-REITORIA!J235)+(MUSEU!I235-MUSEU!J235)+(ESAG!I235-ESAG!J235)+(CEART!I235-CEART!J235)+(FAED!I235-FAED!J235)+(CEAD!I235-CEAD!J235)+(CEFID!I235-CEFID!J235)+(CESFI!I235-CESFI!J235)+(CERES!I235-CERES!J235)</f>
        <v>0</v>
      </c>
      <c r="J235" s="45">
        <f t="shared" si="10"/>
        <v>16</v>
      </c>
      <c r="K235" s="33">
        <v>16.82</v>
      </c>
      <c r="L235" s="33">
        <f t="shared" si="11"/>
        <v>269.12</v>
      </c>
      <c r="M235" s="30">
        <f t="shared" si="12"/>
        <v>0</v>
      </c>
    </row>
    <row r="236" spans="1:13" ht="39.950000000000003" customHeight="1" x14ac:dyDescent="0.45">
      <c r="A236" s="140"/>
      <c r="B236" s="152"/>
      <c r="C236" s="67">
        <v>233</v>
      </c>
      <c r="D236" s="78" t="s">
        <v>443</v>
      </c>
      <c r="E236" s="107">
        <v>954</v>
      </c>
      <c r="F236" s="51" t="s">
        <v>228</v>
      </c>
      <c r="G236" s="51" t="s">
        <v>157</v>
      </c>
      <c r="H236" s="32">
        <f>REITORIA!I236+MUSEU!I236+ESAG!I236+CEART!I236+FAED!I236+CEAD!I236+CEFID!I236+CESFI!I236+CERES!I236</f>
        <v>7</v>
      </c>
      <c r="I236" s="38">
        <f>(REITORIA!I236-REITORIA!J236)+(MUSEU!I236-MUSEU!J236)+(ESAG!I236-ESAG!J236)+(CEART!I236-CEART!J236)+(FAED!I236-FAED!J236)+(CEAD!I236-CEAD!J236)+(CEFID!I236-CEFID!J236)+(CESFI!I236-CESFI!J236)+(CERES!I236-CERES!J236)</f>
        <v>2</v>
      </c>
      <c r="J236" s="45">
        <f t="shared" si="10"/>
        <v>5</v>
      </c>
      <c r="K236" s="33">
        <v>48</v>
      </c>
      <c r="L236" s="33">
        <f t="shared" si="11"/>
        <v>336</v>
      </c>
      <c r="M236" s="30">
        <f t="shared" si="12"/>
        <v>96</v>
      </c>
    </row>
    <row r="237" spans="1:13" ht="39.950000000000003" customHeight="1" x14ac:dyDescent="0.45">
      <c r="A237" s="140"/>
      <c r="B237" s="152"/>
      <c r="C237" s="67">
        <v>234</v>
      </c>
      <c r="D237" s="78" t="s">
        <v>444</v>
      </c>
      <c r="E237" s="107" t="s">
        <v>34</v>
      </c>
      <c r="F237" s="51" t="s">
        <v>228</v>
      </c>
      <c r="G237" s="51" t="s">
        <v>157</v>
      </c>
      <c r="H237" s="32">
        <f>REITORIA!I237+MUSEU!I237+ESAG!I237+CEART!I237+FAED!I237+CEAD!I237+CEFID!I237+CESFI!I237+CERES!I237</f>
        <v>5</v>
      </c>
      <c r="I237" s="38">
        <f>(REITORIA!I237-REITORIA!J237)+(MUSEU!I237-MUSEU!J237)+(ESAG!I237-ESAG!J237)+(CEART!I237-CEART!J237)+(FAED!I237-FAED!J237)+(CEAD!I237-CEAD!J237)+(CEFID!I237-CEFID!J237)+(CESFI!I237-CESFI!J237)+(CERES!I237-CERES!J237)</f>
        <v>2</v>
      </c>
      <c r="J237" s="45">
        <f t="shared" si="10"/>
        <v>3</v>
      </c>
      <c r="K237" s="33">
        <v>27.6</v>
      </c>
      <c r="L237" s="33">
        <f t="shared" si="11"/>
        <v>138</v>
      </c>
      <c r="M237" s="30">
        <f t="shared" si="12"/>
        <v>55.2</v>
      </c>
    </row>
    <row r="238" spans="1:13" ht="39.950000000000003" customHeight="1" x14ac:dyDescent="0.45">
      <c r="A238" s="140"/>
      <c r="B238" s="152"/>
      <c r="C238" s="67">
        <v>235</v>
      </c>
      <c r="D238" s="78" t="s">
        <v>429</v>
      </c>
      <c r="E238" s="107" t="s">
        <v>480</v>
      </c>
      <c r="F238" s="51" t="s">
        <v>228</v>
      </c>
      <c r="G238" s="51" t="s">
        <v>157</v>
      </c>
      <c r="H238" s="32">
        <f>REITORIA!I238+MUSEU!I238+ESAG!I238+CEART!I238+FAED!I238+CEAD!I238+CEFID!I238+CESFI!I238+CERES!I238</f>
        <v>52</v>
      </c>
      <c r="I238" s="38">
        <f>(REITORIA!I238-REITORIA!J238)+(MUSEU!I238-MUSEU!J238)+(ESAG!I238-ESAG!J238)+(CEART!I238-CEART!J238)+(FAED!I238-FAED!J238)+(CEAD!I238-CEAD!J238)+(CEFID!I238-CEFID!J238)+(CESFI!I238-CESFI!J238)+(CERES!I238-CERES!J238)</f>
        <v>0</v>
      </c>
      <c r="J238" s="45">
        <f t="shared" si="10"/>
        <v>52</v>
      </c>
      <c r="K238" s="33">
        <v>3</v>
      </c>
      <c r="L238" s="33">
        <f t="shared" si="11"/>
        <v>156</v>
      </c>
      <c r="M238" s="30">
        <f t="shared" si="12"/>
        <v>0</v>
      </c>
    </row>
    <row r="239" spans="1:13" ht="39.950000000000003" customHeight="1" x14ac:dyDescent="0.45">
      <c r="A239" s="140"/>
      <c r="B239" s="152"/>
      <c r="C239" s="67">
        <v>236</v>
      </c>
      <c r="D239" s="78" t="s">
        <v>442</v>
      </c>
      <c r="E239" s="107" t="s">
        <v>484</v>
      </c>
      <c r="F239" s="51" t="s">
        <v>228</v>
      </c>
      <c r="G239" s="51" t="s">
        <v>157</v>
      </c>
      <c r="H239" s="32">
        <f>REITORIA!I239+MUSEU!I239+ESAG!I239+CEART!I239+FAED!I239+CEAD!I239+CEFID!I239+CESFI!I239+CERES!I239</f>
        <v>2</v>
      </c>
      <c r="I239" s="38">
        <f>(REITORIA!I239-REITORIA!J239)+(MUSEU!I239-MUSEU!J239)+(ESAG!I239-ESAG!J239)+(CEART!I239-CEART!J239)+(FAED!I239-FAED!J239)+(CEAD!I239-CEAD!J239)+(CEFID!I239-CEFID!J239)+(CESFI!I239-CESFI!J239)+(CERES!I239-CERES!J239)</f>
        <v>0</v>
      </c>
      <c r="J239" s="45">
        <f t="shared" si="10"/>
        <v>2</v>
      </c>
      <c r="K239" s="33">
        <v>9.3000000000000007</v>
      </c>
      <c r="L239" s="33">
        <f t="shared" si="11"/>
        <v>18.600000000000001</v>
      </c>
      <c r="M239" s="30">
        <f t="shared" si="12"/>
        <v>0</v>
      </c>
    </row>
    <row r="240" spans="1:13" ht="39.950000000000003" customHeight="1" x14ac:dyDescent="0.45">
      <c r="A240" s="140"/>
      <c r="B240" s="152"/>
      <c r="C240" s="67">
        <v>237</v>
      </c>
      <c r="D240" s="78" t="s">
        <v>445</v>
      </c>
      <c r="E240" s="107" t="s">
        <v>480</v>
      </c>
      <c r="F240" s="51" t="s">
        <v>228</v>
      </c>
      <c r="G240" s="51" t="s">
        <v>157</v>
      </c>
      <c r="H240" s="32">
        <f>REITORIA!I240+MUSEU!I240+ESAG!I240+CEART!I240+FAED!I240+CEAD!I240+CEFID!I240+CESFI!I240+CERES!I240</f>
        <v>2</v>
      </c>
      <c r="I240" s="38">
        <f>(REITORIA!I240-REITORIA!J240)+(MUSEU!I240-MUSEU!J240)+(ESAG!I240-ESAG!J240)+(CEART!I240-CEART!J240)+(FAED!I240-FAED!J240)+(CEAD!I240-CEAD!J240)+(CEFID!I240-CEFID!J240)+(CESFI!I240-CESFI!J240)+(CERES!I240-CERES!J240)</f>
        <v>1</v>
      </c>
      <c r="J240" s="45">
        <f t="shared" si="10"/>
        <v>1</v>
      </c>
      <c r="K240" s="33">
        <v>26</v>
      </c>
      <c r="L240" s="33">
        <f t="shared" si="11"/>
        <v>52</v>
      </c>
      <c r="M240" s="30">
        <f t="shared" si="12"/>
        <v>26</v>
      </c>
    </row>
    <row r="241" spans="1:13" ht="39.950000000000003" customHeight="1" x14ac:dyDescent="0.45">
      <c r="A241" s="140"/>
      <c r="B241" s="152"/>
      <c r="C241" s="67">
        <v>238</v>
      </c>
      <c r="D241" s="78" t="s">
        <v>482</v>
      </c>
      <c r="E241" s="107" t="s">
        <v>34</v>
      </c>
      <c r="F241" s="51" t="s">
        <v>228</v>
      </c>
      <c r="G241" s="51" t="s">
        <v>157</v>
      </c>
      <c r="H241" s="32">
        <f>REITORIA!I241+MUSEU!I241+ESAG!I241+CEART!I241+FAED!I241+CEAD!I241+CEFID!I241+CESFI!I241+CERES!I241</f>
        <v>1</v>
      </c>
      <c r="I241" s="38">
        <f>(REITORIA!I241-REITORIA!J241)+(MUSEU!I241-MUSEU!J241)+(ESAG!I241-ESAG!J241)+(CEART!I241-CEART!J241)+(FAED!I241-FAED!J241)+(CEAD!I241-CEAD!J241)+(CEFID!I241-CEFID!J241)+(CESFI!I241-CESFI!J241)+(CERES!I241-CERES!J241)</f>
        <v>1</v>
      </c>
      <c r="J241" s="45">
        <f t="shared" si="10"/>
        <v>0</v>
      </c>
      <c r="K241" s="33">
        <v>23.9</v>
      </c>
      <c r="L241" s="33">
        <f t="shared" si="11"/>
        <v>23.9</v>
      </c>
      <c r="M241" s="30">
        <f t="shared" si="12"/>
        <v>23.9</v>
      </c>
    </row>
    <row r="242" spans="1:13" ht="39.950000000000003" customHeight="1" x14ac:dyDescent="0.45">
      <c r="A242" s="140"/>
      <c r="B242" s="152"/>
      <c r="C242" s="67">
        <v>239</v>
      </c>
      <c r="D242" s="78" t="s">
        <v>483</v>
      </c>
      <c r="E242" s="107">
        <v>954</v>
      </c>
      <c r="F242" s="51" t="s">
        <v>228</v>
      </c>
      <c r="G242" s="51" t="s">
        <v>157</v>
      </c>
      <c r="H242" s="32">
        <f>REITORIA!I242+MUSEU!I242+ESAG!I242+CEART!I242+FAED!I242+CEAD!I242+CEFID!I242+CESFI!I242+CERES!I242</f>
        <v>5</v>
      </c>
      <c r="I242" s="38">
        <f>(REITORIA!I242-REITORIA!J242)+(MUSEU!I242-MUSEU!J242)+(ESAG!I242-ESAG!J242)+(CEART!I242-CEART!J242)+(FAED!I242-FAED!J242)+(CEAD!I242-CEAD!J242)+(CEFID!I242-CEFID!J242)+(CESFI!I242-CESFI!J242)+(CERES!I242-CERES!J242)</f>
        <v>1</v>
      </c>
      <c r="J242" s="45">
        <f t="shared" si="10"/>
        <v>4</v>
      </c>
      <c r="K242" s="33">
        <v>32.299999999999997</v>
      </c>
      <c r="L242" s="33">
        <f t="shared" si="11"/>
        <v>161.5</v>
      </c>
      <c r="M242" s="30">
        <f t="shared" si="12"/>
        <v>32.299999999999997</v>
      </c>
    </row>
    <row r="243" spans="1:13" ht="39.950000000000003" customHeight="1" x14ac:dyDescent="0.45">
      <c r="A243" s="140"/>
      <c r="B243" s="152"/>
      <c r="C243" s="67">
        <v>240</v>
      </c>
      <c r="D243" s="78" t="s">
        <v>446</v>
      </c>
      <c r="E243" s="107" t="s">
        <v>741</v>
      </c>
      <c r="F243" s="51" t="s">
        <v>228</v>
      </c>
      <c r="G243" s="51" t="s">
        <v>157</v>
      </c>
      <c r="H243" s="32">
        <f>REITORIA!I243+MUSEU!I243+ESAG!I243+CEART!I243+FAED!I243+CEAD!I243+CEFID!I243+CESFI!I243+CERES!I243</f>
        <v>11</v>
      </c>
      <c r="I243" s="38">
        <f>(REITORIA!I243-REITORIA!J243)+(MUSEU!I243-MUSEU!J243)+(ESAG!I243-ESAG!J243)+(CEART!I243-CEART!J243)+(FAED!I243-FAED!J243)+(CEAD!I243-CEAD!J243)+(CEFID!I243-CEFID!J243)+(CESFI!I243-CESFI!J243)+(CERES!I243-CERES!J243)</f>
        <v>7</v>
      </c>
      <c r="J243" s="45">
        <f t="shared" si="10"/>
        <v>4</v>
      </c>
      <c r="K243" s="33">
        <v>22</v>
      </c>
      <c r="L243" s="33">
        <f t="shared" si="11"/>
        <v>242</v>
      </c>
      <c r="M243" s="30">
        <f t="shared" si="12"/>
        <v>154</v>
      </c>
    </row>
    <row r="244" spans="1:13" ht="39.950000000000003" customHeight="1" x14ac:dyDescent="0.45">
      <c r="A244" s="140"/>
      <c r="B244" s="152"/>
      <c r="C244" s="67">
        <v>241</v>
      </c>
      <c r="D244" s="78" t="s">
        <v>447</v>
      </c>
      <c r="E244" s="107" t="s">
        <v>34</v>
      </c>
      <c r="F244" s="51" t="s">
        <v>228</v>
      </c>
      <c r="G244" s="51" t="s">
        <v>40</v>
      </c>
      <c r="H244" s="32">
        <f>REITORIA!I244+MUSEU!I244+ESAG!I244+CEART!I244+FAED!I244+CEAD!I244+CEFID!I244+CESFI!I244+CERES!I244</f>
        <v>23</v>
      </c>
      <c r="I244" s="38">
        <f>(REITORIA!I244-REITORIA!J244)+(MUSEU!I244-MUSEU!J244)+(ESAG!I244-ESAG!J244)+(CEART!I244-CEART!J244)+(FAED!I244-FAED!J244)+(CEAD!I244-CEAD!J244)+(CEFID!I244-CEFID!J244)+(CESFI!I244-CESFI!J244)+(CERES!I244-CERES!J244)</f>
        <v>4</v>
      </c>
      <c r="J244" s="45">
        <f t="shared" si="10"/>
        <v>19</v>
      </c>
      <c r="K244" s="33">
        <v>13.43</v>
      </c>
      <c r="L244" s="33">
        <f t="shared" si="11"/>
        <v>308.89</v>
      </c>
      <c r="M244" s="30">
        <f t="shared" si="12"/>
        <v>53.72</v>
      </c>
    </row>
    <row r="245" spans="1:13" ht="39.950000000000003" customHeight="1" x14ac:dyDescent="0.45">
      <c r="A245" s="140"/>
      <c r="B245" s="152"/>
      <c r="C245" s="67">
        <v>242</v>
      </c>
      <c r="D245" s="78" t="s">
        <v>448</v>
      </c>
      <c r="E245" s="107" t="s">
        <v>34</v>
      </c>
      <c r="F245" s="51" t="s">
        <v>228</v>
      </c>
      <c r="G245" s="51" t="s">
        <v>157</v>
      </c>
      <c r="H245" s="32">
        <f>REITORIA!I245+MUSEU!I245+ESAG!I245+CEART!I245+FAED!I245+CEAD!I245+CEFID!I245+CESFI!I245+CERES!I245</f>
        <v>1</v>
      </c>
      <c r="I245" s="38">
        <f>(REITORIA!I245-REITORIA!J245)+(MUSEU!I245-MUSEU!J245)+(ESAG!I245-ESAG!J245)+(CEART!I245-CEART!J245)+(FAED!I245-FAED!J245)+(CEAD!I245-CEAD!J245)+(CEFID!I245-CEFID!J245)+(CESFI!I245-CESFI!J245)+(CERES!I245-CERES!J245)</f>
        <v>0</v>
      </c>
      <c r="J245" s="45">
        <f t="shared" si="10"/>
        <v>1</v>
      </c>
      <c r="K245" s="33">
        <v>26.45</v>
      </c>
      <c r="L245" s="33">
        <f t="shared" si="11"/>
        <v>26.45</v>
      </c>
      <c r="M245" s="30">
        <f t="shared" si="12"/>
        <v>0</v>
      </c>
    </row>
    <row r="246" spans="1:13" ht="39.950000000000003" customHeight="1" x14ac:dyDescent="0.45">
      <c r="A246" s="140"/>
      <c r="B246" s="152"/>
      <c r="C246" s="67">
        <v>243</v>
      </c>
      <c r="D246" s="78" t="s">
        <v>450</v>
      </c>
      <c r="E246" s="107" t="s">
        <v>741</v>
      </c>
      <c r="F246" s="51" t="s">
        <v>228</v>
      </c>
      <c r="G246" s="51" t="s">
        <v>157</v>
      </c>
      <c r="H246" s="32">
        <f>REITORIA!I246+MUSEU!I246+ESAG!I246+CEART!I246+FAED!I246+CEAD!I246+CEFID!I246+CESFI!I246+CERES!I246</f>
        <v>23</v>
      </c>
      <c r="I246" s="38">
        <f>(REITORIA!I246-REITORIA!J246)+(MUSEU!I246-MUSEU!J246)+(ESAG!I246-ESAG!J246)+(CEART!I246-CEART!J246)+(FAED!I246-FAED!J246)+(CEAD!I246-CEAD!J246)+(CEFID!I246-CEFID!J246)+(CESFI!I246-CESFI!J246)+(CERES!I246-CERES!J246)</f>
        <v>3</v>
      </c>
      <c r="J246" s="45">
        <f t="shared" si="10"/>
        <v>20</v>
      </c>
      <c r="K246" s="33">
        <v>48</v>
      </c>
      <c r="L246" s="33">
        <f t="shared" si="11"/>
        <v>1104</v>
      </c>
      <c r="M246" s="30">
        <f t="shared" si="12"/>
        <v>144</v>
      </c>
    </row>
    <row r="247" spans="1:13" ht="39.950000000000003" customHeight="1" x14ac:dyDescent="0.45">
      <c r="A247" s="140"/>
      <c r="B247" s="152"/>
      <c r="C247" s="68">
        <v>244</v>
      </c>
      <c r="D247" s="78" t="s">
        <v>750</v>
      </c>
      <c r="E247" s="107" t="s">
        <v>478</v>
      </c>
      <c r="F247" s="51" t="s">
        <v>4</v>
      </c>
      <c r="G247" s="52" t="s">
        <v>157</v>
      </c>
      <c r="H247" s="32">
        <f>REITORIA!I247+MUSEU!I247+ESAG!I247+CEART!I247+FAED!I247+CEAD!I247+CEFID!I247+CESFI!I247+CERES!I247</f>
        <v>1</v>
      </c>
      <c r="I247" s="38">
        <f>(REITORIA!I247-REITORIA!J247)+(MUSEU!I247-MUSEU!J247)+(ESAG!I247-ESAG!J247)+(CEART!I247-CEART!J247)+(FAED!I247-FAED!J247)+(CEAD!I247-CEAD!J247)+(CEFID!I247-CEFID!J247)+(CESFI!I247-CESFI!J247)+(CERES!I247-CERES!J247)</f>
        <v>1</v>
      </c>
      <c r="J247" s="45">
        <f t="shared" si="10"/>
        <v>0</v>
      </c>
      <c r="K247" s="33">
        <v>17.059999999999999</v>
      </c>
      <c r="L247" s="33">
        <f t="shared" si="11"/>
        <v>17.059999999999999</v>
      </c>
      <c r="M247" s="30">
        <f t="shared" si="12"/>
        <v>17.059999999999999</v>
      </c>
    </row>
    <row r="248" spans="1:13" ht="39.950000000000003" customHeight="1" x14ac:dyDescent="0.45">
      <c r="A248" s="140"/>
      <c r="B248" s="152"/>
      <c r="C248" s="67">
        <v>245</v>
      </c>
      <c r="D248" s="78" t="s">
        <v>751</v>
      </c>
      <c r="E248" s="107" t="s">
        <v>479</v>
      </c>
      <c r="F248" s="52" t="s">
        <v>35</v>
      </c>
      <c r="G248" s="52" t="s">
        <v>157</v>
      </c>
      <c r="H248" s="32">
        <f>REITORIA!I248+MUSEU!I248+ESAG!I248+CEART!I248+FAED!I248+CEAD!I248+CEFID!I248+CESFI!I248+CERES!I248</f>
        <v>1</v>
      </c>
      <c r="I248" s="38">
        <f>(REITORIA!I248-REITORIA!J248)+(MUSEU!I248-MUSEU!J248)+(ESAG!I248-ESAG!J248)+(CEART!I248-CEART!J248)+(FAED!I248-FAED!J248)+(CEAD!I248-CEAD!J248)+(CEFID!I248-CEFID!J248)+(CESFI!I248-CESFI!J248)+(CERES!I248-CERES!J248)</f>
        <v>1</v>
      </c>
      <c r="J248" s="45">
        <f t="shared" si="10"/>
        <v>0</v>
      </c>
      <c r="K248" s="33">
        <v>799.76</v>
      </c>
      <c r="L248" s="33">
        <f t="shared" si="11"/>
        <v>799.76</v>
      </c>
      <c r="M248" s="30">
        <f t="shared" si="12"/>
        <v>799.76</v>
      </c>
    </row>
    <row r="249" spans="1:13" ht="39.950000000000003" customHeight="1" x14ac:dyDescent="0.45">
      <c r="A249" s="140"/>
      <c r="B249" s="152"/>
      <c r="C249" s="67">
        <v>246</v>
      </c>
      <c r="D249" s="78" t="s">
        <v>752</v>
      </c>
      <c r="E249" s="107" t="s">
        <v>741</v>
      </c>
      <c r="F249" s="52" t="s">
        <v>35</v>
      </c>
      <c r="G249" s="52" t="s">
        <v>157</v>
      </c>
      <c r="H249" s="32">
        <f>REITORIA!I249+MUSEU!I249+ESAG!I249+CEART!I249+FAED!I249+CEAD!I249+CEFID!I249+CESFI!I249+CERES!I249</f>
        <v>2</v>
      </c>
      <c r="I249" s="38">
        <f>(REITORIA!I249-REITORIA!J249)+(MUSEU!I249-MUSEU!J249)+(ESAG!I249-ESAG!J249)+(CEART!I249-CEART!J249)+(FAED!I249-FAED!J249)+(CEAD!I249-CEAD!J249)+(CEFID!I249-CEFID!J249)+(CESFI!I249-CESFI!J249)+(CERES!I249-CERES!J249)</f>
        <v>2</v>
      </c>
      <c r="J249" s="45">
        <f t="shared" si="10"/>
        <v>0</v>
      </c>
      <c r="K249" s="33">
        <v>11.99</v>
      </c>
      <c r="L249" s="33">
        <f t="shared" si="11"/>
        <v>23.98</v>
      </c>
      <c r="M249" s="30">
        <f t="shared" si="12"/>
        <v>23.98</v>
      </c>
    </row>
    <row r="250" spans="1:13" ht="39.950000000000003" customHeight="1" x14ac:dyDescent="0.45">
      <c r="A250" s="140"/>
      <c r="B250" s="152"/>
      <c r="C250" s="68">
        <v>247</v>
      </c>
      <c r="D250" s="78" t="s">
        <v>753</v>
      </c>
      <c r="E250" s="107">
        <v>954</v>
      </c>
      <c r="F250" s="52" t="s">
        <v>99</v>
      </c>
      <c r="G250" s="52" t="s">
        <v>157</v>
      </c>
      <c r="H250" s="32">
        <f>REITORIA!I250+MUSEU!I250+ESAG!I250+CEART!I250+FAED!I250+CEAD!I250+CEFID!I250+CESFI!I250+CERES!I250</f>
        <v>2</v>
      </c>
      <c r="I250" s="38">
        <f>(REITORIA!I250-REITORIA!J250)+(MUSEU!I250-MUSEU!J250)+(ESAG!I250-ESAG!J250)+(CEART!I250-CEART!J250)+(FAED!I250-FAED!J250)+(CEAD!I250-CEAD!J250)+(CEFID!I250-CEFID!J250)+(CESFI!I250-CESFI!J250)+(CERES!I250-CERES!J250)</f>
        <v>0</v>
      </c>
      <c r="J250" s="45">
        <f t="shared" si="10"/>
        <v>2</v>
      </c>
      <c r="K250" s="33">
        <v>55</v>
      </c>
      <c r="L250" s="33">
        <f t="shared" si="11"/>
        <v>110</v>
      </c>
      <c r="M250" s="30">
        <f t="shared" si="12"/>
        <v>0</v>
      </c>
    </row>
    <row r="251" spans="1:13" ht="39.950000000000003" customHeight="1" x14ac:dyDescent="0.45">
      <c r="A251" s="140"/>
      <c r="B251" s="152"/>
      <c r="C251" s="68">
        <v>248</v>
      </c>
      <c r="D251" s="78" t="s">
        <v>754</v>
      </c>
      <c r="E251" s="107" t="s">
        <v>34</v>
      </c>
      <c r="F251" s="52" t="s">
        <v>99</v>
      </c>
      <c r="G251" s="52" t="s">
        <v>157</v>
      </c>
      <c r="H251" s="32">
        <f>REITORIA!I251+MUSEU!I251+ESAG!I251+CEART!I251+FAED!I251+CEAD!I251+CEFID!I251+CESFI!I251+CERES!I251</f>
        <v>1</v>
      </c>
      <c r="I251" s="38">
        <f>(REITORIA!I251-REITORIA!J251)+(MUSEU!I251-MUSEU!J251)+(ESAG!I251-ESAG!J251)+(CEART!I251-CEART!J251)+(FAED!I251-FAED!J251)+(CEAD!I251-CEAD!J251)+(CEFID!I251-CEFID!J251)+(CESFI!I251-CESFI!J251)+(CERES!I251-CERES!J251)</f>
        <v>1</v>
      </c>
      <c r="J251" s="45">
        <f t="shared" si="10"/>
        <v>0</v>
      </c>
      <c r="K251" s="33">
        <v>401.04</v>
      </c>
      <c r="L251" s="33">
        <f t="shared" si="11"/>
        <v>401.04</v>
      </c>
      <c r="M251" s="30">
        <f t="shared" si="12"/>
        <v>401.04</v>
      </c>
    </row>
    <row r="252" spans="1:13" ht="39.950000000000003" customHeight="1" x14ac:dyDescent="0.45">
      <c r="A252" s="140"/>
      <c r="B252" s="152"/>
      <c r="C252" s="68">
        <v>249</v>
      </c>
      <c r="D252" s="78" t="s">
        <v>755</v>
      </c>
      <c r="E252" s="107" t="s">
        <v>756</v>
      </c>
      <c r="F252" s="52" t="s">
        <v>99</v>
      </c>
      <c r="G252" s="52" t="s">
        <v>157</v>
      </c>
      <c r="H252" s="32">
        <f>REITORIA!I252+MUSEU!I252+ESAG!I252+CEART!I252+FAED!I252+CEAD!I252+CEFID!I252+CESFI!I252+CERES!I252</f>
        <v>1</v>
      </c>
      <c r="I252" s="38">
        <f>(REITORIA!I252-REITORIA!J252)+(MUSEU!I252-MUSEU!J252)+(ESAG!I252-ESAG!J252)+(CEART!I252-CEART!J252)+(FAED!I252-FAED!J252)+(CEAD!I252-CEAD!J252)+(CEFID!I252-CEFID!J252)+(CESFI!I252-CESFI!J252)+(CERES!I252-CERES!J252)</f>
        <v>0</v>
      </c>
      <c r="J252" s="45">
        <f t="shared" si="10"/>
        <v>1</v>
      </c>
      <c r="K252" s="33">
        <v>390</v>
      </c>
      <c r="L252" s="33">
        <f t="shared" si="11"/>
        <v>390</v>
      </c>
      <c r="M252" s="30">
        <f t="shared" si="12"/>
        <v>0</v>
      </c>
    </row>
    <row r="253" spans="1:13" ht="39.950000000000003" customHeight="1" x14ac:dyDescent="0.45">
      <c r="A253" s="140"/>
      <c r="B253" s="152"/>
      <c r="C253" s="68">
        <v>250</v>
      </c>
      <c r="D253" s="78" t="s">
        <v>757</v>
      </c>
      <c r="E253" s="107" t="s">
        <v>478</v>
      </c>
      <c r="F253" s="52" t="s">
        <v>99</v>
      </c>
      <c r="G253" s="52" t="s">
        <v>157</v>
      </c>
      <c r="H253" s="32">
        <f>REITORIA!I253+MUSEU!I253+ESAG!I253+CEART!I253+FAED!I253+CEAD!I253+CEFID!I253+CESFI!I253+CERES!I253</f>
        <v>6</v>
      </c>
      <c r="I253" s="38">
        <f>(REITORIA!I253-REITORIA!J253)+(MUSEU!I253-MUSEU!J253)+(ESAG!I253-ESAG!J253)+(CEART!I253-CEART!J253)+(FAED!I253-FAED!J253)+(CEAD!I253-CEAD!J253)+(CEFID!I253-CEFID!J253)+(CESFI!I253-CESFI!J253)+(CERES!I253-CERES!J253)</f>
        <v>3</v>
      </c>
      <c r="J253" s="45">
        <f t="shared" si="10"/>
        <v>3</v>
      </c>
      <c r="K253" s="33">
        <v>12.74</v>
      </c>
      <c r="L253" s="33">
        <f t="shared" si="11"/>
        <v>76.44</v>
      </c>
      <c r="M253" s="30">
        <f t="shared" si="12"/>
        <v>38.22</v>
      </c>
    </row>
    <row r="254" spans="1:13" ht="39.950000000000003" customHeight="1" x14ac:dyDescent="0.45">
      <c r="A254" s="140"/>
      <c r="B254" s="152"/>
      <c r="C254" s="68">
        <v>251</v>
      </c>
      <c r="D254" s="82" t="s">
        <v>758</v>
      </c>
      <c r="E254" s="114" t="s">
        <v>478</v>
      </c>
      <c r="F254" s="51" t="s">
        <v>99</v>
      </c>
      <c r="G254" s="52" t="s">
        <v>157</v>
      </c>
      <c r="H254" s="32">
        <f>REITORIA!I254+MUSEU!I254+ESAG!I254+CEART!I254+FAED!I254+CEAD!I254+CEFID!I254+CESFI!I254+CERES!I254</f>
        <v>3</v>
      </c>
      <c r="I254" s="38">
        <f>(REITORIA!I254-REITORIA!J254)+(MUSEU!I254-MUSEU!J254)+(ESAG!I254-ESAG!J254)+(CEART!I254-CEART!J254)+(FAED!I254-FAED!J254)+(CEAD!I254-CEAD!J254)+(CEFID!I254-CEFID!J254)+(CESFI!I254-CESFI!J254)+(CERES!I254-CERES!J254)</f>
        <v>1</v>
      </c>
      <c r="J254" s="45">
        <f t="shared" si="10"/>
        <v>2</v>
      </c>
      <c r="K254" s="33">
        <v>18</v>
      </c>
      <c r="L254" s="33">
        <f t="shared" si="11"/>
        <v>54</v>
      </c>
      <c r="M254" s="30">
        <f t="shared" si="12"/>
        <v>18</v>
      </c>
    </row>
    <row r="255" spans="1:13" ht="39.950000000000003" customHeight="1" x14ac:dyDescent="0.45">
      <c r="A255" s="140"/>
      <c r="B255" s="152"/>
      <c r="C255" s="67">
        <v>252</v>
      </c>
      <c r="D255" s="78" t="s">
        <v>759</v>
      </c>
      <c r="E255" s="107" t="s">
        <v>480</v>
      </c>
      <c r="F255" s="52" t="s">
        <v>383</v>
      </c>
      <c r="G255" s="52" t="s">
        <v>157</v>
      </c>
      <c r="H255" s="32">
        <f>REITORIA!I255+MUSEU!I255+ESAG!I255+CEART!I255+FAED!I255+CEAD!I255+CEFID!I255+CESFI!I255+CERES!I255</f>
        <v>3</v>
      </c>
      <c r="I255" s="38">
        <f>(REITORIA!I255-REITORIA!J255)+(MUSEU!I255-MUSEU!J255)+(ESAG!I255-ESAG!J255)+(CEART!I255-CEART!J255)+(FAED!I255-FAED!J255)+(CEAD!I255-CEAD!J255)+(CEFID!I255-CEFID!J255)+(CESFI!I255-CESFI!J255)+(CERES!I255-CERES!J255)</f>
        <v>3</v>
      </c>
      <c r="J255" s="45">
        <f t="shared" si="10"/>
        <v>0</v>
      </c>
      <c r="K255" s="33">
        <v>40</v>
      </c>
      <c r="L255" s="33">
        <f t="shared" si="11"/>
        <v>120</v>
      </c>
      <c r="M255" s="30">
        <f t="shared" si="12"/>
        <v>120</v>
      </c>
    </row>
    <row r="256" spans="1:13" ht="39.950000000000003" customHeight="1" x14ac:dyDescent="0.45">
      <c r="A256" s="140"/>
      <c r="B256" s="152"/>
      <c r="C256" s="68">
        <v>253</v>
      </c>
      <c r="D256" s="83" t="s">
        <v>760</v>
      </c>
      <c r="E256" s="109" t="s">
        <v>761</v>
      </c>
      <c r="F256" s="42" t="s">
        <v>99</v>
      </c>
      <c r="G256" s="52" t="s">
        <v>157</v>
      </c>
      <c r="H256" s="32">
        <f>REITORIA!I256+MUSEU!I256+ESAG!I256+CEART!I256+FAED!I256+CEAD!I256+CEFID!I256+CESFI!I256+CERES!I256</f>
        <v>1</v>
      </c>
      <c r="I256" s="38">
        <f>(REITORIA!I256-REITORIA!J256)+(MUSEU!I256-MUSEU!J256)+(ESAG!I256-ESAG!J256)+(CEART!I256-CEART!J256)+(FAED!I256-FAED!J256)+(CEAD!I256-CEAD!J256)+(CEFID!I256-CEFID!J256)+(CESFI!I256-CESFI!J256)+(CERES!I256-CERES!J256)</f>
        <v>0</v>
      </c>
      <c r="J256" s="45">
        <f t="shared" si="10"/>
        <v>1</v>
      </c>
      <c r="K256" s="33">
        <v>31.26</v>
      </c>
      <c r="L256" s="33">
        <f t="shared" si="11"/>
        <v>31.26</v>
      </c>
      <c r="M256" s="30">
        <f t="shared" si="12"/>
        <v>0</v>
      </c>
    </row>
    <row r="257" spans="1:13" ht="39.950000000000003" customHeight="1" x14ac:dyDescent="0.45">
      <c r="A257" s="140"/>
      <c r="B257" s="152"/>
      <c r="C257" s="68">
        <v>254</v>
      </c>
      <c r="D257" s="78" t="s">
        <v>762</v>
      </c>
      <c r="E257" s="107" t="s">
        <v>763</v>
      </c>
      <c r="F257" s="51" t="s">
        <v>99</v>
      </c>
      <c r="G257" s="52" t="s">
        <v>157</v>
      </c>
      <c r="H257" s="32">
        <f>REITORIA!I257+MUSEU!I257+ESAG!I257+CEART!I257+FAED!I257+CEAD!I257+CEFID!I257+CESFI!I257+CERES!I257</f>
        <v>1</v>
      </c>
      <c r="I257" s="38">
        <f>(REITORIA!I257-REITORIA!J257)+(MUSEU!I257-MUSEU!J257)+(ESAG!I257-ESAG!J257)+(CEART!I257-CEART!J257)+(FAED!I257-FAED!J257)+(CEAD!I257-CEAD!J257)+(CEFID!I257-CEFID!J257)+(CESFI!I257-CESFI!J257)+(CERES!I257-CERES!J257)</f>
        <v>1</v>
      </c>
      <c r="J257" s="45">
        <f t="shared" si="10"/>
        <v>0</v>
      </c>
      <c r="K257" s="33">
        <v>130</v>
      </c>
      <c r="L257" s="33">
        <f t="shared" si="11"/>
        <v>130</v>
      </c>
      <c r="M257" s="30">
        <f t="shared" si="12"/>
        <v>130</v>
      </c>
    </row>
    <row r="258" spans="1:13" ht="39.950000000000003" customHeight="1" x14ac:dyDescent="0.45">
      <c r="A258" s="141"/>
      <c r="B258" s="153"/>
      <c r="C258" s="68">
        <v>255</v>
      </c>
      <c r="D258" s="78" t="s">
        <v>764</v>
      </c>
      <c r="E258" s="107" t="s">
        <v>741</v>
      </c>
      <c r="F258" s="52" t="s">
        <v>99</v>
      </c>
      <c r="G258" s="52" t="s">
        <v>157</v>
      </c>
      <c r="H258" s="32">
        <f>REITORIA!I258+MUSEU!I258+ESAG!I258+CEART!I258+FAED!I258+CEAD!I258+CEFID!I258+CESFI!I258+CERES!I258</f>
        <v>1</v>
      </c>
      <c r="I258" s="38">
        <f>(REITORIA!I258-REITORIA!J258)+(MUSEU!I258-MUSEU!J258)+(ESAG!I258-ESAG!J258)+(CEART!I258-CEART!J258)+(FAED!I258-FAED!J258)+(CEAD!I258-CEAD!J258)+(CEFID!I258-CEFID!J258)+(CESFI!I258-CESFI!J258)+(CERES!I258-CERES!J258)</f>
        <v>1</v>
      </c>
      <c r="J258" s="45">
        <f t="shared" si="10"/>
        <v>0</v>
      </c>
      <c r="K258" s="33">
        <v>289.02</v>
      </c>
      <c r="L258" s="33">
        <f t="shared" si="11"/>
        <v>289.02</v>
      </c>
      <c r="M258" s="30">
        <f t="shared" si="12"/>
        <v>289.02</v>
      </c>
    </row>
    <row r="259" spans="1:13" ht="39.950000000000003" customHeight="1" x14ac:dyDescent="0.45">
      <c r="A259" s="154">
        <v>5</v>
      </c>
      <c r="B259" s="159" t="s">
        <v>514</v>
      </c>
      <c r="C259" s="66">
        <v>256</v>
      </c>
      <c r="D259" s="75" t="s">
        <v>206</v>
      </c>
      <c r="E259" s="104" t="s">
        <v>765</v>
      </c>
      <c r="F259" s="49" t="s">
        <v>207</v>
      </c>
      <c r="G259" s="49" t="s">
        <v>40</v>
      </c>
      <c r="H259" s="32">
        <f>REITORIA!I259+MUSEU!I259+ESAG!I259+CEART!I259+FAED!I259+CEAD!I259+CEFID!I259+CESFI!I259+CERES!I259</f>
        <v>52</v>
      </c>
      <c r="I259" s="38">
        <f>(REITORIA!I259-REITORIA!J259)+(MUSEU!I259-MUSEU!J259)+(ESAG!I259-ESAG!J259)+(CEART!I259-CEART!J259)+(FAED!I259-FAED!J259)+(CEAD!I259-CEAD!J259)+(CEFID!I259-CEFID!J259)+(CESFI!I259-CESFI!J259)+(CERES!I259-CERES!J259)</f>
        <v>13</v>
      </c>
      <c r="J259" s="45">
        <f t="shared" si="10"/>
        <v>39</v>
      </c>
      <c r="K259" s="33">
        <v>89.46</v>
      </c>
      <c r="L259" s="33">
        <f t="shared" si="11"/>
        <v>4651.92</v>
      </c>
      <c r="M259" s="30">
        <f t="shared" si="12"/>
        <v>1162.98</v>
      </c>
    </row>
    <row r="260" spans="1:13" ht="39.950000000000003" customHeight="1" x14ac:dyDescent="0.45">
      <c r="A260" s="155"/>
      <c r="B260" s="157"/>
      <c r="C260" s="66">
        <v>257</v>
      </c>
      <c r="D260" s="75" t="s">
        <v>208</v>
      </c>
      <c r="E260" s="104" t="s">
        <v>766</v>
      </c>
      <c r="F260" s="49" t="s">
        <v>207</v>
      </c>
      <c r="G260" s="49" t="s">
        <v>40</v>
      </c>
      <c r="H260" s="32">
        <f>REITORIA!I260+MUSEU!I260+ESAG!I260+CEART!I260+FAED!I260+CEAD!I260+CEFID!I260+CESFI!I260+CERES!I260</f>
        <v>65</v>
      </c>
      <c r="I260" s="38">
        <f>(REITORIA!I260-REITORIA!J260)+(MUSEU!I260-MUSEU!J260)+(ESAG!I260-ESAG!J260)+(CEART!I260-CEART!J260)+(FAED!I260-FAED!J260)+(CEAD!I260-CEAD!J260)+(CEFID!I260-CEFID!J260)+(CESFI!I260-CESFI!J260)+(CERES!I260-CERES!J260)</f>
        <v>11</v>
      </c>
      <c r="J260" s="45">
        <f t="shared" si="10"/>
        <v>54</v>
      </c>
      <c r="K260" s="33">
        <v>70.819999999999993</v>
      </c>
      <c r="L260" s="33">
        <f t="shared" si="11"/>
        <v>4603.2999999999993</v>
      </c>
      <c r="M260" s="30">
        <f t="shared" si="12"/>
        <v>779.02</v>
      </c>
    </row>
    <row r="261" spans="1:13" ht="39.950000000000003" customHeight="1" x14ac:dyDescent="0.45">
      <c r="A261" s="155"/>
      <c r="B261" s="157"/>
      <c r="C261" s="66">
        <v>258</v>
      </c>
      <c r="D261" s="75" t="s">
        <v>209</v>
      </c>
      <c r="E261" s="104" t="s">
        <v>767</v>
      </c>
      <c r="F261" s="49" t="s">
        <v>207</v>
      </c>
      <c r="G261" s="49" t="s">
        <v>40</v>
      </c>
      <c r="H261" s="32">
        <f>REITORIA!I261+MUSEU!I261+ESAG!I261+CEART!I261+FAED!I261+CEAD!I261+CEFID!I261+CESFI!I261+CERES!I261</f>
        <v>49</v>
      </c>
      <c r="I261" s="38">
        <f>(REITORIA!I261-REITORIA!J261)+(MUSEU!I261-MUSEU!J261)+(ESAG!I261-ESAG!J261)+(CEART!I261-CEART!J261)+(FAED!I261-FAED!J261)+(CEAD!I261-CEAD!J261)+(CEFID!I261-CEFID!J261)+(CESFI!I261-CESFI!J261)+(CERES!I261-CERES!J261)</f>
        <v>5</v>
      </c>
      <c r="J261" s="45">
        <f t="shared" ref="J261:J324" si="13">H261-I261</f>
        <v>44</v>
      </c>
      <c r="K261" s="33">
        <v>64.53</v>
      </c>
      <c r="L261" s="33">
        <f t="shared" ref="L261:L324" si="14">K261*H261</f>
        <v>3161.9700000000003</v>
      </c>
      <c r="M261" s="30">
        <f t="shared" ref="M261:M324" si="15">K261*I261</f>
        <v>322.64999999999998</v>
      </c>
    </row>
    <row r="262" spans="1:13" ht="39.950000000000003" customHeight="1" x14ac:dyDescent="0.45">
      <c r="A262" s="155"/>
      <c r="B262" s="157"/>
      <c r="C262" s="66">
        <v>259</v>
      </c>
      <c r="D262" s="75" t="s">
        <v>440</v>
      </c>
      <c r="E262" s="104" t="s">
        <v>768</v>
      </c>
      <c r="F262" s="49" t="s">
        <v>441</v>
      </c>
      <c r="G262" s="49" t="s">
        <v>40</v>
      </c>
      <c r="H262" s="32">
        <f>REITORIA!I262+MUSEU!I262+ESAG!I262+CEART!I262+FAED!I262+CEAD!I262+CEFID!I262+CESFI!I262+CERES!I262</f>
        <v>57</v>
      </c>
      <c r="I262" s="38">
        <f>(REITORIA!I262-REITORIA!J262)+(MUSEU!I262-MUSEU!J262)+(ESAG!I262-ESAG!J262)+(CEART!I262-CEART!J262)+(FAED!I262-FAED!J262)+(CEAD!I262-CEAD!J262)+(CEFID!I262-CEFID!J262)+(CESFI!I262-CESFI!J262)+(CERES!I262-CERES!J262)</f>
        <v>10</v>
      </c>
      <c r="J262" s="45">
        <f t="shared" si="13"/>
        <v>47</v>
      </c>
      <c r="K262" s="33">
        <v>17.649999999999999</v>
      </c>
      <c r="L262" s="33">
        <f t="shared" si="14"/>
        <v>1006.05</v>
      </c>
      <c r="M262" s="30">
        <f t="shared" si="15"/>
        <v>176.5</v>
      </c>
    </row>
    <row r="263" spans="1:13" ht="39.950000000000003" customHeight="1" x14ac:dyDescent="0.45">
      <c r="A263" s="155"/>
      <c r="B263" s="157"/>
      <c r="C263" s="66">
        <v>260</v>
      </c>
      <c r="D263" s="75" t="s">
        <v>210</v>
      </c>
      <c r="E263" s="104" t="s">
        <v>769</v>
      </c>
      <c r="F263" s="49" t="s">
        <v>211</v>
      </c>
      <c r="G263" s="49" t="s">
        <v>40</v>
      </c>
      <c r="H263" s="32">
        <f>REITORIA!I263+MUSEU!I263+ESAG!I263+CEART!I263+FAED!I263+CEAD!I263+CEFID!I263+CESFI!I263+CERES!I263</f>
        <v>273</v>
      </c>
      <c r="I263" s="38">
        <f>(REITORIA!I263-REITORIA!J263)+(MUSEU!I263-MUSEU!J263)+(ESAG!I263-ESAG!J263)+(CEART!I263-CEART!J263)+(FAED!I263-FAED!J263)+(CEAD!I263-CEAD!J263)+(CEFID!I263-CEFID!J263)+(CESFI!I263-CESFI!J263)+(CERES!I263-CERES!J263)</f>
        <v>116</v>
      </c>
      <c r="J263" s="45">
        <f t="shared" si="13"/>
        <v>157</v>
      </c>
      <c r="K263" s="33">
        <v>11.16</v>
      </c>
      <c r="L263" s="33">
        <f t="shared" si="14"/>
        <v>3046.68</v>
      </c>
      <c r="M263" s="30">
        <f t="shared" si="15"/>
        <v>1294.56</v>
      </c>
    </row>
    <row r="264" spans="1:13" ht="39.950000000000003" customHeight="1" x14ac:dyDescent="0.45">
      <c r="A264" s="155"/>
      <c r="B264" s="157"/>
      <c r="C264" s="66">
        <v>261</v>
      </c>
      <c r="D264" s="75" t="s">
        <v>212</v>
      </c>
      <c r="E264" s="104" t="s">
        <v>769</v>
      </c>
      <c r="F264" s="49" t="s">
        <v>211</v>
      </c>
      <c r="G264" s="49" t="s">
        <v>40</v>
      </c>
      <c r="H264" s="32">
        <f>REITORIA!I264+MUSEU!I264+ESAG!I264+CEART!I264+FAED!I264+CEAD!I264+CEFID!I264+CESFI!I264+CERES!I264</f>
        <v>26</v>
      </c>
      <c r="I264" s="38">
        <f>(REITORIA!I264-REITORIA!J264)+(MUSEU!I264-MUSEU!J264)+(ESAG!I264-ESAG!J264)+(CEART!I264-CEART!J264)+(FAED!I264-FAED!J264)+(CEAD!I264-CEAD!J264)+(CEFID!I264-CEFID!J264)+(CESFI!I264-CESFI!J264)+(CERES!I264-CERES!J264)</f>
        <v>0</v>
      </c>
      <c r="J264" s="45">
        <f t="shared" si="13"/>
        <v>26</v>
      </c>
      <c r="K264" s="33">
        <v>3.86</v>
      </c>
      <c r="L264" s="33">
        <f t="shared" si="14"/>
        <v>100.36</v>
      </c>
      <c r="M264" s="30">
        <f t="shared" si="15"/>
        <v>0</v>
      </c>
    </row>
    <row r="265" spans="1:13" ht="39.950000000000003" customHeight="1" x14ac:dyDescent="0.45">
      <c r="A265" s="155"/>
      <c r="B265" s="157"/>
      <c r="C265" s="66">
        <v>262</v>
      </c>
      <c r="D265" s="75" t="s">
        <v>213</v>
      </c>
      <c r="E265" s="104" t="s">
        <v>770</v>
      </c>
      <c r="F265" s="49" t="s">
        <v>207</v>
      </c>
      <c r="G265" s="49" t="s">
        <v>40</v>
      </c>
      <c r="H265" s="32">
        <f>REITORIA!I265+MUSEU!I265+ESAG!I265+CEART!I265+FAED!I265+CEAD!I265+CEFID!I265+CESFI!I265+CERES!I265</f>
        <v>46</v>
      </c>
      <c r="I265" s="38">
        <f>(REITORIA!I265-REITORIA!J265)+(MUSEU!I265-MUSEU!J265)+(ESAG!I265-ESAG!J265)+(CEART!I265-CEART!J265)+(FAED!I265-FAED!J265)+(CEAD!I265-CEAD!J265)+(CEFID!I265-CEFID!J265)+(CESFI!I265-CESFI!J265)+(CERES!I265-CERES!J265)</f>
        <v>2</v>
      </c>
      <c r="J265" s="45">
        <f t="shared" si="13"/>
        <v>44</v>
      </c>
      <c r="K265" s="33">
        <v>64.16</v>
      </c>
      <c r="L265" s="33">
        <f t="shared" si="14"/>
        <v>2951.3599999999997</v>
      </c>
      <c r="M265" s="30">
        <f t="shared" si="15"/>
        <v>128.32</v>
      </c>
    </row>
    <row r="266" spans="1:13" ht="39.950000000000003" customHeight="1" x14ac:dyDescent="0.45">
      <c r="A266" s="155"/>
      <c r="B266" s="157"/>
      <c r="C266" s="66">
        <v>263</v>
      </c>
      <c r="D266" s="77" t="s">
        <v>214</v>
      </c>
      <c r="E266" s="106" t="s">
        <v>771</v>
      </c>
      <c r="F266" s="49" t="s">
        <v>207</v>
      </c>
      <c r="G266" s="49" t="s">
        <v>40</v>
      </c>
      <c r="H266" s="32">
        <f>REITORIA!I266+MUSEU!I266+ESAG!I266+CEART!I266+FAED!I266+CEAD!I266+CEFID!I266+CESFI!I266+CERES!I266</f>
        <v>30</v>
      </c>
      <c r="I266" s="38">
        <f>(REITORIA!I266-REITORIA!J266)+(MUSEU!I266-MUSEU!J266)+(ESAG!I266-ESAG!J266)+(CEART!I266-CEART!J266)+(FAED!I266-FAED!J266)+(CEAD!I266-CEAD!J266)+(CEFID!I266-CEFID!J266)+(CESFI!I266-CESFI!J266)+(CERES!I266-CERES!J266)</f>
        <v>0</v>
      </c>
      <c r="J266" s="45">
        <f t="shared" si="13"/>
        <v>30</v>
      </c>
      <c r="K266" s="33">
        <v>78.599999999999994</v>
      </c>
      <c r="L266" s="33">
        <f t="shared" si="14"/>
        <v>2358</v>
      </c>
      <c r="M266" s="30">
        <f t="shared" si="15"/>
        <v>0</v>
      </c>
    </row>
    <row r="267" spans="1:13" ht="39.950000000000003" customHeight="1" x14ac:dyDescent="0.45">
      <c r="A267" s="155"/>
      <c r="B267" s="157"/>
      <c r="C267" s="66">
        <v>264</v>
      </c>
      <c r="D267" s="75" t="s">
        <v>215</v>
      </c>
      <c r="E267" s="104" t="s">
        <v>772</v>
      </c>
      <c r="F267" s="49" t="s">
        <v>211</v>
      </c>
      <c r="G267" s="49" t="s">
        <v>40</v>
      </c>
      <c r="H267" s="32">
        <f>REITORIA!I267+MUSEU!I267+ESAG!I267+CEART!I267+FAED!I267+CEAD!I267+CEFID!I267+CESFI!I267+CERES!I267</f>
        <v>85</v>
      </c>
      <c r="I267" s="38">
        <f>(REITORIA!I267-REITORIA!J267)+(MUSEU!I267-MUSEU!J267)+(ESAG!I267-ESAG!J267)+(CEART!I267-CEART!J267)+(FAED!I267-FAED!J267)+(CEAD!I267-CEAD!J267)+(CEFID!I267-CEFID!J267)+(CESFI!I267-CESFI!J267)+(CERES!I267-CERES!J267)</f>
        <v>3</v>
      </c>
      <c r="J267" s="45">
        <f t="shared" si="13"/>
        <v>82</v>
      </c>
      <c r="K267" s="33">
        <v>10.4</v>
      </c>
      <c r="L267" s="33">
        <f t="shared" si="14"/>
        <v>884</v>
      </c>
      <c r="M267" s="30">
        <f t="shared" si="15"/>
        <v>31.200000000000003</v>
      </c>
    </row>
    <row r="268" spans="1:13" ht="39.950000000000003" customHeight="1" x14ac:dyDescent="0.45">
      <c r="A268" s="155"/>
      <c r="B268" s="157"/>
      <c r="C268" s="66">
        <v>265</v>
      </c>
      <c r="D268" s="75" t="s">
        <v>216</v>
      </c>
      <c r="E268" s="104" t="s">
        <v>773</v>
      </c>
      <c r="F268" s="49" t="s">
        <v>211</v>
      </c>
      <c r="G268" s="49" t="s">
        <v>40</v>
      </c>
      <c r="H268" s="32">
        <f>REITORIA!I268+MUSEU!I268+ESAG!I268+CEART!I268+FAED!I268+CEAD!I268+CEFID!I268+CESFI!I268+CERES!I268</f>
        <v>138</v>
      </c>
      <c r="I268" s="38">
        <f>(REITORIA!I268-REITORIA!J268)+(MUSEU!I268-MUSEU!J268)+(ESAG!I268-ESAG!J268)+(CEART!I268-CEART!J268)+(FAED!I268-FAED!J268)+(CEAD!I268-CEAD!J268)+(CEFID!I268-CEFID!J268)+(CESFI!I268-CESFI!J268)+(CERES!I268-CERES!J268)</f>
        <v>97</v>
      </c>
      <c r="J268" s="45">
        <f t="shared" si="13"/>
        <v>41</v>
      </c>
      <c r="K268" s="33">
        <v>17.88</v>
      </c>
      <c r="L268" s="33">
        <f t="shared" si="14"/>
        <v>2467.44</v>
      </c>
      <c r="M268" s="30">
        <f t="shared" si="15"/>
        <v>1734.36</v>
      </c>
    </row>
    <row r="269" spans="1:13" ht="39.950000000000003" customHeight="1" x14ac:dyDescent="0.45">
      <c r="A269" s="155"/>
      <c r="B269" s="157"/>
      <c r="C269" s="66">
        <v>266</v>
      </c>
      <c r="D269" s="75" t="s">
        <v>217</v>
      </c>
      <c r="E269" s="104" t="s">
        <v>774</v>
      </c>
      <c r="F269" s="49" t="s">
        <v>211</v>
      </c>
      <c r="G269" s="49" t="s">
        <v>40</v>
      </c>
      <c r="H269" s="32">
        <f>REITORIA!I269+MUSEU!I269+ESAG!I269+CEART!I269+FAED!I269+CEAD!I269+CEFID!I269+CESFI!I269+CERES!I269</f>
        <v>263</v>
      </c>
      <c r="I269" s="38">
        <f>(REITORIA!I269-REITORIA!J269)+(MUSEU!I269-MUSEU!J269)+(ESAG!I269-ESAG!J269)+(CEART!I269-CEART!J269)+(FAED!I269-FAED!J269)+(CEAD!I269-CEAD!J269)+(CEFID!I269-CEFID!J269)+(CESFI!I269-CESFI!J269)+(CERES!I269-CERES!J269)</f>
        <v>106</v>
      </c>
      <c r="J269" s="45">
        <f t="shared" si="13"/>
        <v>157</v>
      </c>
      <c r="K269" s="33">
        <v>21.53</v>
      </c>
      <c r="L269" s="33">
        <f t="shared" si="14"/>
        <v>5662.39</v>
      </c>
      <c r="M269" s="30">
        <f t="shared" si="15"/>
        <v>2282.1800000000003</v>
      </c>
    </row>
    <row r="270" spans="1:13" ht="39.950000000000003" customHeight="1" x14ac:dyDescent="0.45">
      <c r="A270" s="155"/>
      <c r="B270" s="157"/>
      <c r="C270" s="66">
        <v>267</v>
      </c>
      <c r="D270" s="75" t="s">
        <v>218</v>
      </c>
      <c r="E270" s="104" t="s">
        <v>775</v>
      </c>
      <c r="F270" s="49" t="s">
        <v>35</v>
      </c>
      <c r="G270" s="49" t="s">
        <v>40</v>
      </c>
      <c r="H270" s="32">
        <f>REITORIA!I270+MUSEU!I270+ESAG!I270+CEART!I270+FAED!I270+CEAD!I270+CEFID!I270+CESFI!I270+CERES!I270</f>
        <v>94</v>
      </c>
      <c r="I270" s="38">
        <f>(REITORIA!I270-REITORIA!J270)+(MUSEU!I270-MUSEU!J270)+(ESAG!I270-ESAG!J270)+(CEART!I270-CEART!J270)+(FAED!I270-FAED!J270)+(CEAD!I270-CEAD!J270)+(CEFID!I270-CEFID!J270)+(CESFI!I270-CESFI!J270)+(CERES!I270-CERES!J270)</f>
        <v>9</v>
      </c>
      <c r="J270" s="45">
        <f t="shared" si="13"/>
        <v>85</v>
      </c>
      <c r="K270" s="33">
        <v>22.76</v>
      </c>
      <c r="L270" s="33">
        <f t="shared" si="14"/>
        <v>2139.44</v>
      </c>
      <c r="M270" s="30">
        <f t="shared" si="15"/>
        <v>204.84</v>
      </c>
    </row>
    <row r="271" spans="1:13" ht="39.950000000000003" customHeight="1" x14ac:dyDescent="0.45">
      <c r="A271" s="155"/>
      <c r="B271" s="157"/>
      <c r="C271" s="66">
        <v>268</v>
      </c>
      <c r="D271" s="75" t="s">
        <v>219</v>
      </c>
      <c r="E271" s="104" t="s">
        <v>776</v>
      </c>
      <c r="F271" s="49" t="s">
        <v>35</v>
      </c>
      <c r="G271" s="49" t="s">
        <v>40</v>
      </c>
      <c r="H271" s="32">
        <f>REITORIA!I271+MUSEU!I271+ESAG!I271+CEART!I271+FAED!I271+CEAD!I271+CEFID!I271+CESFI!I271+CERES!I271</f>
        <v>39</v>
      </c>
      <c r="I271" s="38">
        <f>(REITORIA!I271-REITORIA!J271)+(MUSEU!I271-MUSEU!J271)+(ESAG!I271-ESAG!J271)+(CEART!I271-CEART!J271)+(FAED!I271-FAED!J271)+(CEAD!I271-CEAD!J271)+(CEFID!I271-CEFID!J271)+(CESFI!I271-CESFI!J271)+(CERES!I271-CERES!J271)</f>
        <v>7</v>
      </c>
      <c r="J271" s="45">
        <f t="shared" si="13"/>
        <v>32</v>
      </c>
      <c r="K271" s="33">
        <v>5.43</v>
      </c>
      <c r="L271" s="33">
        <f t="shared" si="14"/>
        <v>211.76999999999998</v>
      </c>
      <c r="M271" s="30">
        <f t="shared" si="15"/>
        <v>38.01</v>
      </c>
    </row>
    <row r="272" spans="1:13" ht="39.950000000000003" customHeight="1" x14ac:dyDescent="0.45">
      <c r="A272" s="155"/>
      <c r="B272" s="157"/>
      <c r="C272" s="66">
        <v>269</v>
      </c>
      <c r="D272" s="75" t="s">
        <v>220</v>
      </c>
      <c r="E272" s="104" t="s">
        <v>777</v>
      </c>
      <c r="F272" s="49" t="s">
        <v>221</v>
      </c>
      <c r="G272" s="49" t="s">
        <v>40</v>
      </c>
      <c r="H272" s="32">
        <f>REITORIA!I272+MUSEU!I272+ESAG!I272+CEART!I272+FAED!I272+CEAD!I272+CEFID!I272+CESFI!I272+CERES!I272</f>
        <v>34</v>
      </c>
      <c r="I272" s="38">
        <f>(REITORIA!I272-REITORIA!J272)+(MUSEU!I272-MUSEU!J272)+(ESAG!I272-ESAG!J272)+(CEART!I272-CEART!J272)+(FAED!I272-FAED!J272)+(CEAD!I272-CEAD!J272)+(CEFID!I272-CEFID!J272)+(CESFI!I272-CESFI!J272)+(CERES!I272-CERES!J272)</f>
        <v>0</v>
      </c>
      <c r="J272" s="45">
        <f t="shared" si="13"/>
        <v>34</v>
      </c>
      <c r="K272" s="33">
        <v>24.65</v>
      </c>
      <c r="L272" s="33">
        <f t="shared" si="14"/>
        <v>838.09999999999991</v>
      </c>
      <c r="M272" s="30">
        <f t="shared" si="15"/>
        <v>0</v>
      </c>
    </row>
    <row r="273" spans="1:13" ht="39.950000000000003" customHeight="1" x14ac:dyDescent="0.45">
      <c r="A273" s="155"/>
      <c r="B273" s="157"/>
      <c r="C273" s="66">
        <v>270</v>
      </c>
      <c r="D273" s="75" t="s">
        <v>222</v>
      </c>
      <c r="E273" s="104" t="s">
        <v>778</v>
      </c>
      <c r="F273" s="49" t="s">
        <v>221</v>
      </c>
      <c r="G273" s="49" t="s">
        <v>40</v>
      </c>
      <c r="H273" s="32">
        <f>REITORIA!I273+MUSEU!I273+ESAG!I273+CEART!I273+FAED!I273+CEAD!I273+CEFID!I273+CESFI!I273+CERES!I273</f>
        <v>1430</v>
      </c>
      <c r="I273" s="38">
        <f>(REITORIA!I273-REITORIA!J273)+(MUSEU!I273-MUSEU!J273)+(ESAG!I273-ESAG!J273)+(CEART!I273-CEART!J273)+(FAED!I273-FAED!J273)+(CEAD!I273-CEAD!J273)+(CEFID!I273-CEFID!J273)+(CESFI!I273-CESFI!J273)+(CERES!I273-CERES!J273)</f>
        <v>584</v>
      </c>
      <c r="J273" s="45">
        <f t="shared" si="13"/>
        <v>846</v>
      </c>
      <c r="K273" s="33">
        <v>21.03</v>
      </c>
      <c r="L273" s="33">
        <f t="shared" si="14"/>
        <v>30072.9</v>
      </c>
      <c r="M273" s="30">
        <f t="shared" si="15"/>
        <v>12281.52</v>
      </c>
    </row>
    <row r="274" spans="1:13" ht="39.950000000000003" customHeight="1" x14ac:dyDescent="0.45">
      <c r="A274" s="155"/>
      <c r="B274" s="157"/>
      <c r="C274" s="66">
        <v>271</v>
      </c>
      <c r="D274" s="75" t="s">
        <v>223</v>
      </c>
      <c r="E274" s="104" t="s">
        <v>779</v>
      </c>
      <c r="F274" s="49" t="s">
        <v>44</v>
      </c>
      <c r="G274" s="49" t="s">
        <v>40</v>
      </c>
      <c r="H274" s="32">
        <f>REITORIA!I274+MUSEU!I274+ESAG!I274+CEART!I274+FAED!I274+CEAD!I274+CEFID!I274+CESFI!I274+CERES!I274</f>
        <v>186</v>
      </c>
      <c r="I274" s="38">
        <f>(REITORIA!I274-REITORIA!J274)+(MUSEU!I274-MUSEU!J274)+(ESAG!I274-ESAG!J274)+(CEART!I274-CEART!J274)+(FAED!I274-FAED!J274)+(CEAD!I274-CEAD!J274)+(CEFID!I274-CEFID!J274)+(CESFI!I274-CESFI!J274)+(CERES!I274-CERES!J274)</f>
        <v>134</v>
      </c>
      <c r="J274" s="45">
        <f t="shared" si="13"/>
        <v>52</v>
      </c>
      <c r="K274" s="33">
        <v>3.57</v>
      </c>
      <c r="L274" s="33">
        <f t="shared" si="14"/>
        <v>664.02</v>
      </c>
      <c r="M274" s="30">
        <f t="shared" si="15"/>
        <v>478.38</v>
      </c>
    </row>
    <row r="275" spans="1:13" ht="39.950000000000003" customHeight="1" x14ac:dyDescent="0.45">
      <c r="A275" s="155"/>
      <c r="B275" s="157"/>
      <c r="C275" s="66">
        <v>272</v>
      </c>
      <c r="D275" s="75" t="s">
        <v>224</v>
      </c>
      <c r="E275" s="104" t="s">
        <v>780</v>
      </c>
      <c r="F275" s="49" t="s">
        <v>35</v>
      </c>
      <c r="G275" s="49" t="s">
        <v>40</v>
      </c>
      <c r="H275" s="32">
        <f>REITORIA!I275+MUSEU!I275+ESAG!I275+CEART!I275+FAED!I275+CEAD!I275+CEFID!I275+CESFI!I275+CERES!I275</f>
        <v>218</v>
      </c>
      <c r="I275" s="38">
        <f>(REITORIA!I275-REITORIA!J275)+(MUSEU!I275-MUSEU!J275)+(ESAG!I275-ESAG!J275)+(CEART!I275-CEART!J275)+(FAED!I275-FAED!J275)+(CEAD!I275-CEAD!J275)+(CEFID!I275-CEFID!J275)+(CESFI!I275-CESFI!J275)+(CERES!I275-CERES!J275)</f>
        <v>106</v>
      </c>
      <c r="J275" s="45">
        <f t="shared" si="13"/>
        <v>112</v>
      </c>
      <c r="K275" s="33">
        <v>53.86</v>
      </c>
      <c r="L275" s="33">
        <f t="shared" si="14"/>
        <v>11741.48</v>
      </c>
      <c r="M275" s="30">
        <f t="shared" si="15"/>
        <v>5709.16</v>
      </c>
    </row>
    <row r="276" spans="1:13" ht="39.950000000000003" customHeight="1" x14ac:dyDescent="0.45">
      <c r="A276" s="155"/>
      <c r="B276" s="157"/>
      <c r="C276" s="66">
        <v>273</v>
      </c>
      <c r="D276" s="75" t="s">
        <v>485</v>
      </c>
      <c r="E276" s="104" t="s">
        <v>781</v>
      </c>
      <c r="F276" s="49" t="s">
        <v>35</v>
      </c>
      <c r="G276" s="49" t="s">
        <v>40</v>
      </c>
      <c r="H276" s="32">
        <f>REITORIA!I276+MUSEU!I276+ESAG!I276+CEART!I276+FAED!I276+CEAD!I276+CEFID!I276+CESFI!I276+CERES!I276</f>
        <v>9850</v>
      </c>
      <c r="I276" s="38">
        <f>(REITORIA!I276-REITORIA!J276)+(MUSEU!I276-MUSEU!J276)+(ESAG!I276-ESAG!J276)+(CEART!I276-CEART!J276)+(FAED!I276-FAED!J276)+(CEAD!I276-CEAD!J276)+(CEFID!I276-CEFID!J276)+(CESFI!I276-CESFI!J276)+(CERES!I276-CERES!J276)</f>
        <v>2050</v>
      </c>
      <c r="J276" s="45">
        <f t="shared" si="13"/>
        <v>7800</v>
      </c>
      <c r="K276" s="33">
        <v>0.98</v>
      </c>
      <c r="L276" s="33">
        <f t="shared" si="14"/>
        <v>9653</v>
      </c>
      <c r="M276" s="30">
        <f t="shared" si="15"/>
        <v>2009</v>
      </c>
    </row>
    <row r="277" spans="1:13" ht="39.950000000000003" customHeight="1" x14ac:dyDescent="0.45">
      <c r="A277" s="155"/>
      <c r="B277" s="157"/>
      <c r="C277" s="66">
        <v>274</v>
      </c>
      <c r="D277" s="77" t="s">
        <v>782</v>
      </c>
      <c r="E277" s="106" t="s">
        <v>783</v>
      </c>
      <c r="F277" s="49" t="s">
        <v>35</v>
      </c>
      <c r="G277" s="49" t="s">
        <v>40</v>
      </c>
      <c r="H277" s="32">
        <f>REITORIA!I277+MUSEU!I277+ESAG!I277+CEART!I277+FAED!I277+CEAD!I277+CEFID!I277+CESFI!I277+CERES!I277</f>
        <v>3550</v>
      </c>
      <c r="I277" s="38">
        <f>(REITORIA!I277-REITORIA!J277)+(MUSEU!I277-MUSEU!J277)+(ESAG!I277-ESAG!J277)+(CEART!I277-CEART!J277)+(FAED!I277-FAED!J277)+(CEAD!I277-CEAD!J277)+(CEFID!I277-CEFID!J277)+(CESFI!I277-CESFI!J277)+(CERES!I277-CERES!J277)</f>
        <v>50</v>
      </c>
      <c r="J277" s="45">
        <f t="shared" si="13"/>
        <v>3500</v>
      </c>
      <c r="K277" s="33">
        <v>0.86</v>
      </c>
      <c r="L277" s="33">
        <f t="shared" si="14"/>
        <v>3053</v>
      </c>
      <c r="M277" s="30">
        <f t="shared" si="15"/>
        <v>43</v>
      </c>
    </row>
    <row r="278" spans="1:13" ht="39.950000000000003" customHeight="1" x14ac:dyDescent="0.45">
      <c r="A278" s="155"/>
      <c r="B278" s="157"/>
      <c r="C278" s="66">
        <v>275</v>
      </c>
      <c r="D278" s="75" t="s">
        <v>225</v>
      </c>
      <c r="E278" s="104" t="s">
        <v>784</v>
      </c>
      <c r="F278" s="49" t="s">
        <v>221</v>
      </c>
      <c r="G278" s="49" t="s">
        <v>40</v>
      </c>
      <c r="H278" s="32">
        <f>REITORIA!I278+MUSEU!I278+ESAG!I278+CEART!I278+FAED!I278+CEAD!I278+CEFID!I278+CESFI!I278+CERES!I278</f>
        <v>206</v>
      </c>
      <c r="I278" s="38">
        <f>(REITORIA!I278-REITORIA!J278)+(MUSEU!I278-MUSEU!J278)+(ESAG!I278-ESAG!J278)+(CEART!I278-CEART!J278)+(FAED!I278-FAED!J278)+(CEAD!I278-CEAD!J278)+(CEFID!I278-CEFID!J278)+(CESFI!I278-CESFI!J278)+(CERES!I278-CERES!J278)</f>
        <v>41</v>
      </c>
      <c r="J278" s="45">
        <f t="shared" si="13"/>
        <v>165</v>
      </c>
      <c r="K278" s="33">
        <v>102.73</v>
      </c>
      <c r="L278" s="33">
        <f t="shared" si="14"/>
        <v>21162.38</v>
      </c>
      <c r="M278" s="30">
        <f t="shared" si="15"/>
        <v>4211.93</v>
      </c>
    </row>
    <row r="279" spans="1:13" ht="39.950000000000003" customHeight="1" x14ac:dyDescent="0.45">
      <c r="A279" s="155"/>
      <c r="B279" s="157"/>
      <c r="C279" s="66">
        <v>276</v>
      </c>
      <c r="D279" s="77" t="s">
        <v>486</v>
      </c>
      <c r="E279" s="106" t="s">
        <v>785</v>
      </c>
      <c r="F279" s="47" t="s">
        <v>487</v>
      </c>
      <c r="G279" s="50" t="s">
        <v>40</v>
      </c>
      <c r="H279" s="32">
        <f>REITORIA!I279+MUSEU!I279+ESAG!I279+CEART!I279+FAED!I279+CEAD!I279+CEFID!I279+CESFI!I279+CERES!I279</f>
        <v>220</v>
      </c>
      <c r="I279" s="38">
        <f>(REITORIA!I279-REITORIA!J279)+(MUSEU!I279-MUSEU!J279)+(ESAG!I279-ESAG!J279)+(CEART!I279-CEART!J279)+(FAED!I279-FAED!J279)+(CEAD!I279-CEAD!J279)+(CEFID!I279-CEFID!J279)+(CESFI!I279-CESFI!J279)+(CERES!I279-CERES!J279)</f>
        <v>90</v>
      </c>
      <c r="J279" s="45">
        <f t="shared" si="13"/>
        <v>130</v>
      </c>
      <c r="K279" s="33">
        <v>21.77</v>
      </c>
      <c r="L279" s="33">
        <f t="shared" si="14"/>
        <v>4789.3999999999996</v>
      </c>
      <c r="M279" s="30">
        <f t="shared" si="15"/>
        <v>1959.3</v>
      </c>
    </row>
    <row r="280" spans="1:13" ht="39.950000000000003" customHeight="1" x14ac:dyDescent="0.45">
      <c r="A280" s="155"/>
      <c r="B280" s="157"/>
      <c r="C280" s="66">
        <v>277</v>
      </c>
      <c r="D280" s="75" t="s">
        <v>226</v>
      </c>
      <c r="E280" s="104" t="s">
        <v>786</v>
      </c>
      <c r="F280" s="49" t="s">
        <v>35</v>
      </c>
      <c r="G280" s="49" t="s">
        <v>40</v>
      </c>
      <c r="H280" s="32">
        <f>REITORIA!I280+MUSEU!I280+ESAG!I280+CEART!I280+FAED!I280+CEAD!I280+CEFID!I280+CESFI!I280+CERES!I280</f>
        <v>560</v>
      </c>
      <c r="I280" s="38">
        <f>(REITORIA!I280-REITORIA!J280)+(MUSEU!I280-MUSEU!J280)+(ESAG!I280-ESAG!J280)+(CEART!I280-CEART!J280)+(FAED!I280-FAED!J280)+(CEAD!I280-CEAD!J280)+(CEFID!I280-CEFID!J280)+(CESFI!I280-CESFI!J280)+(CERES!I280-CERES!J280)</f>
        <v>0</v>
      </c>
      <c r="J280" s="45">
        <f t="shared" si="13"/>
        <v>560</v>
      </c>
      <c r="K280" s="33">
        <v>6.09</v>
      </c>
      <c r="L280" s="33">
        <f t="shared" si="14"/>
        <v>3410.4</v>
      </c>
      <c r="M280" s="30">
        <f t="shared" si="15"/>
        <v>0</v>
      </c>
    </row>
    <row r="281" spans="1:13" ht="39.950000000000003" customHeight="1" x14ac:dyDescent="0.45">
      <c r="A281" s="155"/>
      <c r="B281" s="157"/>
      <c r="C281" s="66">
        <v>278</v>
      </c>
      <c r="D281" s="75" t="s">
        <v>227</v>
      </c>
      <c r="E281" s="104" t="s">
        <v>787</v>
      </c>
      <c r="F281" s="49" t="s">
        <v>228</v>
      </c>
      <c r="G281" s="49" t="s">
        <v>40</v>
      </c>
      <c r="H281" s="32">
        <f>REITORIA!I281+MUSEU!I281+ESAG!I281+CEART!I281+FAED!I281+CEAD!I281+CEFID!I281+CESFI!I281+CERES!I281</f>
        <v>560</v>
      </c>
      <c r="I281" s="38">
        <f>(REITORIA!I281-REITORIA!J281)+(MUSEU!I281-MUSEU!J281)+(ESAG!I281-ESAG!J281)+(CEART!I281-CEART!J281)+(FAED!I281-FAED!J281)+(CEAD!I281-CEAD!J281)+(CEFID!I281-CEFID!J281)+(CESFI!I281-CESFI!J281)+(CERES!I281-CERES!J281)</f>
        <v>0</v>
      </c>
      <c r="J281" s="45">
        <f t="shared" si="13"/>
        <v>560</v>
      </c>
      <c r="K281" s="33">
        <v>6.12</v>
      </c>
      <c r="L281" s="33">
        <f t="shared" si="14"/>
        <v>3427.2000000000003</v>
      </c>
      <c r="M281" s="30">
        <f t="shared" si="15"/>
        <v>0</v>
      </c>
    </row>
    <row r="282" spans="1:13" ht="39.950000000000003" customHeight="1" x14ac:dyDescent="0.45">
      <c r="A282" s="155"/>
      <c r="B282" s="157"/>
      <c r="C282" s="63">
        <v>279</v>
      </c>
      <c r="D282" s="75" t="s">
        <v>229</v>
      </c>
      <c r="E282" s="104" t="s">
        <v>788</v>
      </c>
      <c r="F282" s="49" t="s">
        <v>99</v>
      </c>
      <c r="G282" s="49" t="s">
        <v>40</v>
      </c>
      <c r="H282" s="32">
        <f>REITORIA!I282+MUSEU!I282+ESAG!I282+CEART!I282+FAED!I282+CEAD!I282+CEFID!I282+CESFI!I282+CERES!I282</f>
        <v>81</v>
      </c>
      <c r="I282" s="38">
        <f>(REITORIA!I282-REITORIA!J282)+(MUSEU!I282-MUSEU!J282)+(ESAG!I282-ESAG!J282)+(CEART!I282-CEART!J282)+(FAED!I282-FAED!J282)+(CEAD!I282-CEAD!J282)+(CEFID!I282-CEFID!J282)+(CESFI!I282-CESFI!J282)+(CERES!I282-CERES!J282)</f>
        <v>47</v>
      </c>
      <c r="J282" s="45">
        <f t="shared" si="13"/>
        <v>34</v>
      </c>
      <c r="K282" s="33">
        <v>61.71</v>
      </c>
      <c r="L282" s="33">
        <f t="shared" si="14"/>
        <v>4998.51</v>
      </c>
      <c r="M282" s="30">
        <f t="shared" si="15"/>
        <v>2900.37</v>
      </c>
    </row>
    <row r="283" spans="1:13" ht="39.950000000000003" customHeight="1" x14ac:dyDescent="0.45">
      <c r="A283" s="155"/>
      <c r="B283" s="157"/>
      <c r="C283" s="63">
        <v>280</v>
      </c>
      <c r="D283" s="75" t="s">
        <v>230</v>
      </c>
      <c r="E283" s="104" t="s">
        <v>789</v>
      </c>
      <c r="F283" s="49" t="s">
        <v>99</v>
      </c>
      <c r="G283" s="49" t="s">
        <v>40</v>
      </c>
      <c r="H283" s="32">
        <f>REITORIA!I283+MUSEU!I283+ESAG!I283+CEART!I283+FAED!I283+CEAD!I283+CEFID!I283+CESFI!I283+CERES!I283</f>
        <v>125</v>
      </c>
      <c r="I283" s="38">
        <f>(REITORIA!I283-REITORIA!J283)+(MUSEU!I283-MUSEU!J283)+(ESAG!I283-ESAG!J283)+(CEART!I283-CEART!J283)+(FAED!I283-FAED!J283)+(CEAD!I283-CEAD!J283)+(CEFID!I283-CEFID!J283)+(CESFI!I283-CESFI!J283)+(CERES!I283-CERES!J283)</f>
        <v>23</v>
      </c>
      <c r="J283" s="45">
        <f t="shared" si="13"/>
        <v>102</v>
      </c>
      <c r="K283" s="33">
        <v>80.81</v>
      </c>
      <c r="L283" s="33">
        <f t="shared" si="14"/>
        <v>10101.25</v>
      </c>
      <c r="M283" s="30">
        <f t="shared" si="15"/>
        <v>1858.63</v>
      </c>
    </row>
    <row r="284" spans="1:13" ht="39.950000000000003" customHeight="1" x14ac:dyDescent="0.45">
      <c r="A284" s="155"/>
      <c r="B284" s="157"/>
      <c r="C284" s="66">
        <v>281</v>
      </c>
      <c r="D284" s="75" t="s">
        <v>231</v>
      </c>
      <c r="E284" s="104" t="s">
        <v>790</v>
      </c>
      <c r="F284" s="49" t="s">
        <v>99</v>
      </c>
      <c r="G284" s="49" t="s">
        <v>40</v>
      </c>
      <c r="H284" s="32">
        <f>REITORIA!I284+MUSEU!I284+ESAG!I284+CEART!I284+FAED!I284+CEAD!I284+CEFID!I284+CESFI!I284+CERES!I284</f>
        <v>152</v>
      </c>
      <c r="I284" s="38">
        <f>(REITORIA!I284-REITORIA!J284)+(MUSEU!I284-MUSEU!J284)+(ESAG!I284-ESAG!J284)+(CEART!I284-CEART!J284)+(FAED!I284-FAED!J284)+(CEAD!I284-CEAD!J284)+(CEFID!I284-CEFID!J284)+(CESFI!I284-CESFI!J284)+(CERES!I284-CERES!J284)</f>
        <v>24</v>
      </c>
      <c r="J284" s="45">
        <f t="shared" si="13"/>
        <v>128</v>
      </c>
      <c r="K284" s="33">
        <v>101.84</v>
      </c>
      <c r="L284" s="33">
        <f t="shared" si="14"/>
        <v>15479.68</v>
      </c>
      <c r="M284" s="30">
        <f t="shared" si="15"/>
        <v>2444.16</v>
      </c>
    </row>
    <row r="285" spans="1:13" ht="39.950000000000003" customHeight="1" x14ac:dyDescent="0.45">
      <c r="A285" s="155"/>
      <c r="B285" s="157"/>
      <c r="C285" s="66">
        <v>282</v>
      </c>
      <c r="D285" s="75" t="s">
        <v>791</v>
      </c>
      <c r="E285" s="104" t="s">
        <v>792</v>
      </c>
      <c r="F285" s="50" t="s">
        <v>793</v>
      </c>
      <c r="G285" s="50" t="s">
        <v>40</v>
      </c>
      <c r="H285" s="32">
        <f>REITORIA!I285+MUSEU!I285+ESAG!I285+CEART!I285+FAED!I285+CEAD!I285+CEFID!I285+CESFI!I285+CERES!I285</f>
        <v>15</v>
      </c>
      <c r="I285" s="38">
        <f>(REITORIA!I285-REITORIA!J285)+(MUSEU!I285-MUSEU!J285)+(ESAG!I285-ESAG!J285)+(CEART!I285-CEART!J285)+(FAED!I285-FAED!J285)+(CEAD!I285-CEAD!J285)+(CEFID!I285-CEFID!J285)+(CESFI!I285-CESFI!J285)+(CERES!I285-CERES!J285)</f>
        <v>0</v>
      </c>
      <c r="J285" s="45">
        <f t="shared" si="13"/>
        <v>15</v>
      </c>
      <c r="K285" s="33">
        <v>8.51</v>
      </c>
      <c r="L285" s="33">
        <f t="shared" si="14"/>
        <v>127.64999999999999</v>
      </c>
      <c r="M285" s="30">
        <f t="shared" si="15"/>
        <v>0</v>
      </c>
    </row>
    <row r="286" spans="1:13" ht="39.950000000000003" customHeight="1" x14ac:dyDescent="0.45">
      <c r="A286" s="155"/>
      <c r="B286" s="157"/>
      <c r="C286" s="66">
        <v>283</v>
      </c>
      <c r="D286" s="75" t="s">
        <v>794</v>
      </c>
      <c r="E286" s="104" t="s">
        <v>795</v>
      </c>
      <c r="F286" s="50" t="s">
        <v>441</v>
      </c>
      <c r="G286" s="50" t="s">
        <v>40</v>
      </c>
      <c r="H286" s="32">
        <f>REITORIA!I286+MUSEU!I286+ESAG!I286+CEART!I286+FAED!I286+CEAD!I286+CEFID!I286+CESFI!I286+CERES!I286</f>
        <v>30</v>
      </c>
      <c r="I286" s="38">
        <f>(REITORIA!I286-REITORIA!J286)+(MUSEU!I286-MUSEU!J286)+(ESAG!I286-ESAG!J286)+(CEART!I286-CEART!J286)+(FAED!I286-FAED!J286)+(CEAD!I286-CEAD!J286)+(CEFID!I286-CEFID!J286)+(CESFI!I286-CESFI!J286)+(CERES!I286-CERES!J286)</f>
        <v>7</v>
      </c>
      <c r="J286" s="45">
        <f t="shared" si="13"/>
        <v>23</v>
      </c>
      <c r="K286" s="33">
        <v>23.2</v>
      </c>
      <c r="L286" s="33">
        <f t="shared" si="14"/>
        <v>696</v>
      </c>
      <c r="M286" s="30">
        <f t="shared" si="15"/>
        <v>162.4</v>
      </c>
    </row>
    <row r="287" spans="1:13" ht="39.950000000000003" customHeight="1" x14ac:dyDescent="0.45">
      <c r="A287" s="155"/>
      <c r="B287" s="157"/>
      <c r="C287" s="66">
        <v>284</v>
      </c>
      <c r="D287" s="75" t="s">
        <v>796</v>
      </c>
      <c r="E287" s="104" t="s">
        <v>797</v>
      </c>
      <c r="F287" s="50" t="s">
        <v>441</v>
      </c>
      <c r="G287" s="50" t="s">
        <v>40</v>
      </c>
      <c r="H287" s="32">
        <f>REITORIA!I287+MUSEU!I287+ESAG!I287+CEART!I287+FAED!I287+CEAD!I287+CEFID!I287+CESFI!I287+CERES!I287</f>
        <v>25</v>
      </c>
      <c r="I287" s="38">
        <f>(REITORIA!I287-REITORIA!J287)+(MUSEU!I287-MUSEU!J287)+(ESAG!I287-ESAG!J287)+(CEART!I287-CEART!J287)+(FAED!I287-FAED!J287)+(CEAD!I287-CEAD!J287)+(CEFID!I287-CEFID!J287)+(CESFI!I287-CESFI!J287)+(CERES!I287-CERES!J287)</f>
        <v>2</v>
      </c>
      <c r="J287" s="45">
        <f t="shared" si="13"/>
        <v>23</v>
      </c>
      <c r="K287" s="33">
        <v>25.36</v>
      </c>
      <c r="L287" s="33">
        <f t="shared" si="14"/>
        <v>634</v>
      </c>
      <c r="M287" s="30">
        <f t="shared" si="15"/>
        <v>50.72</v>
      </c>
    </row>
    <row r="288" spans="1:13" ht="39.950000000000003" customHeight="1" x14ac:dyDescent="0.45">
      <c r="A288" s="155"/>
      <c r="B288" s="157"/>
      <c r="C288" s="66">
        <v>285</v>
      </c>
      <c r="D288" s="75" t="s">
        <v>798</v>
      </c>
      <c r="E288" s="104" t="s">
        <v>799</v>
      </c>
      <c r="F288" s="50" t="s">
        <v>35</v>
      </c>
      <c r="G288" s="50" t="s">
        <v>40</v>
      </c>
      <c r="H288" s="32">
        <f>REITORIA!I288+MUSEU!I288+ESAG!I288+CEART!I288+FAED!I288+CEAD!I288+CEFID!I288+CESFI!I288+CERES!I288</f>
        <v>5</v>
      </c>
      <c r="I288" s="38">
        <f>(REITORIA!I288-REITORIA!J288)+(MUSEU!I288-MUSEU!J288)+(ESAG!I288-ESAG!J288)+(CEART!I288-CEART!J288)+(FAED!I288-FAED!J288)+(CEAD!I288-CEAD!J288)+(CEFID!I288-CEFID!J288)+(CESFI!I288-CESFI!J288)+(CERES!I288-CERES!J288)</f>
        <v>0</v>
      </c>
      <c r="J288" s="45">
        <f t="shared" si="13"/>
        <v>5</v>
      </c>
      <c r="K288" s="33">
        <v>21.57</v>
      </c>
      <c r="L288" s="33">
        <f t="shared" si="14"/>
        <v>107.85</v>
      </c>
      <c r="M288" s="30">
        <f t="shared" si="15"/>
        <v>0</v>
      </c>
    </row>
    <row r="289" spans="1:13" ht="39.950000000000003" customHeight="1" x14ac:dyDescent="0.45">
      <c r="A289" s="155"/>
      <c r="B289" s="157"/>
      <c r="C289" s="66">
        <v>286</v>
      </c>
      <c r="D289" s="75" t="s">
        <v>800</v>
      </c>
      <c r="E289" s="104" t="s">
        <v>801</v>
      </c>
      <c r="F289" s="50" t="s">
        <v>35</v>
      </c>
      <c r="G289" s="50" t="s">
        <v>40</v>
      </c>
      <c r="H289" s="32">
        <f>REITORIA!I289+MUSEU!I289+ESAG!I289+CEART!I289+FAED!I289+CEAD!I289+CEFID!I289+CESFI!I289+CERES!I289</f>
        <v>5</v>
      </c>
      <c r="I289" s="38">
        <f>(REITORIA!I289-REITORIA!J289)+(MUSEU!I289-MUSEU!J289)+(ESAG!I289-ESAG!J289)+(CEART!I289-CEART!J289)+(FAED!I289-FAED!J289)+(CEAD!I289-CEAD!J289)+(CEFID!I289-CEFID!J289)+(CESFI!I289-CESFI!J289)+(CERES!I289-CERES!J289)</f>
        <v>0</v>
      </c>
      <c r="J289" s="45">
        <f t="shared" si="13"/>
        <v>5</v>
      </c>
      <c r="K289" s="33">
        <v>6.3</v>
      </c>
      <c r="L289" s="33">
        <f t="shared" si="14"/>
        <v>31.5</v>
      </c>
      <c r="M289" s="30">
        <f t="shared" si="15"/>
        <v>0</v>
      </c>
    </row>
    <row r="290" spans="1:13" ht="39.950000000000003" customHeight="1" x14ac:dyDescent="0.45">
      <c r="A290" s="155"/>
      <c r="B290" s="157"/>
      <c r="C290" s="63">
        <v>287</v>
      </c>
      <c r="D290" s="75" t="s">
        <v>802</v>
      </c>
      <c r="E290" s="104" t="s">
        <v>803</v>
      </c>
      <c r="F290" s="50" t="s">
        <v>99</v>
      </c>
      <c r="G290" s="50" t="s">
        <v>40</v>
      </c>
      <c r="H290" s="32">
        <f>REITORIA!I290+MUSEU!I290+ESAG!I290+CEART!I290+FAED!I290+CEAD!I290+CEFID!I290+CESFI!I290+CERES!I290</f>
        <v>2</v>
      </c>
      <c r="I290" s="38">
        <f>(REITORIA!I290-REITORIA!J290)+(MUSEU!I290-MUSEU!J290)+(ESAG!I290-ESAG!J290)+(CEART!I290-CEART!J290)+(FAED!I290-FAED!J290)+(CEAD!I290-CEAD!J290)+(CEFID!I290-CEFID!J290)+(CESFI!I290-CESFI!J290)+(CERES!I290-CERES!J290)</f>
        <v>0</v>
      </c>
      <c r="J290" s="45">
        <f t="shared" si="13"/>
        <v>2</v>
      </c>
      <c r="K290" s="33">
        <v>326.01</v>
      </c>
      <c r="L290" s="33">
        <f t="shared" si="14"/>
        <v>652.02</v>
      </c>
      <c r="M290" s="30">
        <f t="shared" si="15"/>
        <v>0</v>
      </c>
    </row>
    <row r="291" spans="1:13" ht="39.950000000000003" customHeight="1" x14ac:dyDescent="0.45">
      <c r="A291" s="155"/>
      <c r="B291" s="157"/>
      <c r="C291" s="66">
        <v>288</v>
      </c>
      <c r="D291" s="75" t="s">
        <v>804</v>
      </c>
      <c r="E291" s="104" t="s">
        <v>805</v>
      </c>
      <c r="F291" s="50" t="s">
        <v>4</v>
      </c>
      <c r="G291" s="50" t="s">
        <v>40</v>
      </c>
      <c r="H291" s="32">
        <f>REITORIA!I291+MUSEU!I291+ESAG!I291+CEART!I291+FAED!I291+CEAD!I291+CEFID!I291+CESFI!I291+CERES!I291</f>
        <v>10</v>
      </c>
      <c r="I291" s="38">
        <f>(REITORIA!I291-REITORIA!J291)+(MUSEU!I291-MUSEU!J291)+(ESAG!I291-ESAG!J291)+(CEART!I291-CEART!J291)+(FAED!I291-FAED!J291)+(CEAD!I291-CEAD!J291)+(CEFID!I291-CEFID!J291)+(CESFI!I291-CESFI!J291)+(CERES!I291-CERES!J291)</f>
        <v>0</v>
      </c>
      <c r="J291" s="45">
        <f t="shared" si="13"/>
        <v>10</v>
      </c>
      <c r="K291" s="33">
        <v>61.56</v>
      </c>
      <c r="L291" s="33">
        <f t="shared" si="14"/>
        <v>615.6</v>
      </c>
      <c r="M291" s="30">
        <f t="shared" si="15"/>
        <v>0</v>
      </c>
    </row>
    <row r="292" spans="1:13" ht="39.950000000000003" customHeight="1" x14ac:dyDescent="0.45">
      <c r="A292" s="155"/>
      <c r="B292" s="157"/>
      <c r="C292" s="63">
        <v>289</v>
      </c>
      <c r="D292" s="84" t="s">
        <v>806</v>
      </c>
      <c r="E292" s="105" t="s">
        <v>807</v>
      </c>
      <c r="F292" s="50" t="s">
        <v>528</v>
      </c>
      <c r="G292" s="50" t="s">
        <v>40</v>
      </c>
      <c r="H292" s="32">
        <f>REITORIA!I292+MUSEU!I292+ESAG!I292+CEART!I292+FAED!I292+CEAD!I292+CEFID!I292+CESFI!I292+CERES!I292</f>
        <v>5</v>
      </c>
      <c r="I292" s="38">
        <f>(REITORIA!I292-REITORIA!J292)+(MUSEU!I292-MUSEU!J292)+(ESAG!I292-ESAG!J292)+(CEART!I292-CEART!J292)+(FAED!I292-FAED!J292)+(CEAD!I292-CEAD!J292)+(CEFID!I292-CEFID!J292)+(CESFI!I292-CESFI!J292)+(CERES!I292-CERES!J292)</f>
        <v>0</v>
      </c>
      <c r="J292" s="45">
        <f t="shared" si="13"/>
        <v>5</v>
      </c>
      <c r="K292" s="33">
        <v>75.95</v>
      </c>
      <c r="L292" s="33">
        <f t="shared" si="14"/>
        <v>379.75</v>
      </c>
      <c r="M292" s="30">
        <f t="shared" si="15"/>
        <v>0</v>
      </c>
    </row>
    <row r="293" spans="1:13" ht="39.950000000000003" customHeight="1" x14ac:dyDescent="0.45">
      <c r="A293" s="155"/>
      <c r="B293" s="157"/>
      <c r="C293" s="63">
        <v>290</v>
      </c>
      <c r="D293" s="84" t="s">
        <v>808</v>
      </c>
      <c r="E293" s="105" t="s">
        <v>809</v>
      </c>
      <c r="F293" s="50" t="s">
        <v>528</v>
      </c>
      <c r="G293" s="50" t="s">
        <v>40</v>
      </c>
      <c r="H293" s="32">
        <f>REITORIA!I293+MUSEU!I293+ESAG!I293+CEART!I293+FAED!I293+CEAD!I293+CEFID!I293+CESFI!I293+CERES!I293</f>
        <v>10</v>
      </c>
      <c r="I293" s="38">
        <f>(REITORIA!I293-REITORIA!J293)+(MUSEU!I293-MUSEU!J293)+(ESAG!I293-ESAG!J293)+(CEART!I293-CEART!J293)+(FAED!I293-FAED!J293)+(CEAD!I293-CEAD!J293)+(CEFID!I293-CEFID!J293)+(CESFI!I293-CESFI!J293)+(CERES!I293-CERES!J293)</f>
        <v>0</v>
      </c>
      <c r="J293" s="45">
        <f t="shared" si="13"/>
        <v>10</v>
      </c>
      <c r="K293" s="33">
        <v>109.28</v>
      </c>
      <c r="L293" s="33">
        <f t="shared" si="14"/>
        <v>1092.8</v>
      </c>
      <c r="M293" s="30">
        <f t="shared" si="15"/>
        <v>0</v>
      </c>
    </row>
    <row r="294" spans="1:13" ht="39.950000000000003" customHeight="1" x14ac:dyDescent="0.45">
      <c r="A294" s="155"/>
      <c r="B294" s="157"/>
      <c r="C294" s="63">
        <v>291</v>
      </c>
      <c r="D294" s="84" t="s">
        <v>810</v>
      </c>
      <c r="E294" s="105" t="s">
        <v>811</v>
      </c>
      <c r="F294" s="50" t="s">
        <v>528</v>
      </c>
      <c r="G294" s="50" t="s">
        <v>40</v>
      </c>
      <c r="H294" s="32">
        <f>REITORIA!I294+MUSEU!I294+ESAG!I294+CEART!I294+FAED!I294+CEAD!I294+CEFID!I294+CESFI!I294+CERES!I294</f>
        <v>6</v>
      </c>
      <c r="I294" s="38">
        <f>(REITORIA!I294-REITORIA!J294)+(MUSEU!I294-MUSEU!J294)+(ESAG!I294-ESAG!J294)+(CEART!I294-CEART!J294)+(FAED!I294-FAED!J294)+(CEAD!I294-CEAD!J294)+(CEFID!I294-CEFID!J294)+(CESFI!I294-CESFI!J294)+(CERES!I294-CERES!J294)</f>
        <v>0</v>
      </c>
      <c r="J294" s="45">
        <f t="shared" si="13"/>
        <v>6</v>
      </c>
      <c r="K294" s="33">
        <v>177.22</v>
      </c>
      <c r="L294" s="33">
        <f t="shared" si="14"/>
        <v>1063.32</v>
      </c>
      <c r="M294" s="30">
        <f t="shared" si="15"/>
        <v>0</v>
      </c>
    </row>
    <row r="295" spans="1:13" ht="39.950000000000003" customHeight="1" x14ac:dyDescent="0.45">
      <c r="A295" s="155"/>
      <c r="B295" s="157"/>
      <c r="C295" s="63">
        <v>292</v>
      </c>
      <c r="D295" s="76" t="s">
        <v>812</v>
      </c>
      <c r="E295" s="105" t="s">
        <v>813</v>
      </c>
      <c r="F295" s="49" t="s">
        <v>228</v>
      </c>
      <c r="G295" s="50" t="s">
        <v>40</v>
      </c>
      <c r="H295" s="32">
        <f>REITORIA!I295+MUSEU!I295+ESAG!I295+CEART!I295+FAED!I295+CEAD!I295+CEFID!I295+CESFI!I295+CERES!I295</f>
        <v>4</v>
      </c>
      <c r="I295" s="38">
        <f>(REITORIA!I295-REITORIA!J295)+(MUSEU!I295-MUSEU!J295)+(ESAG!I295-ESAG!J295)+(CEART!I295-CEART!J295)+(FAED!I295-FAED!J295)+(CEAD!I295-CEAD!J295)+(CEFID!I295-CEFID!J295)+(CESFI!I295-CESFI!J295)+(CERES!I295-CERES!J295)</f>
        <v>0</v>
      </c>
      <c r="J295" s="45">
        <f t="shared" si="13"/>
        <v>4</v>
      </c>
      <c r="K295" s="33">
        <v>18.72</v>
      </c>
      <c r="L295" s="33">
        <f t="shared" si="14"/>
        <v>74.88</v>
      </c>
      <c r="M295" s="30">
        <f t="shared" si="15"/>
        <v>0</v>
      </c>
    </row>
    <row r="296" spans="1:13" ht="39.950000000000003" customHeight="1" x14ac:dyDescent="0.45">
      <c r="A296" s="155"/>
      <c r="B296" s="157"/>
      <c r="C296" s="63">
        <v>293</v>
      </c>
      <c r="D296" s="84" t="s">
        <v>814</v>
      </c>
      <c r="E296" s="105" t="s">
        <v>815</v>
      </c>
      <c r="F296" s="50" t="s">
        <v>528</v>
      </c>
      <c r="G296" s="50" t="s">
        <v>40</v>
      </c>
      <c r="H296" s="32">
        <f>REITORIA!I296+MUSEU!I296+ESAG!I296+CEART!I296+FAED!I296+CEAD!I296+CEFID!I296+CESFI!I296+CERES!I296</f>
        <v>8</v>
      </c>
      <c r="I296" s="38">
        <f>(REITORIA!I296-REITORIA!J296)+(MUSEU!I296-MUSEU!J296)+(ESAG!I296-ESAG!J296)+(CEART!I296-CEART!J296)+(FAED!I296-FAED!J296)+(CEAD!I296-CEAD!J296)+(CEFID!I296-CEFID!J296)+(CESFI!I296-CESFI!J296)+(CERES!I296-CERES!J296)</f>
        <v>0</v>
      </c>
      <c r="J296" s="45">
        <f t="shared" si="13"/>
        <v>8</v>
      </c>
      <c r="K296" s="33">
        <v>77.73</v>
      </c>
      <c r="L296" s="33">
        <f t="shared" si="14"/>
        <v>621.84</v>
      </c>
      <c r="M296" s="30">
        <f t="shared" si="15"/>
        <v>0</v>
      </c>
    </row>
    <row r="297" spans="1:13" ht="39.950000000000003" customHeight="1" x14ac:dyDescent="0.45">
      <c r="A297" s="155"/>
      <c r="B297" s="157"/>
      <c r="C297" s="63">
        <v>294</v>
      </c>
      <c r="D297" s="84" t="s">
        <v>816</v>
      </c>
      <c r="E297" s="105" t="s">
        <v>817</v>
      </c>
      <c r="F297" s="50" t="s">
        <v>528</v>
      </c>
      <c r="G297" s="50" t="s">
        <v>40</v>
      </c>
      <c r="H297" s="32">
        <f>REITORIA!I297+MUSEU!I297+ESAG!I297+CEART!I297+FAED!I297+CEAD!I297+CEFID!I297+CESFI!I297+CERES!I297</f>
        <v>8</v>
      </c>
      <c r="I297" s="38">
        <f>(REITORIA!I297-REITORIA!J297)+(MUSEU!I297-MUSEU!J297)+(ESAG!I297-ESAG!J297)+(CEART!I297-CEART!J297)+(FAED!I297-FAED!J297)+(CEAD!I297-CEAD!J297)+(CEFID!I297-CEFID!J297)+(CESFI!I297-CESFI!J297)+(CERES!I297-CERES!J297)</f>
        <v>0</v>
      </c>
      <c r="J297" s="45">
        <f t="shared" si="13"/>
        <v>8</v>
      </c>
      <c r="K297" s="33">
        <v>116.87</v>
      </c>
      <c r="L297" s="33">
        <f t="shared" si="14"/>
        <v>934.96</v>
      </c>
      <c r="M297" s="30">
        <f t="shared" si="15"/>
        <v>0</v>
      </c>
    </row>
    <row r="298" spans="1:13" ht="39.950000000000003" customHeight="1" x14ac:dyDescent="0.45">
      <c r="A298" s="155"/>
      <c r="B298" s="157"/>
      <c r="C298" s="66">
        <v>295</v>
      </c>
      <c r="D298" s="75" t="s">
        <v>818</v>
      </c>
      <c r="E298" s="104" t="s">
        <v>819</v>
      </c>
      <c r="F298" s="50" t="s">
        <v>35</v>
      </c>
      <c r="G298" s="50" t="s">
        <v>40</v>
      </c>
      <c r="H298" s="32">
        <f>REITORIA!I298+MUSEU!I298+ESAG!I298+CEART!I298+FAED!I298+CEAD!I298+CEFID!I298+CESFI!I298+CERES!I298</f>
        <v>5</v>
      </c>
      <c r="I298" s="38">
        <f>(REITORIA!I298-REITORIA!J298)+(MUSEU!I298-MUSEU!J298)+(ESAG!I298-ESAG!J298)+(CEART!I298-CEART!J298)+(FAED!I298-FAED!J298)+(CEAD!I298-CEAD!J298)+(CEFID!I298-CEFID!J298)+(CESFI!I298-CESFI!J298)+(CERES!I298-CERES!J298)</f>
        <v>0</v>
      </c>
      <c r="J298" s="45">
        <f t="shared" si="13"/>
        <v>5</v>
      </c>
      <c r="K298" s="33">
        <v>27.22</v>
      </c>
      <c r="L298" s="33">
        <f t="shared" si="14"/>
        <v>136.1</v>
      </c>
      <c r="M298" s="30">
        <f t="shared" si="15"/>
        <v>0</v>
      </c>
    </row>
    <row r="299" spans="1:13" ht="39.950000000000003" customHeight="1" x14ac:dyDescent="0.45">
      <c r="A299" s="155"/>
      <c r="B299" s="157"/>
      <c r="C299" s="66">
        <v>296</v>
      </c>
      <c r="D299" s="75" t="s">
        <v>820</v>
      </c>
      <c r="E299" s="104" t="s">
        <v>821</v>
      </c>
      <c r="F299" s="50" t="s">
        <v>35</v>
      </c>
      <c r="G299" s="50" t="s">
        <v>157</v>
      </c>
      <c r="H299" s="32">
        <f>REITORIA!I299+MUSEU!I299+ESAG!I299+CEART!I299+FAED!I299+CEAD!I299+CEFID!I299+CESFI!I299+CERES!I299</f>
        <v>2</v>
      </c>
      <c r="I299" s="38">
        <f>(REITORIA!I299-REITORIA!J299)+(MUSEU!I299-MUSEU!J299)+(ESAG!I299-ESAG!J299)+(CEART!I299-CEART!J299)+(FAED!I299-FAED!J299)+(CEAD!I299-CEAD!J299)+(CEFID!I299-CEFID!J299)+(CESFI!I299-CESFI!J299)+(CERES!I299-CERES!J299)</f>
        <v>0</v>
      </c>
      <c r="J299" s="45">
        <f t="shared" si="13"/>
        <v>2</v>
      </c>
      <c r="K299" s="33">
        <v>42.04</v>
      </c>
      <c r="L299" s="33">
        <f t="shared" si="14"/>
        <v>84.08</v>
      </c>
      <c r="M299" s="30">
        <f t="shared" si="15"/>
        <v>0</v>
      </c>
    </row>
    <row r="300" spans="1:13" ht="39.950000000000003" customHeight="1" x14ac:dyDescent="0.45">
      <c r="A300" s="155"/>
      <c r="B300" s="157"/>
      <c r="C300" s="66">
        <v>297</v>
      </c>
      <c r="D300" s="75" t="s">
        <v>822</v>
      </c>
      <c r="E300" s="104" t="s">
        <v>823</v>
      </c>
      <c r="F300" s="50" t="s">
        <v>35</v>
      </c>
      <c r="G300" s="50" t="s">
        <v>40</v>
      </c>
      <c r="H300" s="32">
        <f>REITORIA!I300+MUSEU!I300+ESAG!I300+CEART!I300+FAED!I300+CEAD!I300+CEFID!I300+CESFI!I300+CERES!I300</f>
        <v>5</v>
      </c>
      <c r="I300" s="38">
        <f>(REITORIA!I300-REITORIA!J300)+(MUSEU!I300-MUSEU!J300)+(ESAG!I300-ESAG!J300)+(CEART!I300-CEART!J300)+(FAED!I300-FAED!J300)+(CEAD!I300-CEAD!J300)+(CEFID!I300-CEFID!J300)+(CESFI!I300-CESFI!J300)+(CERES!I300-CERES!J300)</f>
        <v>0</v>
      </c>
      <c r="J300" s="45">
        <f t="shared" si="13"/>
        <v>5</v>
      </c>
      <c r="K300" s="33">
        <v>6.01</v>
      </c>
      <c r="L300" s="33">
        <f t="shared" si="14"/>
        <v>30.049999999999997</v>
      </c>
      <c r="M300" s="30">
        <f t="shared" si="15"/>
        <v>0</v>
      </c>
    </row>
    <row r="301" spans="1:13" ht="39.950000000000003" customHeight="1" x14ac:dyDescent="0.45">
      <c r="A301" s="155"/>
      <c r="B301" s="157"/>
      <c r="C301" s="63">
        <v>298</v>
      </c>
      <c r="D301" s="84" t="s">
        <v>824</v>
      </c>
      <c r="E301" s="105" t="s">
        <v>825</v>
      </c>
      <c r="F301" s="50" t="s">
        <v>826</v>
      </c>
      <c r="G301" s="50" t="s">
        <v>40</v>
      </c>
      <c r="H301" s="32">
        <f>REITORIA!I301+MUSEU!I301+ESAG!I301+CEART!I301+FAED!I301+CEAD!I301+CEFID!I301+CESFI!I301+CERES!I301</f>
        <v>30</v>
      </c>
      <c r="I301" s="38">
        <f>(REITORIA!I301-REITORIA!J301)+(MUSEU!I301-MUSEU!J301)+(ESAG!I301-ESAG!J301)+(CEART!I301-CEART!J301)+(FAED!I301-FAED!J301)+(CEAD!I301-CEAD!J301)+(CEFID!I301-CEFID!J301)+(CESFI!I301-CESFI!J301)+(CERES!I301-CERES!J301)</f>
        <v>30</v>
      </c>
      <c r="J301" s="45">
        <f t="shared" si="13"/>
        <v>0</v>
      </c>
      <c r="K301" s="33">
        <v>11.34</v>
      </c>
      <c r="L301" s="33">
        <f t="shared" si="14"/>
        <v>340.2</v>
      </c>
      <c r="M301" s="30">
        <f t="shared" si="15"/>
        <v>340.2</v>
      </c>
    </row>
    <row r="302" spans="1:13" ht="39.950000000000003" customHeight="1" x14ac:dyDescent="0.45">
      <c r="A302" s="156"/>
      <c r="B302" s="158"/>
      <c r="C302" s="66">
        <v>299</v>
      </c>
      <c r="D302" s="75" t="s">
        <v>827</v>
      </c>
      <c r="E302" s="104" t="s">
        <v>828</v>
      </c>
      <c r="F302" s="50" t="s">
        <v>829</v>
      </c>
      <c r="G302" s="50" t="s">
        <v>40</v>
      </c>
      <c r="H302" s="32">
        <f>REITORIA!I302+MUSEU!I302+ESAG!I302+CEART!I302+FAED!I302+CEAD!I302+CEFID!I302+CESFI!I302+CERES!I302</f>
        <v>10</v>
      </c>
      <c r="I302" s="38">
        <f>(REITORIA!I302-REITORIA!J302)+(MUSEU!I302-MUSEU!J302)+(ESAG!I302-ESAG!J302)+(CEART!I302-CEART!J302)+(FAED!I302-FAED!J302)+(CEAD!I302-CEAD!J302)+(CEFID!I302-CEFID!J302)+(CESFI!I302-CESFI!J302)+(CERES!I302-CERES!J302)</f>
        <v>0</v>
      </c>
      <c r="J302" s="45">
        <f t="shared" si="13"/>
        <v>10</v>
      </c>
      <c r="K302" s="33">
        <v>34.24</v>
      </c>
      <c r="L302" s="33">
        <f t="shared" si="14"/>
        <v>342.40000000000003</v>
      </c>
      <c r="M302" s="30">
        <f t="shared" si="15"/>
        <v>0</v>
      </c>
    </row>
    <row r="303" spans="1:13" ht="39.950000000000003" customHeight="1" x14ac:dyDescent="0.45">
      <c r="A303" s="139">
        <v>6</v>
      </c>
      <c r="B303" s="151" t="s">
        <v>830</v>
      </c>
      <c r="C303" s="67">
        <v>300</v>
      </c>
      <c r="D303" s="78" t="s">
        <v>831</v>
      </c>
      <c r="E303" s="107" t="s">
        <v>832</v>
      </c>
      <c r="F303" s="51" t="s">
        <v>35</v>
      </c>
      <c r="G303" s="51" t="s">
        <v>157</v>
      </c>
      <c r="H303" s="32">
        <f>REITORIA!I303+MUSEU!I303+ESAG!I303+CEART!I303+FAED!I303+CEAD!I303+CEFID!I303+CESFI!I303+CERES!I303</f>
        <v>6</v>
      </c>
      <c r="I303" s="38">
        <f>(REITORIA!I303-REITORIA!J303)+(MUSEU!I303-MUSEU!J303)+(ESAG!I303-ESAG!J303)+(CEART!I303-CEART!J303)+(FAED!I303-FAED!J303)+(CEAD!I303-CEAD!J303)+(CEFID!I303-CEFID!J303)+(CESFI!I303-CESFI!J303)+(CERES!I303-CERES!J303)</f>
        <v>1</v>
      </c>
      <c r="J303" s="45">
        <f t="shared" si="13"/>
        <v>5</v>
      </c>
      <c r="K303" s="33">
        <v>72.849999999999994</v>
      </c>
      <c r="L303" s="33">
        <f t="shared" si="14"/>
        <v>437.09999999999997</v>
      </c>
      <c r="M303" s="30">
        <f t="shared" si="15"/>
        <v>72.849999999999994</v>
      </c>
    </row>
    <row r="304" spans="1:13" ht="39.950000000000003" customHeight="1" x14ac:dyDescent="0.45">
      <c r="A304" s="140"/>
      <c r="B304" s="152"/>
      <c r="C304" s="67">
        <v>301</v>
      </c>
      <c r="D304" s="78" t="s">
        <v>833</v>
      </c>
      <c r="E304" s="107" t="s">
        <v>834</v>
      </c>
      <c r="F304" s="51" t="s">
        <v>35</v>
      </c>
      <c r="G304" s="51" t="s">
        <v>157</v>
      </c>
      <c r="H304" s="32">
        <f>REITORIA!I304+MUSEU!I304+ESAG!I304+CEART!I304+FAED!I304+CEAD!I304+CEFID!I304+CESFI!I304+CERES!I304</f>
        <v>21</v>
      </c>
      <c r="I304" s="38">
        <f>(REITORIA!I304-REITORIA!J304)+(MUSEU!I304-MUSEU!J304)+(ESAG!I304-ESAG!J304)+(CEART!I304-CEART!J304)+(FAED!I304-FAED!J304)+(CEAD!I304-CEAD!J304)+(CEFID!I304-CEFID!J304)+(CESFI!I304-CESFI!J304)+(CERES!I304-CERES!J304)</f>
        <v>8</v>
      </c>
      <c r="J304" s="45">
        <f t="shared" si="13"/>
        <v>13</v>
      </c>
      <c r="K304" s="33">
        <v>27.32</v>
      </c>
      <c r="L304" s="33">
        <f t="shared" si="14"/>
        <v>573.72</v>
      </c>
      <c r="M304" s="30">
        <f t="shared" si="15"/>
        <v>218.56</v>
      </c>
    </row>
    <row r="305" spans="1:13" ht="39.950000000000003" customHeight="1" x14ac:dyDescent="0.45">
      <c r="A305" s="140"/>
      <c r="B305" s="152"/>
      <c r="C305" s="67">
        <v>302</v>
      </c>
      <c r="D305" s="78" t="s">
        <v>835</v>
      </c>
      <c r="E305" s="107" t="s">
        <v>836</v>
      </c>
      <c r="F305" s="51" t="s">
        <v>35</v>
      </c>
      <c r="G305" s="51" t="s">
        <v>157</v>
      </c>
      <c r="H305" s="32">
        <f>REITORIA!I305+MUSEU!I305+ESAG!I305+CEART!I305+FAED!I305+CEAD!I305+CEFID!I305+CESFI!I305+CERES!I305</f>
        <v>19</v>
      </c>
      <c r="I305" s="38">
        <f>(REITORIA!I305-REITORIA!J305)+(MUSEU!I305-MUSEU!J305)+(ESAG!I305-ESAG!J305)+(CEART!I305-CEART!J305)+(FAED!I305-FAED!J305)+(CEAD!I305-CEAD!J305)+(CEFID!I305-CEFID!J305)+(CESFI!I305-CESFI!J305)+(CERES!I305-CERES!J305)</f>
        <v>8</v>
      </c>
      <c r="J305" s="45">
        <f t="shared" si="13"/>
        <v>11</v>
      </c>
      <c r="K305" s="33">
        <v>23</v>
      </c>
      <c r="L305" s="33">
        <f t="shared" si="14"/>
        <v>437</v>
      </c>
      <c r="M305" s="30">
        <f t="shared" si="15"/>
        <v>184</v>
      </c>
    </row>
    <row r="306" spans="1:13" ht="39.950000000000003" customHeight="1" x14ac:dyDescent="0.45">
      <c r="A306" s="140"/>
      <c r="B306" s="152"/>
      <c r="C306" s="67">
        <v>303</v>
      </c>
      <c r="D306" s="78" t="s">
        <v>837</v>
      </c>
      <c r="E306" s="107" t="s">
        <v>838</v>
      </c>
      <c r="F306" s="51" t="s">
        <v>35</v>
      </c>
      <c r="G306" s="51" t="s">
        <v>157</v>
      </c>
      <c r="H306" s="32">
        <f>REITORIA!I306+MUSEU!I306+ESAG!I306+CEART!I306+FAED!I306+CEAD!I306+CEFID!I306+CESFI!I306+CERES!I306</f>
        <v>18</v>
      </c>
      <c r="I306" s="38">
        <f>(REITORIA!I306-REITORIA!J306)+(MUSEU!I306-MUSEU!J306)+(ESAG!I306-ESAG!J306)+(CEART!I306-CEART!J306)+(FAED!I306-FAED!J306)+(CEAD!I306-CEAD!J306)+(CEFID!I306-CEFID!J306)+(CESFI!I306-CESFI!J306)+(CERES!I306-CERES!J306)</f>
        <v>9</v>
      </c>
      <c r="J306" s="45">
        <f t="shared" si="13"/>
        <v>9</v>
      </c>
      <c r="K306" s="33">
        <v>23.49</v>
      </c>
      <c r="L306" s="33">
        <f t="shared" si="14"/>
        <v>422.82</v>
      </c>
      <c r="M306" s="30">
        <f t="shared" si="15"/>
        <v>211.41</v>
      </c>
    </row>
    <row r="307" spans="1:13" ht="39.950000000000003" customHeight="1" x14ac:dyDescent="0.45">
      <c r="A307" s="140"/>
      <c r="B307" s="152"/>
      <c r="C307" s="67">
        <v>304</v>
      </c>
      <c r="D307" s="78" t="s">
        <v>839</v>
      </c>
      <c r="E307" s="107" t="s">
        <v>840</v>
      </c>
      <c r="F307" s="51" t="s">
        <v>35</v>
      </c>
      <c r="G307" s="51" t="s">
        <v>157</v>
      </c>
      <c r="H307" s="32">
        <f>REITORIA!I307+MUSEU!I307+ESAG!I307+CEART!I307+FAED!I307+CEAD!I307+CEFID!I307+CESFI!I307+CERES!I307</f>
        <v>13</v>
      </c>
      <c r="I307" s="38">
        <f>(REITORIA!I307-REITORIA!J307)+(MUSEU!I307-MUSEU!J307)+(ESAG!I307-ESAG!J307)+(CEART!I307-CEART!J307)+(FAED!I307-FAED!J307)+(CEAD!I307-CEAD!J307)+(CEFID!I307-CEFID!J307)+(CESFI!I307-CESFI!J307)+(CERES!I307-CERES!J307)</f>
        <v>7</v>
      </c>
      <c r="J307" s="45">
        <f t="shared" si="13"/>
        <v>6</v>
      </c>
      <c r="K307" s="33">
        <v>30.57</v>
      </c>
      <c r="L307" s="33">
        <f t="shared" si="14"/>
        <v>397.41</v>
      </c>
      <c r="M307" s="30">
        <f t="shared" si="15"/>
        <v>213.99</v>
      </c>
    </row>
    <row r="308" spans="1:13" ht="39.950000000000003" customHeight="1" x14ac:dyDescent="0.45">
      <c r="A308" s="140"/>
      <c r="B308" s="152"/>
      <c r="C308" s="67">
        <v>305</v>
      </c>
      <c r="D308" s="78" t="s">
        <v>841</v>
      </c>
      <c r="E308" s="107" t="s">
        <v>842</v>
      </c>
      <c r="F308" s="51" t="s">
        <v>35</v>
      </c>
      <c r="G308" s="51" t="s">
        <v>157</v>
      </c>
      <c r="H308" s="32">
        <f>REITORIA!I308+MUSEU!I308+ESAG!I308+CEART!I308+FAED!I308+CEAD!I308+CEFID!I308+CESFI!I308+CERES!I308</f>
        <v>9</v>
      </c>
      <c r="I308" s="38">
        <f>(REITORIA!I308-REITORIA!J308)+(MUSEU!I308-MUSEU!J308)+(ESAG!I308-ESAG!J308)+(CEART!I308-CEART!J308)+(FAED!I308-FAED!J308)+(CEAD!I308-CEAD!J308)+(CEFID!I308-CEFID!J308)+(CESFI!I308-CESFI!J308)+(CERES!I308-CERES!J308)</f>
        <v>5</v>
      </c>
      <c r="J308" s="45">
        <f t="shared" si="13"/>
        <v>4</v>
      </c>
      <c r="K308" s="33">
        <v>24.75</v>
      </c>
      <c r="L308" s="33">
        <f t="shared" si="14"/>
        <v>222.75</v>
      </c>
      <c r="M308" s="30">
        <f t="shared" si="15"/>
        <v>123.75</v>
      </c>
    </row>
    <row r="309" spans="1:13" ht="39.950000000000003" customHeight="1" x14ac:dyDescent="0.45">
      <c r="A309" s="140"/>
      <c r="B309" s="152"/>
      <c r="C309" s="67">
        <v>306</v>
      </c>
      <c r="D309" s="78" t="s">
        <v>843</v>
      </c>
      <c r="E309" s="107" t="s">
        <v>844</v>
      </c>
      <c r="F309" s="51" t="s">
        <v>35</v>
      </c>
      <c r="G309" s="51" t="s">
        <v>157</v>
      </c>
      <c r="H309" s="32">
        <f>REITORIA!I309+MUSEU!I309+ESAG!I309+CEART!I309+FAED!I309+CEAD!I309+CEFID!I309+CESFI!I309+CERES!I309</f>
        <v>7</v>
      </c>
      <c r="I309" s="38">
        <f>(REITORIA!I309-REITORIA!J309)+(MUSEU!I309-MUSEU!J309)+(ESAG!I309-ESAG!J309)+(CEART!I309-CEART!J309)+(FAED!I309-FAED!J309)+(CEAD!I309-CEAD!J309)+(CEFID!I309-CEFID!J309)+(CESFI!I309-CESFI!J309)+(CERES!I309-CERES!J309)</f>
        <v>5</v>
      </c>
      <c r="J309" s="45">
        <f t="shared" si="13"/>
        <v>2</v>
      </c>
      <c r="K309" s="33">
        <v>49.92</v>
      </c>
      <c r="L309" s="33">
        <f t="shared" si="14"/>
        <v>349.44</v>
      </c>
      <c r="M309" s="30">
        <f t="shared" si="15"/>
        <v>249.60000000000002</v>
      </c>
    </row>
    <row r="310" spans="1:13" ht="39.950000000000003" customHeight="1" x14ac:dyDescent="0.45">
      <c r="A310" s="140"/>
      <c r="B310" s="152"/>
      <c r="C310" s="67">
        <v>307</v>
      </c>
      <c r="D310" s="78" t="s">
        <v>845</v>
      </c>
      <c r="E310" s="107" t="s">
        <v>846</v>
      </c>
      <c r="F310" s="51" t="s">
        <v>35</v>
      </c>
      <c r="G310" s="51" t="s">
        <v>157</v>
      </c>
      <c r="H310" s="32">
        <f>REITORIA!I310+MUSEU!I310+ESAG!I310+CEART!I310+FAED!I310+CEAD!I310+CEFID!I310+CESFI!I310+CERES!I310</f>
        <v>28</v>
      </c>
      <c r="I310" s="38">
        <f>(REITORIA!I310-REITORIA!J310)+(MUSEU!I310-MUSEU!J310)+(ESAG!I310-ESAG!J310)+(CEART!I310-CEART!J310)+(FAED!I310-FAED!J310)+(CEAD!I310-CEAD!J310)+(CEFID!I310-CEFID!J310)+(CESFI!I310-CESFI!J310)+(CERES!I310-CERES!J310)</f>
        <v>13</v>
      </c>
      <c r="J310" s="45">
        <f t="shared" si="13"/>
        <v>15</v>
      </c>
      <c r="K310" s="33">
        <v>40.17</v>
      </c>
      <c r="L310" s="33">
        <f t="shared" si="14"/>
        <v>1124.76</v>
      </c>
      <c r="M310" s="30">
        <f t="shared" si="15"/>
        <v>522.21</v>
      </c>
    </row>
    <row r="311" spans="1:13" ht="39.950000000000003" customHeight="1" x14ac:dyDescent="0.45">
      <c r="A311" s="140"/>
      <c r="B311" s="152"/>
      <c r="C311" s="67">
        <v>308</v>
      </c>
      <c r="D311" s="78" t="s">
        <v>847</v>
      </c>
      <c r="E311" s="107" t="s">
        <v>840</v>
      </c>
      <c r="F311" s="51" t="s">
        <v>35</v>
      </c>
      <c r="G311" s="51" t="s">
        <v>157</v>
      </c>
      <c r="H311" s="32">
        <f>REITORIA!I311+MUSEU!I311+ESAG!I311+CEART!I311+FAED!I311+CEAD!I311+CEFID!I311+CESFI!I311+CERES!I311</f>
        <v>10</v>
      </c>
      <c r="I311" s="38">
        <f>(REITORIA!I311-REITORIA!J311)+(MUSEU!I311-MUSEU!J311)+(ESAG!I311-ESAG!J311)+(CEART!I311-CEART!J311)+(FAED!I311-FAED!J311)+(CEAD!I311-CEAD!J311)+(CEFID!I311-CEFID!J311)+(CESFI!I311-CESFI!J311)+(CERES!I311-CERES!J311)</f>
        <v>3</v>
      </c>
      <c r="J311" s="45">
        <f t="shared" si="13"/>
        <v>7</v>
      </c>
      <c r="K311" s="33">
        <v>29.39</v>
      </c>
      <c r="L311" s="33">
        <f t="shared" si="14"/>
        <v>293.89999999999998</v>
      </c>
      <c r="M311" s="30">
        <f t="shared" si="15"/>
        <v>88.17</v>
      </c>
    </row>
    <row r="312" spans="1:13" ht="39.950000000000003" customHeight="1" x14ac:dyDescent="0.45">
      <c r="A312" s="140"/>
      <c r="B312" s="152"/>
      <c r="C312" s="67">
        <v>309</v>
      </c>
      <c r="D312" s="78" t="s">
        <v>848</v>
      </c>
      <c r="E312" s="107" t="s">
        <v>849</v>
      </c>
      <c r="F312" s="51" t="s">
        <v>35</v>
      </c>
      <c r="G312" s="51" t="s">
        <v>157</v>
      </c>
      <c r="H312" s="32">
        <f>REITORIA!I312+MUSEU!I312+ESAG!I312+CEART!I312+FAED!I312+CEAD!I312+CEFID!I312+CESFI!I312+CERES!I312</f>
        <v>13</v>
      </c>
      <c r="I312" s="38">
        <f>(REITORIA!I312-REITORIA!J312)+(MUSEU!I312-MUSEU!J312)+(ESAG!I312-ESAG!J312)+(CEART!I312-CEART!J312)+(FAED!I312-FAED!J312)+(CEAD!I312-CEAD!J312)+(CEFID!I312-CEFID!J312)+(CESFI!I312-CESFI!J312)+(CERES!I312-CERES!J312)</f>
        <v>5</v>
      </c>
      <c r="J312" s="45">
        <f t="shared" si="13"/>
        <v>8</v>
      </c>
      <c r="K312" s="33">
        <v>48.82</v>
      </c>
      <c r="L312" s="33">
        <f t="shared" si="14"/>
        <v>634.66</v>
      </c>
      <c r="M312" s="30">
        <f t="shared" si="15"/>
        <v>244.1</v>
      </c>
    </row>
    <row r="313" spans="1:13" ht="39.950000000000003" customHeight="1" x14ac:dyDescent="0.45">
      <c r="A313" s="140"/>
      <c r="B313" s="152"/>
      <c r="C313" s="67">
        <v>310</v>
      </c>
      <c r="D313" s="78" t="s">
        <v>850</v>
      </c>
      <c r="E313" s="107" t="s">
        <v>851</v>
      </c>
      <c r="F313" s="51" t="s">
        <v>35</v>
      </c>
      <c r="G313" s="51" t="s">
        <v>157</v>
      </c>
      <c r="H313" s="32">
        <f>REITORIA!I313+MUSEU!I313+ESAG!I313+CEART!I313+FAED!I313+CEAD!I313+CEFID!I313+CESFI!I313+CERES!I313</f>
        <v>21</v>
      </c>
      <c r="I313" s="38">
        <f>(REITORIA!I313-REITORIA!J313)+(MUSEU!I313-MUSEU!J313)+(ESAG!I313-ESAG!J313)+(CEART!I313-CEART!J313)+(FAED!I313-FAED!J313)+(CEAD!I313-CEAD!J313)+(CEFID!I313-CEFID!J313)+(CESFI!I313-CESFI!J313)+(CERES!I313-CERES!J313)</f>
        <v>7</v>
      </c>
      <c r="J313" s="45">
        <f t="shared" si="13"/>
        <v>14</v>
      </c>
      <c r="K313" s="33">
        <v>7.94</v>
      </c>
      <c r="L313" s="33">
        <f t="shared" si="14"/>
        <v>166.74</v>
      </c>
      <c r="M313" s="30">
        <f t="shared" si="15"/>
        <v>55.580000000000005</v>
      </c>
    </row>
    <row r="314" spans="1:13" ht="39.950000000000003" customHeight="1" x14ac:dyDescent="0.45">
      <c r="A314" s="140"/>
      <c r="B314" s="152"/>
      <c r="C314" s="67">
        <v>311</v>
      </c>
      <c r="D314" s="78" t="s">
        <v>852</v>
      </c>
      <c r="E314" s="107" t="s">
        <v>853</v>
      </c>
      <c r="F314" s="51" t="s">
        <v>35</v>
      </c>
      <c r="G314" s="51" t="s">
        <v>157</v>
      </c>
      <c r="H314" s="32">
        <f>REITORIA!I314+MUSEU!I314+ESAG!I314+CEART!I314+FAED!I314+CEAD!I314+CEFID!I314+CESFI!I314+CERES!I314</f>
        <v>25</v>
      </c>
      <c r="I314" s="38">
        <f>(REITORIA!I314-REITORIA!J314)+(MUSEU!I314-MUSEU!J314)+(ESAG!I314-ESAG!J314)+(CEART!I314-CEART!J314)+(FAED!I314-FAED!J314)+(CEAD!I314-CEAD!J314)+(CEFID!I314-CEFID!J314)+(CESFI!I314-CESFI!J314)+(CERES!I314-CERES!J314)</f>
        <v>8</v>
      </c>
      <c r="J314" s="45">
        <f t="shared" si="13"/>
        <v>17</v>
      </c>
      <c r="K314" s="33">
        <v>6.95</v>
      </c>
      <c r="L314" s="33">
        <f t="shared" si="14"/>
        <v>173.75</v>
      </c>
      <c r="M314" s="30">
        <f t="shared" si="15"/>
        <v>55.6</v>
      </c>
    </row>
    <row r="315" spans="1:13" ht="39.950000000000003" customHeight="1" x14ac:dyDescent="0.45">
      <c r="A315" s="140"/>
      <c r="B315" s="152"/>
      <c r="C315" s="67">
        <v>312</v>
      </c>
      <c r="D315" s="78" t="s">
        <v>854</v>
      </c>
      <c r="E315" s="107" t="s">
        <v>855</v>
      </c>
      <c r="F315" s="51" t="s">
        <v>35</v>
      </c>
      <c r="G315" s="51" t="s">
        <v>157</v>
      </c>
      <c r="H315" s="32">
        <f>REITORIA!I315+MUSEU!I315+ESAG!I315+CEART!I315+FAED!I315+CEAD!I315+CEFID!I315+CESFI!I315+CERES!I315</f>
        <v>29</v>
      </c>
      <c r="I315" s="38">
        <f>(REITORIA!I315-REITORIA!J315)+(MUSEU!I315-MUSEU!J315)+(ESAG!I315-ESAG!J315)+(CEART!I315-CEART!J315)+(FAED!I315-FAED!J315)+(CEAD!I315-CEAD!J315)+(CEFID!I315-CEFID!J315)+(CESFI!I315-CESFI!J315)+(CERES!I315-CERES!J315)</f>
        <v>6</v>
      </c>
      <c r="J315" s="45">
        <f t="shared" si="13"/>
        <v>23</v>
      </c>
      <c r="K315" s="33">
        <v>7.98</v>
      </c>
      <c r="L315" s="33">
        <f t="shared" si="14"/>
        <v>231.42000000000002</v>
      </c>
      <c r="M315" s="30">
        <f t="shared" si="15"/>
        <v>47.88</v>
      </c>
    </row>
    <row r="316" spans="1:13" ht="39.950000000000003" customHeight="1" x14ac:dyDescent="0.45">
      <c r="A316" s="140"/>
      <c r="B316" s="152"/>
      <c r="C316" s="67">
        <v>313</v>
      </c>
      <c r="D316" s="78" t="s">
        <v>856</v>
      </c>
      <c r="E316" s="107" t="s">
        <v>853</v>
      </c>
      <c r="F316" s="51" t="s">
        <v>35</v>
      </c>
      <c r="G316" s="51" t="s">
        <v>157</v>
      </c>
      <c r="H316" s="32">
        <f>REITORIA!I316+MUSEU!I316+ESAG!I316+CEART!I316+FAED!I316+CEAD!I316+CEFID!I316+CESFI!I316+CERES!I316</f>
        <v>30</v>
      </c>
      <c r="I316" s="38">
        <f>(REITORIA!I316-REITORIA!J316)+(MUSEU!I316-MUSEU!J316)+(ESAG!I316-ESAG!J316)+(CEART!I316-CEART!J316)+(FAED!I316-FAED!J316)+(CEAD!I316-CEAD!J316)+(CEFID!I316-CEFID!J316)+(CESFI!I316-CESFI!J316)+(CERES!I316-CERES!J316)</f>
        <v>6</v>
      </c>
      <c r="J316" s="45">
        <f t="shared" si="13"/>
        <v>24</v>
      </c>
      <c r="K316" s="33">
        <v>7.35</v>
      </c>
      <c r="L316" s="33">
        <f t="shared" si="14"/>
        <v>220.5</v>
      </c>
      <c r="M316" s="30">
        <f t="shared" si="15"/>
        <v>44.099999999999994</v>
      </c>
    </row>
    <row r="317" spans="1:13" ht="39.950000000000003" customHeight="1" x14ac:dyDescent="0.45">
      <c r="A317" s="140"/>
      <c r="B317" s="152"/>
      <c r="C317" s="67">
        <v>314</v>
      </c>
      <c r="D317" s="78" t="s">
        <v>857</v>
      </c>
      <c r="E317" s="107" t="s">
        <v>858</v>
      </c>
      <c r="F317" s="51" t="s">
        <v>35</v>
      </c>
      <c r="G317" s="51" t="s">
        <v>40</v>
      </c>
      <c r="H317" s="32">
        <f>REITORIA!I317+MUSEU!I317+ESAG!I317+CEART!I317+FAED!I317+CEAD!I317+CEFID!I317+CESFI!I317+CERES!I317</f>
        <v>29</v>
      </c>
      <c r="I317" s="38">
        <f>(REITORIA!I317-REITORIA!J317)+(MUSEU!I317-MUSEU!J317)+(ESAG!I317-ESAG!J317)+(CEART!I317-CEART!J317)+(FAED!I317-FAED!J317)+(CEAD!I317-CEAD!J317)+(CEFID!I317-CEFID!J317)+(CESFI!I317-CESFI!J317)+(CERES!I317-CERES!J317)</f>
        <v>8</v>
      </c>
      <c r="J317" s="45">
        <f t="shared" si="13"/>
        <v>21</v>
      </c>
      <c r="K317" s="33">
        <v>10.7</v>
      </c>
      <c r="L317" s="33">
        <f t="shared" si="14"/>
        <v>310.29999999999995</v>
      </c>
      <c r="M317" s="30">
        <f t="shared" si="15"/>
        <v>85.6</v>
      </c>
    </row>
    <row r="318" spans="1:13" ht="39.950000000000003" customHeight="1" x14ac:dyDescent="0.45">
      <c r="A318" s="140"/>
      <c r="B318" s="152"/>
      <c r="C318" s="67">
        <v>315</v>
      </c>
      <c r="D318" s="78" t="s">
        <v>859</v>
      </c>
      <c r="E318" s="107" t="s">
        <v>860</v>
      </c>
      <c r="F318" s="51" t="s">
        <v>35</v>
      </c>
      <c r="G318" s="51" t="s">
        <v>157</v>
      </c>
      <c r="H318" s="32">
        <f>REITORIA!I318+MUSEU!I318+ESAG!I318+CEART!I318+FAED!I318+CEAD!I318+CEFID!I318+CESFI!I318+CERES!I318</f>
        <v>22</v>
      </c>
      <c r="I318" s="38">
        <f>(REITORIA!I318-REITORIA!J318)+(MUSEU!I318-MUSEU!J318)+(ESAG!I318-ESAG!J318)+(CEART!I318-CEART!J318)+(FAED!I318-FAED!J318)+(CEAD!I318-CEAD!J318)+(CEFID!I318-CEFID!J318)+(CESFI!I318-CESFI!J318)+(CERES!I318-CERES!J318)</f>
        <v>9</v>
      </c>
      <c r="J318" s="45">
        <f t="shared" si="13"/>
        <v>13</v>
      </c>
      <c r="K318" s="33">
        <v>8.1</v>
      </c>
      <c r="L318" s="33">
        <f t="shared" si="14"/>
        <v>178.2</v>
      </c>
      <c r="M318" s="30">
        <f t="shared" si="15"/>
        <v>72.899999999999991</v>
      </c>
    </row>
    <row r="319" spans="1:13" ht="39.950000000000003" customHeight="1" x14ac:dyDescent="0.45">
      <c r="A319" s="140"/>
      <c r="B319" s="152"/>
      <c r="C319" s="67">
        <v>316</v>
      </c>
      <c r="D319" s="78" t="s">
        <v>861</v>
      </c>
      <c r="E319" s="107" t="s">
        <v>862</v>
      </c>
      <c r="F319" s="51" t="s">
        <v>35</v>
      </c>
      <c r="G319" s="51" t="s">
        <v>157</v>
      </c>
      <c r="H319" s="32">
        <f>REITORIA!I319+MUSEU!I319+ESAG!I319+CEART!I319+FAED!I319+CEAD!I319+CEFID!I319+CESFI!I319+CERES!I319</f>
        <v>22</v>
      </c>
      <c r="I319" s="38">
        <f>(REITORIA!I319-REITORIA!J319)+(MUSEU!I319-MUSEU!J319)+(ESAG!I319-ESAG!J319)+(CEART!I319-CEART!J319)+(FAED!I319-FAED!J319)+(CEAD!I319-CEAD!J319)+(CEFID!I319-CEFID!J319)+(CESFI!I319-CESFI!J319)+(CERES!I319-CERES!J319)</f>
        <v>8</v>
      </c>
      <c r="J319" s="45">
        <f t="shared" si="13"/>
        <v>14</v>
      </c>
      <c r="K319" s="33">
        <v>14.42</v>
      </c>
      <c r="L319" s="33">
        <f t="shared" si="14"/>
        <v>317.24</v>
      </c>
      <c r="M319" s="30">
        <f t="shared" si="15"/>
        <v>115.36</v>
      </c>
    </row>
    <row r="320" spans="1:13" ht="39.950000000000003" customHeight="1" x14ac:dyDescent="0.45">
      <c r="A320" s="140"/>
      <c r="B320" s="152"/>
      <c r="C320" s="67">
        <v>317</v>
      </c>
      <c r="D320" s="78" t="s">
        <v>863</v>
      </c>
      <c r="E320" s="107" t="s">
        <v>864</v>
      </c>
      <c r="F320" s="51" t="s">
        <v>35</v>
      </c>
      <c r="G320" s="51" t="s">
        <v>157</v>
      </c>
      <c r="H320" s="32">
        <f>REITORIA!I320+MUSEU!I320+ESAG!I320+CEART!I320+FAED!I320+CEAD!I320+CEFID!I320+CESFI!I320+CERES!I320</f>
        <v>28</v>
      </c>
      <c r="I320" s="38">
        <f>(REITORIA!I320-REITORIA!J320)+(MUSEU!I320-MUSEU!J320)+(ESAG!I320-ESAG!J320)+(CEART!I320-CEART!J320)+(FAED!I320-FAED!J320)+(CEAD!I320-CEAD!J320)+(CEFID!I320-CEFID!J320)+(CESFI!I320-CESFI!J320)+(CERES!I320-CERES!J320)</f>
        <v>6</v>
      </c>
      <c r="J320" s="45">
        <f t="shared" si="13"/>
        <v>22</v>
      </c>
      <c r="K320" s="33">
        <v>14.58</v>
      </c>
      <c r="L320" s="33">
        <f t="shared" si="14"/>
        <v>408.24</v>
      </c>
      <c r="M320" s="30">
        <f t="shared" si="15"/>
        <v>87.48</v>
      </c>
    </row>
    <row r="321" spans="1:13" ht="39.950000000000003" customHeight="1" x14ac:dyDescent="0.45">
      <c r="A321" s="140"/>
      <c r="B321" s="152"/>
      <c r="C321" s="67">
        <v>318</v>
      </c>
      <c r="D321" s="78" t="s">
        <v>865</v>
      </c>
      <c r="E321" s="107" t="s">
        <v>851</v>
      </c>
      <c r="F321" s="51" t="s">
        <v>35</v>
      </c>
      <c r="G321" s="51" t="s">
        <v>157</v>
      </c>
      <c r="H321" s="32">
        <f>REITORIA!I321+MUSEU!I321+ESAG!I321+CEART!I321+FAED!I321+CEAD!I321+CEFID!I321+CESFI!I321+CERES!I321</f>
        <v>28</v>
      </c>
      <c r="I321" s="38">
        <f>(REITORIA!I321-REITORIA!J321)+(MUSEU!I321-MUSEU!J321)+(ESAG!I321-ESAG!J321)+(CEART!I321-CEART!J321)+(FAED!I321-FAED!J321)+(CEAD!I321-CEAD!J321)+(CEFID!I321-CEFID!J321)+(CESFI!I321-CESFI!J321)+(CERES!I321-CERES!J321)</f>
        <v>6</v>
      </c>
      <c r="J321" s="45">
        <f t="shared" si="13"/>
        <v>22</v>
      </c>
      <c r="K321" s="33">
        <v>9.33</v>
      </c>
      <c r="L321" s="33">
        <f t="shared" si="14"/>
        <v>261.24</v>
      </c>
      <c r="M321" s="30">
        <f t="shared" si="15"/>
        <v>55.980000000000004</v>
      </c>
    </row>
    <row r="322" spans="1:13" ht="39.950000000000003" customHeight="1" x14ac:dyDescent="0.45">
      <c r="A322" s="140"/>
      <c r="B322" s="152"/>
      <c r="C322" s="67">
        <v>319</v>
      </c>
      <c r="D322" s="78" t="s">
        <v>866</v>
      </c>
      <c r="E322" s="107" t="s">
        <v>867</v>
      </c>
      <c r="F322" s="51" t="s">
        <v>35</v>
      </c>
      <c r="G322" s="51" t="s">
        <v>157</v>
      </c>
      <c r="H322" s="32">
        <f>REITORIA!I322+MUSEU!I322+ESAG!I322+CEART!I322+FAED!I322+CEAD!I322+CEFID!I322+CESFI!I322+CERES!I322</f>
        <v>26</v>
      </c>
      <c r="I322" s="38">
        <f>(REITORIA!I322-REITORIA!J322)+(MUSEU!I322-MUSEU!J322)+(ESAG!I322-ESAG!J322)+(CEART!I322-CEART!J322)+(FAED!I322-FAED!J322)+(CEAD!I322-CEAD!J322)+(CEFID!I322-CEFID!J322)+(CESFI!I322-CESFI!J322)+(CERES!I322-CERES!J322)</f>
        <v>6</v>
      </c>
      <c r="J322" s="45">
        <f t="shared" si="13"/>
        <v>20</v>
      </c>
      <c r="K322" s="33">
        <v>7.59</v>
      </c>
      <c r="L322" s="33">
        <f t="shared" si="14"/>
        <v>197.34</v>
      </c>
      <c r="M322" s="30">
        <f t="shared" si="15"/>
        <v>45.54</v>
      </c>
    </row>
    <row r="323" spans="1:13" ht="39.950000000000003" customHeight="1" x14ac:dyDescent="0.45">
      <c r="A323" s="140"/>
      <c r="B323" s="152"/>
      <c r="C323" s="67">
        <v>320</v>
      </c>
      <c r="D323" s="78" t="s">
        <v>868</v>
      </c>
      <c r="E323" s="107" t="s">
        <v>869</v>
      </c>
      <c r="F323" s="51" t="s">
        <v>35</v>
      </c>
      <c r="G323" s="51" t="s">
        <v>157</v>
      </c>
      <c r="H323" s="32">
        <f>REITORIA!I323+MUSEU!I323+ESAG!I323+CEART!I323+FAED!I323+CEAD!I323+CEFID!I323+CESFI!I323+CERES!I323</f>
        <v>26</v>
      </c>
      <c r="I323" s="38">
        <f>(REITORIA!I323-REITORIA!J323)+(MUSEU!I323-MUSEU!J323)+(ESAG!I323-ESAG!J323)+(CEART!I323-CEART!J323)+(FAED!I323-FAED!J323)+(CEAD!I323-CEAD!J323)+(CEFID!I323-CEFID!J323)+(CESFI!I323-CESFI!J323)+(CERES!I323-CERES!J323)</f>
        <v>6</v>
      </c>
      <c r="J323" s="45">
        <f t="shared" si="13"/>
        <v>20</v>
      </c>
      <c r="K323" s="33">
        <v>8.3000000000000007</v>
      </c>
      <c r="L323" s="33">
        <f t="shared" si="14"/>
        <v>215.8</v>
      </c>
      <c r="M323" s="30">
        <f t="shared" si="15"/>
        <v>49.800000000000004</v>
      </c>
    </row>
    <row r="324" spans="1:13" ht="39.950000000000003" customHeight="1" x14ac:dyDescent="0.45">
      <c r="A324" s="140"/>
      <c r="B324" s="152"/>
      <c r="C324" s="67">
        <v>321</v>
      </c>
      <c r="D324" s="78" t="s">
        <v>870</v>
      </c>
      <c r="E324" s="107" t="s">
        <v>871</v>
      </c>
      <c r="F324" s="51" t="s">
        <v>35</v>
      </c>
      <c r="G324" s="51" t="s">
        <v>157</v>
      </c>
      <c r="H324" s="32">
        <f>REITORIA!I324+MUSEU!I324+ESAG!I324+CEART!I324+FAED!I324+CEAD!I324+CEFID!I324+CESFI!I324+CERES!I324</f>
        <v>21</v>
      </c>
      <c r="I324" s="38">
        <f>(REITORIA!I324-REITORIA!J324)+(MUSEU!I324-MUSEU!J324)+(ESAG!I324-ESAG!J324)+(CEART!I324-CEART!J324)+(FAED!I324-FAED!J324)+(CEAD!I324-CEAD!J324)+(CEFID!I324-CEFID!J324)+(CESFI!I324-CESFI!J324)+(CERES!I324-CERES!J324)</f>
        <v>6</v>
      </c>
      <c r="J324" s="45">
        <f t="shared" si="13"/>
        <v>15</v>
      </c>
      <c r="K324" s="33">
        <v>9.2899999999999991</v>
      </c>
      <c r="L324" s="33">
        <f t="shared" si="14"/>
        <v>195.08999999999997</v>
      </c>
      <c r="M324" s="30">
        <f t="shared" si="15"/>
        <v>55.739999999999995</v>
      </c>
    </row>
    <row r="325" spans="1:13" ht="39.950000000000003" customHeight="1" x14ac:dyDescent="0.45">
      <c r="A325" s="140"/>
      <c r="B325" s="152"/>
      <c r="C325" s="67">
        <v>322</v>
      </c>
      <c r="D325" s="78" t="s">
        <v>872</v>
      </c>
      <c r="E325" s="107" t="s">
        <v>873</v>
      </c>
      <c r="F325" s="51" t="s">
        <v>35</v>
      </c>
      <c r="G325" s="51" t="s">
        <v>157</v>
      </c>
      <c r="H325" s="32">
        <f>REITORIA!I325+MUSEU!I325+ESAG!I325+CEART!I325+FAED!I325+CEAD!I325+CEFID!I325+CESFI!I325+CERES!I325</f>
        <v>21</v>
      </c>
      <c r="I325" s="38">
        <f>(REITORIA!I325-REITORIA!J325)+(MUSEU!I325-MUSEU!J325)+(ESAG!I325-ESAG!J325)+(CEART!I325-CEART!J325)+(FAED!I325-FAED!J325)+(CEAD!I325-CEAD!J325)+(CEFID!I325-CEFID!J325)+(CESFI!I325-CESFI!J325)+(CERES!I325-CERES!J325)</f>
        <v>6</v>
      </c>
      <c r="J325" s="45">
        <f t="shared" ref="J325:J388" si="16">H325-I325</f>
        <v>15</v>
      </c>
      <c r="K325" s="33">
        <v>13.6</v>
      </c>
      <c r="L325" s="33">
        <f t="shared" ref="L325:L388" si="17">K325*H325</f>
        <v>285.59999999999997</v>
      </c>
      <c r="M325" s="30">
        <f t="shared" ref="M325:M388" si="18">K325*I325</f>
        <v>81.599999999999994</v>
      </c>
    </row>
    <row r="326" spans="1:13" ht="39.950000000000003" customHeight="1" x14ac:dyDescent="0.45">
      <c r="A326" s="140"/>
      <c r="B326" s="152"/>
      <c r="C326" s="67">
        <v>323</v>
      </c>
      <c r="D326" s="78" t="s">
        <v>874</v>
      </c>
      <c r="E326" s="107" t="s">
        <v>875</v>
      </c>
      <c r="F326" s="51" t="s">
        <v>35</v>
      </c>
      <c r="G326" s="51" t="s">
        <v>157</v>
      </c>
      <c r="H326" s="32">
        <f>REITORIA!I326+MUSEU!I326+ESAG!I326+CEART!I326+FAED!I326+CEAD!I326+CEFID!I326+CESFI!I326+CERES!I326</f>
        <v>21</v>
      </c>
      <c r="I326" s="38">
        <f>(REITORIA!I326-REITORIA!J326)+(MUSEU!I326-MUSEU!J326)+(ESAG!I326-ESAG!J326)+(CEART!I326-CEART!J326)+(FAED!I326-FAED!J326)+(CEAD!I326-CEAD!J326)+(CEFID!I326-CEFID!J326)+(CESFI!I326-CESFI!J326)+(CERES!I326-CERES!J326)</f>
        <v>8</v>
      </c>
      <c r="J326" s="45">
        <f t="shared" si="16"/>
        <v>13</v>
      </c>
      <c r="K326" s="33">
        <v>14.05</v>
      </c>
      <c r="L326" s="33">
        <f t="shared" si="17"/>
        <v>295.05</v>
      </c>
      <c r="M326" s="30">
        <f t="shared" si="18"/>
        <v>112.4</v>
      </c>
    </row>
    <row r="327" spans="1:13" ht="39.950000000000003" customHeight="1" x14ac:dyDescent="0.45">
      <c r="A327" s="140"/>
      <c r="B327" s="152"/>
      <c r="C327" s="67">
        <v>324</v>
      </c>
      <c r="D327" s="78" t="s">
        <v>876</v>
      </c>
      <c r="E327" s="107" t="s">
        <v>877</v>
      </c>
      <c r="F327" s="51" t="s">
        <v>35</v>
      </c>
      <c r="G327" s="51" t="s">
        <v>157</v>
      </c>
      <c r="H327" s="32">
        <f>REITORIA!I327+MUSEU!I327+ESAG!I327+CEART!I327+FAED!I327+CEAD!I327+CEFID!I327+CESFI!I327+CERES!I327</f>
        <v>21</v>
      </c>
      <c r="I327" s="38">
        <f>(REITORIA!I327-REITORIA!J327)+(MUSEU!I327-MUSEU!J327)+(ESAG!I327-ESAG!J327)+(CEART!I327-CEART!J327)+(FAED!I327-FAED!J327)+(CEAD!I327-CEAD!J327)+(CEFID!I327-CEFID!J327)+(CESFI!I327-CESFI!J327)+(CERES!I327-CERES!J327)</f>
        <v>9</v>
      </c>
      <c r="J327" s="45">
        <f t="shared" si="16"/>
        <v>12</v>
      </c>
      <c r="K327" s="33">
        <v>7.39</v>
      </c>
      <c r="L327" s="33">
        <f t="shared" si="17"/>
        <v>155.19</v>
      </c>
      <c r="M327" s="30">
        <f t="shared" si="18"/>
        <v>66.509999999999991</v>
      </c>
    </row>
    <row r="328" spans="1:13" ht="39.950000000000003" customHeight="1" x14ac:dyDescent="0.45">
      <c r="A328" s="140"/>
      <c r="B328" s="152"/>
      <c r="C328" s="67">
        <v>325</v>
      </c>
      <c r="D328" s="78" t="s">
        <v>878</v>
      </c>
      <c r="E328" s="107" t="s">
        <v>879</v>
      </c>
      <c r="F328" s="51" t="s">
        <v>35</v>
      </c>
      <c r="G328" s="51" t="s">
        <v>157</v>
      </c>
      <c r="H328" s="32">
        <f>REITORIA!I328+MUSEU!I328+ESAG!I328+CEART!I328+FAED!I328+CEAD!I328+CEFID!I328+CESFI!I328+CERES!I328</f>
        <v>22</v>
      </c>
      <c r="I328" s="38">
        <f>(REITORIA!I328-REITORIA!J328)+(MUSEU!I328-MUSEU!J328)+(ESAG!I328-ESAG!J328)+(CEART!I328-CEART!J328)+(FAED!I328-FAED!J328)+(CEAD!I328-CEAD!J328)+(CEFID!I328-CEFID!J328)+(CESFI!I328-CESFI!J328)+(CERES!I328-CERES!J328)</f>
        <v>11</v>
      </c>
      <c r="J328" s="45">
        <f t="shared" si="16"/>
        <v>11</v>
      </c>
      <c r="K328" s="33">
        <v>7.42</v>
      </c>
      <c r="L328" s="33">
        <f t="shared" si="17"/>
        <v>163.24</v>
      </c>
      <c r="M328" s="30">
        <f t="shared" si="18"/>
        <v>81.62</v>
      </c>
    </row>
    <row r="329" spans="1:13" ht="39.950000000000003" customHeight="1" x14ac:dyDescent="0.45">
      <c r="A329" s="140"/>
      <c r="B329" s="152"/>
      <c r="C329" s="67">
        <v>326</v>
      </c>
      <c r="D329" s="78" t="s">
        <v>880</v>
      </c>
      <c r="E329" s="107" t="s">
        <v>881</v>
      </c>
      <c r="F329" s="51" t="s">
        <v>35</v>
      </c>
      <c r="G329" s="51" t="s">
        <v>157</v>
      </c>
      <c r="H329" s="32">
        <f>REITORIA!I329+MUSEU!I329+ESAG!I329+CEART!I329+FAED!I329+CEAD!I329+CEFID!I329+CESFI!I329+CERES!I329</f>
        <v>11</v>
      </c>
      <c r="I329" s="38">
        <f>(REITORIA!I329-REITORIA!J329)+(MUSEU!I329-MUSEU!J329)+(ESAG!I329-ESAG!J329)+(CEART!I329-CEART!J329)+(FAED!I329-FAED!J329)+(CEAD!I329-CEAD!J329)+(CEFID!I329-CEFID!J329)+(CESFI!I329-CESFI!J329)+(CERES!I329-CERES!J329)</f>
        <v>5</v>
      </c>
      <c r="J329" s="45">
        <f t="shared" si="16"/>
        <v>6</v>
      </c>
      <c r="K329" s="33">
        <v>10.09</v>
      </c>
      <c r="L329" s="33">
        <f t="shared" si="17"/>
        <v>110.99</v>
      </c>
      <c r="M329" s="30">
        <f t="shared" si="18"/>
        <v>50.45</v>
      </c>
    </row>
    <row r="330" spans="1:13" ht="39.950000000000003" customHeight="1" x14ac:dyDescent="0.45">
      <c r="A330" s="140"/>
      <c r="B330" s="152"/>
      <c r="C330" s="67">
        <v>327</v>
      </c>
      <c r="D330" s="78" t="s">
        <v>882</v>
      </c>
      <c r="E330" s="107" t="s">
        <v>883</v>
      </c>
      <c r="F330" s="51" t="s">
        <v>35</v>
      </c>
      <c r="G330" s="51" t="s">
        <v>157</v>
      </c>
      <c r="H330" s="32">
        <f>REITORIA!I330+MUSEU!I330+ESAG!I330+CEART!I330+FAED!I330+CEAD!I330+CEFID!I330+CESFI!I330+CERES!I330</f>
        <v>11</v>
      </c>
      <c r="I330" s="38">
        <f>(REITORIA!I330-REITORIA!J330)+(MUSEU!I330-MUSEU!J330)+(ESAG!I330-ESAG!J330)+(CEART!I330-CEART!J330)+(FAED!I330-FAED!J330)+(CEAD!I330-CEAD!J330)+(CEFID!I330-CEFID!J330)+(CESFI!I330-CESFI!J330)+(CERES!I330-CERES!J330)</f>
        <v>4</v>
      </c>
      <c r="J330" s="45">
        <f t="shared" si="16"/>
        <v>7</v>
      </c>
      <c r="K330" s="33">
        <v>10.02</v>
      </c>
      <c r="L330" s="33">
        <f t="shared" si="17"/>
        <v>110.22</v>
      </c>
      <c r="M330" s="30">
        <f t="shared" si="18"/>
        <v>40.08</v>
      </c>
    </row>
    <row r="331" spans="1:13" ht="39.950000000000003" customHeight="1" x14ac:dyDescent="0.45">
      <c r="A331" s="140"/>
      <c r="B331" s="152"/>
      <c r="C331" s="67">
        <v>328</v>
      </c>
      <c r="D331" s="78" t="s">
        <v>884</v>
      </c>
      <c r="E331" s="107" t="s">
        <v>885</v>
      </c>
      <c r="F331" s="51" t="s">
        <v>35</v>
      </c>
      <c r="G331" s="51" t="s">
        <v>157</v>
      </c>
      <c r="H331" s="32">
        <f>REITORIA!I331+MUSEU!I331+ESAG!I331+CEART!I331+FAED!I331+CEAD!I331+CEFID!I331+CESFI!I331+CERES!I331</f>
        <v>11</v>
      </c>
      <c r="I331" s="38">
        <f>(REITORIA!I331-REITORIA!J331)+(MUSEU!I331-MUSEU!J331)+(ESAG!I331-ESAG!J331)+(CEART!I331-CEART!J331)+(FAED!I331-FAED!J331)+(CEAD!I331-CEAD!J331)+(CEFID!I331-CEFID!J331)+(CESFI!I331-CESFI!J331)+(CERES!I331-CERES!J331)</f>
        <v>4</v>
      </c>
      <c r="J331" s="45">
        <f t="shared" si="16"/>
        <v>7</v>
      </c>
      <c r="K331" s="33">
        <v>9.7200000000000006</v>
      </c>
      <c r="L331" s="33">
        <f t="shared" si="17"/>
        <v>106.92</v>
      </c>
      <c r="M331" s="30">
        <f t="shared" si="18"/>
        <v>38.880000000000003</v>
      </c>
    </row>
    <row r="332" spans="1:13" ht="39.950000000000003" customHeight="1" x14ac:dyDescent="0.45">
      <c r="A332" s="140"/>
      <c r="B332" s="152"/>
      <c r="C332" s="67">
        <v>329</v>
      </c>
      <c r="D332" s="78" t="s">
        <v>886</v>
      </c>
      <c r="E332" s="107" t="s">
        <v>887</v>
      </c>
      <c r="F332" s="51" t="s">
        <v>35</v>
      </c>
      <c r="G332" s="51" t="s">
        <v>157</v>
      </c>
      <c r="H332" s="32">
        <f>REITORIA!I332+MUSEU!I332+ESAG!I332+CEART!I332+FAED!I332+CEAD!I332+CEFID!I332+CESFI!I332+CERES!I332</f>
        <v>11</v>
      </c>
      <c r="I332" s="38">
        <f>(REITORIA!I332-REITORIA!J332)+(MUSEU!I332-MUSEU!J332)+(ESAG!I332-ESAG!J332)+(CEART!I332-CEART!J332)+(FAED!I332-FAED!J332)+(CEAD!I332-CEAD!J332)+(CEFID!I332-CEFID!J332)+(CESFI!I332-CESFI!J332)+(CERES!I332-CERES!J332)</f>
        <v>5</v>
      </c>
      <c r="J332" s="45">
        <f t="shared" si="16"/>
        <v>6</v>
      </c>
      <c r="K332" s="33">
        <v>10.5</v>
      </c>
      <c r="L332" s="33">
        <f t="shared" si="17"/>
        <v>115.5</v>
      </c>
      <c r="M332" s="30">
        <f t="shared" si="18"/>
        <v>52.5</v>
      </c>
    </row>
    <row r="333" spans="1:13" ht="39.950000000000003" customHeight="1" x14ac:dyDescent="0.45">
      <c r="A333" s="140"/>
      <c r="B333" s="152"/>
      <c r="C333" s="67">
        <v>330</v>
      </c>
      <c r="D333" s="78" t="s">
        <v>888</v>
      </c>
      <c r="E333" s="107" t="s">
        <v>889</v>
      </c>
      <c r="F333" s="51" t="s">
        <v>35</v>
      </c>
      <c r="G333" s="51" t="s">
        <v>157</v>
      </c>
      <c r="H333" s="32">
        <f>REITORIA!I333+MUSEU!I333+ESAG!I333+CEART!I333+FAED!I333+CEAD!I333+CEFID!I333+CESFI!I333+CERES!I333</f>
        <v>11</v>
      </c>
      <c r="I333" s="38">
        <f>(REITORIA!I333-REITORIA!J333)+(MUSEU!I333-MUSEU!J333)+(ESAG!I333-ESAG!J333)+(CEART!I333-CEART!J333)+(FAED!I333-FAED!J333)+(CEAD!I333-CEAD!J333)+(CEFID!I333-CEFID!J333)+(CESFI!I333-CESFI!J333)+(CERES!I333-CERES!J333)</f>
        <v>4</v>
      </c>
      <c r="J333" s="45">
        <f t="shared" si="16"/>
        <v>7</v>
      </c>
      <c r="K333" s="33">
        <v>10.69</v>
      </c>
      <c r="L333" s="33">
        <f t="shared" si="17"/>
        <v>117.58999999999999</v>
      </c>
      <c r="M333" s="30">
        <f t="shared" si="18"/>
        <v>42.76</v>
      </c>
    </row>
    <row r="334" spans="1:13" ht="39.950000000000003" customHeight="1" x14ac:dyDescent="0.45">
      <c r="A334" s="140"/>
      <c r="B334" s="152"/>
      <c r="C334" s="67">
        <v>331</v>
      </c>
      <c r="D334" s="78" t="s">
        <v>890</v>
      </c>
      <c r="E334" s="107" t="s">
        <v>891</v>
      </c>
      <c r="F334" s="51" t="s">
        <v>35</v>
      </c>
      <c r="G334" s="51" t="s">
        <v>157</v>
      </c>
      <c r="H334" s="32">
        <f>REITORIA!I334+MUSEU!I334+ESAG!I334+CEART!I334+FAED!I334+CEAD!I334+CEFID!I334+CESFI!I334+CERES!I334</f>
        <v>5</v>
      </c>
      <c r="I334" s="38">
        <f>(REITORIA!I334-REITORIA!J334)+(MUSEU!I334-MUSEU!J334)+(ESAG!I334-ESAG!J334)+(CEART!I334-CEART!J334)+(FAED!I334-FAED!J334)+(CEAD!I334-CEAD!J334)+(CEFID!I334-CEFID!J334)+(CESFI!I334-CESFI!J334)+(CERES!I334-CERES!J334)</f>
        <v>1</v>
      </c>
      <c r="J334" s="45">
        <f t="shared" si="16"/>
        <v>4</v>
      </c>
      <c r="K334" s="33">
        <v>42.99</v>
      </c>
      <c r="L334" s="33">
        <f t="shared" si="17"/>
        <v>214.95000000000002</v>
      </c>
      <c r="M334" s="30">
        <f t="shared" si="18"/>
        <v>42.99</v>
      </c>
    </row>
    <row r="335" spans="1:13" ht="39.950000000000003" customHeight="1" x14ac:dyDescent="0.45">
      <c r="A335" s="140"/>
      <c r="B335" s="152"/>
      <c r="C335" s="67">
        <v>332</v>
      </c>
      <c r="D335" s="78" t="s">
        <v>892</v>
      </c>
      <c r="E335" s="107" t="s">
        <v>849</v>
      </c>
      <c r="F335" s="51" t="s">
        <v>35</v>
      </c>
      <c r="G335" s="51" t="s">
        <v>157</v>
      </c>
      <c r="H335" s="32">
        <f>REITORIA!I335+MUSEU!I335+ESAG!I335+CEART!I335+FAED!I335+CEAD!I335+CEFID!I335+CESFI!I335+CERES!I335</f>
        <v>7</v>
      </c>
      <c r="I335" s="38">
        <f>(REITORIA!I335-REITORIA!J335)+(MUSEU!I335-MUSEU!J335)+(ESAG!I335-ESAG!J335)+(CEART!I335-CEART!J335)+(FAED!I335-FAED!J335)+(CEAD!I335-CEAD!J335)+(CEFID!I335-CEFID!J335)+(CESFI!I335-CESFI!J335)+(CERES!I335-CERES!J335)</f>
        <v>5</v>
      </c>
      <c r="J335" s="45">
        <f t="shared" si="16"/>
        <v>2</v>
      </c>
      <c r="K335" s="33">
        <v>45.02</v>
      </c>
      <c r="L335" s="33">
        <f t="shared" si="17"/>
        <v>315.14000000000004</v>
      </c>
      <c r="M335" s="30">
        <f t="shared" si="18"/>
        <v>225.10000000000002</v>
      </c>
    </row>
    <row r="336" spans="1:13" ht="39.950000000000003" customHeight="1" x14ac:dyDescent="0.45">
      <c r="A336" s="140"/>
      <c r="B336" s="152"/>
      <c r="C336" s="67">
        <v>333</v>
      </c>
      <c r="D336" s="78" t="s">
        <v>893</v>
      </c>
      <c r="E336" s="107" t="s">
        <v>894</v>
      </c>
      <c r="F336" s="51" t="s">
        <v>35</v>
      </c>
      <c r="G336" s="51" t="s">
        <v>157</v>
      </c>
      <c r="H336" s="32">
        <f>REITORIA!I336+MUSEU!I336+ESAG!I336+CEART!I336+FAED!I336+CEAD!I336+CEFID!I336+CESFI!I336+CERES!I336</f>
        <v>7</v>
      </c>
      <c r="I336" s="38">
        <f>(REITORIA!I336-REITORIA!J336)+(MUSEU!I336-MUSEU!J336)+(ESAG!I336-ESAG!J336)+(CEART!I336-CEART!J336)+(FAED!I336-FAED!J336)+(CEAD!I336-CEAD!J336)+(CEFID!I336-CEFID!J336)+(CESFI!I336-CESFI!J336)+(CERES!I336-CERES!J336)</f>
        <v>2</v>
      </c>
      <c r="J336" s="45">
        <f t="shared" si="16"/>
        <v>5</v>
      </c>
      <c r="K336" s="33">
        <v>31.05</v>
      </c>
      <c r="L336" s="33">
        <f t="shared" si="17"/>
        <v>217.35</v>
      </c>
      <c r="M336" s="30">
        <f t="shared" si="18"/>
        <v>62.1</v>
      </c>
    </row>
    <row r="337" spans="1:13" ht="39.950000000000003" customHeight="1" x14ac:dyDescent="0.45">
      <c r="A337" s="140"/>
      <c r="B337" s="152"/>
      <c r="C337" s="67">
        <v>334</v>
      </c>
      <c r="D337" s="78" t="s">
        <v>895</v>
      </c>
      <c r="E337" s="107" t="s">
        <v>842</v>
      </c>
      <c r="F337" s="51" t="s">
        <v>35</v>
      </c>
      <c r="G337" s="51" t="s">
        <v>157</v>
      </c>
      <c r="H337" s="32">
        <f>REITORIA!I337+MUSEU!I337+ESAG!I337+CEART!I337+FAED!I337+CEAD!I337+CEFID!I337+CESFI!I337+CERES!I337</f>
        <v>5</v>
      </c>
      <c r="I337" s="38">
        <f>(REITORIA!I337-REITORIA!J337)+(MUSEU!I337-MUSEU!J337)+(ESAG!I337-ESAG!J337)+(CEART!I337-CEART!J337)+(FAED!I337-FAED!J337)+(CEAD!I337-CEAD!J337)+(CEFID!I337-CEFID!J337)+(CESFI!I337-CESFI!J337)+(CERES!I337-CERES!J337)</f>
        <v>0</v>
      </c>
      <c r="J337" s="45">
        <f t="shared" si="16"/>
        <v>5</v>
      </c>
      <c r="K337" s="33">
        <v>23.69</v>
      </c>
      <c r="L337" s="33">
        <f t="shared" si="17"/>
        <v>118.45</v>
      </c>
      <c r="M337" s="30">
        <f t="shared" si="18"/>
        <v>0</v>
      </c>
    </row>
    <row r="338" spans="1:13" ht="39.950000000000003" customHeight="1" x14ac:dyDescent="0.45">
      <c r="A338" s="140"/>
      <c r="B338" s="152"/>
      <c r="C338" s="67">
        <v>335</v>
      </c>
      <c r="D338" s="78" t="s">
        <v>896</v>
      </c>
      <c r="E338" s="107" t="s">
        <v>897</v>
      </c>
      <c r="F338" s="51" t="s">
        <v>35</v>
      </c>
      <c r="G338" s="51" t="s">
        <v>157</v>
      </c>
      <c r="H338" s="32">
        <f>REITORIA!I338+MUSEU!I338+ESAG!I338+CEART!I338+FAED!I338+CEAD!I338+CEFID!I338+CESFI!I338+CERES!I338</f>
        <v>8</v>
      </c>
      <c r="I338" s="38">
        <f>(REITORIA!I338-REITORIA!J338)+(MUSEU!I338-MUSEU!J338)+(ESAG!I338-ESAG!J338)+(CEART!I338-CEART!J338)+(FAED!I338-FAED!J338)+(CEAD!I338-CEAD!J338)+(CEFID!I338-CEFID!J338)+(CESFI!I338-CESFI!J338)+(CERES!I338-CERES!J338)</f>
        <v>4</v>
      </c>
      <c r="J338" s="45">
        <f t="shared" si="16"/>
        <v>4</v>
      </c>
      <c r="K338" s="33">
        <v>30.41</v>
      </c>
      <c r="L338" s="33">
        <f t="shared" si="17"/>
        <v>243.28</v>
      </c>
      <c r="M338" s="30">
        <f t="shared" si="18"/>
        <v>121.64</v>
      </c>
    </row>
    <row r="339" spans="1:13" ht="39.950000000000003" customHeight="1" x14ac:dyDescent="0.45">
      <c r="A339" s="140"/>
      <c r="B339" s="152"/>
      <c r="C339" s="67">
        <v>336</v>
      </c>
      <c r="D339" s="78" t="s">
        <v>898</v>
      </c>
      <c r="E339" s="107" t="s">
        <v>899</v>
      </c>
      <c r="F339" s="51" t="s">
        <v>35</v>
      </c>
      <c r="G339" s="51" t="s">
        <v>157</v>
      </c>
      <c r="H339" s="32">
        <f>REITORIA!I339+MUSEU!I339+ESAG!I339+CEART!I339+FAED!I339+CEAD!I339+CEFID!I339+CESFI!I339+CERES!I339</f>
        <v>12</v>
      </c>
      <c r="I339" s="38">
        <f>(REITORIA!I339-REITORIA!J339)+(MUSEU!I339-MUSEU!J339)+(ESAG!I339-ESAG!J339)+(CEART!I339-CEART!J339)+(FAED!I339-FAED!J339)+(CEAD!I339-CEAD!J339)+(CEFID!I339-CEFID!J339)+(CESFI!I339-CESFI!J339)+(CERES!I339-CERES!J339)</f>
        <v>5</v>
      </c>
      <c r="J339" s="45">
        <f t="shared" si="16"/>
        <v>7</v>
      </c>
      <c r="K339" s="33">
        <v>56.71</v>
      </c>
      <c r="L339" s="33">
        <f t="shared" si="17"/>
        <v>680.52</v>
      </c>
      <c r="M339" s="30">
        <f t="shared" si="18"/>
        <v>283.55</v>
      </c>
    </row>
    <row r="340" spans="1:13" ht="39.950000000000003" customHeight="1" x14ac:dyDescent="0.45">
      <c r="A340" s="140"/>
      <c r="B340" s="152"/>
      <c r="C340" s="67">
        <v>337</v>
      </c>
      <c r="D340" s="78" t="s">
        <v>900</v>
      </c>
      <c r="E340" s="107" t="s">
        <v>901</v>
      </c>
      <c r="F340" s="51" t="s">
        <v>35</v>
      </c>
      <c r="G340" s="51" t="s">
        <v>157</v>
      </c>
      <c r="H340" s="32">
        <f>REITORIA!I340+MUSEU!I340+ESAG!I340+CEART!I340+FAED!I340+CEAD!I340+CEFID!I340+CESFI!I340+CERES!I340</f>
        <v>11</v>
      </c>
      <c r="I340" s="38">
        <f>(REITORIA!I340-REITORIA!J340)+(MUSEU!I340-MUSEU!J340)+(ESAG!I340-ESAG!J340)+(CEART!I340-CEART!J340)+(FAED!I340-FAED!J340)+(CEAD!I340-CEAD!J340)+(CEFID!I340-CEFID!J340)+(CESFI!I340-CESFI!J340)+(CERES!I340-CERES!J340)</f>
        <v>4</v>
      </c>
      <c r="J340" s="45">
        <f t="shared" si="16"/>
        <v>7</v>
      </c>
      <c r="K340" s="33">
        <v>263.06</v>
      </c>
      <c r="L340" s="33">
        <f t="shared" si="17"/>
        <v>2893.66</v>
      </c>
      <c r="M340" s="30">
        <f t="shared" si="18"/>
        <v>1052.24</v>
      </c>
    </row>
    <row r="341" spans="1:13" ht="39.950000000000003" customHeight="1" x14ac:dyDescent="0.45">
      <c r="A341" s="140"/>
      <c r="B341" s="152"/>
      <c r="C341" s="68">
        <v>338</v>
      </c>
      <c r="D341" s="83" t="s">
        <v>902</v>
      </c>
      <c r="E341" s="109" t="s">
        <v>903</v>
      </c>
      <c r="F341" s="42" t="s">
        <v>99</v>
      </c>
      <c r="G341" s="52" t="s">
        <v>157</v>
      </c>
      <c r="H341" s="32">
        <f>REITORIA!I341+MUSEU!I341+ESAG!I341+CEART!I341+FAED!I341+CEAD!I341+CEFID!I341+CESFI!I341+CERES!I341</f>
        <v>1</v>
      </c>
      <c r="I341" s="38">
        <f>(REITORIA!I341-REITORIA!J341)+(MUSEU!I341-MUSEU!J341)+(ESAG!I341-ESAG!J341)+(CEART!I341-CEART!J341)+(FAED!I341-FAED!J341)+(CEAD!I341-CEAD!J341)+(CEFID!I341-CEFID!J341)+(CESFI!I341-CESFI!J341)+(CERES!I341-CERES!J341)</f>
        <v>1</v>
      </c>
      <c r="J341" s="45">
        <f t="shared" si="16"/>
        <v>0</v>
      </c>
      <c r="K341" s="33">
        <v>30.81</v>
      </c>
      <c r="L341" s="33">
        <f t="shared" si="17"/>
        <v>30.81</v>
      </c>
      <c r="M341" s="30">
        <f t="shared" si="18"/>
        <v>30.81</v>
      </c>
    </row>
    <row r="342" spans="1:13" ht="39.950000000000003" customHeight="1" x14ac:dyDescent="0.45">
      <c r="A342" s="140"/>
      <c r="B342" s="152"/>
      <c r="C342" s="68">
        <v>339</v>
      </c>
      <c r="D342" s="83" t="s">
        <v>1193</v>
      </c>
      <c r="E342" s="109" t="s">
        <v>904</v>
      </c>
      <c r="F342" s="52" t="s">
        <v>424</v>
      </c>
      <c r="G342" s="52" t="s">
        <v>157</v>
      </c>
      <c r="H342" s="32">
        <f>REITORIA!I342+MUSEU!I342+ESAG!I342+CEART!I342+FAED!I342+CEAD!I342+CEFID!I342+CESFI!I342+CERES!I342</f>
        <v>1</v>
      </c>
      <c r="I342" s="38">
        <f>(REITORIA!I342-REITORIA!J342)+(MUSEU!I342-MUSEU!J342)+(ESAG!I342-ESAG!J342)+(CEART!I342-CEART!J342)+(FAED!I342-FAED!J342)+(CEAD!I342-CEAD!J342)+(CEFID!I342-CEFID!J342)+(CESFI!I342-CESFI!J342)+(CERES!I342-CERES!J342)</f>
        <v>0</v>
      </c>
      <c r="J342" s="45">
        <f t="shared" si="16"/>
        <v>1</v>
      </c>
      <c r="K342" s="33">
        <v>3907.4</v>
      </c>
      <c r="L342" s="33">
        <f t="shared" si="17"/>
        <v>3907.4</v>
      </c>
      <c r="M342" s="30">
        <f t="shared" si="18"/>
        <v>0</v>
      </c>
    </row>
    <row r="343" spans="1:13" ht="39.950000000000003" customHeight="1" x14ac:dyDescent="0.45">
      <c r="A343" s="140"/>
      <c r="B343" s="152"/>
      <c r="C343" s="67">
        <v>340</v>
      </c>
      <c r="D343" s="78" t="s">
        <v>905</v>
      </c>
      <c r="E343" s="107" t="s">
        <v>906</v>
      </c>
      <c r="F343" s="52" t="s">
        <v>35</v>
      </c>
      <c r="G343" s="52" t="s">
        <v>157</v>
      </c>
      <c r="H343" s="32">
        <f>REITORIA!I343+MUSEU!I343+ESAG!I343+CEART!I343+FAED!I343+CEAD!I343+CEFID!I343+CESFI!I343+CERES!I343</f>
        <v>3</v>
      </c>
      <c r="I343" s="38">
        <f>(REITORIA!I343-REITORIA!J343)+(MUSEU!I343-MUSEU!J343)+(ESAG!I343-ESAG!J343)+(CEART!I343-CEART!J343)+(FAED!I343-FAED!J343)+(CEAD!I343-CEAD!J343)+(CEFID!I343-CEFID!J343)+(CESFI!I343-CESFI!J343)+(CERES!I343-CERES!J343)</f>
        <v>2</v>
      </c>
      <c r="J343" s="45">
        <f t="shared" si="16"/>
        <v>1</v>
      </c>
      <c r="K343" s="33">
        <v>15.19</v>
      </c>
      <c r="L343" s="33">
        <f t="shared" si="17"/>
        <v>45.57</v>
      </c>
      <c r="M343" s="30">
        <f t="shared" si="18"/>
        <v>30.38</v>
      </c>
    </row>
    <row r="344" spans="1:13" ht="39.950000000000003" customHeight="1" x14ac:dyDescent="0.45">
      <c r="A344" s="140"/>
      <c r="B344" s="152"/>
      <c r="C344" s="67">
        <v>341</v>
      </c>
      <c r="D344" s="78" t="s">
        <v>907</v>
      </c>
      <c r="E344" s="107" t="s">
        <v>908</v>
      </c>
      <c r="F344" s="52" t="s">
        <v>233</v>
      </c>
      <c r="G344" s="52" t="s">
        <v>157</v>
      </c>
      <c r="H344" s="32">
        <f>REITORIA!I344+MUSEU!I344+ESAG!I344+CEART!I344+FAED!I344+CEAD!I344+CEFID!I344+CESFI!I344+CERES!I344</f>
        <v>1</v>
      </c>
      <c r="I344" s="38">
        <f>(REITORIA!I344-REITORIA!J344)+(MUSEU!I344-MUSEU!J344)+(ESAG!I344-ESAG!J344)+(CEART!I344-CEART!J344)+(FAED!I344-FAED!J344)+(CEAD!I344-CEAD!J344)+(CEFID!I344-CEFID!J344)+(CESFI!I344-CESFI!J344)+(CERES!I344-CERES!J344)</f>
        <v>0</v>
      </c>
      <c r="J344" s="45">
        <f t="shared" si="16"/>
        <v>1</v>
      </c>
      <c r="K344" s="33">
        <v>310</v>
      </c>
      <c r="L344" s="33">
        <f t="shared" si="17"/>
        <v>310</v>
      </c>
      <c r="M344" s="30">
        <f t="shared" si="18"/>
        <v>0</v>
      </c>
    </row>
    <row r="345" spans="1:13" ht="39.950000000000003" customHeight="1" x14ac:dyDescent="0.45">
      <c r="A345" s="140"/>
      <c r="B345" s="152"/>
      <c r="C345" s="68">
        <v>342</v>
      </c>
      <c r="D345" s="83" t="s">
        <v>909</v>
      </c>
      <c r="E345" s="109" t="s">
        <v>910</v>
      </c>
      <c r="F345" s="42" t="s">
        <v>99</v>
      </c>
      <c r="G345" s="52" t="s">
        <v>157</v>
      </c>
      <c r="H345" s="32">
        <f>REITORIA!I345+MUSEU!I345+ESAG!I345+CEART!I345+FAED!I345+CEAD!I345+CEFID!I345+CESFI!I345+CERES!I345</f>
        <v>1</v>
      </c>
      <c r="I345" s="38">
        <f>(REITORIA!I345-REITORIA!J345)+(MUSEU!I345-MUSEU!J345)+(ESAG!I345-ESAG!J345)+(CEART!I345-CEART!J345)+(FAED!I345-FAED!J345)+(CEAD!I345-CEAD!J345)+(CEFID!I345-CEFID!J345)+(CESFI!I345-CESFI!J345)+(CERES!I345-CERES!J345)</f>
        <v>1</v>
      </c>
      <c r="J345" s="45">
        <f t="shared" si="16"/>
        <v>0</v>
      </c>
      <c r="K345" s="33">
        <v>24.83</v>
      </c>
      <c r="L345" s="33">
        <f t="shared" si="17"/>
        <v>24.83</v>
      </c>
      <c r="M345" s="30">
        <f t="shared" si="18"/>
        <v>24.83</v>
      </c>
    </row>
    <row r="346" spans="1:13" ht="39.950000000000003" customHeight="1" x14ac:dyDescent="0.45">
      <c r="A346" s="140"/>
      <c r="B346" s="152"/>
      <c r="C346" s="68">
        <v>343</v>
      </c>
      <c r="D346" s="78" t="s">
        <v>911</v>
      </c>
      <c r="E346" s="107" t="s">
        <v>912</v>
      </c>
      <c r="F346" s="51" t="s">
        <v>4</v>
      </c>
      <c r="G346" s="52" t="s">
        <v>157</v>
      </c>
      <c r="H346" s="32">
        <f>REITORIA!I346+MUSEU!I346+ESAG!I346+CEART!I346+FAED!I346+CEAD!I346+CEFID!I346+CESFI!I346+CERES!I346</f>
        <v>2</v>
      </c>
      <c r="I346" s="38">
        <f>(REITORIA!I346-REITORIA!J346)+(MUSEU!I346-MUSEU!J346)+(ESAG!I346-ESAG!J346)+(CEART!I346-CEART!J346)+(FAED!I346-FAED!J346)+(CEAD!I346-CEAD!J346)+(CEFID!I346-CEFID!J346)+(CESFI!I346-CESFI!J346)+(CERES!I346-CERES!J346)</f>
        <v>2</v>
      </c>
      <c r="J346" s="45">
        <f t="shared" si="16"/>
        <v>0</v>
      </c>
      <c r="K346" s="33">
        <v>33.64</v>
      </c>
      <c r="L346" s="33">
        <f t="shared" si="17"/>
        <v>67.28</v>
      </c>
      <c r="M346" s="30">
        <f t="shared" si="18"/>
        <v>67.28</v>
      </c>
    </row>
    <row r="347" spans="1:13" ht="39.950000000000003" customHeight="1" x14ac:dyDescent="0.45">
      <c r="A347" s="140"/>
      <c r="B347" s="152"/>
      <c r="C347" s="67">
        <v>344</v>
      </c>
      <c r="D347" s="78" t="s">
        <v>913</v>
      </c>
      <c r="E347" s="107" t="s">
        <v>914</v>
      </c>
      <c r="F347" s="52" t="s">
        <v>233</v>
      </c>
      <c r="G347" s="52" t="s">
        <v>157</v>
      </c>
      <c r="H347" s="32">
        <f>REITORIA!I347+MUSEU!I347+ESAG!I347+CEART!I347+FAED!I347+CEAD!I347+CEFID!I347+CESFI!I347+CERES!I347</f>
        <v>3</v>
      </c>
      <c r="I347" s="38">
        <f>(REITORIA!I347-REITORIA!J347)+(MUSEU!I347-MUSEU!J347)+(ESAG!I347-ESAG!J347)+(CEART!I347-CEART!J347)+(FAED!I347-FAED!J347)+(CEAD!I347-CEAD!J347)+(CEFID!I347-CEFID!J347)+(CESFI!I347-CESFI!J347)+(CERES!I347-CERES!J347)</f>
        <v>3</v>
      </c>
      <c r="J347" s="45">
        <f t="shared" si="16"/>
        <v>0</v>
      </c>
      <c r="K347" s="33">
        <v>97.8</v>
      </c>
      <c r="L347" s="33">
        <f t="shared" si="17"/>
        <v>293.39999999999998</v>
      </c>
      <c r="M347" s="30">
        <f t="shared" si="18"/>
        <v>293.39999999999998</v>
      </c>
    </row>
    <row r="348" spans="1:13" ht="39.950000000000003" customHeight="1" x14ac:dyDescent="0.45">
      <c r="A348" s="140"/>
      <c r="B348" s="152"/>
      <c r="C348" s="68">
        <v>345</v>
      </c>
      <c r="D348" s="83" t="s">
        <v>915</v>
      </c>
      <c r="E348" s="109" t="s">
        <v>916</v>
      </c>
      <c r="F348" s="42" t="s">
        <v>99</v>
      </c>
      <c r="G348" s="52" t="s">
        <v>157</v>
      </c>
      <c r="H348" s="32">
        <f>REITORIA!I348+MUSEU!I348+ESAG!I348+CEART!I348+FAED!I348+CEAD!I348+CEFID!I348+CESFI!I348+CERES!I348</f>
        <v>1</v>
      </c>
      <c r="I348" s="38">
        <f>(REITORIA!I348-REITORIA!J348)+(MUSEU!I348-MUSEU!J348)+(ESAG!I348-ESAG!J348)+(CEART!I348-CEART!J348)+(FAED!I348-FAED!J348)+(CEAD!I348-CEAD!J348)+(CEFID!I348-CEFID!J348)+(CESFI!I348-CESFI!J348)+(CERES!I348-CERES!J348)</f>
        <v>1</v>
      </c>
      <c r="J348" s="45">
        <f t="shared" si="16"/>
        <v>0</v>
      </c>
      <c r="K348" s="33">
        <v>16.850000000000001</v>
      </c>
      <c r="L348" s="33">
        <f t="shared" si="17"/>
        <v>16.850000000000001</v>
      </c>
      <c r="M348" s="30">
        <f t="shared" si="18"/>
        <v>16.850000000000001</v>
      </c>
    </row>
    <row r="349" spans="1:13" ht="39.950000000000003" customHeight="1" x14ac:dyDescent="0.45">
      <c r="A349" s="140"/>
      <c r="B349" s="152"/>
      <c r="C349" s="68">
        <v>346</v>
      </c>
      <c r="D349" s="85" t="s">
        <v>917</v>
      </c>
      <c r="E349" s="110" t="s">
        <v>918</v>
      </c>
      <c r="F349" s="51" t="s">
        <v>35</v>
      </c>
      <c r="G349" s="52" t="s">
        <v>157</v>
      </c>
      <c r="H349" s="32">
        <f>REITORIA!I349+MUSEU!I349+ESAG!I349+CEART!I349+FAED!I349+CEAD!I349+CEFID!I349+CESFI!I349+CERES!I349</f>
        <v>2</v>
      </c>
      <c r="I349" s="38">
        <f>(REITORIA!I349-REITORIA!J349)+(MUSEU!I349-MUSEU!J349)+(ESAG!I349-ESAG!J349)+(CEART!I349-CEART!J349)+(FAED!I349-FAED!J349)+(CEAD!I349-CEAD!J349)+(CEFID!I349-CEFID!J349)+(CESFI!I349-CESFI!J349)+(CERES!I349-CERES!J349)</f>
        <v>2</v>
      </c>
      <c r="J349" s="45">
        <f t="shared" si="16"/>
        <v>0</v>
      </c>
      <c r="K349" s="33">
        <v>170.39</v>
      </c>
      <c r="L349" s="33">
        <f t="shared" si="17"/>
        <v>340.78</v>
      </c>
      <c r="M349" s="30">
        <f t="shared" si="18"/>
        <v>340.78</v>
      </c>
    </row>
    <row r="350" spans="1:13" ht="39.950000000000003" customHeight="1" x14ac:dyDescent="0.45">
      <c r="A350" s="140"/>
      <c r="B350" s="152"/>
      <c r="C350" s="67">
        <v>347</v>
      </c>
      <c r="D350" s="78" t="s">
        <v>919</v>
      </c>
      <c r="E350" s="107" t="s">
        <v>920</v>
      </c>
      <c r="F350" s="52" t="s">
        <v>35</v>
      </c>
      <c r="G350" s="52" t="s">
        <v>157</v>
      </c>
      <c r="H350" s="32">
        <f>REITORIA!I350+MUSEU!I350+ESAG!I350+CEART!I350+FAED!I350+CEAD!I350+CEFID!I350+CESFI!I350+CERES!I350</f>
        <v>1</v>
      </c>
      <c r="I350" s="38">
        <f>(REITORIA!I350-REITORIA!J350)+(MUSEU!I350-MUSEU!J350)+(ESAG!I350-ESAG!J350)+(CEART!I350-CEART!J350)+(FAED!I350-FAED!J350)+(CEAD!I350-CEAD!J350)+(CEFID!I350-CEFID!J350)+(CESFI!I350-CESFI!J350)+(CERES!I350-CERES!J350)</f>
        <v>1</v>
      </c>
      <c r="J350" s="45">
        <f t="shared" si="16"/>
        <v>0</v>
      </c>
      <c r="K350" s="33">
        <v>188</v>
      </c>
      <c r="L350" s="33">
        <f t="shared" si="17"/>
        <v>188</v>
      </c>
      <c r="M350" s="30">
        <f t="shared" si="18"/>
        <v>188</v>
      </c>
    </row>
    <row r="351" spans="1:13" ht="39.950000000000003" customHeight="1" x14ac:dyDescent="0.45">
      <c r="A351" s="141"/>
      <c r="B351" s="153"/>
      <c r="C351" s="67">
        <v>348</v>
      </c>
      <c r="D351" s="78" t="s">
        <v>921</v>
      </c>
      <c r="E351" s="107" t="s">
        <v>920</v>
      </c>
      <c r="F351" s="52" t="s">
        <v>233</v>
      </c>
      <c r="G351" s="52" t="s">
        <v>157</v>
      </c>
      <c r="H351" s="32">
        <f>REITORIA!I351+MUSEU!I351+ESAG!I351+CEART!I351+FAED!I351+CEAD!I351+CEFID!I351+CESFI!I351+CERES!I351</f>
        <v>1</v>
      </c>
      <c r="I351" s="38">
        <f>(REITORIA!I351-REITORIA!J351)+(MUSEU!I351-MUSEU!J351)+(ESAG!I351-ESAG!J351)+(CEART!I351-CEART!J351)+(FAED!I351-FAED!J351)+(CEAD!I351-CEAD!J351)+(CEFID!I351-CEFID!J351)+(CESFI!I351-CESFI!J351)+(CERES!I351-CERES!J351)</f>
        <v>0</v>
      </c>
      <c r="J351" s="45">
        <f t="shared" si="16"/>
        <v>1</v>
      </c>
      <c r="K351" s="33">
        <v>188</v>
      </c>
      <c r="L351" s="33">
        <f t="shared" si="17"/>
        <v>188</v>
      </c>
      <c r="M351" s="30">
        <f t="shared" si="18"/>
        <v>0</v>
      </c>
    </row>
    <row r="352" spans="1:13" ht="39.950000000000003" customHeight="1" x14ac:dyDescent="0.45">
      <c r="A352" s="154">
        <v>7</v>
      </c>
      <c r="B352" s="159" t="s">
        <v>922</v>
      </c>
      <c r="C352" s="66">
        <v>349</v>
      </c>
      <c r="D352" s="75" t="s">
        <v>488</v>
      </c>
      <c r="E352" s="115" t="s">
        <v>923</v>
      </c>
      <c r="F352" s="49" t="s">
        <v>35</v>
      </c>
      <c r="G352" s="49" t="s">
        <v>40</v>
      </c>
      <c r="H352" s="32">
        <f>REITORIA!I352+MUSEU!I352+ESAG!I352+CEART!I352+FAED!I352+CEAD!I352+CEFID!I352+CESFI!I352+CERES!I352</f>
        <v>193</v>
      </c>
      <c r="I352" s="38">
        <f>(REITORIA!I352-REITORIA!J352)+(MUSEU!I352-MUSEU!J352)+(ESAG!I352-ESAG!J352)+(CEART!I352-CEART!J352)+(FAED!I352-FAED!J352)+(CEAD!I352-CEAD!J352)+(CEFID!I352-CEFID!J352)+(CESFI!I352-CESFI!J352)+(CERES!I352-CERES!J352)</f>
        <v>47</v>
      </c>
      <c r="J352" s="45">
        <f t="shared" si="16"/>
        <v>146</v>
      </c>
      <c r="K352" s="33">
        <v>32</v>
      </c>
      <c r="L352" s="33">
        <f t="shared" si="17"/>
        <v>6176</v>
      </c>
      <c r="M352" s="30">
        <f t="shared" si="18"/>
        <v>1504</v>
      </c>
    </row>
    <row r="353" spans="1:13" ht="39.950000000000003" customHeight="1" x14ac:dyDescent="0.45">
      <c r="A353" s="155"/>
      <c r="B353" s="157"/>
      <c r="C353" s="66">
        <v>350</v>
      </c>
      <c r="D353" s="75" t="s">
        <v>235</v>
      </c>
      <c r="E353" s="115" t="s">
        <v>924</v>
      </c>
      <c r="F353" s="49" t="s">
        <v>35</v>
      </c>
      <c r="G353" s="49" t="s">
        <v>40</v>
      </c>
      <c r="H353" s="32">
        <f>REITORIA!I353+MUSEU!I353+ESAG!I353+CEART!I353+FAED!I353+CEAD!I353+CEFID!I353+CESFI!I353+CERES!I353</f>
        <v>191</v>
      </c>
      <c r="I353" s="38">
        <f>(REITORIA!I353-REITORIA!J353)+(MUSEU!I353-MUSEU!J353)+(ESAG!I353-ESAG!J353)+(CEART!I353-CEART!J353)+(FAED!I353-FAED!J353)+(CEAD!I353-CEAD!J353)+(CEFID!I353-CEFID!J353)+(CESFI!I353-CESFI!J353)+(CERES!I353-CERES!J353)</f>
        <v>95</v>
      </c>
      <c r="J353" s="45">
        <f t="shared" si="16"/>
        <v>96</v>
      </c>
      <c r="K353" s="33">
        <v>35</v>
      </c>
      <c r="L353" s="33">
        <f t="shared" si="17"/>
        <v>6685</v>
      </c>
      <c r="M353" s="30">
        <f t="shared" si="18"/>
        <v>3325</v>
      </c>
    </row>
    <row r="354" spans="1:13" ht="39.950000000000003" customHeight="1" x14ac:dyDescent="0.45">
      <c r="A354" s="155"/>
      <c r="B354" s="157"/>
      <c r="C354" s="66">
        <v>351</v>
      </c>
      <c r="D354" s="75" t="s">
        <v>925</v>
      </c>
      <c r="E354" s="115" t="s">
        <v>926</v>
      </c>
      <c r="F354" s="49" t="s">
        <v>35</v>
      </c>
      <c r="G354" s="49" t="s">
        <v>40</v>
      </c>
      <c r="H354" s="32">
        <f>REITORIA!I354+MUSEU!I354+ESAG!I354+CEART!I354+FAED!I354+CEAD!I354+CEFID!I354+CESFI!I354+CERES!I354</f>
        <v>30</v>
      </c>
      <c r="I354" s="38">
        <f>(REITORIA!I354-REITORIA!J354)+(MUSEU!I354-MUSEU!J354)+(ESAG!I354-ESAG!J354)+(CEART!I354-CEART!J354)+(FAED!I354-FAED!J354)+(CEAD!I354-CEAD!J354)+(CEFID!I354-CEFID!J354)+(CESFI!I354-CESFI!J354)+(CERES!I354-CERES!J354)</f>
        <v>0</v>
      </c>
      <c r="J354" s="45">
        <f t="shared" si="16"/>
        <v>30</v>
      </c>
      <c r="K354" s="33">
        <v>78.78</v>
      </c>
      <c r="L354" s="33">
        <f t="shared" si="17"/>
        <v>2363.4</v>
      </c>
      <c r="M354" s="30">
        <f t="shared" si="18"/>
        <v>0</v>
      </c>
    </row>
    <row r="355" spans="1:13" ht="39.950000000000003" customHeight="1" x14ac:dyDescent="0.45">
      <c r="A355" s="155"/>
      <c r="B355" s="157"/>
      <c r="C355" s="66">
        <v>352</v>
      </c>
      <c r="D355" s="75" t="s">
        <v>236</v>
      </c>
      <c r="E355" s="115" t="s">
        <v>927</v>
      </c>
      <c r="F355" s="49" t="s">
        <v>35</v>
      </c>
      <c r="G355" s="49" t="s">
        <v>40</v>
      </c>
      <c r="H355" s="32">
        <f>REITORIA!I355+MUSEU!I355+ESAG!I355+CEART!I355+FAED!I355+CEAD!I355+CEFID!I355+CESFI!I355+CERES!I355</f>
        <v>28</v>
      </c>
      <c r="I355" s="38">
        <f>(REITORIA!I355-REITORIA!J355)+(MUSEU!I355-MUSEU!J355)+(ESAG!I355-ESAG!J355)+(CEART!I355-CEART!J355)+(FAED!I355-FAED!J355)+(CEAD!I355-CEAD!J355)+(CEFID!I355-CEFID!J355)+(CESFI!I355-CESFI!J355)+(CERES!I355-CERES!J355)</f>
        <v>2</v>
      </c>
      <c r="J355" s="45">
        <f t="shared" si="16"/>
        <v>26</v>
      </c>
      <c r="K355" s="33">
        <v>19.13</v>
      </c>
      <c r="L355" s="33">
        <f t="shared" si="17"/>
        <v>535.64</v>
      </c>
      <c r="M355" s="30">
        <f t="shared" si="18"/>
        <v>38.26</v>
      </c>
    </row>
    <row r="356" spans="1:13" ht="39.950000000000003" customHeight="1" x14ac:dyDescent="0.45">
      <c r="A356" s="155"/>
      <c r="B356" s="157"/>
      <c r="C356" s="66">
        <v>353</v>
      </c>
      <c r="D356" s="75" t="s">
        <v>928</v>
      </c>
      <c r="E356" s="115" t="s">
        <v>929</v>
      </c>
      <c r="F356" s="49" t="s">
        <v>35</v>
      </c>
      <c r="G356" s="49" t="s">
        <v>40</v>
      </c>
      <c r="H356" s="32">
        <f>REITORIA!I356+MUSEU!I356+ESAG!I356+CEART!I356+FAED!I356+CEAD!I356+CEFID!I356+CESFI!I356+CERES!I356</f>
        <v>70</v>
      </c>
      <c r="I356" s="38">
        <f>(REITORIA!I356-REITORIA!J356)+(MUSEU!I356-MUSEU!J356)+(ESAG!I356-ESAG!J356)+(CEART!I356-CEART!J356)+(FAED!I356-FAED!J356)+(CEAD!I356-CEAD!J356)+(CEFID!I356-CEFID!J356)+(CESFI!I356-CESFI!J356)+(CERES!I356-CERES!J356)</f>
        <v>25</v>
      </c>
      <c r="J356" s="45">
        <f t="shared" si="16"/>
        <v>45</v>
      </c>
      <c r="K356" s="33">
        <v>25.24</v>
      </c>
      <c r="L356" s="33">
        <f t="shared" si="17"/>
        <v>1766.8</v>
      </c>
      <c r="M356" s="30">
        <f t="shared" si="18"/>
        <v>631</v>
      </c>
    </row>
    <row r="357" spans="1:13" ht="39.950000000000003" customHeight="1" x14ac:dyDescent="0.45">
      <c r="A357" s="155"/>
      <c r="B357" s="157"/>
      <c r="C357" s="66">
        <v>354</v>
      </c>
      <c r="D357" s="75" t="s">
        <v>489</v>
      </c>
      <c r="E357" s="115" t="s">
        <v>930</v>
      </c>
      <c r="F357" s="49" t="s">
        <v>35</v>
      </c>
      <c r="G357" s="49" t="s">
        <v>40</v>
      </c>
      <c r="H357" s="32">
        <f>REITORIA!I357+MUSEU!I357+ESAG!I357+CEART!I357+FAED!I357+CEAD!I357+CEFID!I357+CESFI!I357+CERES!I357</f>
        <v>90</v>
      </c>
      <c r="I357" s="38">
        <f>(REITORIA!I357-REITORIA!J357)+(MUSEU!I357-MUSEU!J357)+(ESAG!I357-ESAG!J357)+(CEART!I357-CEART!J357)+(FAED!I357-FAED!J357)+(CEAD!I357-CEAD!J357)+(CEFID!I357-CEFID!J357)+(CESFI!I357-CESFI!J357)+(CERES!I357-CERES!J357)</f>
        <v>33</v>
      </c>
      <c r="J357" s="45">
        <f t="shared" si="16"/>
        <v>57</v>
      </c>
      <c r="K357" s="33">
        <v>68.48</v>
      </c>
      <c r="L357" s="33">
        <f t="shared" si="17"/>
        <v>6163.2000000000007</v>
      </c>
      <c r="M357" s="30">
        <f t="shared" si="18"/>
        <v>2259.84</v>
      </c>
    </row>
    <row r="358" spans="1:13" ht="39.950000000000003" customHeight="1" x14ac:dyDescent="0.45">
      <c r="A358" s="155"/>
      <c r="B358" s="157"/>
      <c r="C358" s="66">
        <v>355</v>
      </c>
      <c r="D358" s="75" t="s">
        <v>237</v>
      </c>
      <c r="E358" s="115" t="s">
        <v>931</v>
      </c>
      <c r="F358" s="49" t="s">
        <v>35</v>
      </c>
      <c r="G358" s="49" t="s">
        <v>40</v>
      </c>
      <c r="H358" s="32">
        <f>REITORIA!I358+MUSEU!I358+ESAG!I358+CEART!I358+FAED!I358+CEAD!I358+CEFID!I358+CESFI!I358+CERES!I358</f>
        <v>75</v>
      </c>
      <c r="I358" s="38">
        <f>(REITORIA!I358-REITORIA!J358)+(MUSEU!I358-MUSEU!J358)+(ESAG!I358-ESAG!J358)+(CEART!I358-CEART!J358)+(FAED!I358-FAED!J358)+(CEAD!I358-CEAD!J358)+(CEFID!I358-CEFID!J358)+(CESFI!I358-CESFI!J358)+(CERES!I358-CERES!J358)</f>
        <v>53</v>
      </c>
      <c r="J358" s="45">
        <f t="shared" si="16"/>
        <v>22</v>
      </c>
      <c r="K358" s="33">
        <v>55</v>
      </c>
      <c r="L358" s="33">
        <f t="shared" si="17"/>
        <v>4125</v>
      </c>
      <c r="M358" s="30">
        <f t="shared" si="18"/>
        <v>2915</v>
      </c>
    </row>
    <row r="359" spans="1:13" ht="39.950000000000003" customHeight="1" x14ac:dyDescent="0.45">
      <c r="A359" s="155"/>
      <c r="B359" s="157"/>
      <c r="C359" s="66">
        <v>356</v>
      </c>
      <c r="D359" s="75" t="s">
        <v>238</v>
      </c>
      <c r="E359" s="115" t="s">
        <v>932</v>
      </c>
      <c r="F359" s="49" t="s">
        <v>35</v>
      </c>
      <c r="G359" s="49" t="s">
        <v>40</v>
      </c>
      <c r="H359" s="32">
        <f>REITORIA!I359+MUSEU!I359+ESAG!I359+CEART!I359+FAED!I359+CEAD!I359+CEFID!I359+CESFI!I359+CERES!I359</f>
        <v>85</v>
      </c>
      <c r="I359" s="38">
        <f>(REITORIA!I359-REITORIA!J359)+(MUSEU!I359-MUSEU!J359)+(ESAG!I359-ESAG!J359)+(CEART!I359-CEART!J359)+(FAED!I359-FAED!J359)+(CEAD!I359-CEAD!J359)+(CEFID!I359-CEFID!J359)+(CESFI!I359-CESFI!J359)+(CERES!I359-CERES!J359)</f>
        <v>20</v>
      </c>
      <c r="J359" s="45">
        <f t="shared" si="16"/>
        <v>65</v>
      </c>
      <c r="K359" s="33">
        <v>45.23</v>
      </c>
      <c r="L359" s="33">
        <f t="shared" si="17"/>
        <v>3844.5499999999997</v>
      </c>
      <c r="M359" s="30">
        <f t="shared" si="18"/>
        <v>904.59999999999991</v>
      </c>
    </row>
    <row r="360" spans="1:13" ht="39.950000000000003" customHeight="1" x14ac:dyDescent="0.45">
      <c r="A360" s="155"/>
      <c r="B360" s="157"/>
      <c r="C360" s="66">
        <v>357</v>
      </c>
      <c r="D360" s="75" t="s">
        <v>239</v>
      </c>
      <c r="E360" s="115" t="s">
        <v>933</v>
      </c>
      <c r="F360" s="49" t="s">
        <v>35</v>
      </c>
      <c r="G360" s="49" t="s">
        <v>40</v>
      </c>
      <c r="H360" s="32">
        <f>REITORIA!I360+MUSEU!I360+ESAG!I360+CEART!I360+FAED!I360+CEAD!I360+CEFID!I360+CESFI!I360+CERES!I360</f>
        <v>100</v>
      </c>
      <c r="I360" s="38">
        <f>(REITORIA!I360-REITORIA!J360)+(MUSEU!I360-MUSEU!J360)+(ESAG!I360-ESAG!J360)+(CEART!I360-CEART!J360)+(FAED!I360-FAED!J360)+(CEAD!I360-CEAD!J360)+(CEFID!I360-CEFID!J360)+(CESFI!I360-CESFI!J360)+(CERES!I360-CERES!J360)</f>
        <v>45</v>
      </c>
      <c r="J360" s="45">
        <f t="shared" si="16"/>
        <v>55</v>
      </c>
      <c r="K360" s="33">
        <v>36.6</v>
      </c>
      <c r="L360" s="33">
        <f t="shared" si="17"/>
        <v>3660</v>
      </c>
      <c r="M360" s="30">
        <f t="shared" si="18"/>
        <v>1647</v>
      </c>
    </row>
    <row r="361" spans="1:13" ht="39.950000000000003" customHeight="1" x14ac:dyDescent="0.45">
      <c r="A361" s="155"/>
      <c r="B361" s="157"/>
      <c r="C361" s="66">
        <v>358</v>
      </c>
      <c r="D361" s="75" t="s">
        <v>240</v>
      </c>
      <c r="E361" s="115" t="s">
        <v>930</v>
      </c>
      <c r="F361" s="49"/>
      <c r="G361" s="49" t="s">
        <v>40</v>
      </c>
      <c r="H361" s="32">
        <f>REITORIA!I361+MUSEU!I361+ESAG!I361+CEART!I361+FAED!I361+CEAD!I361+CEFID!I361+CESFI!I361+CERES!I361</f>
        <v>75</v>
      </c>
      <c r="I361" s="38">
        <f>(REITORIA!I361-REITORIA!J361)+(MUSEU!I361-MUSEU!J361)+(ESAG!I361-ESAG!J361)+(CEART!I361-CEART!J361)+(FAED!I361-FAED!J361)+(CEAD!I361-CEAD!J361)+(CEFID!I361-CEFID!J361)+(CESFI!I361-CESFI!J361)+(CERES!I361-CERES!J361)</f>
        <v>32</v>
      </c>
      <c r="J361" s="45">
        <f t="shared" si="16"/>
        <v>43</v>
      </c>
      <c r="K361" s="33">
        <v>61.63</v>
      </c>
      <c r="L361" s="33">
        <f t="shared" si="17"/>
        <v>4622.25</v>
      </c>
      <c r="M361" s="30">
        <f t="shared" si="18"/>
        <v>1972.16</v>
      </c>
    </row>
    <row r="362" spans="1:13" ht="39.950000000000003" customHeight="1" x14ac:dyDescent="0.45">
      <c r="A362" s="155"/>
      <c r="B362" s="157"/>
      <c r="C362" s="66">
        <v>359</v>
      </c>
      <c r="D362" s="75" t="s">
        <v>241</v>
      </c>
      <c r="E362" s="115" t="s">
        <v>934</v>
      </c>
      <c r="F362" s="49" t="s">
        <v>35</v>
      </c>
      <c r="G362" s="49" t="s">
        <v>40</v>
      </c>
      <c r="H362" s="32">
        <f>REITORIA!I362+MUSEU!I362+ESAG!I362+CEART!I362+FAED!I362+CEAD!I362+CEFID!I362+CESFI!I362+CERES!I362</f>
        <v>155</v>
      </c>
      <c r="I362" s="38">
        <f>(REITORIA!I362-REITORIA!J362)+(MUSEU!I362-MUSEU!J362)+(ESAG!I362-ESAG!J362)+(CEART!I362-CEART!J362)+(FAED!I362-FAED!J362)+(CEAD!I362-CEAD!J362)+(CEFID!I362-CEFID!J362)+(CESFI!I362-CESFI!J362)+(CERES!I362-CERES!J362)</f>
        <v>69</v>
      </c>
      <c r="J362" s="45">
        <f t="shared" si="16"/>
        <v>86</v>
      </c>
      <c r="K362" s="33">
        <v>5.7</v>
      </c>
      <c r="L362" s="33">
        <f t="shared" si="17"/>
        <v>883.5</v>
      </c>
      <c r="M362" s="30">
        <f t="shared" si="18"/>
        <v>393.3</v>
      </c>
    </row>
    <row r="363" spans="1:13" ht="39.950000000000003" customHeight="1" x14ac:dyDescent="0.45">
      <c r="A363" s="155"/>
      <c r="B363" s="157"/>
      <c r="C363" s="66">
        <v>360</v>
      </c>
      <c r="D363" s="75" t="s">
        <v>242</v>
      </c>
      <c r="E363" s="115" t="s">
        <v>935</v>
      </c>
      <c r="F363" s="49" t="s">
        <v>35</v>
      </c>
      <c r="G363" s="49" t="s">
        <v>40</v>
      </c>
      <c r="H363" s="32">
        <f>REITORIA!I363+MUSEU!I363+ESAG!I363+CEART!I363+FAED!I363+CEAD!I363+CEFID!I363+CESFI!I363+CERES!I363</f>
        <v>8</v>
      </c>
      <c r="I363" s="38">
        <f>(REITORIA!I363-REITORIA!J363)+(MUSEU!I363-MUSEU!J363)+(ESAG!I363-ESAG!J363)+(CEART!I363-CEART!J363)+(FAED!I363-FAED!J363)+(CEAD!I363-CEAD!J363)+(CEFID!I363-CEFID!J363)+(CESFI!I363-CESFI!J363)+(CERES!I363-CERES!J363)</f>
        <v>2</v>
      </c>
      <c r="J363" s="45">
        <f t="shared" si="16"/>
        <v>6</v>
      </c>
      <c r="K363" s="33">
        <v>69.02</v>
      </c>
      <c r="L363" s="33">
        <f t="shared" si="17"/>
        <v>552.16</v>
      </c>
      <c r="M363" s="30">
        <f t="shared" si="18"/>
        <v>138.04</v>
      </c>
    </row>
    <row r="364" spans="1:13" ht="39.950000000000003" customHeight="1" x14ac:dyDescent="0.45">
      <c r="A364" s="155"/>
      <c r="B364" s="157"/>
      <c r="C364" s="66">
        <v>361</v>
      </c>
      <c r="D364" s="75" t="s">
        <v>243</v>
      </c>
      <c r="E364" s="115" t="s">
        <v>936</v>
      </c>
      <c r="F364" s="49" t="s">
        <v>4</v>
      </c>
      <c r="G364" s="49" t="s">
        <v>40</v>
      </c>
      <c r="H364" s="32">
        <f>REITORIA!I364+MUSEU!I364+ESAG!I364+CEART!I364+FAED!I364+CEAD!I364+CEFID!I364+CESFI!I364+CERES!I364</f>
        <v>23</v>
      </c>
      <c r="I364" s="38">
        <f>(REITORIA!I364-REITORIA!J364)+(MUSEU!I364-MUSEU!J364)+(ESAG!I364-ESAG!J364)+(CEART!I364-CEART!J364)+(FAED!I364-FAED!J364)+(CEAD!I364-CEAD!J364)+(CEFID!I364-CEFID!J364)+(CESFI!I364-CESFI!J364)+(CERES!I364-CERES!J364)</f>
        <v>12</v>
      </c>
      <c r="J364" s="45">
        <f t="shared" si="16"/>
        <v>11</v>
      </c>
      <c r="K364" s="33">
        <v>61.88</v>
      </c>
      <c r="L364" s="33">
        <f t="shared" si="17"/>
        <v>1423.24</v>
      </c>
      <c r="M364" s="30">
        <f t="shared" si="18"/>
        <v>742.56000000000006</v>
      </c>
    </row>
    <row r="365" spans="1:13" ht="39.950000000000003" customHeight="1" x14ac:dyDescent="0.45">
      <c r="A365" s="155"/>
      <c r="B365" s="157"/>
      <c r="C365" s="66">
        <v>362</v>
      </c>
      <c r="D365" s="75" t="s">
        <v>439</v>
      </c>
      <c r="E365" s="115" t="s">
        <v>937</v>
      </c>
      <c r="F365" s="49" t="s">
        <v>437</v>
      </c>
      <c r="G365" s="49" t="s">
        <v>40</v>
      </c>
      <c r="H365" s="32">
        <f>REITORIA!I365+MUSEU!I365+ESAG!I365+CEART!I365+FAED!I365+CEAD!I365+CEFID!I365+CESFI!I365+CERES!I365</f>
        <v>140</v>
      </c>
      <c r="I365" s="38">
        <f>(REITORIA!I365-REITORIA!J365)+(MUSEU!I365-MUSEU!J365)+(ESAG!I365-ESAG!J365)+(CEART!I365-CEART!J365)+(FAED!I365-FAED!J365)+(CEAD!I365-CEAD!J365)+(CEFID!I365-CEFID!J365)+(CESFI!I365-CESFI!J365)+(CERES!I365-CERES!J365)</f>
        <v>30</v>
      </c>
      <c r="J365" s="45">
        <f t="shared" si="16"/>
        <v>110</v>
      </c>
      <c r="K365" s="33">
        <v>2</v>
      </c>
      <c r="L365" s="33">
        <f t="shared" si="17"/>
        <v>280</v>
      </c>
      <c r="M365" s="30">
        <f t="shared" si="18"/>
        <v>60</v>
      </c>
    </row>
    <row r="366" spans="1:13" ht="39.950000000000003" customHeight="1" x14ac:dyDescent="0.45">
      <c r="A366" s="155"/>
      <c r="B366" s="157"/>
      <c r="C366" s="66">
        <v>363</v>
      </c>
      <c r="D366" s="75" t="s">
        <v>490</v>
      </c>
      <c r="E366" s="115" t="s">
        <v>938</v>
      </c>
      <c r="F366" s="49" t="s">
        <v>35</v>
      </c>
      <c r="G366" s="49" t="s">
        <v>40</v>
      </c>
      <c r="H366" s="32">
        <f>REITORIA!I366+MUSEU!I366+ESAG!I366+CEART!I366+FAED!I366+CEAD!I366+CEFID!I366+CESFI!I366+CERES!I366</f>
        <v>23</v>
      </c>
      <c r="I366" s="38">
        <f>(REITORIA!I366-REITORIA!J366)+(MUSEU!I366-MUSEU!J366)+(ESAG!I366-ESAG!J366)+(CEART!I366-CEART!J366)+(FAED!I366-FAED!J366)+(CEAD!I366-CEAD!J366)+(CEFID!I366-CEFID!J366)+(CESFI!I366-CESFI!J366)+(CERES!I366-CERES!J366)</f>
        <v>13</v>
      </c>
      <c r="J366" s="45">
        <f t="shared" si="16"/>
        <v>10</v>
      </c>
      <c r="K366" s="33">
        <v>45</v>
      </c>
      <c r="L366" s="33">
        <f t="shared" si="17"/>
        <v>1035</v>
      </c>
      <c r="M366" s="30">
        <f t="shared" si="18"/>
        <v>585</v>
      </c>
    </row>
    <row r="367" spans="1:13" ht="39.950000000000003" customHeight="1" x14ac:dyDescent="0.45">
      <c r="A367" s="155"/>
      <c r="B367" s="157"/>
      <c r="C367" s="66">
        <v>364</v>
      </c>
      <c r="D367" s="75" t="s">
        <v>244</v>
      </c>
      <c r="E367" s="115" t="s">
        <v>939</v>
      </c>
      <c r="F367" s="49" t="s">
        <v>35</v>
      </c>
      <c r="G367" s="49" t="s">
        <v>40</v>
      </c>
      <c r="H367" s="32">
        <f>REITORIA!I367+MUSEU!I367+ESAG!I367+CEART!I367+FAED!I367+CEAD!I367+CEFID!I367+CESFI!I367+CERES!I367</f>
        <v>35</v>
      </c>
      <c r="I367" s="38">
        <f>(REITORIA!I367-REITORIA!J367)+(MUSEU!I367-MUSEU!J367)+(ESAG!I367-ESAG!J367)+(CEART!I367-CEART!J367)+(FAED!I367-FAED!J367)+(CEAD!I367-CEAD!J367)+(CEFID!I367-CEFID!J367)+(CESFI!I367-CESFI!J367)+(CERES!I367-CERES!J367)</f>
        <v>0</v>
      </c>
      <c r="J367" s="45">
        <f t="shared" si="16"/>
        <v>35</v>
      </c>
      <c r="K367" s="33">
        <v>54.67</v>
      </c>
      <c r="L367" s="33">
        <f t="shared" si="17"/>
        <v>1913.45</v>
      </c>
      <c r="M367" s="30">
        <f t="shared" si="18"/>
        <v>0</v>
      </c>
    </row>
    <row r="368" spans="1:13" ht="39.950000000000003" customHeight="1" x14ac:dyDescent="0.45">
      <c r="A368" s="155"/>
      <c r="B368" s="157"/>
      <c r="C368" s="66">
        <v>365</v>
      </c>
      <c r="D368" s="75" t="s">
        <v>245</v>
      </c>
      <c r="E368" s="115" t="s">
        <v>939</v>
      </c>
      <c r="F368" s="49" t="s">
        <v>35</v>
      </c>
      <c r="G368" s="49" t="s">
        <v>40</v>
      </c>
      <c r="H368" s="32">
        <f>REITORIA!I368+MUSEU!I368+ESAG!I368+CEART!I368+FAED!I368+CEAD!I368+CEFID!I368+CESFI!I368+CERES!I368</f>
        <v>73</v>
      </c>
      <c r="I368" s="38">
        <f>(REITORIA!I368-REITORIA!J368)+(MUSEU!I368-MUSEU!J368)+(ESAG!I368-ESAG!J368)+(CEART!I368-CEART!J368)+(FAED!I368-FAED!J368)+(CEAD!I368-CEAD!J368)+(CEFID!I368-CEFID!J368)+(CESFI!I368-CESFI!J368)+(CERES!I368-CERES!J368)</f>
        <v>17</v>
      </c>
      <c r="J368" s="45">
        <f t="shared" si="16"/>
        <v>56</v>
      </c>
      <c r="K368" s="33">
        <v>86</v>
      </c>
      <c r="L368" s="33">
        <f t="shared" si="17"/>
        <v>6278</v>
      </c>
      <c r="M368" s="30">
        <f t="shared" si="18"/>
        <v>1462</v>
      </c>
    </row>
    <row r="369" spans="1:13" ht="39.950000000000003" customHeight="1" x14ac:dyDescent="0.45">
      <c r="A369" s="155"/>
      <c r="B369" s="157"/>
      <c r="C369" s="66">
        <v>366</v>
      </c>
      <c r="D369" s="75" t="s">
        <v>246</v>
      </c>
      <c r="E369" s="115" t="s">
        <v>939</v>
      </c>
      <c r="F369" s="49" t="s">
        <v>35</v>
      </c>
      <c r="G369" s="49" t="s">
        <v>40</v>
      </c>
      <c r="H369" s="32">
        <f>REITORIA!I369+MUSEU!I369+ESAG!I369+CEART!I369+FAED!I369+CEAD!I369+CEFID!I369+CESFI!I369+CERES!I369</f>
        <v>33</v>
      </c>
      <c r="I369" s="38">
        <f>(REITORIA!I369-REITORIA!J369)+(MUSEU!I369-MUSEU!J369)+(ESAG!I369-ESAG!J369)+(CEART!I369-CEART!J369)+(FAED!I369-FAED!J369)+(CEAD!I369-CEAD!J369)+(CEFID!I369-CEFID!J369)+(CESFI!I369-CESFI!J369)+(CERES!I369-CERES!J369)</f>
        <v>5</v>
      </c>
      <c r="J369" s="45">
        <f t="shared" si="16"/>
        <v>28</v>
      </c>
      <c r="K369" s="33">
        <v>88</v>
      </c>
      <c r="L369" s="33">
        <f t="shared" si="17"/>
        <v>2904</v>
      </c>
      <c r="M369" s="30">
        <f t="shared" si="18"/>
        <v>440</v>
      </c>
    </row>
    <row r="370" spans="1:13" ht="39.950000000000003" customHeight="1" x14ac:dyDescent="0.45">
      <c r="A370" s="155"/>
      <c r="B370" s="157"/>
      <c r="C370" s="66">
        <v>367</v>
      </c>
      <c r="D370" s="75" t="s">
        <v>247</v>
      </c>
      <c r="E370" s="115" t="s">
        <v>939</v>
      </c>
      <c r="F370" s="49" t="s">
        <v>35</v>
      </c>
      <c r="G370" s="49" t="s">
        <v>40</v>
      </c>
      <c r="H370" s="32">
        <f>REITORIA!I370+MUSEU!I370+ESAG!I370+CEART!I370+FAED!I370+CEAD!I370+CEFID!I370+CESFI!I370+CERES!I370</f>
        <v>55</v>
      </c>
      <c r="I370" s="38">
        <f>(REITORIA!I370-REITORIA!J370)+(MUSEU!I370-MUSEU!J370)+(ESAG!I370-ESAG!J370)+(CEART!I370-CEART!J370)+(FAED!I370-FAED!J370)+(CEAD!I370-CEAD!J370)+(CEFID!I370-CEFID!J370)+(CESFI!I370-CESFI!J370)+(CERES!I370-CERES!J370)</f>
        <v>10</v>
      </c>
      <c r="J370" s="45">
        <f t="shared" si="16"/>
        <v>45</v>
      </c>
      <c r="K370" s="33">
        <v>88</v>
      </c>
      <c r="L370" s="33">
        <f t="shared" si="17"/>
        <v>4840</v>
      </c>
      <c r="M370" s="30">
        <f t="shared" si="18"/>
        <v>880</v>
      </c>
    </row>
    <row r="371" spans="1:13" ht="39.950000000000003" customHeight="1" x14ac:dyDescent="0.45">
      <c r="A371" s="155"/>
      <c r="B371" s="157"/>
      <c r="C371" s="66">
        <v>368</v>
      </c>
      <c r="D371" s="75" t="s">
        <v>248</v>
      </c>
      <c r="E371" s="115" t="s">
        <v>940</v>
      </c>
      <c r="F371" s="49" t="s">
        <v>35</v>
      </c>
      <c r="G371" s="49" t="s">
        <v>40</v>
      </c>
      <c r="H371" s="32">
        <f>REITORIA!I371+MUSEU!I371+ESAG!I371+CEART!I371+FAED!I371+CEAD!I371+CEFID!I371+CESFI!I371+CERES!I371</f>
        <v>15</v>
      </c>
      <c r="I371" s="38">
        <f>(REITORIA!I371-REITORIA!J371)+(MUSEU!I371-MUSEU!J371)+(ESAG!I371-ESAG!J371)+(CEART!I371-CEART!J371)+(FAED!I371-FAED!J371)+(CEAD!I371-CEAD!J371)+(CEFID!I371-CEFID!J371)+(CESFI!I371-CESFI!J371)+(CERES!I371-CERES!J371)</f>
        <v>2</v>
      </c>
      <c r="J371" s="45">
        <f t="shared" si="16"/>
        <v>13</v>
      </c>
      <c r="K371" s="33">
        <v>6.87</v>
      </c>
      <c r="L371" s="33">
        <f t="shared" si="17"/>
        <v>103.05</v>
      </c>
      <c r="M371" s="30">
        <f t="shared" si="18"/>
        <v>13.74</v>
      </c>
    </row>
    <row r="372" spans="1:13" ht="39.950000000000003" customHeight="1" x14ac:dyDescent="0.45">
      <c r="A372" s="155"/>
      <c r="B372" s="157"/>
      <c r="C372" s="66">
        <v>369</v>
      </c>
      <c r="D372" s="75" t="s">
        <v>249</v>
      </c>
      <c r="E372" s="115" t="s">
        <v>941</v>
      </c>
      <c r="F372" s="49" t="s">
        <v>35</v>
      </c>
      <c r="G372" s="49" t="s">
        <v>40</v>
      </c>
      <c r="H372" s="32">
        <f>REITORIA!I372+MUSEU!I372+ESAG!I372+CEART!I372+FAED!I372+CEAD!I372+CEFID!I372+CESFI!I372+CERES!I372</f>
        <v>32</v>
      </c>
      <c r="I372" s="38">
        <f>(REITORIA!I372-REITORIA!J372)+(MUSEU!I372-MUSEU!J372)+(ESAG!I372-ESAG!J372)+(CEART!I372-CEART!J372)+(FAED!I372-FAED!J372)+(CEAD!I372-CEAD!J372)+(CEFID!I372-CEFID!J372)+(CESFI!I372-CESFI!J372)+(CERES!I372-CERES!J372)</f>
        <v>17</v>
      </c>
      <c r="J372" s="45">
        <f t="shared" si="16"/>
        <v>15</v>
      </c>
      <c r="K372" s="33">
        <v>2.75</v>
      </c>
      <c r="L372" s="33">
        <f t="shared" si="17"/>
        <v>88</v>
      </c>
      <c r="M372" s="30">
        <f t="shared" si="18"/>
        <v>46.75</v>
      </c>
    </row>
    <row r="373" spans="1:13" ht="39.950000000000003" customHeight="1" x14ac:dyDescent="0.45">
      <c r="A373" s="155"/>
      <c r="B373" s="157"/>
      <c r="C373" s="66">
        <v>370</v>
      </c>
      <c r="D373" s="75" t="s">
        <v>250</v>
      </c>
      <c r="E373" s="115" t="s">
        <v>941</v>
      </c>
      <c r="F373" s="49" t="s">
        <v>35</v>
      </c>
      <c r="G373" s="49" t="s">
        <v>40</v>
      </c>
      <c r="H373" s="32">
        <f>REITORIA!I373+MUSEU!I373+ESAG!I373+CEART!I373+FAED!I373+CEAD!I373+CEFID!I373+CESFI!I373+CERES!I373</f>
        <v>19</v>
      </c>
      <c r="I373" s="38">
        <f>(REITORIA!I373-REITORIA!J373)+(MUSEU!I373-MUSEU!J373)+(ESAG!I373-ESAG!J373)+(CEART!I373-CEART!J373)+(FAED!I373-FAED!J373)+(CEAD!I373-CEAD!J373)+(CEFID!I373-CEFID!J373)+(CESFI!I373-CESFI!J373)+(CERES!I373-CERES!J373)</f>
        <v>9</v>
      </c>
      <c r="J373" s="45">
        <f t="shared" si="16"/>
        <v>10</v>
      </c>
      <c r="K373" s="33">
        <v>2.56</v>
      </c>
      <c r="L373" s="33">
        <f t="shared" si="17"/>
        <v>48.64</v>
      </c>
      <c r="M373" s="30">
        <f t="shared" si="18"/>
        <v>23.04</v>
      </c>
    </row>
    <row r="374" spans="1:13" ht="39.950000000000003" customHeight="1" x14ac:dyDescent="0.45">
      <c r="A374" s="155"/>
      <c r="B374" s="157"/>
      <c r="C374" s="63">
        <v>371</v>
      </c>
      <c r="D374" s="75" t="s">
        <v>251</v>
      </c>
      <c r="E374" s="115" t="s">
        <v>942</v>
      </c>
      <c r="F374" s="49" t="s">
        <v>99</v>
      </c>
      <c r="G374" s="49" t="s">
        <v>40</v>
      </c>
      <c r="H374" s="32">
        <f>REITORIA!I374+MUSEU!I374+ESAG!I374+CEART!I374+FAED!I374+CEAD!I374+CEFID!I374+CESFI!I374+CERES!I374</f>
        <v>28</v>
      </c>
      <c r="I374" s="38">
        <f>(REITORIA!I374-REITORIA!J374)+(MUSEU!I374-MUSEU!J374)+(ESAG!I374-ESAG!J374)+(CEART!I374-CEART!J374)+(FAED!I374-FAED!J374)+(CEAD!I374-CEAD!J374)+(CEFID!I374-CEFID!J374)+(CESFI!I374-CESFI!J374)+(CERES!I374-CERES!J374)</f>
        <v>10</v>
      </c>
      <c r="J374" s="45">
        <f t="shared" si="16"/>
        <v>18</v>
      </c>
      <c r="K374" s="33">
        <v>24</v>
      </c>
      <c r="L374" s="33">
        <f t="shared" si="17"/>
        <v>672</v>
      </c>
      <c r="M374" s="30">
        <f t="shared" si="18"/>
        <v>240</v>
      </c>
    </row>
    <row r="375" spans="1:13" ht="39.950000000000003" customHeight="1" x14ac:dyDescent="0.45">
      <c r="A375" s="155"/>
      <c r="B375" s="157"/>
      <c r="C375" s="63">
        <v>372</v>
      </c>
      <c r="D375" s="75" t="s">
        <v>252</v>
      </c>
      <c r="E375" s="115" t="s">
        <v>943</v>
      </c>
      <c r="F375" s="49" t="s">
        <v>99</v>
      </c>
      <c r="G375" s="49" t="s">
        <v>40</v>
      </c>
      <c r="H375" s="32">
        <f>REITORIA!I375+MUSEU!I375+ESAG!I375+CEART!I375+FAED!I375+CEAD!I375+CEFID!I375+CESFI!I375+CERES!I375</f>
        <v>19</v>
      </c>
      <c r="I375" s="38">
        <f>(REITORIA!I375-REITORIA!J375)+(MUSEU!I375-MUSEU!J375)+(ESAG!I375-ESAG!J375)+(CEART!I375-CEART!J375)+(FAED!I375-FAED!J375)+(CEAD!I375-CEAD!J375)+(CEFID!I375-CEFID!J375)+(CESFI!I375-CESFI!J375)+(CERES!I375-CERES!J375)</f>
        <v>2</v>
      </c>
      <c r="J375" s="45">
        <f t="shared" si="16"/>
        <v>17</v>
      </c>
      <c r="K375" s="33">
        <v>6.19</v>
      </c>
      <c r="L375" s="33">
        <f t="shared" si="17"/>
        <v>117.61000000000001</v>
      </c>
      <c r="M375" s="30">
        <f t="shared" si="18"/>
        <v>12.38</v>
      </c>
    </row>
    <row r="376" spans="1:13" ht="39.950000000000003" customHeight="1" x14ac:dyDescent="0.45">
      <c r="A376" s="155"/>
      <c r="B376" s="157"/>
      <c r="C376" s="63">
        <v>373</v>
      </c>
      <c r="D376" s="75" t="s">
        <v>253</v>
      </c>
      <c r="E376" s="115" t="s">
        <v>944</v>
      </c>
      <c r="F376" s="49" t="s">
        <v>99</v>
      </c>
      <c r="G376" s="49" t="s">
        <v>40</v>
      </c>
      <c r="H376" s="32">
        <f>REITORIA!I376+MUSEU!I376+ESAG!I376+CEART!I376+FAED!I376+CEAD!I376+CEFID!I376+CESFI!I376+CERES!I376</f>
        <v>11</v>
      </c>
      <c r="I376" s="38">
        <f>(REITORIA!I376-REITORIA!J376)+(MUSEU!I376-MUSEU!J376)+(ESAG!I376-ESAG!J376)+(CEART!I376-CEART!J376)+(FAED!I376-FAED!J376)+(CEAD!I376-CEAD!J376)+(CEFID!I376-CEFID!J376)+(CESFI!I376-CESFI!J376)+(CERES!I376-CERES!J376)</f>
        <v>2</v>
      </c>
      <c r="J376" s="45">
        <f t="shared" si="16"/>
        <v>9</v>
      </c>
      <c r="K376" s="33">
        <v>83.99</v>
      </c>
      <c r="L376" s="33">
        <f t="shared" si="17"/>
        <v>923.89</v>
      </c>
      <c r="M376" s="30">
        <f t="shared" si="18"/>
        <v>167.98</v>
      </c>
    </row>
    <row r="377" spans="1:13" ht="39.950000000000003" customHeight="1" x14ac:dyDescent="0.45">
      <c r="A377" s="155"/>
      <c r="B377" s="157"/>
      <c r="C377" s="63">
        <v>374</v>
      </c>
      <c r="D377" s="75" t="s">
        <v>254</v>
      </c>
      <c r="E377" s="115" t="s">
        <v>945</v>
      </c>
      <c r="F377" s="49" t="s">
        <v>99</v>
      </c>
      <c r="G377" s="49" t="s">
        <v>40</v>
      </c>
      <c r="H377" s="32">
        <f>REITORIA!I377+MUSEU!I377+ESAG!I377+CEART!I377+FAED!I377+CEAD!I377+CEFID!I377+CESFI!I377+CERES!I377</f>
        <v>3</v>
      </c>
      <c r="I377" s="38">
        <f>(REITORIA!I377-REITORIA!J377)+(MUSEU!I377-MUSEU!J377)+(ESAG!I377-ESAG!J377)+(CEART!I377-CEART!J377)+(FAED!I377-FAED!J377)+(CEAD!I377-CEAD!J377)+(CEFID!I377-CEFID!J377)+(CESFI!I377-CESFI!J377)+(CERES!I377-CERES!J377)</f>
        <v>0</v>
      </c>
      <c r="J377" s="45">
        <f t="shared" si="16"/>
        <v>3</v>
      </c>
      <c r="K377" s="33">
        <v>72</v>
      </c>
      <c r="L377" s="33">
        <f t="shared" si="17"/>
        <v>216</v>
      </c>
      <c r="M377" s="30">
        <f t="shared" si="18"/>
        <v>0</v>
      </c>
    </row>
    <row r="378" spans="1:13" ht="39.950000000000003" customHeight="1" x14ac:dyDescent="0.45">
      <c r="A378" s="155"/>
      <c r="B378" s="157"/>
      <c r="C378" s="66">
        <v>375</v>
      </c>
      <c r="D378" s="75" t="s">
        <v>255</v>
      </c>
      <c r="E378" s="115" t="s">
        <v>946</v>
      </c>
      <c r="F378" s="49" t="s">
        <v>35</v>
      </c>
      <c r="G378" s="49" t="s">
        <v>40</v>
      </c>
      <c r="H378" s="32">
        <f>REITORIA!I378+MUSEU!I378+ESAG!I378+CEART!I378+FAED!I378+CEAD!I378+CEFID!I378+CESFI!I378+CERES!I378</f>
        <v>65</v>
      </c>
      <c r="I378" s="38">
        <f>(REITORIA!I378-REITORIA!J378)+(MUSEU!I378-MUSEU!J378)+(ESAG!I378-ESAG!J378)+(CEART!I378-CEART!J378)+(FAED!I378-FAED!J378)+(CEAD!I378-CEAD!J378)+(CEFID!I378-CEFID!J378)+(CESFI!I378-CESFI!J378)+(CERES!I378-CERES!J378)</f>
        <v>54</v>
      </c>
      <c r="J378" s="45">
        <f t="shared" si="16"/>
        <v>11</v>
      </c>
      <c r="K378" s="33">
        <v>62</v>
      </c>
      <c r="L378" s="33">
        <f t="shared" si="17"/>
        <v>4030</v>
      </c>
      <c r="M378" s="30">
        <f t="shared" si="18"/>
        <v>3348</v>
      </c>
    </row>
    <row r="379" spans="1:13" ht="39.950000000000003" customHeight="1" x14ac:dyDescent="0.45">
      <c r="A379" s="155"/>
      <c r="B379" s="157"/>
      <c r="C379" s="66">
        <v>376</v>
      </c>
      <c r="D379" s="77" t="s">
        <v>256</v>
      </c>
      <c r="E379" s="115" t="s">
        <v>947</v>
      </c>
      <c r="F379" s="49" t="s">
        <v>35</v>
      </c>
      <c r="G379" s="49" t="s">
        <v>40</v>
      </c>
      <c r="H379" s="32">
        <f>REITORIA!I379+MUSEU!I379+ESAG!I379+CEART!I379+FAED!I379+CEAD!I379+CEFID!I379+CESFI!I379+CERES!I379</f>
        <v>83</v>
      </c>
      <c r="I379" s="38">
        <f>(REITORIA!I379-REITORIA!J379)+(MUSEU!I379-MUSEU!J379)+(ESAG!I379-ESAG!J379)+(CEART!I379-CEART!J379)+(FAED!I379-FAED!J379)+(CEAD!I379-CEAD!J379)+(CEFID!I379-CEFID!J379)+(CESFI!I379-CESFI!J379)+(CERES!I379-CERES!J379)</f>
        <v>19</v>
      </c>
      <c r="J379" s="45">
        <f t="shared" si="16"/>
        <v>64</v>
      </c>
      <c r="K379" s="33">
        <v>14.7</v>
      </c>
      <c r="L379" s="33">
        <f t="shared" si="17"/>
        <v>1220.0999999999999</v>
      </c>
      <c r="M379" s="30">
        <f t="shared" si="18"/>
        <v>279.3</v>
      </c>
    </row>
    <row r="380" spans="1:13" ht="39.950000000000003" customHeight="1" x14ac:dyDescent="0.45">
      <c r="A380" s="155"/>
      <c r="B380" s="157"/>
      <c r="C380" s="66">
        <v>377</v>
      </c>
      <c r="D380" s="77" t="s">
        <v>257</v>
      </c>
      <c r="E380" s="115" t="s">
        <v>947</v>
      </c>
      <c r="F380" s="49" t="s">
        <v>35</v>
      </c>
      <c r="G380" s="49" t="s">
        <v>40</v>
      </c>
      <c r="H380" s="32">
        <f>REITORIA!I380+MUSEU!I380+ESAG!I380+CEART!I380+FAED!I380+CEAD!I380+CEFID!I380+CESFI!I380+CERES!I380</f>
        <v>42</v>
      </c>
      <c r="I380" s="38">
        <f>(REITORIA!I380-REITORIA!J380)+(MUSEU!I380-MUSEU!J380)+(ESAG!I380-ESAG!J380)+(CEART!I380-CEART!J380)+(FAED!I380-FAED!J380)+(CEAD!I380-CEAD!J380)+(CEFID!I380-CEFID!J380)+(CESFI!I380-CESFI!J380)+(CERES!I380-CERES!J380)</f>
        <v>0</v>
      </c>
      <c r="J380" s="45">
        <f t="shared" si="16"/>
        <v>42</v>
      </c>
      <c r="K380" s="33">
        <v>15.84</v>
      </c>
      <c r="L380" s="33">
        <f t="shared" si="17"/>
        <v>665.28</v>
      </c>
      <c r="M380" s="30">
        <f t="shared" si="18"/>
        <v>0</v>
      </c>
    </row>
    <row r="381" spans="1:13" ht="39.950000000000003" customHeight="1" x14ac:dyDescent="0.45">
      <c r="A381" s="155"/>
      <c r="B381" s="157"/>
      <c r="C381" s="66">
        <v>378</v>
      </c>
      <c r="D381" s="75" t="s">
        <v>258</v>
      </c>
      <c r="E381" s="115" t="s">
        <v>947</v>
      </c>
      <c r="F381" s="49" t="s">
        <v>35</v>
      </c>
      <c r="G381" s="49" t="s">
        <v>40</v>
      </c>
      <c r="H381" s="32">
        <f>REITORIA!I381+MUSEU!I381+ESAG!I381+CEART!I381+FAED!I381+CEAD!I381+CEFID!I381+CESFI!I381+CERES!I381</f>
        <v>47</v>
      </c>
      <c r="I381" s="38">
        <f>(REITORIA!I381-REITORIA!J381)+(MUSEU!I381-MUSEU!J381)+(ESAG!I381-ESAG!J381)+(CEART!I381-CEART!J381)+(FAED!I381-FAED!J381)+(CEAD!I381-CEAD!J381)+(CEFID!I381-CEFID!J381)+(CESFI!I381-CESFI!J381)+(CERES!I381-CERES!J381)</f>
        <v>6</v>
      </c>
      <c r="J381" s="45">
        <f t="shared" si="16"/>
        <v>41</v>
      </c>
      <c r="K381" s="33">
        <v>27.4</v>
      </c>
      <c r="L381" s="33">
        <f t="shared" si="17"/>
        <v>1287.8</v>
      </c>
      <c r="M381" s="30">
        <f t="shared" si="18"/>
        <v>164.39999999999998</v>
      </c>
    </row>
    <row r="382" spans="1:13" ht="39.950000000000003" customHeight="1" x14ac:dyDescent="0.45">
      <c r="A382" s="155"/>
      <c r="B382" s="157"/>
      <c r="C382" s="66">
        <v>379</v>
      </c>
      <c r="D382" s="75" t="s">
        <v>491</v>
      </c>
      <c r="E382" s="115" t="s">
        <v>947</v>
      </c>
      <c r="F382" s="49" t="s">
        <v>35</v>
      </c>
      <c r="G382" s="49" t="s">
        <v>40</v>
      </c>
      <c r="H382" s="32">
        <f>REITORIA!I382+MUSEU!I382+ESAG!I382+CEART!I382+FAED!I382+CEAD!I382+CEFID!I382+CESFI!I382+CERES!I382</f>
        <v>50</v>
      </c>
      <c r="I382" s="38">
        <f>(REITORIA!I382-REITORIA!J382)+(MUSEU!I382-MUSEU!J382)+(ESAG!I382-ESAG!J382)+(CEART!I382-CEART!J382)+(FAED!I382-FAED!J382)+(CEAD!I382-CEAD!J382)+(CEFID!I382-CEFID!J382)+(CESFI!I382-CESFI!J382)+(CERES!I382-CERES!J382)</f>
        <v>16</v>
      </c>
      <c r="J382" s="45">
        <f t="shared" si="16"/>
        <v>34</v>
      </c>
      <c r="K382" s="33">
        <v>29.79</v>
      </c>
      <c r="L382" s="33">
        <f t="shared" si="17"/>
        <v>1489.5</v>
      </c>
      <c r="M382" s="30">
        <f t="shared" si="18"/>
        <v>476.64</v>
      </c>
    </row>
    <row r="383" spans="1:13" ht="39.950000000000003" customHeight="1" x14ac:dyDescent="0.45">
      <c r="A383" s="155"/>
      <c r="B383" s="157"/>
      <c r="C383" s="66">
        <v>380</v>
      </c>
      <c r="D383" s="77" t="s">
        <v>259</v>
      </c>
      <c r="E383" s="115" t="s">
        <v>948</v>
      </c>
      <c r="F383" s="49" t="s">
        <v>35</v>
      </c>
      <c r="G383" s="49" t="s">
        <v>40</v>
      </c>
      <c r="H383" s="32">
        <f>REITORIA!I383+MUSEU!I383+ESAG!I383+CEART!I383+FAED!I383+CEAD!I383+CEFID!I383+CESFI!I383+CERES!I383</f>
        <v>47</v>
      </c>
      <c r="I383" s="38">
        <f>(REITORIA!I383-REITORIA!J383)+(MUSEU!I383-MUSEU!J383)+(ESAG!I383-ESAG!J383)+(CEART!I383-CEART!J383)+(FAED!I383-FAED!J383)+(CEAD!I383-CEAD!J383)+(CEFID!I383-CEFID!J383)+(CESFI!I383-CESFI!J383)+(CERES!I383-CERES!J383)</f>
        <v>5</v>
      </c>
      <c r="J383" s="45">
        <f t="shared" si="16"/>
        <v>42</v>
      </c>
      <c r="K383" s="33">
        <v>31.73</v>
      </c>
      <c r="L383" s="33">
        <f t="shared" si="17"/>
        <v>1491.31</v>
      </c>
      <c r="M383" s="30">
        <f t="shared" si="18"/>
        <v>158.65</v>
      </c>
    </row>
    <row r="384" spans="1:13" ht="39.950000000000003" customHeight="1" x14ac:dyDescent="0.45">
      <c r="A384" s="155"/>
      <c r="B384" s="157"/>
      <c r="C384" s="66">
        <v>381</v>
      </c>
      <c r="D384" s="77" t="s">
        <v>949</v>
      </c>
      <c r="E384" s="115" t="s">
        <v>948</v>
      </c>
      <c r="F384" s="49" t="s">
        <v>35</v>
      </c>
      <c r="G384" s="49" t="s">
        <v>40</v>
      </c>
      <c r="H384" s="32">
        <f>REITORIA!I384+MUSEU!I384+ESAG!I384+CEART!I384+FAED!I384+CEAD!I384+CEFID!I384+CESFI!I384+CERES!I384</f>
        <v>52</v>
      </c>
      <c r="I384" s="38">
        <f>(REITORIA!I384-REITORIA!J384)+(MUSEU!I384-MUSEU!J384)+(ESAG!I384-ESAG!J384)+(CEART!I384-CEART!J384)+(FAED!I384-FAED!J384)+(CEAD!I384-CEAD!J384)+(CEFID!I384-CEFID!J384)+(CESFI!I384-CESFI!J384)+(CERES!I384-CERES!J384)</f>
        <v>5</v>
      </c>
      <c r="J384" s="45">
        <f t="shared" si="16"/>
        <v>47</v>
      </c>
      <c r="K384" s="33">
        <v>32.840000000000003</v>
      </c>
      <c r="L384" s="33">
        <f t="shared" si="17"/>
        <v>1707.6800000000003</v>
      </c>
      <c r="M384" s="30">
        <f t="shared" si="18"/>
        <v>164.20000000000002</v>
      </c>
    </row>
    <row r="385" spans="1:13" ht="39.950000000000003" customHeight="1" x14ac:dyDescent="0.45">
      <c r="A385" s="155"/>
      <c r="B385" s="157"/>
      <c r="C385" s="66">
        <v>382</v>
      </c>
      <c r="D385" s="77" t="s">
        <v>260</v>
      </c>
      <c r="E385" s="115" t="s">
        <v>947</v>
      </c>
      <c r="F385" s="49" t="s">
        <v>35</v>
      </c>
      <c r="G385" s="49" t="s">
        <v>40</v>
      </c>
      <c r="H385" s="32">
        <f>REITORIA!I385+MUSEU!I385+ESAG!I385+CEART!I385+FAED!I385+CEAD!I385+CEFID!I385+CESFI!I385+CERES!I385</f>
        <v>17</v>
      </c>
      <c r="I385" s="38">
        <f>(REITORIA!I385-REITORIA!J385)+(MUSEU!I385-MUSEU!J385)+(ESAG!I385-ESAG!J385)+(CEART!I385-CEART!J385)+(FAED!I385-FAED!J385)+(CEAD!I385-CEAD!J385)+(CEFID!I385-CEFID!J385)+(CESFI!I385-CESFI!J385)+(CERES!I385-CERES!J385)</f>
        <v>4</v>
      </c>
      <c r="J385" s="45">
        <f t="shared" si="16"/>
        <v>13</v>
      </c>
      <c r="K385" s="33">
        <v>75</v>
      </c>
      <c r="L385" s="33">
        <f t="shared" si="17"/>
        <v>1275</v>
      </c>
      <c r="M385" s="30">
        <f t="shared" si="18"/>
        <v>300</v>
      </c>
    </row>
    <row r="386" spans="1:13" ht="39.950000000000003" customHeight="1" x14ac:dyDescent="0.45">
      <c r="A386" s="155"/>
      <c r="B386" s="157"/>
      <c r="C386" s="66">
        <v>383</v>
      </c>
      <c r="D386" s="75" t="s">
        <v>438</v>
      </c>
      <c r="E386" s="115" t="s">
        <v>948</v>
      </c>
      <c r="F386" s="49" t="s">
        <v>228</v>
      </c>
      <c r="G386" s="49" t="s">
        <v>40</v>
      </c>
      <c r="H386" s="32">
        <f>REITORIA!I386+MUSEU!I386+ESAG!I386+CEART!I386+FAED!I386+CEAD!I386+CEFID!I386+CESFI!I386+CERES!I386</f>
        <v>68</v>
      </c>
      <c r="I386" s="38">
        <f>(REITORIA!I386-REITORIA!J386)+(MUSEU!I386-MUSEU!J386)+(ESAG!I386-ESAG!J386)+(CEART!I386-CEART!J386)+(FAED!I386-FAED!J386)+(CEAD!I386-CEAD!J386)+(CEFID!I386-CEFID!J386)+(CESFI!I386-CESFI!J386)+(CERES!I386-CERES!J386)</f>
        <v>14</v>
      </c>
      <c r="J386" s="45">
        <f t="shared" si="16"/>
        <v>54</v>
      </c>
      <c r="K386" s="33">
        <v>53.14</v>
      </c>
      <c r="L386" s="33">
        <f t="shared" si="17"/>
        <v>3613.52</v>
      </c>
      <c r="M386" s="30">
        <f t="shared" si="18"/>
        <v>743.96</v>
      </c>
    </row>
    <row r="387" spans="1:13" ht="39.950000000000003" customHeight="1" x14ac:dyDescent="0.45">
      <c r="A387" s="155"/>
      <c r="B387" s="157"/>
      <c r="C387" s="66">
        <v>384</v>
      </c>
      <c r="D387" s="75" t="s">
        <v>261</v>
      </c>
      <c r="E387" s="115" t="s">
        <v>950</v>
      </c>
      <c r="F387" s="49" t="s">
        <v>35</v>
      </c>
      <c r="G387" s="49" t="s">
        <v>40</v>
      </c>
      <c r="H387" s="32">
        <f>REITORIA!I387+MUSEU!I387+ESAG!I387+CEART!I387+FAED!I387+CEAD!I387+CEFID!I387+CESFI!I387+CERES!I387</f>
        <v>10</v>
      </c>
      <c r="I387" s="38">
        <f>(REITORIA!I387-REITORIA!J387)+(MUSEU!I387-MUSEU!J387)+(ESAG!I387-ESAG!J387)+(CEART!I387-CEART!J387)+(FAED!I387-FAED!J387)+(CEAD!I387-CEAD!J387)+(CEFID!I387-CEFID!J387)+(CESFI!I387-CESFI!J387)+(CERES!I387-CERES!J387)</f>
        <v>0</v>
      </c>
      <c r="J387" s="45">
        <f t="shared" si="16"/>
        <v>10</v>
      </c>
      <c r="K387" s="33">
        <v>209.26</v>
      </c>
      <c r="L387" s="33">
        <f t="shared" si="17"/>
        <v>2092.6</v>
      </c>
      <c r="M387" s="30">
        <f t="shared" si="18"/>
        <v>0</v>
      </c>
    </row>
    <row r="388" spans="1:13" ht="39.950000000000003" customHeight="1" x14ac:dyDescent="0.45">
      <c r="A388" s="155"/>
      <c r="B388" s="157"/>
      <c r="C388" s="66">
        <v>385</v>
      </c>
      <c r="D388" s="77" t="s">
        <v>262</v>
      </c>
      <c r="E388" s="115" t="s">
        <v>950</v>
      </c>
      <c r="F388" s="49" t="s">
        <v>35</v>
      </c>
      <c r="G388" s="49" t="s">
        <v>40</v>
      </c>
      <c r="H388" s="32">
        <f>REITORIA!I388+MUSEU!I388+ESAG!I388+CEART!I388+FAED!I388+CEAD!I388+CEFID!I388+CESFI!I388+CERES!I388</f>
        <v>32</v>
      </c>
      <c r="I388" s="38">
        <f>(REITORIA!I388-REITORIA!J388)+(MUSEU!I388-MUSEU!J388)+(ESAG!I388-ESAG!J388)+(CEART!I388-CEART!J388)+(FAED!I388-FAED!J388)+(CEAD!I388-CEAD!J388)+(CEFID!I388-CEFID!J388)+(CESFI!I388-CESFI!J388)+(CERES!I388-CERES!J388)</f>
        <v>1</v>
      </c>
      <c r="J388" s="45">
        <f t="shared" si="16"/>
        <v>31</v>
      </c>
      <c r="K388" s="33">
        <v>9.5500000000000007</v>
      </c>
      <c r="L388" s="33">
        <f t="shared" si="17"/>
        <v>305.60000000000002</v>
      </c>
      <c r="M388" s="30">
        <f t="shared" si="18"/>
        <v>9.5500000000000007</v>
      </c>
    </row>
    <row r="389" spans="1:13" ht="39.950000000000003" customHeight="1" x14ac:dyDescent="0.45">
      <c r="A389" s="155"/>
      <c r="B389" s="157"/>
      <c r="C389" s="66">
        <v>386</v>
      </c>
      <c r="D389" s="77" t="s">
        <v>263</v>
      </c>
      <c r="E389" s="115" t="s">
        <v>950</v>
      </c>
      <c r="F389" s="49" t="s">
        <v>35</v>
      </c>
      <c r="G389" s="49" t="s">
        <v>40</v>
      </c>
      <c r="H389" s="32">
        <f>REITORIA!I389+MUSEU!I389+ESAG!I389+CEART!I389+FAED!I389+CEAD!I389+CEFID!I389+CESFI!I389+CERES!I389</f>
        <v>18</v>
      </c>
      <c r="I389" s="38">
        <f>(REITORIA!I389-REITORIA!J389)+(MUSEU!I389-MUSEU!J389)+(ESAG!I389-ESAG!J389)+(CEART!I389-CEART!J389)+(FAED!I389-FAED!J389)+(CEAD!I389-CEAD!J389)+(CEFID!I389-CEFID!J389)+(CESFI!I389-CESFI!J389)+(CERES!I389-CERES!J389)</f>
        <v>13</v>
      </c>
      <c r="J389" s="45">
        <f t="shared" ref="J389:J452" si="19">H389-I389</f>
        <v>5</v>
      </c>
      <c r="K389" s="33">
        <v>18.29</v>
      </c>
      <c r="L389" s="33">
        <f t="shared" ref="L389:L452" si="20">K389*H389</f>
        <v>329.21999999999997</v>
      </c>
      <c r="M389" s="30">
        <f t="shared" ref="M389:M452" si="21">K389*I389</f>
        <v>237.76999999999998</v>
      </c>
    </row>
    <row r="390" spans="1:13" ht="39.950000000000003" customHeight="1" x14ac:dyDescent="0.45">
      <c r="A390" s="155"/>
      <c r="B390" s="157"/>
      <c r="C390" s="66">
        <v>387</v>
      </c>
      <c r="D390" s="77" t="s">
        <v>264</v>
      </c>
      <c r="E390" s="115" t="s">
        <v>950</v>
      </c>
      <c r="F390" s="49" t="s">
        <v>35</v>
      </c>
      <c r="G390" s="49" t="s">
        <v>40</v>
      </c>
      <c r="H390" s="32">
        <f>REITORIA!I390+MUSEU!I390+ESAG!I390+CEART!I390+FAED!I390+CEAD!I390+CEFID!I390+CESFI!I390+CERES!I390</f>
        <v>16</v>
      </c>
      <c r="I390" s="38">
        <f>(REITORIA!I390-REITORIA!J390)+(MUSEU!I390-MUSEU!J390)+(ESAG!I390-ESAG!J390)+(CEART!I390-CEART!J390)+(FAED!I390-FAED!J390)+(CEAD!I390-CEAD!J390)+(CEFID!I390-CEFID!J390)+(CESFI!I390-CESFI!J390)+(CERES!I390-CERES!J390)</f>
        <v>11</v>
      </c>
      <c r="J390" s="45">
        <f t="shared" si="19"/>
        <v>5</v>
      </c>
      <c r="K390" s="33">
        <v>6.71</v>
      </c>
      <c r="L390" s="33">
        <f t="shared" si="20"/>
        <v>107.36</v>
      </c>
      <c r="M390" s="30">
        <f t="shared" si="21"/>
        <v>73.81</v>
      </c>
    </row>
    <row r="391" spans="1:13" ht="39.950000000000003" customHeight="1" x14ac:dyDescent="0.45">
      <c r="A391" s="155"/>
      <c r="B391" s="157"/>
      <c r="C391" s="66">
        <v>388</v>
      </c>
      <c r="D391" s="75" t="s">
        <v>265</v>
      </c>
      <c r="E391" s="115" t="s">
        <v>950</v>
      </c>
      <c r="F391" s="49" t="s">
        <v>35</v>
      </c>
      <c r="G391" s="49" t="s">
        <v>40</v>
      </c>
      <c r="H391" s="32">
        <f>REITORIA!I391+MUSEU!I391+ESAG!I391+CEART!I391+FAED!I391+CEAD!I391+CEFID!I391+CESFI!I391+CERES!I391</f>
        <v>11</v>
      </c>
      <c r="I391" s="38">
        <f>(REITORIA!I391-REITORIA!J391)+(MUSEU!I391-MUSEU!J391)+(ESAG!I391-ESAG!J391)+(CEART!I391-CEART!J391)+(FAED!I391-FAED!J391)+(CEAD!I391-CEAD!J391)+(CEFID!I391-CEFID!J391)+(CESFI!I391-CESFI!J391)+(CERES!I391-CERES!J391)</f>
        <v>4</v>
      </c>
      <c r="J391" s="45">
        <f t="shared" si="19"/>
        <v>7</v>
      </c>
      <c r="K391" s="33">
        <v>17.32</v>
      </c>
      <c r="L391" s="33">
        <f t="shared" si="20"/>
        <v>190.52</v>
      </c>
      <c r="M391" s="30">
        <f t="shared" si="21"/>
        <v>69.28</v>
      </c>
    </row>
    <row r="392" spans="1:13" ht="39.950000000000003" customHeight="1" x14ac:dyDescent="0.45">
      <c r="A392" s="155"/>
      <c r="B392" s="157"/>
      <c r="C392" s="66">
        <v>389</v>
      </c>
      <c r="D392" s="75" t="s">
        <v>266</v>
      </c>
      <c r="E392" s="115" t="s">
        <v>950</v>
      </c>
      <c r="F392" s="49" t="s">
        <v>35</v>
      </c>
      <c r="G392" s="49" t="s">
        <v>40</v>
      </c>
      <c r="H392" s="32">
        <f>REITORIA!I392+MUSEU!I392+ESAG!I392+CEART!I392+FAED!I392+CEAD!I392+CEFID!I392+CESFI!I392+CERES!I392</f>
        <v>17</v>
      </c>
      <c r="I392" s="38">
        <f>(REITORIA!I392-REITORIA!J392)+(MUSEU!I392-MUSEU!J392)+(ESAG!I392-ESAG!J392)+(CEART!I392-CEART!J392)+(FAED!I392-FAED!J392)+(CEAD!I392-CEAD!J392)+(CEFID!I392-CEFID!J392)+(CESFI!I392-CESFI!J392)+(CERES!I392-CERES!J392)</f>
        <v>8</v>
      </c>
      <c r="J392" s="45">
        <f t="shared" si="19"/>
        <v>9</v>
      </c>
      <c r="K392" s="33">
        <v>6.77</v>
      </c>
      <c r="L392" s="33">
        <f t="shared" si="20"/>
        <v>115.08999999999999</v>
      </c>
      <c r="M392" s="30">
        <f t="shared" si="21"/>
        <v>54.16</v>
      </c>
    </row>
    <row r="393" spans="1:13" ht="39.950000000000003" customHeight="1" x14ac:dyDescent="0.45">
      <c r="A393" s="155"/>
      <c r="B393" s="157"/>
      <c r="C393" s="66">
        <v>390</v>
      </c>
      <c r="D393" s="75" t="s">
        <v>267</v>
      </c>
      <c r="E393" s="115" t="s">
        <v>950</v>
      </c>
      <c r="F393" s="49" t="s">
        <v>35</v>
      </c>
      <c r="G393" s="49" t="s">
        <v>40</v>
      </c>
      <c r="H393" s="32">
        <f>REITORIA!I393+MUSEU!I393+ESAG!I393+CEART!I393+FAED!I393+CEAD!I393+CEFID!I393+CESFI!I393+CERES!I393</f>
        <v>12</v>
      </c>
      <c r="I393" s="38">
        <f>(REITORIA!I393-REITORIA!J393)+(MUSEU!I393-MUSEU!J393)+(ESAG!I393-ESAG!J393)+(CEART!I393-CEART!J393)+(FAED!I393-FAED!J393)+(CEAD!I393-CEAD!J393)+(CEFID!I393-CEFID!J393)+(CESFI!I393-CESFI!J393)+(CERES!I393-CERES!J393)</f>
        <v>1</v>
      </c>
      <c r="J393" s="45">
        <f t="shared" si="19"/>
        <v>11</v>
      </c>
      <c r="K393" s="33">
        <v>13.23</v>
      </c>
      <c r="L393" s="33">
        <f t="shared" si="20"/>
        <v>158.76</v>
      </c>
      <c r="M393" s="30">
        <f t="shared" si="21"/>
        <v>13.23</v>
      </c>
    </row>
    <row r="394" spans="1:13" ht="39.950000000000003" customHeight="1" x14ac:dyDescent="0.45">
      <c r="A394" s="155"/>
      <c r="B394" s="157"/>
      <c r="C394" s="66">
        <v>391</v>
      </c>
      <c r="D394" s="75" t="s">
        <v>268</v>
      </c>
      <c r="E394" s="115" t="s">
        <v>950</v>
      </c>
      <c r="F394" s="49" t="s">
        <v>35</v>
      </c>
      <c r="G394" s="49" t="s">
        <v>40</v>
      </c>
      <c r="H394" s="32">
        <f>REITORIA!I394+MUSEU!I394+ESAG!I394+CEART!I394+FAED!I394+CEAD!I394+CEFID!I394+CESFI!I394+CERES!I394</f>
        <v>6</v>
      </c>
      <c r="I394" s="38">
        <f>(REITORIA!I394-REITORIA!J394)+(MUSEU!I394-MUSEU!J394)+(ESAG!I394-ESAG!J394)+(CEART!I394-CEART!J394)+(FAED!I394-FAED!J394)+(CEAD!I394-CEAD!J394)+(CEFID!I394-CEFID!J394)+(CESFI!I394-CESFI!J394)+(CERES!I394-CERES!J394)</f>
        <v>1</v>
      </c>
      <c r="J394" s="45">
        <f t="shared" si="19"/>
        <v>5</v>
      </c>
      <c r="K394" s="33">
        <v>6.7</v>
      </c>
      <c r="L394" s="33">
        <f t="shared" si="20"/>
        <v>40.200000000000003</v>
      </c>
      <c r="M394" s="30">
        <f t="shared" si="21"/>
        <v>6.7</v>
      </c>
    </row>
    <row r="395" spans="1:13" ht="39.950000000000003" customHeight="1" x14ac:dyDescent="0.45">
      <c r="A395" s="155"/>
      <c r="B395" s="157"/>
      <c r="C395" s="66">
        <v>392</v>
      </c>
      <c r="D395" s="75" t="s">
        <v>269</v>
      </c>
      <c r="E395" s="115" t="s">
        <v>950</v>
      </c>
      <c r="F395" s="49" t="s">
        <v>35</v>
      </c>
      <c r="G395" s="49" t="s">
        <v>40</v>
      </c>
      <c r="H395" s="32">
        <f>REITORIA!I395+MUSEU!I395+ESAG!I395+CEART!I395+FAED!I395+CEAD!I395+CEFID!I395+CESFI!I395+CERES!I395</f>
        <v>6</v>
      </c>
      <c r="I395" s="38">
        <f>(REITORIA!I395-REITORIA!J395)+(MUSEU!I395-MUSEU!J395)+(ESAG!I395-ESAG!J395)+(CEART!I395-CEART!J395)+(FAED!I395-FAED!J395)+(CEAD!I395-CEAD!J395)+(CEFID!I395-CEFID!J395)+(CESFI!I395-CESFI!J395)+(CERES!I395-CERES!J395)</f>
        <v>5</v>
      </c>
      <c r="J395" s="45">
        <f t="shared" si="19"/>
        <v>1</v>
      </c>
      <c r="K395" s="33">
        <v>9.11</v>
      </c>
      <c r="L395" s="33">
        <f t="shared" si="20"/>
        <v>54.66</v>
      </c>
      <c r="M395" s="30">
        <f t="shared" si="21"/>
        <v>45.55</v>
      </c>
    </row>
    <row r="396" spans="1:13" ht="39.950000000000003" customHeight="1" x14ac:dyDescent="0.45">
      <c r="A396" s="155"/>
      <c r="B396" s="157"/>
      <c r="C396" s="66">
        <v>393</v>
      </c>
      <c r="D396" s="75" t="s">
        <v>492</v>
      </c>
      <c r="E396" s="115" t="s">
        <v>951</v>
      </c>
      <c r="F396" s="49" t="s">
        <v>35</v>
      </c>
      <c r="G396" s="49" t="s">
        <v>40</v>
      </c>
      <c r="H396" s="32">
        <f>REITORIA!I396+MUSEU!I396+ESAG!I396+CEART!I396+FAED!I396+CEAD!I396+CEFID!I396+CESFI!I396+CERES!I396</f>
        <v>6</v>
      </c>
      <c r="I396" s="38">
        <f>(REITORIA!I396-REITORIA!J396)+(MUSEU!I396-MUSEU!J396)+(ESAG!I396-ESAG!J396)+(CEART!I396-CEART!J396)+(FAED!I396-FAED!J396)+(CEAD!I396-CEAD!J396)+(CEFID!I396-CEFID!J396)+(CESFI!I396-CESFI!J396)+(CERES!I396-CERES!J396)</f>
        <v>6</v>
      </c>
      <c r="J396" s="45">
        <f t="shared" si="19"/>
        <v>0</v>
      </c>
      <c r="K396" s="33">
        <v>45</v>
      </c>
      <c r="L396" s="33">
        <f t="shared" si="20"/>
        <v>270</v>
      </c>
      <c r="M396" s="30">
        <f t="shared" si="21"/>
        <v>270</v>
      </c>
    </row>
    <row r="397" spans="1:13" ht="39.950000000000003" customHeight="1" x14ac:dyDescent="0.45">
      <c r="A397" s="155"/>
      <c r="B397" s="157"/>
      <c r="C397" s="66">
        <v>394</v>
      </c>
      <c r="D397" s="75" t="s">
        <v>493</v>
      </c>
      <c r="E397" s="115" t="s">
        <v>951</v>
      </c>
      <c r="F397" s="49" t="s">
        <v>35</v>
      </c>
      <c r="G397" s="49" t="s">
        <v>40</v>
      </c>
      <c r="H397" s="32">
        <f>REITORIA!I397+MUSEU!I397+ESAG!I397+CEART!I397+FAED!I397+CEAD!I397+CEFID!I397+CESFI!I397+CERES!I397</f>
        <v>6</v>
      </c>
      <c r="I397" s="38">
        <f>(REITORIA!I397-REITORIA!J397)+(MUSEU!I397-MUSEU!J397)+(ESAG!I397-ESAG!J397)+(CEART!I397-CEART!J397)+(FAED!I397-FAED!J397)+(CEAD!I397-CEAD!J397)+(CEFID!I397-CEFID!J397)+(CESFI!I397-CESFI!J397)+(CERES!I397-CERES!J397)</f>
        <v>4</v>
      </c>
      <c r="J397" s="45">
        <f t="shared" si="19"/>
        <v>2</v>
      </c>
      <c r="K397" s="33">
        <v>36</v>
      </c>
      <c r="L397" s="33">
        <f t="shared" si="20"/>
        <v>216</v>
      </c>
      <c r="M397" s="30">
        <f t="shared" si="21"/>
        <v>144</v>
      </c>
    </row>
    <row r="398" spans="1:13" ht="39.950000000000003" customHeight="1" x14ac:dyDescent="0.45">
      <c r="A398" s="155"/>
      <c r="B398" s="157"/>
      <c r="C398" s="66">
        <v>395</v>
      </c>
      <c r="D398" s="86" t="s">
        <v>494</v>
      </c>
      <c r="E398" s="115" t="s">
        <v>952</v>
      </c>
      <c r="F398" s="49" t="s">
        <v>35</v>
      </c>
      <c r="G398" s="49" t="s">
        <v>40</v>
      </c>
      <c r="H398" s="32">
        <f>REITORIA!I398+MUSEU!I398+ESAG!I398+CEART!I398+FAED!I398+CEAD!I398+CEFID!I398+CESFI!I398+CERES!I398</f>
        <v>22</v>
      </c>
      <c r="I398" s="38">
        <f>(REITORIA!I398-REITORIA!J398)+(MUSEU!I398-MUSEU!J398)+(ESAG!I398-ESAG!J398)+(CEART!I398-CEART!J398)+(FAED!I398-FAED!J398)+(CEAD!I398-CEAD!J398)+(CEFID!I398-CEFID!J398)+(CESFI!I398-CESFI!J398)+(CERES!I398-CERES!J398)</f>
        <v>6</v>
      </c>
      <c r="J398" s="45">
        <f t="shared" si="19"/>
        <v>16</v>
      </c>
      <c r="K398" s="33">
        <v>31.27</v>
      </c>
      <c r="L398" s="33">
        <f t="shared" si="20"/>
        <v>687.93999999999994</v>
      </c>
      <c r="M398" s="30">
        <f t="shared" si="21"/>
        <v>187.62</v>
      </c>
    </row>
    <row r="399" spans="1:13" ht="39.950000000000003" customHeight="1" x14ac:dyDescent="0.45">
      <c r="A399" s="155"/>
      <c r="B399" s="157"/>
      <c r="C399" s="66">
        <v>396</v>
      </c>
      <c r="D399" s="86" t="s">
        <v>495</v>
      </c>
      <c r="E399" s="115" t="s">
        <v>953</v>
      </c>
      <c r="F399" s="49" t="s">
        <v>35</v>
      </c>
      <c r="G399" s="49" t="s">
        <v>40</v>
      </c>
      <c r="H399" s="32">
        <f>REITORIA!I399+MUSEU!I399+ESAG!I399+CEART!I399+FAED!I399+CEAD!I399+CEFID!I399+CESFI!I399+CERES!I399</f>
        <v>22</v>
      </c>
      <c r="I399" s="38">
        <f>(REITORIA!I399-REITORIA!J399)+(MUSEU!I399-MUSEU!J399)+(ESAG!I399-ESAG!J399)+(CEART!I399-CEART!J399)+(FAED!I399-FAED!J399)+(CEAD!I399-CEAD!J399)+(CEFID!I399-CEFID!J399)+(CESFI!I399-CESFI!J399)+(CERES!I399-CERES!J399)</f>
        <v>6</v>
      </c>
      <c r="J399" s="45">
        <f t="shared" si="19"/>
        <v>16</v>
      </c>
      <c r="K399" s="33">
        <v>32.479999999999997</v>
      </c>
      <c r="L399" s="33">
        <f t="shared" si="20"/>
        <v>714.56</v>
      </c>
      <c r="M399" s="30">
        <f t="shared" si="21"/>
        <v>194.88</v>
      </c>
    </row>
    <row r="400" spans="1:13" ht="39.950000000000003" customHeight="1" x14ac:dyDescent="0.45">
      <c r="A400" s="155"/>
      <c r="B400" s="157"/>
      <c r="C400" s="66">
        <v>397</v>
      </c>
      <c r="D400" s="75" t="s">
        <v>270</v>
      </c>
      <c r="E400" s="115" t="s">
        <v>947</v>
      </c>
      <c r="F400" s="49" t="s">
        <v>35</v>
      </c>
      <c r="G400" s="49" t="s">
        <v>40</v>
      </c>
      <c r="H400" s="32">
        <f>REITORIA!I400+MUSEU!I400+ESAG!I400+CEART!I400+FAED!I400+CEAD!I400+CEFID!I400+CESFI!I400+CERES!I400</f>
        <v>64</v>
      </c>
      <c r="I400" s="38">
        <f>(REITORIA!I400-REITORIA!J400)+(MUSEU!I400-MUSEU!J400)+(ESAG!I400-ESAG!J400)+(CEART!I400-CEART!J400)+(FAED!I400-FAED!J400)+(CEAD!I400-CEAD!J400)+(CEFID!I400-CEFID!J400)+(CESFI!I400-CESFI!J400)+(CERES!I400-CERES!J400)</f>
        <v>9</v>
      </c>
      <c r="J400" s="45">
        <f t="shared" si="19"/>
        <v>55</v>
      </c>
      <c r="K400" s="33">
        <v>1.18</v>
      </c>
      <c r="L400" s="33">
        <f t="shared" si="20"/>
        <v>75.52</v>
      </c>
      <c r="M400" s="30">
        <f t="shared" si="21"/>
        <v>10.62</v>
      </c>
    </row>
    <row r="401" spans="1:13" ht="39.950000000000003" customHeight="1" x14ac:dyDescent="0.45">
      <c r="A401" s="155"/>
      <c r="B401" s="157"/>
      <c r="C401" s="66">
        <v>398</v>
      </c>
      <c r="D401" s="75" t="s">
        <v>271</v>
      </c>
      <c r="E401" s="115" t="s">
        <v>954</v>
      </c>
      <c r="F401" s="49" t="s">
        <v>35</v>
      </c>
      <c r="G401" s="49" t="s">
        <v>40</v>
      </c>
      <c r="H401" s="32">
        <f>REITORIA!I401+MUSEU!I401+ESAG!I401+CEART!I401+FAED!I401+CEAD!I401+CEFID!I401+CESFI!I401+CERES!I401</f>
        <v>99</v>
      </c>
      <c r="I401" s="38">
        <f>(REITORIA!I401-REITORIA!J401)+(MUSEU!I401-MUSEU!J401)+(ESAG!I401-ESAG!J401)+(CEART!I401-CEART!J401)+(FAED!I401-FAED!J401)+(CEAD!I401-CEAD!J401)+(CEFID!I401-CEFID!J401)+(CESFI!I401-CESFI!J401)+(CERES!I401-CERES!J401)</f>
        <v>12</v>
      </c>
      <c r="J401" s="45">
        <f t="shared" si="19"/>
        <v>87</v>
      </c>
      <c r="K401" s="33">
        <v>1.1000000000000001</v>
      </c>
      <c r="L401" s="33">
        <f t="shared" si="20"/>
        <v>108.9</v>
      </c>
      <c r="M401" s="30">
        <f t="shared" si="21"/>
        <v>13.200000000000001</v>
      </c>
    </row>
    <row r="402" spans="1:13" ht="39.950000000000003" customHeight="1" x14ac:dyDescent="0.45">
      <c r="A402" s="155"/>
      <c r="B402" s="157"/>
      <c r="C402" s="66">
        <v>399</v>
      </c>
      <c r="D402" s="75" t="s">
        <v>272</v>
      </c>
      <c r="E402" s="115" t="s">
        <v>954</v>
      </c>
      <c r="F402" s="49" t="s">
        <v>35</v>
      </c>
      <c r="G402" s="49" t="s">
        <v>40</v>
      </c>
      <c r="H402" s="32">
        <f>REITORIA!I402+MUSEU!I402+ESAG!I402+CEART!I402+FAED!I402+CEAD!I402+CEFID!I402+CESFI!I402+CERES!I402</f>
        <v>89</v>
      </c>
      <c r="I402" s="38">
        <f>(REITORIA!I402-REITORIA!J402)+(MUSEU!I402-MUSEU!J402)+(ESAG!I402-ESAG!J402)+(CEART!I402-CEART!J402)+(FAED!I402-FAED!J402)+(CEAD!I402-CEAD!J402)+(CEFID!I402-CEFID!J402)+(CESFI!I402-CESFI!J402)+(CERES!I402-CERES!J402)</f>
        <v>12</v>
      </c>
      <c r="J402" s="45">
        <f t="shared" si="19"/>
        <v>77</v>
      </c>
      <c r="K402" s="33">
        <v>2.72</v>
      </c>
      <c r="L402" s="33">
        <f t="shared" si="20"/>
        <v>242.08</v>
      </c>
      <c r="M402" s="30">
        <f t="shared" si="21"/>
        <v>32.64</v>
      </c>
    </row>
    <row r="403" spans="1:13" ht="39.950000000000003" customHeight="1" x14ac:dyDescent="0.45">
      <c r="A403" s="155"/>
      <c r="B403" s="157"/>
      <c r="C403" s="66">
        <v>400</v>
      </c>
      <c r="D403" s="75" t="s">
        <v>273</v>
      </c>
      <c r="E403" s="115" t="s">
        <v>954</v>
      </c>
      <c r="F403" s="49" t="s">
        <v>35</v>
      </c>
      <c r="G403" s="49" t="s">
        <v>40</v>
      </c>
      <c r="H403" s="32">
        <f>REITORIA!I403+MUSEU!I403+ESAG!I403+CEART!I403+FAED!I403+CEAD!I403+CEFID!I403+CESFI!I403+CERES!I403</f>
        <v>77</v>
      </c>
      <c r="I403" s="38">
        <f>(REITORIA!I403-REITORIA!J403)+(MUSEU!I403-MUSEU!J403)+(ESAG!I403-ESAG!J403)+(CEART!I403-CEART!J403)+(FAED!I403-FAED!J403)+(CEAD!I403-CEAD!J403)+(CEFID!I403-CEFID!J403)+(CESFI!I403-CESFI!J403)+(CERES!I403-CERES!J403)</f>
        <v>18</v>
      </c>
      <c r="J403" s="45">
        <f t="shared" si="19"/>
        <v>59</v>
      </c>
      <c r="K403" s="33">
        <v>6.37</v>
      </c>
      <c r="L403" s="33">
        <f t="shared" si="20"/>
        <v>490.49</v>
      </c>
      <c r="M403" s="30">
        <f t="shared" si="21"/>
        <v>114.66</v>
      </c>
    </row>
    <row r="404" spans="1:13" ht="39.950000000000003" customHeight="1" x14ac:dyDescent="0.45">
      <c r="A404" s="155"/>
      <c r="B404" s="157"/>
      <c r="C404" s="66">
        <v>401</v>
      </c>
      <c r="D404" s="75" t="s">
        <v>274</v>
      </c>
      <c r="E404" s="115" t="s">
        <v>954</v>
      </c>
      <c r="F404" s="49" t="s">
        <v>35</v>
      </c>
      <c r="G404" s="49" t="s">
        <v>40</v>
      </c>
      <c r="H404" s="32">
        <f>REITORIA!I404+MUSEU!I404+ESAG!I404+CEART!I404+FAED!I404+CEAD!I404+CEFID!I404+CESFI!I404+CERES!I404</f>
        <v>77</v>
      </c>
      <c r="I404" s="38">
        <f>(REITORIA!I404-REITORIA!J404)+(MUSEU!I404-MUSEU!J404)+(ESAG!I404-ESAG!J404)+(CEART!I404-CEART!J404)+(FAED!I404-FAED!J404)+(CEAD!I404-CEAD!J404)+(CEFID!I404-CEFID!J404)+(CESFI!I404-CESFI!J404)+(CERES!I404-CERES!J404)</f>
        <v>13</v>
      </c>
      <c r="J404" s="45">
        <f t="shared" si="19"/>
        <v>64</v>
      </c>
      <c r="K404" s="33">
        <v>2.87</v>
      </c>
      <c r="L404" s="33">
        <f t="shared" si="20"/>
        <v>220.99</v>
      </c>
      <c r="M404" s="30">
        <f t="shared" si="21"/>
        <v>37.31</v>
      </c>
    </row>
    <row r="405" spans="1:13" ht="39.950000000000003" customHeight="1" x14ac:dyDescent="0.45">
      <c r="A405" s="155"/>
      <c r="B405" s="157"/>
      <c r="C405" s="66">
        <v>402</v>
      </c>
      <c r="D405" s="75" t="s">
        <v>275</v>
      </c>
      <c r="E405" s="115" t="s">
        <v>954</v>
      </c>
      <c r="F405" s="49" t="s">
        <v>35</v>
      </c>
      <c r="G405" s="49" t="s">
        <v>40</v>
      </c>
      <c r="H405" s="32">
        <f>REITORIA!I405+MUSEU!I405+ESAG!I405+CEART!I405+FAED!I405+CEAD!I405+CEFID!I405+CESFI!I405+CERES!I405</f>
        <v>69</v>
      </c>
      <c r="I405" s="38">
        <f>(REITORIA!I405-REITORIA!J405)+(MUSEU!I405-MUSEU!J405)+(ESAG!I405-ESAG!J405)+(CEART!I405-CEART!J405)+(FAED!I405-FAED!J405)+(CEAD!I405-CEAD!J405)+(CEFID!I405-CEFID!J405)+(CESFI!I405-CESFI!J405)+(CERES!I405-CERES!J405)</f>
        <v>15</v>
      </c>
      <c r="J405" s="45">
        <f t="shared" si="19"/>
        <v>54</v>
      </c>
      <c r="K405" s="33">
        <v>0.99</v>
      </c>
      <c r="L405" s="33">
        <f t="shared" si="20"/>
        <v>68.31</v>
      </c>
      <c r="M405" s="30">
        <f t="shared" si="21"/>
        <v>14.85</v>
      </c>
    </row>
    <row r="406" spans="1:13" ht="39.950000000000003" customHeight="1" x14ac:dyDescent="0.45">
      <c r="A406" s="155"/>
      <c r="B406" s="157"/>
      <c r="C406" s="66">
        <v>403</v>
      </c>
      <c r="D406" s="75" t="s">
        <v>276</v>
      </c>
      <c r="E406" s="115" t="s">
        <v>954</v>
      </c>
      <c r="F406" s="49" t="s">
        <v>35</v>
      </c>
      <c r="G406" s="49" t="s">
        <v>40</v>
      </c>
      <c r="H406" s="32">
        <f>REITORIA!I406+MUSEU!I406+ESAG!I406+CEART!I406+FAED!I406+CEAD!I406+CEFID!I406+CESFI!I406+CERES!I406</f>
        <v>69</v>
      </c>
      <c r="I406" s="38">
        <f>(REITORIA!I406-REITORIA!J406)+(MUSEU!I406-MUSEU!J406)+(ESAG!I406-ESAG!J406)+(CEART!I406-CEART!J406)+(FAED!I406-FAED!J406)+(CEAD!I406-CEAD!J406)+(CEFID!I406-CEFID!J406)+(CESFI!I406-CESFI!J406)+(CERES!I406-CERES!J406)</f>
        <v>15</v>
      </c>
      <c r="J406" s="45">
        <f t="shared" si="19"/>
        <v>54</v>
      </c>
      <c r="K406" s="33">
        <v>1.04</v>
      </c>
      <c r="L406" s="33">
        <f t="shared" si="20"/>
        <v>71.760000000000005</v>
      </c>
      <c r="M406" s="30">
        <f t="shared" si="21"/>
        <v>15.600000000000001</v>
      </c>
    </row>
    <row r="407" spans="1:13" ht="39.950000000000003" customHeight="1" x14ac:dyDescent="0.45">
      <c r="A407" s="155"/>
      <c r="B407" s="157"/>
      <c r="C407" s="66">
        <v>404</v>
      </c>
      <c r="D407" s="75" t="s">
        <v>277</v>
      </c>
      <c r="E407" s="115" t="s">
        <v>955</v>
      </c>
      <c r="F407" s="49" t="s">
        <v>35</v>
      </c>
      <c r="G407" s="49" t="s">
        <v>40</v>
      </c>
      <c r="H407" s="32">
        <f>REITORIA!I407+MUSEU!I407+ESAG!I407+CEART!I407+FAED!I407+CEAD!I407+CEFID!I407+CESFI!I407+CERES!I407</f>
        <v>42</v>
      </c>
      <c r="I407" s="38">
        <f>(REITORIA!I407-REITORIA!J407)+(MUSEU!I407-MUSEU!J407)+(ESAG!I407-ESAG!J407)+(CEART!I407-CEART!J407)+(FAED!I407-FAED!J407)+(CEAD!I407-CEAD!J407)+(CEFID!I407-CEFID!J407)+(CESFI!I407-CESFI!J407)+(CERES!I407-CERES!J407)</f>
        <v>15</v>
      </c>
      <c r="J407" s="45">
        <f t="shared" si="19"/>
        <v>27</v>
      </c>
      <c r="K407" s="33">
        <v>11.78</v>
      </c>
      <c r="L407" s="33">
        <f t="shared" si="20"/>
        <v>494.76</v>
      </c>
      <c r="M407" s="30">
        <f t="shared" si="21"/>
        <v>176.7</v>
      </c>
    </row>
    <row r="408" spans="1:13" ht="39.950000000000003" customHeight="1" x14ac:dyDescent="0.45">
      <c r="A408" s="155"/>
      <c r="B408" s="157"/>
      <c r="C408" s="66">
        <v>405</v>
      </c>
      <c r="D408" s="75" t="s">
        <v>278</v>
      </c>
      <c r="E408" s="115" t="s">
        <v>955</v>
      </c>
      <c r="F408" s="49" t="s">
        <v>35</v>
      </c>
      <c r="G408" s="49" t="s">
        <v>40</v>
      </c>
      <c r="H408" s="32">
        <f>REITORIA!I408+MUSEU!I408+ESAG!I408+CEART!I408+FAED!I408+CEAD!I408+CEFID!I408+CESFI!I408+CERES!I408</f>
        <v>41</v>
      </c>
      <c r="I408" s="38">
        <f>(REITORIA!I408-REITORIA!J408)+(MUSEU!I408-MUSEU!J408)+(ESAG!I408-ESAG!J408)+(CEART!I408-CEART!J408)+(FAED!I408-FAED!J408)+(CEAD!I408-CEAD!J408)+(CEFID!I408-CEFID!J408)+(CESFI!I408-CESFI!J408)+(CERES!I408-CERES!J408)</f>
        <v>14</v>
      </c>
      <c r="J408" s="45">
        <f t="shared" si="19"/>
        <v>27</v>
      </c>
      <c r="K408" s="33">
        <v>15.09</v>
      </c>
      <c r="L408" s="33">
        <f t="shared" si="20"/>
        <v>618.68999999999994</v>
      </c>
      <c r="M408" s="30">
        <f t="shared" si="21"/>
        <v>211.26</v>
      </c>
    </row>
    <row r="409" spans="1:13" ht="39.950000000000003" customHeight="1" x14ac:dyDescent="0.45">
      <c r="A409" s="155"/>
      <c r="B409" s="157"/>
      <c r="C409" s="66">
        <v>406</v>
      </c>
      <c r="D409" s="75" t="s">
        <v>279</v>
      </c>
      <c r="E409" s="115" t="s">
        <v>955</v>
      </c>
      <c r="F409" s="49" t="s">
        <v>35</v>
      </c>
      <c r="G409" s="49" t="s">
        <v>40</v>
      </c>
      <c r="H409" s="32">
        <f>REITORIA!I409+MUSEU!I409+ESAG!I409+CEART!I409+FAED!I409+CEAD!I409+CEFID!I409+CESFI!I409+CERES!I409</f>
        <v>41</v>
      </c>
      <c r="I409" s="38">
        <f>(REITORIA!I409-REITORIA!J409)+(MUSEU!I409-MUSEU!J409)+(ESAG!I409-ESAG!J409)+(CEART!I409-CEART!J409)+(FAED!I409-FAED!J409)+(CEAD!I409-CEAD!J409)+(CEFID!I409-CEFID!J409)+(CESFI!I409-CESFI!J409)+(CERES!I409-CERES!J409)</f>
        <v>9</v>
      </c>
      <c r="J409" s="45">
        <f t="shared" si="19"/>
        <v>32</v>
      </c>
      <c r="K409" s="33">
        <v>15.44</v>
      </c>
      <c r="L409" s="33">
        <f t="shared" si="20"/>
        <v>633.04</v>
      </c>
      <c r="M409" s="30">
        <f t="shared" si="21"/>
        <v>138.96</v>
      </c>
    </row>
    <row r="410" spans="1:13" ht="39.950000000000003" customHeight="1" x14ac:dyDescent="0.45">
      <c r="A410" s="155"/>
      <c r="B410" s="157"/>
      <c r="C410" s="66">
        <v>407</v>
      </c>
      <c r="D410" s="75" t="s">
        <v>280</v>
      </c>
      <c r="E410" s="115" t="s">
        <v>947</v>
      </c>
      <c r="F410" s="49" t="s">
        <v>35</v>
      </c>
      <c r="G410" s="49" t="s">
        <v>40</v>
      </c>
      <c r="H410" s="32">
        <f>REITORIA!I410+MUSEU!I410+ESAG!I410+CEART!I410+FAED!I410+CEAD!I410+CEFID!I410+CESFI!I410+CERES!I410</f>
        <v>65</v>
      </c>
      <c r="I410" s="38">
        <f>(REITORIA!I410-REITORIA!J410)+(MUSEU!I410-MUSEU!J410)+(ESAG!I410-ESAG!J410)+(CEART!I410-CEART!J410)+(FAED!I410-FAED!J410)+(CEAD!I410-CEAD!J410)+(CEFID!I410-CEFID!J410)+(CESFI!I410-CESFI!J410)+(CERES!I410-CERES!J410)</f>
        <v>13</v>
      </c>
      <c r="J410" s="45">
        <f t="shared" si="19"/>
        <v>52</v>
      </c>
      <c r="K410" s="33">
        <v>2.29</v>
      </c>
      <c r="L410" s="33">
        <f t="shared" si="20"/>
        <v>148.85</v>
      </c>
      <c r="M410" s="30">
        <f t="shared" si="21"/>
        <v>29.77</v>
      </c>
    </row>
    <row r="411" spans="1:13" ht="39.950000000000003" customHeight="1" x14ac:dyDescent="0.45">
      <c r="A411" s="155"/>
      <c r="B411" s="157"/>
      <c r="C411" s="66">
        <v>408</v>
      </c>
      <c r="D411" s="75" t="s">
        <v>281</v>
      </c>
      <c r="E411" s="115" t="s">
        <v>947</v>
      </c>
      <c r="F411" s="49" t="s">
        <v>35</v>
      </c>
      <c r="G411" s="49" t="s">
        <v>40</v>
      </c>
      <c r="H411" s="32">
        <f>REITORIA!I411+MUSEU!I411+ESAG!I411+CEART!I411+FAED!I411+CEAD!I411+CEFID!I411+CESFI!I411+CERES!I411</f>
        <v>65</v>
      </c>
      <c r="I411" s="38">
        <f>(REITORIA!I411-REITORIA!J411)+(MUSEU!I411-MUSEU!J411)+(ESAG!I411-ESAG!J411)+(CEART!I411-CEART!J411)+(FAED!I411-FAED!J411)+(CEAD!I411-CEAD!J411)+(CEFID!I411-CEFID!J411)+(CESFI!I411-CESFI!J411)+(CERES!I411-CERES!J411)</f>
        <v>13</v>
      </c>
      <c r="J411" s="45">
        <f t="shared" si="19"/>
        <v>52</v>
      </c>
      <c r="K411" s="33">
        <v>2.88</v>
      </c>
      <c r="L411" s="33">
        <f t="shared" si="20"/>
        <v>187.2</v>
      </c>
      <c r="M411" s="30">
        <f t="shared" si="21"/>
        <v>37.44</v>
      </c>
    </row>
    <row r="412" spans="1:13" ht="39.950000000000003" customHeight="1" x14ac:dyDescent="0.45">
      <c r="A412" s="155"/>
      <c r="B412" s="157"/>
      <c r="C412" s="66">
        <v>409</v>
      </c>
      <c r="D412" s="75" t="s">
        <v>282</v>
      </c>
      <c r="E412" s="115" t="s">
        <v>956</v>
      </c>
      <c r="F412" s="49" t="s">
        <v>35</v>
      </c>
      <c r="G412" s="49" t="s">
        <v>40</v>
      </c>
      <c r="H412" s="32">
        <f>REITORIA!I412+MUSEU!I412+ESAG!I412+CEART!I412+FAED!I412+CEAD!I412+CEFID!I412+CESFI!I412+CERES!I412</f>
        <v>75</v>
      </c>
      <c r="I412" s="38">
        <f>(REITORIA!I412-REITORIA!J412)+(MUSEU!I412-MUSEU!J412)+(ESAG!I412-ESAG!J412)+(CEART!I412-CEART!J412)+(FAED!I412-FAED!J412)+(CEAD!I412-CEAD!J412)+(CEFID!I412-CEFID!J412)+(CESFI!I412-CESFI!J412)+(CERES!I412-CERES!J412)</f>
        <v>13</v>
      </c>
      <c r="J412" s="45">
        <f t="shared" si="19"/>
        <v>62</v>
      </c>
      <c r="K412" s="33">
        <v>2.09</v>
      </c>
      <c r="L412" s="33">
        <f t="shared" si="20"/>
        <v>156.75</v>
      </c>
      <c r="M412" s="30">
        <f t="shared" si="21"/>
        <v>27.169999999999998</v>
      </c>
    </row>
    <row r="413" spans="1:13" ht="39.950000000000003" customHeight="1" x14ac:dyDescent="0.45">
      <c r="A413" s="155"/>
      <c r="B413" s="157"/>
      <c r="C413" s="66">
        <v>410</v>
      </c>
      <c r="D413" s="75" t="s">
        <v>283</v>
      </c>
      <c r="E413" s="115" t="s">
        <v>956</v>
      </c>
      <c r="F413" s="49" t="s">
        <v>35</v>
      </c>
      <c r="G413" s="49" t="s">
        <v>40</v>
      </c>
      <c r="H413" s="32">
        <f>REITORIA!I413+MUSEU!I413+ESAG!I413+CEART!I413+FAED!I413+CEAD!I413+CEFID!I413+CESFI!I413+CERES!I413</f>
        <v>75</v>
      </c>
      <c r="I413" s="38">
        <f>(REITORIA!I413-REITORIA!J413)+(MUSEU!I413-MUSEU!J413)+(ESAG!I413-ESAG!J413)+(CEART!I413-CEART!J413)+(FAED!I413-FAED!J413)+(CEAD!I413-CEAD!J413)+(CEFID!I413-CEFID!J413)+(CESFI!I413-CESFI!J413)+(CERES!I413-CERES!J413)</f>
        <v>13</v>
      </c>
      <c r="J413" s="45">
        <f t="shared" si="19"/>
        <v>62</v>
      </c>
      <c r="K413" s="33">
        <v>1.55</v>
      </c>
      <c r="L413" s="33">
        <f t="shared" si="20"/>
        <v>116.25</v>
      </c>
      <c r="M413" s="30">
        <f t="shared" si="21"/>
        <v>20.150000000000002</v>
      </c>
    </row>
    <row r="414" spans="1:13" ht="39.950000000000003" customHeight="1" x14ac:dyDescent="0.45">
      <c r="A414" s="155"/>
      <c r="B414" s="157"/>
      <c r="C414" s="66">
        <v>411</v>
      </c>
      <c r="D414" s="75" t="s">
        <v>284</v>
      </c>
      <c r="E414" s="115" t="s">
        <v>956</v>
      </c>
      <c r="F414" s="49" t="s">
        <v>35</v>
      </c>
      <c r="G414" s="49" t="s">
        <v>40</v>
      </c>
      <c r="H414" s="32">
        <f>REITORIA!I414+MUSEU!I414+ESAG!I414+CEART!I414+FAED!I414+CEAD!I414+CEFID!I414+CESFI!I414+CERES!I414</f>
        <v>75</v>
      </c>
      <c r="I414" s="38">
        <f>(REITORIA!I414-REITORIA!J414)+(MUSEU!I414-MUSEU!J414)+(ESAG!I414-ESAG!J414)+(CEART!I414-CEART!J414)+(FAED!I414-FAED!J414)+(CEAD!I414-CEAD!J414)+(CEFID!I414-CEFID!J414)+(CESFI!I414-CESFI!J414)+(CERES!I414-CERES!J414)</f>
        <v>8</v>
      </c>
      <c r="J414" s="45">
        <f t="shared" si="19"/>
        <v>67</v>
      </c>
      <c r="K414" s="33">
        <v>2.2200000000000002</v>
      </c>
      <c r="L414" s="33">
        <f t="shared" si="20"/>
        <v>166.50000000000003</v>
      </c>
      <c r="M414" s="30">
        <f t="shared" si="21"/>
        <v>17.760000000000002</v>
      </c>
    </row>
    <row r="415" spans="1:13" ht="39.950000000000003" customHeight="1" x14ac:dyDescent="0.45">
      <c r="A415" s="155"/>
      <c r="B415" s="157"/>
      <c r="C415" s="66">
        <v>412</v>
      </c>
      <c r="D415" s="75" t="s">
        <v>285</v>
      </c>
      <c r="E415" s="115" t="s">
        <v>956</v>
      </c>
      <c r="F415" s="49" t="s">
        <v>35</v>
      </c>
      <c r="G415" s="49" t="s">
        <v>40</v>
      </c>
      <c r="H415" s="32">
        <f>REITORIA!I415+MUSEU!I415+ESAG!I415+CEART!I415+FAED!I415+CEAD!I415+CEFID!I415+CESFI!I415+CERES!I415</f>
        <v>60</v>
      </c>
      <c r="I415" s="38">
        <f>(REITORIA!I415-REITORIA!J415)+(MUSEU!I415-MUSEU!J415)+(ESAG!I415-ESAG!J415)+(CEART!I415-CEART!J415)+(FAED!I415-FAED!J415)+(CEAD!I415-CEAD!J415)+(CEFID!I415-CEFID!J415)+(CESFI!I415-CESFI!J415)+(CERES!I415-CERES!J415)</f>
        <v>13</v>
      </c>
      <c r="J415" s="45">
        <f t="shared" si="19"/>
        <v>47</v>
      </c>
      <c r="K415" s="33">
        <v>3.2</v>
      </c>
      <c r="L415" s="33">
        <f t="shared" si="20"/>
        <v>192</v>
      </c>
      <c r="M415" s="30">
        <f t="shared" si="21"/>
        <v>41.6</v>
      </c>
    </row>
    <row r="416" spans="1:13" ht="39.950000000000003" customHeight="1" x14ac:dyDescent="0.45">
      <c r="A416" s="155"/>
      <c r="B416" s="157"/>
      <c r="C416" s="66">
        <v>413</v>
      </c>
      <c r="D416" s="75" t="s">
        <v>286</v>
      </c>
      <c r="E416" s="115" t="s">
        <v>956</v>
      </c>
      <c r="F416" s="49" t="s">
        <v>35</v>
      </c>
      <c r="G416" s="49" t="s">
        <v>40</v>
      </c>
      <c r="H416" s="32">
        <f>REITORIA!I416+MUSEU!I416+ESAG!I416+CEART!I416+FAED!I416+CEAD!I416+CEFID!I416+CESFI!I416+CERES!I416</f>
        <v>80</v>
      </c>
      <c r="I416" s="38">
        <f>(REITORIA!I416-REITORIA!J416)+(MUSEU!I416-MUSEU!J416)+(ESAG!I416-ESAG!J416)+(CEART!I416-CEART!J416)+(FAED!I416-FAED!J416)+(CEAD!I416-CEAD!J416)+(CEFID!I416-CEFID!J416)+(CESFI!I416-CESFI!J416)+(CERES!I416-CERES!J416)</f>
        <v>13</v>
      </c>
      <c r="J416" s="45">
        <f t="shared" si="19"/>
        <v>67</v>
      </c>
      <c r="K416" s="33">
        <v>3.27</v>
      </c>
      <c r="L416" s="33">
        <f t="shared" si="20"/>
        <v>261.60000000000002</v>
      </c>
      <c r="M416" s="30">
        <f t="shared" si="21"/>
        <v>42.51</v>
      </c>
    </row>
    <row r="417" spans="1:13" ht="39.950000000000003" customHeight="1" x14ac:dyDescent="0.45">
      <c r="A417" s="155"/>
      <c r="B417" s="157"/>
      <c r="C417" s="66">
        <v>414</v>
      </c>
      <c r="D417" s="75" t="s">
        <v>287</v>
      </c>
      <c r="E417" s="115" t="s">
        <v>956</v>
      </c>
      <c r="F417" s="49" t="s">
        <v>35</v>
      </c>
      <c r="G417" s="49" t="s">
        <v>40</v>
      </c>
      <c r="H417" s="32">
        <f>REITORIA!I417+MUSEU!I417+ESAG!I417+CEART!I417+FAED!I417+CEAD!I417+CEFID!I417+CESFI!I417+CERES!I417</f>
        <v>70</v>
      </c>
      <c r="I417" s="38">
        <f>(REITORIA!I417-REITORIA!J417)+(MUSEU!I417-MUSEU!J417)+(ESAG!I417-ESAG!J417)+(CEART!I417-CEART!J417)+(FAED!I417-FAED!J417)+(CEAD!I417-CEAD!J417)+(CEFID!I417-CEFID!J417)+(CESFI!I417-CESFI!J417)+(CERES!I417-CERES!J417)</f>
        <v>13</v>
      </c>
      <c r="J417" s="45">
        <f t="shared" si="19"/>
        <v>57</v>
      </c>
      <c r="K417" s="33">
        <v>3.38</v>
      </c>
      <c r="L417" s="33">
        <f t="shared" si="20"/>
        <v>236.6</v>
      </c>
      <c r="M417" s="30">
        <f t="shared" si="21"/>
        <v>43.94</v>
      </c>
    </row>
    <row r="418" spans="1:13" ht="39.950000000000003" customHeight="1" x14ac:dyDescent="0.45">
      <c r="A418" s="155"/>
      <c r="B418" s="157"/>
      <c r="C418" s="66">
        <v>415</v>
      </c>
      <c r="D418" s="75" t="s">
        <v>288</v>
      </c>
      <c r="E418" s="115" t="s">
        <v>956</v>
      </c>
      <c r="F418" s="49" t="s">
        <v>35</v>
      </c>
      <c r="G418" s="49" t="s">
        <v>40</v>
      </c>
      <c r="H418" s="32">
        <f>REITORIA!I418+MUSEU!I418+ESAG!I418+CEART!I418+FAED!I418+CEAD!I418+CEFID!I418+CESFI!I418+CERES!I418</f>
        <v>125</v>
      </c>
      <c r="I418" s="38">
        <f>(REITORIA!I418-REITORIA!J418)+(MUSEU!I418-MUSEU!J418)+(ESAG!I418-ESAG!J418)+(CEART!I418-CEART!J418)+(FAED!I418-FAED!J418)+(CEAD!I418-CEAD!J418)+(CEFID!I418-CEFID!J418)+(CESFI!I418-CESFI!J418)+(CERES!I418-CERES!J418)</f>
        <v>32</v>
      </c>
      <c r="J418" s="45">
        <f t="shared" si="19"/>
        <v>93</v>
      </c>
      <c r="K418" s="33">
        <v>0.98</v>
      </c>
      <c r="L418" s="33">
        <f t="shared" si="20"/>
        <v>122.5</v>
      </c>
      <c r="M418" s="30">
        <f t="shared" si="21"/>
        <v>31.36</v>
      </c>
    </row>
    <row r="419" spans="1:13" ht="39.950000000000003" customHeight="1" x14ac:dyDescent="0.45">
      <c r="A419" s="155"/>
      <c r="B419" s="157"/>
      <c r="C419" s="66">
        <v>416</v>
      </c>
      <c r="D419" s="75" t="s">
        <v>289</v>
      </c>
      <c r="E419" s="115" t="s">
        <v>956</v>
      </c>
      <c r="F419" s="49" t="s">
        <v>35</v>
      </c>
      <c r="G419" s="49" t="s">
        <v>40</v>
      </c>
      <c r="H419" s="32">
        <f>REITORIA!I419+MUSEU!I419+ESAG!I419+CEART!I419+FAED!I419+CEAD!I419+CEFID!I419+CESFI!I419+CERES!I419</f>
        <v>85</v>
      </c>
      <c r="I419" s="38">
        <f>(REITORIA!I419-REITORIA!J419)+(MUSEU!I419-MUSEU!J419)+(ESAG!I419-ESAG!J419)+(CEART!I419-CEART!J419)+(FAED!I419-FAED!J419)+(CEAD!I419-CEAD!J419)+(CEFID!I419-CEFID!J419)+(CESFI!I419-CESFI!J419)+(CERES!I419-CERES!J419)</f>
        <v>38</v>
      </c>
      <c r="J419" s="45">
        <f t="shared" si="19"/>
        <v>47</v>
      </c>
      <c r="K419" s="33">
        <v>3.55</v>
      </c>
      <c r="L419" s="33">
        <f t="shared" si="20"/>
        <v>301.75</v>
      </c>
      <c r="M419" s="30">
        <f t="shared" si="21"/>
        <v>134.9</v>
      </c>
    </row>
    <row r="420" spans="1:13" ht="39.950000000000003" customHeight="1" x14ac:dyDescent="0.45">
      <c r="A420" s="155"/>
      <c r="B420" s="157"/>
      <c r="C420" s="66">
        <v>417</v>
      </c>
      <c r="D420" s="75" t="s">
        <v>290</v>
      </c>
      <c r="E420" s="115" t="s">
        <v>956</v>
      </c>
      <c r="F420" s="49" t="s">
        <v>35</v>
      </c>
      <c r="G420" s="49" t="s">
        <v>40</v>
      </c>
      <c r="H420" s="32">
        <f>REITORIA!I420+MUSEU!I420+ESAG!I420+CEART!I420+FAED!I420+CEAD!I420+CEFID!I420+CESFI!I420+CERES!I420</f>
        <v>50</v>
      </c>
      <c r="I420" s="38">
        <f>(REITORIA!I420-REITORIA!J420)+(MUSEU!I420-MUSEU!J420)+(ESAG!I420-ESAG!J420)+(CEART!I420-CEART!J420)+(FAED!I420-FAED!J420)+(CEAD!I420-CEAD!J420)+(CEFID!I420-CEFID!J420)+(CESFI!I420-CESFI!J420)+(CERES!I420-CERES!J420)</f>
        <v>13</v>
      </c>
      <c r="J420" s="45">
        <f t="shared" si="19"/>
        <v>37</v>
      </c>
      <c r="K420" s="33">
        <v>1.68</v>
      </c>
      <c r="L420" s="33">
        <f t="shared" si="20"/>
        <v>84</v>
      </c>
      <c r="M420" s="30">
        <f t="shared" si="21"/>
        <v>21.84</v>
      </c>
    </row>
    <row r="421" spans="1:13" ht="39.950000000000003" customHeight="1" x14ac:dyDescent="0.45">
      <c r="A421" s="155"/>
      <c r="B421" s="157"/>
      <c r="C421" s="66">
        <v>418</v>
      </c>
      <c r="D421" s="75" t="s">
        <v>291</v>
      </c>
      <c r="E421" s="115" t="s">
        <v>956</v>
      </c>
      <c r="F421" s="49" t="s">
        <v>35</v>
      </c>
      <c r="G421" s="49" t="s">
        <v>40</v>
      </c>
      <c r="H421" s="32">
        <f>REITORIA!I421+MUSEU!I421+ESAG!I421+CEART!I421+FAED!I421+CEAD!I421+CEFID!I421+CESFI!I421+CERES!I421</f>
        <v>65</v>
      </c>
      <c r="I421" s="38">
        <f>(REITORIA!I421-REITORIA!J421)+(MUSEU!I421-MUSEU!J421)+(ESAG!I421-ESAG!J421)+(CEART!I421-CEART!J421)+(FAED!I421-FAED!J421)+(CEAD!I421-CEAD!J421)+(CEFID!I421-CEFID!J421)+(CESFI!I421-CESFI!J421)+(CERES!I421-CERES!J421)</f>
        <v>10</v>
      </c>
      <c r="J421" s="45">
        <f t="shared" si="19"/>
        <v>55</v>
      </c>
      <c r="K421" s="33">
        <v>1.79</v>
      </c>
      <c r="L421" s="33">
        <f t="shared" si="20"/>
        <v>116.35000000000001</v>
      </c>
      <c r="M421" s="30">
        <f t="shared" si="21"/>
        <v>17.899999999999999</v>
      </c>
    </row>
    <row r="422" spans="1:13" ht="39.950000000000003" customHeight="1" x14ac:dyDescent="0.45">
      <c r="A422" s="155"/>
      <c r="B422" s="157"/>
      <c r="C422" s="66">
        <v>419</v>
      </c>
      <c r="D422" s="75" t="s">
        <v>292</v>
      </c>
      <c r="E422" s="115" t="s">
        <v>956</v>
      </c>
      <c r="F422" s="49" t="s">
        <v>35</v>
      </c>
      <c r="G422" s="49" t="s">
        <v>40</v>
      </c>
      <c r="H422" s="32">
        <f>REITORIA!I422+MUSEU!I422+ESAG!I422+CEART!I422+FAED!I422+CEAD!I422+CEFID!I422+CESFI!I422+CERES!I422</f>
        <v>45</v>
      </c>
      <c r="I422" s="38">
        <f>(REITORIA!I422-REITORIA!J422)+(MUSEU!I422-MUSEU!J422)+(ESAG!I422-ESAG!J422)+(CEART!I422-CEART!J422)+(FAED!I422-FAED!J422)+(CEAD!I422-CEAD!J422)+(CEFID!I422-CEFID!J422)+(CESFI!I422-CESFI!J422)+(CERES!I422-CERES!J422)</f>
        <v>10</v>
      </c>
      <c r="J422" s="45">
        <f t="shared" si="19"/>
        <v>35</v>
      </c>
      <c r="K422" s="33">
        <v>3.19</v>
      </c>
      <c r="L422" s="33">
        <f t="shared" si="20"/>
        <v>143.55000000000001</v>
      </c>
      <c r="M422" s="30">
        <f t="shared" si="21"/>
        <v>31.9</v>
      </c>
    </row>
    <row r="423" spans="1:13" ht="39.950000000000003" customHeight="1" x14ac:dyDescent="0.45">
      <c r="A423" s="155"/>
      <c r="B423" s="157"/>
      <c r="C423" s="66">
        <v>420</v>
      </c>
      <c r="D423" s="75" t="s">
        <v>293</v>
      </c>
      <c r="E423" s="115" t="s">
        <v>956</v>
      </c>
      <c r="F423" s="49" t="s">
        <v>35</v>
      </c>
      <c r="G423" s="49" t="s">
        <v>40</v>
      </c>
      <c r="H423" s="32">
        <f>REITORIA!I423+MUSEU!I423+ESAG!I423+CEART!I423+FAED!I423+CEAD!I423+CEFID!I423+CESFI!I423+CERES!I423</f>
        <v>65</v>
      </c>
      <c r="I423" s="38">
        <f>(REITORIA!I423-REITORIA!J423)+(MUSEU!I423-MUSEU!J423)+(ESAG!I423-ESAG!J423)+(CEART!I423-CEART!J423)+(FAED!I423-FAED!J423)+(CEAD!I423-CEAD!J423)+(CEFID!I423-CEFID!J423)+(CESFI!I423-CESFI!J423)+(CERES!I423-CERES!J423)</f>
        <v>14</v>
      </c>
      <c r="J423" s="45">
        <f t="shared" si="19"/>
        <v>51</v>
      </c>
      <c r="K423" s="33">
        <v>6.61</v>
      </c>
      <c r="L423" s="33">
        <f t="shared" si="20"/>
        <v>429.65000000000003</v>
      </c>
      <c r="M423" s="30">
        <f t="shared" si="21"/>
        <v>92.54</v>
      </c>
    </row>
    <row r="424" spans="1:13" ht="39.950000000000003" customHeight="1" x14ac:dyDescent="0.45">
      <c r="A424" s="155"/>
      <c r="B424" s="157"/>
      <c r="C424" s="66">
        <v>421</v>
      </c>
      <c r="D424" s="75" t="s">
        <v>294</v>
      </c>
      <c r="E424" s="115" t="s">
        <v>956</v>
      </c>
      <c r="F424" s="49" t="s">
        <v>35</v>
      </c>
      <c r="G424" s="49" t="s">
        <v>40</v>
      </c>
      <c r="H424" s="32">
        <f>REITORIA!I424+MUSEU!I424+ESAG!I424+CEART!I424+FAED!I424+CEAD!I424+CEFID!I424+CESFI!I424+CERES!I424</f>
        <v>95</v>
      </c>
      <c r="I424" s="38">
        <f>(REITORIA!I424-REITORIA!J424)+(MUSEU!I424-MUSEU!J424)+(ESAG!I424-ESAG!J424)+(CEART!I424-CEART!J424)+(FAED!I424-FAED!J424)+(CEAD!I424-CEAD!J424)+(CEFID!I424-CEFID!J424)+(CESFI!I424-CESFI!J424)+(CERES!I424-CERES!J424)</f>
        <v>14</v>
      </c>
      <c r="J424" s="45">
        <f t="shared" si="19"/>
        <v>81</v>
      </c>
      <c r="K424" s="33">
        <v>7.02</v>
      </c>
      <c r="L424" s="33">
        <f t="shared" si="20"/>
        <v>666.9</v>
      </c>
      <c r="M424" s="30">
        <f t="shared" si="21"/>
        <v>98.28</v>
      </c>
    </row>
    <row r="425" spans="1:13" ht="39.950000000000003" customHeight="1" x14ac:dyDescent="0.45">
      <c r="A425" s="155"/>
      <c r="B425" s="157"/>
      <c r="C425" s="66">
        <v>422</v>
      </c>
      <c r="D425" s="75" t="s">
        <v>295</v>
      </c>
      <c r="E425" s="115" t="s">
        <v>956</v>
      </c>
      <c r="F425" s="49" t="s">
        <v>35</v>
      </c>
      <c r="G425" s="49" t="s">
        <v>40</v>
      </c>
      <c r="H425" s="32">
        <f>REITORIA!I425+MUSEU!I425+ESAG!I425+CEART!I425+FAED!I425+CEAD!I425+CEFID!I425+CESFI!I425+CERES!I425</f>
        <v>75</v>
      </c>
      <c r="I425" s="38">
        <f>(REITORIA!I425-REITORIA!J425)+(MUSEU!I425-MUSEU!J425)+(ESAG!I425-ESAG!J425)+(CEART!I425-CEART!J425)+(FAED!I425-FAED!J425)+(CEAD!I425-CEAD!J425)+(CEFID!I425-CEFID!J425)+(CESFI!I425-CESFI!J425)+(CERES!I425-CERES!J425)</f>
        <v>14</v>
      </c>
      <c r="J425" s="45">
        <f t="shared" si="19"/>
        <v>61</v>
      </c>
      <c r="K425" s="33">
        <v>1.43</v>
      </c>
      <c r="L425" s="33">
        <f t="shared" si="20"/>
        <v>107.25</v>
      </c>
      <c r="M425" s="30">
        <f t="shared" si="21"/>
        <v>20.02</v>
      </c>
    </row>
    <row r="426" spans="1:13" ht="39.950000000000003" customHeight="1" x14ac:dyDescent="0.45">
      <c r="A426" s="155"/>
      <c r="B426" s="157"/>
      <c r="C426" s="66">
        <v>423</v>
      </c>
      <c r="D426" s="75" t="s">
        <v>296</v>
      </c>
      <c r="E426" s="115" t="s">
        <v>956</v>
      </c>
      <c r="F426" s="49" t="s">
        <v>35</v>
      </c>
      <c r="G426" s="49" t="s">
        <v>40</v>
      </c>
      <c r="H426" s="32">
        <f>REITORIA!I426+MUSEU!I426+ESAG!I426+CEART!I426+FAED!I426+CEAD!I426+CEFID!I426+CESFI!I426+CERES!I426</f>
        <v>95</v>
      </c>
      <c r="I426" s="38">
        <f>(REITORIA!I426-REITORIA!J426)+(MUSEU!I426-MUSEU!J426)+(ESAG!I426-ESAG!J426)+(CEART!I426-CEART!J426)+(FAED!I426-FAED!J426)+(CEAD!I426-CEAD!J426)+(CEFID!I426-CEFID!J426)+(CESFI!I426-CESFI!J426)+(CERES!I426-CERES!J426)</f>
        <v>32</v>
      </c>
      <c r="J426" s="45">
        <f t="shared" si="19"/>
        <v>63</v>
      </c>
      <c r="K426" s="33">
        <v>2.71</v>
      </c>
      <c r="L426" s="33">
        <f t="shared" si="20"/>
        <v>257.45</v>
      </c>
      <c r="M426" s="30">
        <f t="shared" si="21"/>
        <v>86.72</v>
      </c>
    </row>
    <row r="427" spans="1:13" ht="39.950000000000003" customHeight="1" x14ac:dyDescent="0.45">
      <c r="A427" s="155"/>
      <c r="B427" s="157"/>
      <c r="C427" s="66">
        <v>424</v>
      </c>
      <c r="D427" s="75" t="s">
        <v>297</v>
      </c>
      <c r="E427" s="115" t="s">
        <v>956</v>
      </c>
      <c r="F427" s="49" t="s">
        <v>35</v>
      </c>
      <c r="G427" s="49" t="s">
        <v>40</v>
      </c>
      <c r="H427" s="32">
        <f>REITORIA!I427+MUSEU!I427+ESAG!I427+CEART!I427+FAED!I427+CEAD!I427+CEFID!I427+CESFI!I427+CERES!I427</f>
        <v>35</v>
      </c>
      <c r="I427" s="38">
        <f>(REITORIA!I427-REITORIA!J427)+(MUSEU!I427-MUSEU!J427)+(ESAG!I427-ESAG!J427)+(CEART!I427-CEART!J427)+(FAED!I427-FAED!J427)+(CEAD!I427-CEAD!J427)+(CEFID!I427-CEFID!J427)+(CESFI!I427-CESFI!J427)+(CERES!I427-CERES!J427)</f>
        <v>6</v>
      </c>
      <c r="J427" s="45">
        <f t="shared" si="19"/>
        <v>29</v>
      </c>
      <c r="K427" s="33">
        <v>5.47</v>
      </c>
      <c r="L427" s="33">
        <f t="shared" si="20"/>
        <v>191.45</v>
      </c>
      <c r="M427" s="30">
        <f t="shared" si="21"/>
        <v>32.82</v>
      </c>
    </row>
    <row r="428" spans="1:13" ht="39.950000000000003" customHeight="1" x14ac:dyDescent="0.45">
      <c r="A428" s="155"/>
      <c r="B428" s="157"/>
      <c r="C428" s="66">
        <v>425</v>
      </c>
      <c r="D428" s="75" t="s">
        <v>298</v>
      </c>
      <c r="E428" s="115" t="s">
        <v>956</v>
      </c>
      <c r="F428" s="49" t="s">
        <v>35</v>
      </c>
      <c r="G428" s="49" t="s">
        <v>40</v>
      </c>
      <c r="H428" s="32">
        <f>REITORIA!I428+MUSEU!I428+ESAG!I428+CEART!I428+FAED!I428+CEAD!I428+CEFID!I428+CESFI!I428+CERES!I428</f>
        <v>45</v>
      </c>
      <c r="I428" s="38">
        <f>(REITORIA!I428-REITORIA!J428)+(MUSEU!I428-MUSEU!J428)+(ESAG!I428-ESAG!J428)+(CEART!I428-CEART!J428)+(FAED!I428-FAED!J428)+(CEAD!I428-CEAD!J428)+(CEFID!I428-CEFID!J428)+(CESFI!I428-CESFI!J428)+(CERES!I428-CERES!J428)</f>
        <v>6</v>
      </c>
      <c r="J428" s="45">
        <f t="shared" si="19"/>
        <v>39</v>
      </c>
      <c r="K428" s="33">
        <v>5.19</v>
      </c>
      <c r="L428" s="33">
        <f t="shared" si="20"/>
        <v>233.55</v>
      </c>
      <c r="M428" s="30">
        <f t="shared" si="21"/>
        <v>31.14</v>
      </c>
    </row>
    <row r="429" spans="1:13" ht="39.950000000000003" customHeight="1" x14ac:dyDescent="0.45">
      <c r="A429" s="155"/>
      <c r="B429" s="157"/>
      <c r="C429" s="66">
        <v>426</v>
      </c>
      <c r="D429" s="75" t="s">
        <v>299</v>
      </c>
      <c r="E429" s="115" t="s">
        <v>956</v>
      </c>
      <c r="F429" s="49" t="s">
        <v>35</v>
      </c>
      <c r="G429" s="49" t="s">
        <v>40</v>
      </c>
      <c r="H429" s="32">
        <f>REITORIA!I429+MUSEU!I429+ESAG!I429+CEART!I429+FAED!I429+CEAD!I429+CEFID!I429+CESFI!I429+CERES!I429</f>
        <v>35</v>
      </c>
      <c r="I429" s="38">
        <f>(REITORIA!I429-REITORIA!J429)+(MUSEU!I429-MUSEU!J429)+(ESAG!I429-ESAG!J429)+(CEART!I429-CEART!J429)+(FAED!I429-FAED!J429)+(CEAD!I429-CEAD!J429)+(CEFID!I429-CEFID!J429)+(CESFI!I429-CESFI!J429)+(CERES!I429-CERES!J429)</f>
        <v>6</v>
      </c>
      <c r="J429" s="45">
        <f t="shared" si="19"/>
        <v>29</v>
      </c>
      <c r="K429" s="33">
        <v>3.45</v>
      </c>
      <c r="L429" s="33">
        <f t="shared" si="20"/>
        <v>120.75</v>
      </c>
      <c r="M429" s="30">
        <f t="shared" si="21"/>
        <v>20.700000000000003</v>
      </c>
    </row>
    <row r="430" spans="1:13" ht="39.950000000000003" customHeight="1" x14ac:dyDescent="0.45">
      <c r="A430" s="155"/>
      <c r="B430" s="157"/>
      <c r="C430" s="66">
        <v>427</v>
      </c>
      <c r="D430" s="75" t="s">
        <v>300</v>
      </c>
      <c r="E430" s="115" t="s">
        <v>956</v>
      </c>
      <c r="F430" s="49" t="s">
        <v>35</v>
      </c>
      <c r="G430" s="49" t="s">
        <v>40</v>
      </c>
      <c r="H430" s="32">
        <f>REITORIA!I430+MUSEU!I430+ESAG!I430+CEART!I430+FAED!I430+CEAD!I430+CEFID!I430+CESFI!I430+CERES!I430</f>
        <v>32</v>
      </c>
      <c r="I430" s="38">
        <f>(REITORIA!I430-REITORIA!J430)+(MUSEU!I430-MUSEU!J430)+(ESAG!I430-ESAG!J430)+(CEART!I430-CEART!J430)+(FAED!I430-FAED!J430)+(CEAD!I430-CEAD!J430)+(CEFID!I430-CEFID!J430)+(CESFI!I430-CESFI!J430)+(CERES!I430-CERES!J430)</f>
        <v>6</v>
      </c>
      <c r="J430" s="45">
        <f t="shared" si="19"/>
        <v>26</v>
      </c>
      <c r="K430" s="33">
        <v>1.63</v>
      </c>
      <c r="L430" s="33">
        <f t="shared" si="20"/>
        <v>52.16</v>
      </c>
      <c r="M430" s="30">
        <f t="shared" si="21"/>
        <v>9.7799999999999994</v>
      </c>
    </row>
    <row r="431" spans="1:13" ht="39.950000000000003" customHeight="1" x14ac:dyDescent="0.45">
      <c r="A431" s="155"/>
      <c r="B431" s="157"/>
      <c r="C431" s="66">
        <v>428</v>
      </c>
      <c r="D431" s="75" t="s">
        <v>301</v>
      </c>
      <c r="E431" s="115" t="s">
        <v>956</v>
      </c>
      <c r="F431" s="49" t="s">
        <v>35</v>
      </c>
      <c r="G431" s="49" t="s">
        <v>40</v>
      </c>
      <c r="H431" s="32">
        <f>REITORIA!I431+MUSEU!I431+ESAG!I431+CEART!I431+FAED!I431+CEAD!I431+CEFID!I431+CESFI!I431+CERES!I431</f>
        <v>32</v>
      </c>
      <c r="I431" s="38">
        <f>(REITORIA!I431-REITORIA!J431)+(MUSEU!I431-MUSEU!J431)+(ESAG!I431-ESAG!J431)+(CEART!I431-CEART!J431)+(FAED!I431-FAED!J431)+(CEAD!I431-CEAD!J431)+(CEFID!I431-CEFID!J431)+(CESFI!I431-CESFI!J431)+(CERES!I431-CERES!J431)</f>
        <v>6</v>
      </c>
      <c r="J431" s="45">
        <f t="shared" si="19"/>
        <v>26</v>
      </c>
      <c r="K431" s="33">
        <v>2.69</v>
      </c>
      <c r="L431" s="33">
        <f t="shared" si="20"/>
        <v>86.08</v>
      </c>
      <c r="M431" s="30">
        <f t="shared" si="21"/>
        <v>16.14</v>
      </c>
    </row>
    <row r="432" spans="1:13" ht="39.950000000000003" customHeight="1" x14ac:dyDescent="0.45">
      <c r="A432" s="155"/>
      <c r="B432" s="157"/>
      <c r="C432" s="66">
        <v>429</v>
      </c>
      <c r="D432" s="75" t="s">
        <v>302</v>
      </c>
      <c r="E432" s="115" t="s">
        <v>956</v>
      </c>
      <c r="F432" s="49" t="s">
        <v>35</v>
      </c>
      <c r="G432" s="49" t="s">
        <v>40</v>
      </c>
      <c r="H432" s="32">
        <f>REITORIA!I432+MUSEU!I432+ESAG!I432+CEART!I432+FAED!I432+CEAD!I432+CEFID!I432+CESFI!I432+CERES!I432</f>
        <v>32</v>
      </c>
      <c r="I432" s="38">
        <f>(REITORIA!I432-REITORIA!J432)+(MUSEU!I432-MUSEU!J432)+(ESAG!I432-ESAG!J432)+(CEART!I432-CEART!J432)+(FAED!I432-FAED!J432)+(CEAD!I432-CEAD!J432)+(CEFID!I432-CEFID!J432)+(CESFI!I432-CESFI!J432)+(CERES!I432-CERES!J432)</f>
        <v>6</v>
      </c>
      <c r="J432" s="45">
        <f t="shared" si="19"/>
        <v>26</v>
      </c>
      <c r="K432" s="33">
        <v>1.75</v>
      </c>
      <c r="L432" s="33">
        <f t="shared" si="20"/>
        <v>56</v>
      </c>
      <c r="M432" s="30">
        <f t="shared" si="21"/>
        <v>10.5</v>
      </c>
    </row>
    <row r="433" spans="1:13" ht="39.950000000000003" customHeight="1" x14ac:dyDescent="0.45">
      <c r="A433" s="155"/>
      <c r="B433" s="157"/>
      <c r="C433" s="66">
        <v>430</v>
      </c>
      <c r="D433" s="75" t="s">
        <v>303</v>
      </c>
      <c r="E433" s="115" t="s">
        <v>956</v>
      </c>
      <c r="F433" s="49" t="s">
        <v>35</v>
      </c>
      <c r="G433" s="49" t="s">
        <v>40</v>
      </c>
      <c r="H433" s="32">
        <f>REITORIA!I433+MUSEU!I433+ESAG!I433+CEART!I433+FAED!I433+CEAD!I433+CEFID!I433+CESFI!I433+CERES!I433</f>
        <v>55</v>
      </c>
      <c r="I433" s="38">
        <f>(REITORIA!I433-REITORIA!J433)+(MUSEU!I433-MUSEU!J433)+(ESAG!I433-ESAG!J433)+(CEART!I433-CEART!J433)+(FAED!I433-FAED!J433)+(CEAD!I433-CEAD!J433)+(CEFID!I433-CEFID!J433)+(CESFI!I433-CESFI!J433)+(CERES!I433-CERES!J433)</f>
        <v>14</v>
      </c>
      <c r="J433" s="45">
        <f t="shared" si="19"/>
        <v>41</v>
      </c>
      <c r="K433" s="33">
        <v>2.86</v>
      </c>
      <c r="L433" s="33">
        <f t="shared" si="20"/>
        <v>157.29999999999998</v>
      </c>
      <c r="M433" s="30">
        <f t="shared" si="21"/>
        <v>40.04</v>
      </c>
    </row>
    <row r="434" spans="1:13" ht="39.950000000000003" customHeight="1" x14ac:dyDescent="0.45">
      <c r="A434" s="155"/>
      <c r="B434" s="157"/>
      <c r="C434" s="66">
        <v>431</v>
      </c>
      <c r="D434" s="75" t="s">
        <v>304</v>
      </c>
      <c r="E434" s="115" t="s">
        <v>956</v>
      </c>
      <c r="F434" s="49" t="s">
        <v>35</v>
      </c>
      <c r="G434" s="49" t="s">
        <v>40</v>
      </c>
      <c r="H434" s="32">
        <f>REITORIA!I434+MUSEU!I434+ESAG!I434+CEART!I434+FAED!I434+CEAD!I434+CEFID!I434+CESFI!I434+CERES!I434</f>
        <v>55</v>
      </c>
      <c r="I434" s="38">
        <f>(REITORIA!I434-REITORIA!J434)+(MUSEU!I434-MUSEU!J434)+(ESAG!I434-ESAG!J434)+(CEART!I434-CEART!J434)+(FAED!I434-FAED!J434)+(CEAD!I434-CEAD!J434)+(CEFID!I434-CEFID!J434)+(CESFI!I434-CESFI!J434)+(CERES!I434-CERES!J434)</f>
        <v>14</v>
      </c>
      <c r="J434" s="45">
        <f t="shared" si="19"/>
        <v>41</v>
      </c>
      <c r="K434" s="33">
        <v>4.32</v>
      </c>
      <c r="L434" s="33">
        <f t="shared" si="20"/>
        <v>237.60000000000002</v>
      </c>
      <c r="M434" s="30">
        <f t="shared" si="21"/>
        <v>60.480000000000004</v>
      </c>
    </row>
    <row r="435" spans="1:13" ht="39.950000000000003" customHeight="1" x14ac:dyDescent="0.45">
      <c r="A435" s="155"/>
      <c r="B435" s="157"/>
      <c r="C435" s="66">
        <v>432</v>
      </c>
      <c r="D435" s="75" t="s">
        <v>305</v>
      </c>
      <c r="E435" s="115" t="s">
        <v>956</v>
      </c>
      <c r="F435" s="49" t="s">
        <v>35</v>
      </c>
      <c r="G435" s="49" t="s">
        <v>40</v>
      </c>
      <c r="H435" s="32">
        <f>REITORIA!I435+MUSEU!I435+ESAG!I435+CEART!I435+FAED!I435+CEAD!I435+CEFID!I435+CESFI!I435+CERES!I435</f>
        <v>45</v>
      </c>
      <c r="I435" s="38">
        <f>(REITORIA!I435-REITORIA!J435)+(MUSEU!I435-MUSEU!J435)+(ESAG!I435-ESAG!J435)+(CEART!I435-CEART!J435)+(FAED!I435-FAED!J435)+(CEAD!I435-CEAD!J435)+(CEFID!I435-CEFID!J435)+(CESFI!I435-CESFI!J435)+(CERES!I435-CERES!J435)</f>
        <v>6</v>
      </c>
      <c r="J435" s="45">
        <f t="shared" si="19"/>
        <v>39</v>
      </c>
      <c r="K435" s="33">
        <v>6.46</v>
      </c>
      <c r="L435" s="33">
        <f t="shared" si="20"/>
        <v>290.7</v>
      </c>
      <c r="M435" s="30">
        <f t="shared" si="21"/>
        <v>38.76</v>
      </c>
    </row>
    <row r="436" spans="1:13" ht="39.950000000000003" customHeight="1" x14ac:dyDescent="0.45">
      <c r="A436" s="155"/>
      <c r="B436" s="157"/>
      <c r="C436" s="66">
        <v>433</v>
      </c>
      <c r="D436" s="75" t="s">
        <v>306</v>
      </c>
      <c r="E436" s="115" t="s">
        <v>956</v>
      </c>
      <c r="F436" s="49" t="s">
        <v>35</v>
      </c>
      <c r="G436" s="49" t="s">
        <v>40</v>
      </c>
      <c r="H436" s="32">
        <f>REITORIA!I436+MUSEU!I436+ESAG!I436+CEART!I436+FAED!I436+CEAD!I436+CEFID!I436+CESFI!I436+CERES!I436</f>
        <v>45</v>
      </c>
      <c r="I436" s="38">
        <f>(REITORIA!I436-REITORIA!J436)+(MUSEU!I436-MUSEU!J436)+(ESAG!I436-ESAG!J436)+(CEART!I436-CEART!J436)+(FAED!I436-FAED!J436)+(CEAD!I436-CEAD!J436)+(CEFID!I436-CEFID!J436)+(CESFI!I436-CESFI!J436)+(CERES!I436-CERES!J436)</f>
        <v>6</v>
      </c>
      <c r="J436" s="45">
        <f t="shared" si="19"/>
        <v>39</v>
      </c>
      <c r="K436" s="33">
        <v>7.52</v>
      </c>
      <c r="L436" s="33">
        <f t="shared" si="20"/>
        <v>338.4</v>
      </c>
      <c r="M436" s="30">
        <f t="shared" si="21"/>
        <v>45.12</v>
      </c>
    </row>
    <row r="437" spans="1:13" ht="39.950000000000003" customHeight="1" x14ac:dyDescent="0.45">
      <c r="A437" s="155"/>
      <c r="B437" s="157"/>
      <c r="C437" s="66">
        <v>434</v>
      </c>
      <c r="D437" s="75" t="s">
        <v>307</v>
      </c>
      <c r="E437" s="115" t="s">
        <v>956</v>
      </c>
      <c r="F437" s="49" t="s">
        <v>35</v>
      </c>
      <c r="G437" s="49" t="s">
        <v>40</v>
      </c>
      <c r="H437" s="32">
        <f>REITORIA!I437+MUSEU!I437+ESAG!I437+CEART!I437+FAED!I437+CEAD!I437+CEFID!I437+CESFI!I437+CERES!I437</f>
        <v>35</v>
      </c>
      <c r="I437" s="38">
        <f>(REITORIA!I437-REITORIA!J437)+(MUSEU!I437-MUSEU!J437)+(ESAG!I437-ESAG!J437)+(CEART!I437-CEART!J437)+(FAED!I437-FAED!J437)+(CEAD!I437-CEAD!J437)+(CEFID!I437-CEFID!J437)+(CESFI!I437-CESFI!J437)+(CERES!I437-CERES!J437)</f>
        <v>6</v>
      </c>
      <c r="J437" s="45">
        <f t="shared" si="19"/>
        <v>29</v>
      </c>
      <c r="K437" s="33">
        <v>7.32</v>
      </c>
      <c r="L437" s="33">
        <f t="shared" si="20"/>
        <v>256.2</v>
      </c>
      <c r="M437" s="30">
        <f t="shared" si="21"/>
        <v>43.92</v>
      </c>
    </row>
    <row r="438" spans="1:13" ht="39.950000000000003" customHeight="1" x14ac:dyDescent="0.45">
      <c r="A438" s="155"/>
      <c r="B438" s="157"/>
      <c r="C438" s="66">
        <v>435</v>
      </c>
      <c r="D438" s="75" t="s">
        <v>308</v>
      </c>
      <c r="E438" s="115" t="s">
        <v>956</v>
      </c>
      <c r="F438" s="49" t="s">
        <v>35</v>
      </c>
      <c r="G438" s="49" t="s">
        <v>40</v>
      </c>
      <c r="H438" s="32">
        <f>REITORIA!I438+MUSEU!I438+ESAG!I438+CEART!I438+FAED!I438+CEAD!I438+CEFID!I438+CESFI!I438+CERES!I438</f>
        <v>45</v>
      </c>
      <c r="I438" s="38">
        <f>(REITORIA!I438-REITORIA!J438)+(MUSEU!I438-MUSEU!J438)+(ESAG!I438-ESAG!J438)+(CEART!I438-CEART!J438)+(FAED!I438-FAED!J438)+(CEAD!I438-CEAD!J438)+(CEFID!I438-CEFID!J438)+(CESFI!I438-CESFI!J438)+(CERES!I438-CERES!J438)</f>
        <v>6</v>
      </c>
      <c r="J438" s="45">
        <f t="shared" si="19"/>
        <v>39</v>
      </c>
      <c r="K438" s="33">
        <v>1.67</v>
      </c>
      <c r="L438" s="33">
        <f t="shared" si="20"/>
        <v>75.149999999999991</v>
      </c>
      <c r="M438" s="30">
        <f t="shared" si="21"/>
        <v>10.02</v>
      </c>
    </row>
    <row r="439" spans="1:13" ht="39.950000000000003" customHeight="1" x14ac:dyDescent="0.45">
      <c r="A439" s="155"/>
      <c r="B439" s="157"/>
      <c r="C439" s="66">
        <v>436</v>
      </c>
      <c r="D439" s="75" t="s">
        <v>309</v>
      </c>
      <c r="E439" s="115" t="s">
        <v>956</v>
      </c>
      <c r="F439" s="49" t="s">
        <v>35</v>
      </c>
      <c r="G439" s="49" t="s">
        <v>40</v>
      </c>
      <c r="H439" s="32">
        <f>REITORIA!I439+MUSEU!I439+ESAG!I439+CEART!I439+FAED!I439+CEAD!I439+CEFID!I439+CESFI!I439+CERES!I439</f>
        <v>45</v>
      </c>
      <c r="I439" s="38">
        <f>(REITORIA!I439-REITORIA!J439)+(MUSEU!I439-MUSEU!J439)+(ESAG!I439-ESAG!J439)+(CEART!I439-CEART!J439)+(FAED!I439-FAED!J439)+(CEAD!I439-CEAD!J439)+(CEFID!I439-CEFID!J439)+(CESFI!I439-CESFI!J439)+(CERES!I439-CERES!J439)</f>
        <v>6</v>
      </c>
      <c r="J439" s="45">
        <f t="shared" si="19"/>
        <v>39</v>
      </c>
      <c r="K439" s="33">
        <v>2.37</v>
      </c>
      <c r="L439" s="33">
        <f t="shared" si="20"/>
        <v>106.65</v>
      </c>
      <c r="M439" s="30">
        <f t="shared" si="21"/>
        <v>14.22</v>
      </c>
    </row>
    <row r="440" spans="1:13" ht="39.950000000000003" customHeight="1" x14ac:dyDescent="0.45">
      <c r="A440" s="155"/>
      <c r="B440" s="157"/>
      <c r="C440" s="66">
        <v>437</v>
      </c>
      <c r="D440" s="75" t="s">
        <v>310</v>
      </c>
      <c r="E440" s="115" t="s">
        <v>956</v>
      </c>
      <c r="F440" s="49" t="s">
        <v>35</v>
      </c>
      <c r="G440" s="49" t="s">
        <v>40</v>
      </c>
      <c r="H440" s="32">
        <f>REITORIA!I440+MUSEU!I440+ESAG!I440+CEART!I440+FAED!I440+CEAD!I440+CEFID!I440+CESFI!I440+CERES!I440</f>
        <v>45</v>
      </c>
      <c r="I440" s="38">
        <f>(REITORIA!I440-REITORIA!J440)+(MUSEU!I440-MUSEU!J440)+(ESAG!I440-ESAG!J440)+(CEART!I440-CEART!J440)+(FAED!I440-FAED!J440)+(CEAD!I440-CEAD!J440)+(CEFID!I440-CEFID!J440)+(CESFI!I440-CESFI!J440)+(CERES!I440-CERES!J440)</f>
        <v>6</v>
      </c>
      <c r="J440" s="45">
        <f t="shared" si="19"/>
        <v>39</v>
      </c>
      <c r="K440" s="33">
        <v>2.79</v>
      </c>
      <c r="L440" s="33">
        <f t="shared" si="20"/>
        <v>125.55</v>
      </c>
      <c r="M440" s="30">
        <f t="shared" si="21"/>
        <v>16.740000000000002</v>
      </c>
    </row>
    <row r="441" spans="1:13" ht="39.950000000000003" customHeight="1" x14ac:dyDescent="0.45">
      <c r="A441" s="155"/>
      <c r="B441" s="157"/>
      <c r="C441" s="66">
        <v>438</v>
      </c>
      <c r="D441" s="75" t="s">
        <v>311</v>
      </c>
      <c r="E441" s="115" t="s">
        <v>948</v>
      </c>
      <c r="F441" s="49" t="s">
        <v>35</v>
      </c>
      <c r="G441" s="49" t="s">
        <v>40</v>
      </c>
      <c r="H441" s="32">
        <f>REITORIA!I441+MUSEU!I441+ESAG!I441+CEART!I441+FAED!I441+CEAD!I441+CEFID!I441+CESFI!I441+CERES!I441</f>
        <v>49</v>
      </c>
      <c r="I441" s="38">
        <f>(REITORIA!I441-REITORIA!J441)+(MUSEU!I441-MUSEU!J441)+(ESAG!I441-ESAG!J441)+(CEART!I441-CEART!J441)+(FAED!I441-FAED!J441)+(CEAD!I441-CEAD!J441)+(CEFID!I441-CEFID!J441)+(CESFI!I441-CESFI!J441)+(CERES!I441-CERES!J441)</f>
        <v>7</v>
      </c>
      <c r="J441" s="45">
        <f t="shared" si="19"/>
        <v>42</v>
      </c>
      <c r="K441" s="33">
        <v>19.41</v>
      </c>
      <c r="L441" s="33">
        <f t="shared" si="20"/>
        <v>951.09</v>
      </c>
      <c r="M441" s="30">
        <f t="shared" si="21"/>
        <v>135.87</v>
      </c>
    </row>
    <row r="442" spans="1:13" ht="39.950000000000003" customHeight="1" x14ac:dyDescent="0.45">
      <c r="A442" s="155"/>
      <c r="B442" s="157"/>
      <c r="C442" s="66">
        <v>439</v>
      </c>
      <c r="D442" s="75" t="s">
        <v>312</v>
      </c>
      <c r="E442" s="115" t="s">
        <v>948</v>
      </c>
      <c r="F442" s="49" t="s">
        <v>35</v>
      </c>
      <c r="G442" s="49" t="s">
        <v>40</v>
      </c>
      <c r="H442" s="32">
        <f>REITORIA!I442+MUSEU!I442+ESAG!I442+CEART!I442+FAED!I442+CEAD!I442+CEFID!I442+CESFI!I442+CERES!I442</f>
        <v>34</v>
      </c>
      <c r="I442" s="38">
        <f>(REITORIA!I442-REITORIA!J442)+(MUSEU!I442-MUSEU!J442)+(ESAG!I442-ESAG!J442)+(CEART!I442-CEART!J442)+(FAED!I442-FAED!J442)+(CEAD!I442-CEAD!J442)+(CEFID!I442-CEFID!J442)+(CESFI!I442-CESFI!J442)+(CERES!I442-CERES!J442)</f>
        <v>3</v>
      </c>
      <c r="J442" s="45">
        <f t="shared" si="19"/>
        <v>31</v>
      </c>
      <c r="K442" s="33">
        <v>20.309999999999999</v>
      </c>
      <c r="L442" s="33">
        <f t="shared" si="20"/>
        <v>690.54</v>
      </c>
      <c r="M442" s="30">
        <f t="shared" si="21"/>
        <v>60.929999999999993</v>
      </c>
    </row>
    <row r="443" spans="1:13" ht="39.950000000000003" customHeight="1" x14ac:dyDescent="0.45">
      <c r="A443" s="155"/>
      <c r="B443" s="157"/>
      <c r="C443" s="66">
        <v>440</v>
      </c>
      <c r="D443" s="75" t="s">
        <v>313</v>
      </c>
      <c r="E443" s="115" t="s">
        <v>948</v>
      </c>
      <c r="F443" s="49" t="s">
        <v>35</v>
      </c>
      <c r="G443" s="49" t="s">
        <v>40</v>
      </c>
      <c r="H443" s="32">
        <f>REITORIA!I443+MUSEU!I443+ESAG!I443+CEART!I443+FAED!I443+CEAD!I443+CEFID!I443+CESFI!I443+CERES!I443</f>
        <v>54</v>
      </c>
      <c r="I443" s="38">
        <f>(REITORIA!I443-REITORIA!J443)+(MUSEU!I443-MUSEU!J443)+(ESAG!I443-ESAG!J443)+(CEART!I443-CEART!J443)+(FAED!I443-FAED!J443)+(CEAD!I443-CEAD!J443)+(CEFID!I443-CEFID!J443)+(CESFI!I443-CESFI!J443)+(CERES!I443-CERES!J443)</f>
        <v>7</v>
      </c>
      <c r="J443" s="45">
        <f t="shared" si="19"/>
        <v>47</v>
      </c>
      <c r="K443" s="33">
        <v>10.55</v>
      </c>
      <c r="L443" s="33">
        <f t="shared" si="20"/>
        <v>569.70000000000005</v>
      </c>
      <c r="M443" s="30">
        <f t="shared" si="21"/>
        <v>73.850000000000009</v>
      </c>
    </row>
    <row r="444" spans="1:13" ht="39.950000000000003" customHeight="1" x14ac:dyDescent="0.45">
      <c r="A444" s="155"/>
      <c r="B444" s="157"/>
      <c r="C444" s="66">
        <v>441</v>
      </c>
      <c r="D444" s="75" t="s">
        <v>314</v>
      </c>
      <c r="E444" s="115" t="s">
        <v>948</v>
      </c>
      <c r="F444" s="49" t="s">
        <v>35</v>
      </c>
      <c r="G444" s="49" t="s">
        <v>40</v>
      </c>
      <c r="H444" s="32">
        <f>REITORIA!I444+MUSEU!I444+ESAG!I444+CEART!I444+FAED!I444+CEAD!I444+CEFID!I444+CESFI!I444+CERES!I444</f>
        <v>42</v>
      </c>
      <c r="I444" s="38">
        <f>(REITORIA!I444-REITORIA!J444)+(MUSEU!I444-MUSEU!J444)+(ESAG!I444-ESAG!J444)+(CEART!I444-CEART!J444)+(FAED!I444-FAED!J444)+(CEAD!I444-CEAD!J444)+(CEFID!I444-CEFID!J444)+(CESFI!I444-CESFI!J444)+(CERES!I444-CERES!J444)</f>
        <v>7</v>
      </c>
      <c r="J444" s="45">
        <f t="shared" si="19"/>
        <v>35</v>
      </c>
      <c r="K444" s="33">
        <v>1.34</v>
      </c>
      <c r="L444" s="33">
        <f t="shared" si="20"/>
        <v>56.28</v>
      </c>
      <c r="M444" s="30">
        <f t="shared" si="21"/>
        <v>9.3800000000000008</v>
      </c>
    </row>
    <row r="445" spans="1:13" ht="39.950000000000003" customHeight="1" x14ac:dyDescent="0.45">
      <c r="A445" s="155"/>
      <c r="B445" s="157"/>
      <c r="C445" s="66">
        <v>442</v>
      </c>
      <c r="D445" s="75" t="s">
        <v>315</v>
      </c>
      <c r="E445" s="115" t="s">
        <v>948</v>
      </c>
      <c r="F445" s="49" t="s">
        <v>35</v>
      </c>
      <c r="G445" s="49" t="s">
        <v>40</v>
      </c>
      <c r="H445" s="32">
        <f>REITORIA!I445+MUSEU!I445+ESAG!I445+CEART!I445+FAED!I445+CEAD!I445+CEFID!I445+CESFI!I445+CERES!I445</f>
        <v>55</v>
      </c>
      <c r="I445" s="38">
        <f>(REITORIA!I445-REITORIA!J445)+(MUSEU!I445-MUSEU!J445)+(ESAG!I445-ESAG!J445)+(CEART!I445-CEART!J445)+(FAED!I445-FAED!J445)+(CEAD!I445-CEAD!J445)+(CEFID!I445-CEFID!J445)+(CESFI!I445-CESFI!J445)+(CERES!I445-CERES!J445)</f>
        <v>5</v>
      </c>
      <c r="J445" s="45">
        <f t="shared" si="19"/>
        <v>50</v>
      </c>
      <c r="K445" s="33">
        <v>5.58</v>
      </c>
      <c r="L445" s="33">
        <f t="shared" si="20"/>
        <v>306.89999999999998</v>
      </c>
      <c r="M445" s="30">
        <f t="shared" si="21"/>
        <v>27.9</v>
      </c>
    </row>
    <row r="446" spans="1:13" ht="39.950000000000003" customHeight="1" x14ac:dyDescent="0.45">
      <c r="A446" s="155"/>
      <c r="B446" s="157"/>
      <c r="C446" s="66">
        <v>443</v>
      </c>
      <c r="D446" s="75" t="s">
        <v>316</v>
      </c>
      <c r="E446" s="115" t="s">
        <v>948</v>
      </c>
      <c r="F446" s="49" t="s">
        <v>35</v>
      </c>
      <c r="G446" s="49" t="s">
        <v>40</v>
      </c>
      <c r="H446" s="32">
        <f>REITORIA!I446+MUSEU!I446+ESAG!I446+CEART!I446+FAED!I446+CEAD!I446+CEFID!I446+CESFI!I446+CERES!I446</f>
        <v>45</v>
      </c>
      <c r="I446" s="38">
        <f>(REITORIA!I446-REITORIA!J446)+(MUSEU!I446-MUSEU!J446)+(ESAG!I446-ESAG!J446)+(CEART!I446-CEART!J446)+(FAED!I446-FAED!J446)+(CEAD!I446-CEAD!J446)+(CEFID!I446-CEFID!J446)+(CESFI!I446-CESFI!J446)+(CERES!I446-CERES!J446)</f>
        <v>14</v>
      </c>
      <c r="J446" s="45">
        <f t="shared" si="19"/>
        <v>31</v>
      </c>
      <c r="K446" s="33">
        <v>14.9</v>
      </c>
      <c r="L446" s="33">
        <f t="shared" si="20"/>
        <v>670.5</v>
      </c>
      <c r="M446" s="30">
        <f t="shared" si="21"/>
        <v>208.6</v>
      </c>
    </row>
    <row r="447" spans="1:13" ht="39.950000000000003" customHeight="1" x14ac:dyDescent="0.45">
      <c r="A447" s="155"/>
      <c r="B447" s="157"/>
      <c r="C447" s="66">
        <v>444</v>
      </c>
      <c r="D447" s="75" t="s">
        <v>317</v>
      </c>
      <c r="E447" s="115" t="s">
        <v>948</v>
      </c>
      <c r="F447" s="49" t="s">
        <v>35</v>
      </c>
      <c r="G447" s="49" t="s">
        <v>40</v>
      </c>
      <c r="H447" s="32">
        <f>REITORIA!I447+MUSEU!I447+ESAG!I447+CEART!I447+FAED!I447+CEAD!I447+CEFID!I447+CESFI!I447+CERES!I447</f>
        <v>40</v>
      </c>
      <c r="I447" s="38">
        <f>(REITORIA!I447-REITORIA!J447)+(MUSEU!I447-MUSEU!J447)+(ESAG!I447-ESAG!J447)+(CEART!I447-CEART!J447)+(FAED!I447-FAED!J447)+(CEAD!I447-CEAD!J447)+(CEFID!I447-CEFID!J447)+(CESFI!I447-CESFI!J447)+(CERES!I447-CERES!J447)</f>
        <v>15</v>
      </c>
      <c r="J447" s="45">
        <f t="shared" si="19"/>
        <v>25</v>
      </c>
      <c r="K447" s="33">
        <v>4.8899999999999997</v>
      </c>
      <c r="L447" s="33">
        <f t="shared" si="20"/>
        <v>195.6</v>
      </c>
      <c r="M447" s="30">
        <f t="shared" si="21"/>
        <v>73.349999999999994</v>
      </c>
    </row>
    <row r="448" spans="1:13" ht="39.950000000000003" customHeight="1" x14ac:dyDescent="0.45">
      <c r="A448" s="155"/>
      <c r="B448" s="157"/>
      <c r="C448" s="66">
        <v>445</v>
      </c>
      <c r="D448" s="75" t="s">
        <v>318</v>
      </c>
      <c r="E448" s="115" t="s">
        <v>948</v>
      </c>
      <c r="F448" s="49" t="s">
        <v>35</v>
      </c>
      <c r="G448" s="49" t="s">
        <v>40</v>
      </c>
      <c r="H448" s="32">
        <f>REITORIA!I448+MUSEU!I448+ESAG!I448+CEART!I448+FAED!I448+CEAD!I448+CEFID!I448+CESFI!I448+CERES!I448</f>
        <v>40</v>
      </c>
      <c r="I448" s="38">
        <f>(REITORIA!I448-REITORIA!J448)+(MUSEU!I448-MUSEU!J448)+(ESAG!I448-ESAG!J448)+(CEART!I448-CEART!J448)+(FAED!I448-FAED!J448)+(CEAD!I448-CEAD!J448)+(CEFID!I448-CEFID!J448)+(CESFI!I448-CESFI!J448)+(CERES!I448-CERES!J448)</f>
        <v>10</v>
      </c>
      <c r="J448" s="45">
        <f t="shared" si="19"/>
        <v>30</v>
      </c>
      <c r="K448" s="33">
        <v>5.79</v>
      </c>
      <c r="L448" s="33">
        <f t="shared" si="20"/>
        <v>231.6</v>
      </c>
      <c r="M448" s="30">
        <f t="shared" si="21"/>
        <v>57.9</v>
      </c>
    </row>
    <row r="449" spans="1:13" ht="39.950000000000003" customHeight="1" x14ac:dyDescent="0.45">
      <c r="A449" s="155"/>
      <c r="B449" s="157"/>
      <c r="C449" s="66">
        <v>446</v>
      </c>
      <c r="D449" s="75" t="s">
        <v>319</v>
      </c>
      <c r="E449" s="115" t="s">
        <v>948</v>
      </c>
      <c r="F449" s="49" t="s">
        <v>35</v>
      </c>
      <c r="G449" s="49" t="s">
        <v>40</v>
      </c>
      <c r="H449" s="32">
        <f>REITORIA!I449+MUSEU!I449+ESAG!I449+CEART!I449+FAED!I449+CEAD!I449+CEFID!I449+CESFI!I449+CERES!I449</f>
        <v>45</v>
      </c>
      <c r="I449" s="38">
        <f>(REITORIA!I449-REITORIA!J449)+(MUSEU!I449-MUSEU!J449)+(ESAG!I449-ESAG!J449)+(CEART!I449-CEART!J449)+(FAED!I449-FAED!J449)+(CEAD!I449-CEAD!J449)+(CEFID!I449-CEFID!J449)+(CESFI!I449-CESFI!J449)+(CERES!I449-CERES!J449)</f>
        <v>4</v>
      </c>
      <c r="J449" s="45">
        <f t="shared" si="19"/>
        <v>41</v>
      </c>
      <c r="K449" s="33">
        <v>4.26</v>
      </c>
      <c r="L449" s="33">
        <f t="shared" si="20"/>
        <v>191.7</v>
      </c>
      <c r="M449" s="30">
        <f t="shared" si="21"/>
        <v>17.04</v>
      </c>
    </row>
    <row r="450" spans="1:13" ht="39.950000000000003" customHeight="1" x14ac:dyDescent="0.45">
      <c r="A450" s="155"/>
      <c r="B450" s="157"/>
      <c r="C450" s="66">
        <v>447</v>
      </c>
      <c r="D450" s="75" t="s">
        <v>320</v>
      </c>
      <c r="E450" s="115" t="s">
        <v>948</v>
      </c>
      <c r="F450" s="49" t="s">
        <v>35</v>
      </c>
      <c r="G450" s="49" t="s">
        <v>40</v>
      </c>
      <c r="H450" s="32">
        <f>REITORIA!I450+MUSEU!I450+ESAG!I450+CEART!I450+FAED!I450+CEAD!I450+CEFID!I450+CESFI!I450+CERES!I450</f>
        <v>35</v>
      </c>
      <c r="I450" s="38">
        <f>(REITORIA!I450-REITORIA!J450)+(MUSEU!I450-MUSEU!J450)+(ESAG!I450-ESAG!J450)+(CEART!I450-CEART!J450)+(FAED!I450-FAED!J450)+(CEAD!I450-CEAD!J450)+(CEFID!I450-CEFID!J450)+(CESFI!I450-CESFI!J450)+(CERES!I450-CERES!J450)</f>
        <v>6</v>
      </c>
      <c r="J450" s="45">
        <f t="shared" si="19"/>
        <v>29</v>
      </c>
      <c r="K450" s="33">
        <v>3.16</v>
      </c>
      <c r="L450" s="33">
        <f t="shared" si="20"/>
        <v>110.60000000000001</v>
      </c>
      <c r="M450" s="30">
        <f t="shared" si="21"/>
        <v>18.96</v>
      </c>
    </row>
    <row r="451" spans="1:13" ht="39.950000000000003" customHeight="1" x14ac:dyDescent="0.45">
      <c r="A451" s="155"/>
      <c r="B451" s="157"/>
      <c r="C451" s="66">
        <v>448</v>
      </c>
      <c r="D451" s="75" t="s">
        <v>321</v>
      </c>
      <c r="E451" s="115" t="s">
        <v>948</v>
      </c>
      <c r="F451" s="49" t="s">
        <v>35</v>
      </c>
      <c r="G451" s="49" t="s">
        <v>40</v>
      </c>
      <c r="H451" s="32">
        <f>REITORIA!I451+MUSEU!I451+ESAG!I451+CEART!I451+FAED!I451+CEAD!I451+CEFID!I451+CESFI!I451+CERES!I451</f>
        <v>45</v>
      </c>
      <c r="I451" s="38">
        <f>(REITORIA!I451-REITORIA!J451)+(MUSEU!I451-MUSEU!J451)+(ESAG!I451-ESAG!J451)+(CEART!I451-CEART!J451)+(FAED!I451-FAED!J451)+(CEAD!I451-CEAD!J451)+(CEFID!I451-CEFID!J451)+(CESFI!I451-CESFI!J451)+(CERES!I451-CERES!J451)</f>
        <v>4</v>
      </c>
      <c r="J451" s="45">
        <f t="shared" si="19"/>
        <v>41</v>
      </c>
      <c r="K451" s="33">
        <v>2.63</v>
      </c>
      <c r="L451" s="33">
        <f t="shared" si="20"/>
        <v>118.35</v>
      </c>
      <c r="M451" s="30">
        <f t="shared" si="21"/>
        <v>10.52</v>
      </c>
    </row>
    <row r="452" spans="1:13" ht="39.950000000000003" customHeight="1" x14ac:dyDescent="0.45">
      <c r="A452" s="155"/>
      <c r="B452" s="157"/>
      <c r="C452" s="66">
        <v>449</v>
      </c>
      <c r="D452" s="75" t="s">
        <v>322</v>
      </c>
      <c r="E452" s="115" t="s">
        <v>948</v>
      </c>
      <c r="F452" s="49" t="s">
        <v>35</v>
      </c>
      <c r="G452" s="49" t="s">
        <v>40</v>
      </c>
      <c r="H452" s="32">
        <f>REITORIA!I452+MUSEU!I452+ESAG!I452+CEART!I452+FAED!I452+CEAD!I452+CEFID!I452+CESFI!I452+CERES!I452</f>
        <v>15</v>
      </c>
      <c r="I452" s="38">
        <f>(REITORIA!I452-REITORIA!J452)+(MUSEU!I452-MUSEU!J452)+(ESAG!I452-ESAG!J452)+(CEART!I452-CEART!J452)+(FAED!I452-FAED!J452)+(CEAD!I452-CEAD!J452)+(CEFID!I452-CEFID!J452)+(CESFI!I452-CESFI!J452)+(CERES!I452-CERES!J452)</f>
        <v>4</v>
      </c>
      <c r="J452" s="45">
        <f t="shared" si="19"/>
        <v>11</v>
      </c>
      <c r="K452" s="33">
        <v>4.0999999999999996</v>
      </c>
      <c r="L452" s="33">
        <f t="shared" si="20"/>
        <v>61.499999999999993</v>
      </c>
      <c r="M452" s="30">
        <f t="shared" si="21"/>
        <v>16.399999999999999</v>
      </c>
    </row>
    <row r="453" spans="1:13" ht="39.950000000000003" customHeight="1" x14ac:dyDescent="0.45">
      <c r="A453" s="155"/>
      <c r="B453" s="157"/>
      <c r="C453" s="66">
        <v>450</v>
      </c>
      <c r="D453" s="75" t="s">
        <v>323</v>
      </c>
      <c r="E453" s="115" t="s">
        <v>948</v>
      </c>
      <c r="F453" s="49" t="s">
        <v>35</v>
      </c>
      <c r="G453" s="49" t="s">
        <v>40</v>
      </c>
      <c r="H453" s="32">
        <f>REITORIA!I453+MUSEU!I453+ESAG!I453+CEART!I453+FAED!I453+CEAD!I453+CEFID!I453+CESFI!I453+CERES!I453</f>
        <v>25</v>
      </c>
      <c r="I453" s="38">
        <f>(REITORIA!I453-REITORIA!J453)+(MUSEU!I453-MUSEU!J453)+(ESAG!I453-ESAG!J453)+(CEART!I453-CEART!J453)+(FAED!I453-FAED!J453)+(CEAD!I453-CEAD!J453)+(CEFID!I453-CEFID!J453)+(CESFI!I453-CESFI!J453)+(CERES!I453-CERES!J453)</f>
        <v>4</v>
      </c>
      <c r="J453" s="45">
        <f t="shared" ref="J453:J516" si="22">H453-I453</f>
        <v>21</v>
      </c>
      <c r="K453" s="33">
        <v>2.82</v>
      </c>
      <c r="L453" s="33">
        <f t="shared" ref="L453:L516" si="23">K453*H453</f>
        <v>70.5</v>
      </c>
      <c r="M453" s="30">
        <f t="shared" ref="M453:M516" si="24">K453*I453</f>
        <v>11.28</v>
      </c>
    </row>
    <row r="454" spans="1:13" ht="39.950000000000003" customHeight="1" x14ac:dyDescent="0.45">
      <c r="A454" s="155"/>
      <c r="B454" s="157"/>
      <c r="C454" s="66">
        <v>451</v>
      </c>
      <c r="D454" s="75" t="s">
        <v>324</v>
      </c>
      <c r="E454" s="115" t="s">
        <v>948</v>
      </c>
      <c r="F454" s="49" t="s">
        <v>35</v>
      </c>
      <c r="G454" s="49" t="s">
        <v>40</v>
      </c>
      <c r="H454" s="32">
        <f>REITORIA!I454+MUSEU!I454+ESAG!I454+CEART!I454+FAED!I454+CEAD!I454+CEFID!I454+CESFI!I454+CERES!I454</f>
        <v>25</v>
      </c>
      <c r="I454" s="38">
        <f>(REITORIA!I454-REITORIA!J454)+(MUSEU!I454-MUSEU!J454)+(ESAG!I454-ESAG!J454)+(CEART!I454-CEART!J454)+(FAED!I454-FAED!J454)+(CEAD!I454-CEAD!J454)+(CEFID!I454-CEFID!J454)+(CESFI!I454-CESFI!J454)+(CERES!I454-CERES!J454)</f>
        <v>4</v>
      </c>
      <c r="J454" s="45">
        <f t="shared" si="22"/>
        <v>21</v>
      </c>
      <c r="K454" s="33">
        <v>4.25</v>
      </c>
      <c r="L454" s="33">
        <f t="shared" si="23"/>
        <v>106.25</v>
      </c>
      <c r="M454" s="30">
        <f t="shared" si="24"/>
        <v>17</v>
      </c>
    </row>
    <row r="455" spans="1:13" ht="39.950000000000003" customHeight="1" x14ac:dyDescent="0.45">
      <c r="A455" s="155"/>
      <c r="B455" s="157"/>
      <c r="C455" s="66">
        <v>452</v>
      </c>
      <c r="D455" s="75" t="s">
        <v>325</v>
      </c>
      <c r="E455" s="115" t="s">
        <v>948</v>
      </c>
      <c r="F455" s="49" t="s">
        <v>35</v>
      </c>
      <c r="G455" s="49" t="s">
        <v>40</v>
      </c>
      <c r="H455" s="32">
        <f>REITORIA!I455+MUSEU!I455+ESAG!I455+CEART!I455+FAED!I455+CEAD!I455+CEFID!I455+CESFI!I455+CERES!I455</f>
        <v>25</v>
      </c>
      <c r="I455" s="38">
        <f>(REITORIA!I455-REITORIA!J455)+(MUSEU!I455-MUSEU!J455)+(ESAG!I455-ESAG!J455)+(CEART!I455-CEART!J455)+(FAED!I455-FAED!J455)+(CEAD!I455-CEAD!J455)+(CEFID!I455-CEFID!J455)+(CESFI!I455-CESFI!J455)+(CERES!I455-CERES!J455)</f>
        <v>10</v>
      </c>
      <c r="J455" s="45">
        <f t="shared" si="22"/>
        <v>15</v>
      </c>
      <c r="K455" s="33">
        <v>1.57</v>
      </c>
      <c r="L455" s="33">
        <f t="shared" si="23"/>
        <v>39.25</v>
      </c>
      <c r="M455" s="30">
        <f t="shared" si="24"/>
        <v>15.700000000000001</v>
      </c>
    </row>
    <row r="456" spans="1:13" ht="39.950000000000003" customHeight="1" x14ac:dyDescent="0.45">
      <c r="A456" s="155"/>
      <c r="B456" s="157"/>
      <c r="C456" s="66">
        <v>453</v>
      </c>
      <c r="D456" s="75" t="s">
        <v>326</v>
      </c>
      <c r="E456" s="115" t="s">
        <v>948</v>
      </c>
      <c r="F456" s="49" t="s">
        <v>35</v>
      </c>
      <c r="G456" s="49" t="s">
        <v>40</v>
      </c>
      <c r="H456" s="32">
        <f>REITORIA!I456+MUSEU!I456+ESAG!I456+CEART!I456+FAED!I456+CEAD!I456+CEFID!I456+CESFI!I456+CERES!I456</f>
        <v>25</v>
      </c>
      <c r="I456" s="38">
        <f>(REITORIA!I456-REITORIA!J456)+(MUSEU!I456-MUSEU!J456)+(ESAG!I456-ESAG!J456)+(CEART!I456-CEART!J456)+(FAED!I456-FAED!J456)+(CEAD!I456-CEAD!J456)+(CEFID!I456-CEFID!J456)+(CESFI!I456-CESFI!J456)+(CERES!I456-CERES!J456)</f>
        <v>5</v>
      </c>
      <c r="J456" s="45">
        <f t="shared" si="22"/>
        <v>20</v>
      </c>
      <c r="K456" s="33">
        <v>7.85</v>
      </c>
      <c r="L456" s="33">
        <f t="shared" si="23"/>
        <v>196.25</v>
      </c>
      <c r="M456" s="30">
        <f t="shared" si="24"/>
        <v>39.25</v>
      </c>
    </row>
    <row r="457" spans="1:13" ht="39.950000000000003" customHeight="1" x14ac:dyDescent="0.45">
      <c r="A457" s="155"/>
      <c r="B457" s="157"/>
      <c r="C457" s="66">
        <v>454</v>
      </c>
      <c r="D457" s="75" t="s">
        <v>327</v>
      </c>
      <c r="E457" s="115" t="s">
        <v>948</v>
      </c>
      <c r="F457" s="49" t="s">
        <v>35</v>
      </c>
      <c r="G457" s="49" t="s">
        <v>40</v>
      </c>
      <c r="H457" s="32">
        <f>REITORIA!I457+MUSEU!I457+ESAG!I457+CEART!I457+FAED!I457+CEAD!I457+CEFID!I457+CESFI!I457+CERES!I457</f>
        <v>25</v>
      </c>
      <c r="I457" s="38">
        <f>(REITORIA!I457-REITORIA!J457)+(MUSEU!I457-MUSEU!J457)+(ESAG!I457-ESAG!J457)+(CEART!I457-CEART!J457)+(FAED!I457-FAED!J457)+(CEAD!I457-CEAD!J457)+(CEFID!I457-CEFID!J457)+(CESFI!I457-CESFI!J457)+(CERES!I457-CERES!J457)</f>
        <v>5</v>
      </c>
      <c r="J457" s="45">
        <f t="shared" si="22"/>
        <v>20</v>
      </c>
      <c r="K457" s="33">
        <v>8.91</v>
      </c>
      <c r="L457" s="33">
        <f t="shared" si="23"/>
        <v>222.75</v>
      </c>
      <c r="M457" s="30">
        <f t="shared" si="24"/>
        <v>44.55</v>
      </c>
    </row>
    <row r="458" spans="1:13" ht="39.950000000000003" customHeight="1" x14ac:dyDescent="0.45">
      <c r="A458" s="155"/>
      <c r="B458" s="157"/>
      <c r="C458" s="66">
        <v>455</v>
      </c>
      <c r="D458" s="75" t="s">
        <v>328</v>
      </c>
      <c r="E458" s="115" t="s">
        <v>948</v>
      </c>
      <c r="F458" s="49" t="s">
        <v>35</v>
      </c>
      <c r="G458" s="49" t="s">
        <v>40</v>
      </c>
      <c r="H458" s="32">
        <f>REITORIA!I458+MUSEU!I458+ESAG!I458+CEART!I458+FAED!I458+CEAD!I458+CEFID!I458+CESFI!I458+CERES!I458</f>
        <v>25</v>
      </c>
      <c r="I458" s="38">
        <f>(REITORIA!I458-REITORIA!J458)+(MUSEU!I458-MUSEU!J458)+(ESAG!I458-ESAG!J458)+(CEART!I458-CEART!J458)+(FAED!I458-FAED!J458)+(CEAD!I458-CEAD!J458)+(CEFID!I458-CEFID!J458)+(CESFI!I458-CESFI!J458)+(CERES!I458-CERES!J458)</f>
        <v>5</v>
      </c>
      <c r="J458" s="45">
        <f t="shared" si="22"/>
        <v>20</v>
      </c>
      <c r="K458" s="33">
        <v>9.02</v>
      </c>
      <c r="L458" s="33">
        <f t="shared" si="23"/>
        <v>225.5</v>
      </c>
      <c r="M458" s="30">
        <f t="shared" si="24"/>
        <v>45.099999999999994</v>
      </c>
    </row>
    <row r="459" spans="1:13" ht="39.950000000000003" customHeight="1" x14ac:dyDescent="0.45">
      <c r="A459" s="155"/>
      <c r="B459" s="157"/>
      <c r="C459" s="66">
        <v>456</v>
      </c>
      <c r="D459" s="75" t="s">
        <v>329</v>
      </c>
      <c r="E459" s="115" t="s">
        <v>948</v>
      </c>
      <c r="F459" s="49" t="s">
        <v>35</v>
      </c>
      <c r="G459" s="49" t="s">
        <v>40</v>
      </c>
      <c r="H459" s="32">
        <f>REITORIA!I459+MUSEU!I459+ESAG!I459+CEART!I459+FAED!I459+CEAD!I459+CEFID!I459+CESFI!I459+CERES!I459</f>
        <v>25</v>
      </c>
      <c r="I459" s="38">
        <f>(REITORIA!I459-REITORIA!J459)+(MUSEU!I459-MUSEU!J459)+(ESAG!I459-ESAG!J459)+(CEART!I459-CEART!J459)+(FAED!I459-FAED!J459)+(CEAD!I459-CEAD!J459)+(CEFID!I459-CEFID!J459)+(CESFI!I459-CESFI!J459)+(CERES!I459-CERES!J459)</f>
        <v>17</v>
      </c>
      <c r="J459" s="45">
        <f t="shared" si="22"/>
        <v>8</v>
      </c>
      <c r="K459" s="33">
        <v>1.0900000000000001</v>
      </c>
      <c r="L459" s="33">
        <f t="shared" si="23"/>
        <v>27.250000000000004</v>
      </c>
      <c r="M459" s="30">
        <f t="shared" si="24"/>
        <v>18.53</v>
      </c>
    </row>
    <row r="460" spans="1:13" ht="39.950000000000003" customHeight="1" x14ac:dyDescent="0.45">
      <c r="A460" s="155"/>
      <c r="B460" s="157"/>
      <c r="C460" s="66">
        <v>457</v>
      </c>
      <c r="D460" s="75" t="s">
        <v>330</v>
      </c>
      <c r="E460" s="115" t="s">
        <v>948</v>
      </c>
      <c r="F460" s="49" t="s">
        <v>35</v>
      </c>
      <c r="G460" s="49" t="s">
        <v>40</v>
      </c>
      <c r="H460" s="32">
        <f>REITORIA!I460+MUSEU!I460+ESAG!I460+CEART!I460+FAED!I460+CEAD!I460+CEFID!I460+CESFI!I460+CERES!I460</f>
        <v>15</v>
      </c>
      <c r="I460" s="38">
        <f>(REITORIA!I460-REITORIA!J460)+(MUSEU!I460-MUSEU!J460)+(ESAG!I460-ESAG!J460)+(CEART!I460-CEART!J460)+(FAED!I460-FAED!J460)+(CEAD!I460-CEAD!J460)+(CEFID!I460-CEFID!J460)+(CESFI!I460-CESFI!J460)+(CERES!I460-CERES!J460)</f>
        <v>5</v>
      </c>
      <c r="J460" s="45">
        <f t="shared" si="22"/>
        <v>10</v>
      </c>
      <c r="K460" s="33">
        <v>2.2000000000000002</v>
      </c>
      <c r="L460" s="33">
        <f t="shared" si="23"/>
        <v>33</v>
      </c>
      <c r="M460" s="30">
        <f t="shared" si="24"/>
        <v>11</v>
      </c>
    </row>
    <row r="461" spans="1:13" ht="39.950000000000003" customHeight="1" x14ac:dyDescent="0.45">
      <c r="A461" s="155"/>
      <c r="B461" s="157"/>
      <c r="C461" s="66">
        <v>458</v>
      </c>
      <c r="D461" s="75" t="s">
        <v>331</v>
      </c>
      <c r="E461" s="115" t="s">
        <v>948</v>
      </c>
      <c r="F461" s="49" t="s">
        <v>35</v>
      </c>
      <c r="G461" s="49" t="s">
        <v>40</v>
      </c>
      <c r="H461" s="32">
        <f>REITORIA!I461+MUSEU!I461+ESAG!I461+CEART!I461+FAED!I461+CEAD!I461+CEFID!I461+CESFI!I461+CERES!I461</f>
        <v>15</v>
      </c>
      <c r="I461" s="38">
        <f>(REITORIA!I461-REITORIA!J461)+(MUSEU!I461-MUSEU!J461)+(ESAG!I461-ESAG!J461)+(CEART!I461-CEART!J461)+(FAED!I461-FAED!J461)+(CEAD!I461-CEAD!J461)+(CEFID!I461-CEFID!J461)+(CESFI!I461-CESFI!J461)+(CERES!I461-CERES!J461)</f>
        <v>5</v>
      </c>
      <c r="J461" s="45">
        <f t="shared" si="22"/>
        <v>10</v>
      </c>
      <c r="K461" s="33">
        <v>3.71</v>
      </c>
      <c r="L461" s="33">
        <f t="shared" si="23"/>
        <v>55.65</v>
      </c>
      <c r="M461" s="30">
        <f t="shared" si="24"/>
        <v>18.55</v>
      </c>
    </row>
    <row r="462" spans="1:13" ht="39.950000000000003" customHeight="1" x14ac:dyDescent="0.45">
      <c r="A462" s="155"/>
      <c r="B462" s="157"/>
      <c r="C462" s="66">
        <v>459</v>
      </c>
      <c r="D462" s="75" t="s">
        <v>332</v>
      </c>
      <c r="E462" s="115" t="s">
        <v>948</v>
      </c>
      <c r="F462" s="49" t="s">
        <v>35</v>
      </c>
      <c r="G462" s="49" t="s">
        <v>40</v>
      </c>
      <c r="H462" s="32">
        <f>REITORIA!I462+MUSEU!I462+ESAG!I462+CEART!I462+FAED!I462+CEAD!I462+CEFID!I462+CESFI!I462+CERES!I462</f>
        <v>25</v>
      </c>
      <c r="I462" s="38">
        <f>(REITORIA!I462-REITORIA!J462)+(MUSEU!I462-MUSEU!J462)+(ESAG!I462-ESAG!J462)+(CEART!I462-CEART!J462)+(FAED!I462-FAED!J462)+(CEAD!I462-CEAD!J462)+(CEFID!I462-CEFID!J462)+(CESFI!I462-CESFI!J462)+(CERES!I462-CERES!J462)</f>
        <v>4</v>
      </c>
      <c r="J462" s="45">
        <f t="shared" si="22"/>
        <v>21</v>
      </c>
      <c r="K462" s="33">
        <v>6.8</v>
      </c>
      <c r="L462" s="33">
        <f t="shared" si="23"/>
        <v>170</v>
      </c>
      <c r="M462" s="30">
        <f t="shared" si="24"/>
        <v>27.2</v>
      </c>
    </row>
    <row r="463" spans="1:13" ht="39.950000000000003" customHeight="1" x14ac:dyDescent="0.45">
      <c r="A463" s="155"/>
      <c r="B463" s="157"/>
      <c r="C463" s="66">
        <v>460</v>
      </c>
      <c r="D463" s="75" t="s">
        <v>333</v>
      </c>
      <c r="E463" s="115" t="s">
        <v>948</v>
      </c>
      <c r="F463" s="49" t="s">
        <v>35</v>
      </c>
      <c r="G463" s="49" t="s">
        <v>40</v>
      </c>
      <c r="H463" s="32">
        <f>REITORIA!I463+MUSEU!I463+ESAG!I463+CEART!I463+FAED!I463+CEAD!I463+CEFID!I463+CESFI!I463+CERES!I463</f>
        <v>25</v>
      </c>
      <c r="I463" s="38">
        <f>(REITORIA!I463-REITORIA!J463)+(MUSEU!I463-MUSEU!J463)+(ESAG!I463-ESAG!J463)+(CEART!I463-CEART!J463)+(FAED!I463-FAED!J463)+(CEAD!I463-CEAD!J463)+(CEFID!I463-CEFID!J463)+(CESFI!I463-CESFI!J463)+(CERES!I463-CERES!J463)</f>
        <v>4</v>
      </c>
      <c r="J463" s="45">
        <f t="shared" si="22"/>
        <v>21</v>
      </c>
      <c r="K463" s="33">
        <v>2.66</v>
      </c>
      <c r="L463" s="33">
        <f t="shared" si="23"/>
        <v>66.5</v>
      </c>
      <c r="M463" s="30">
        <f t="shared" si="24"/>
        <v>10.64</v>
      </c>
    </row>
    <row r="464" spans="1:13" ht="39.950000000000003" customHeight="1" x14ac:dyDescent="0.45">
      <c r="A464" s="155"/>
      <c r="B464" s="157"/>
      <c r="C464" s="66">
        <v>461</v>
      </c>
      <c r="D464" s="75" t="s">
        <v>334</v>
      </c>
      <c r="E464" s="115" t="s">
        <v>948</v>
      </c>
      <c r="F464" s="49" t="s">
        <v>35</v>
      </c>
      <c r="G464" s="49" t="s">
        <v>40</v>
      </c>
      <c r="H464" s="32">
        <f>REITORIA!I464+MUSEU!I464+ESAG!I464+CEART!I464+FAED!I464+CEAD!I464+CEFID!I464+CESFI!I464+CERES!I464</f>
        <v>25</v>
      </c>
      <c r="I464" s="38">
        <f>(REITORIA!I464-REITORIA!J464)+(MUSEU!I464-MUSEU!J464)+(ESAG!I464-ESAG!J464)+(CEART!I464-CEART!J464)+(FAED!I464-FAED!J464)+(CEAD!I464-CEAD!J464)+(CEFID!I464-CEFID!J464)+(CESFI!I464-CESFI!J464)+(CERES!I464-CERES!J464)</f>
        <v>10</v>
      </c>
      <c r="J464" s="45">
        <f t="shared" si="22"/>
        <v>15</v>
      </c>
      <c r="K464" s="33">
        <v>5.69</v>
      </c>
      <c r="L464" s="33">
        <f t="shared" si="23"/>
        <v>142.25</v>
      </c>
      <c r="M464" s="30">
        <f t="shared" si="24"/>
        <v>56.900000000000006</v>
      </c>
    </row>
    <row r="465" spans="1:13" ht="39.950000000000003" customHeight="1" x14ac:dyDescent="0.45">
      <c r="A465" s="155"/>
      <c r="B465" s="157"/>
      <c r="C465" s="66">
        <v>462</v>
      </c>
      <c r="D465" s="75" t="s">
        <v>335</v>
      </c>
      <c r="E465" s="115" t="s">
        <v>948</v>
      </c>
      <c r="F465" s="49" t="s">
        <v>35</v>
      </c>
      <c r="G465" s="49" t="s">
        <v>40</v>
      </c>
      <c r="H465" s="32">
        <f>REITORIA!I465+MUSEU!I465+ESAG!I465+CEART!I465+FAED!I465+CEAD!I465+CEFID!I465+CESFI!I465+CERES!I465</f>
        <v>25</v>
      </c>
      <c r="I465" s="38">
        <f>(REITORIA!I465-REITORIA!J465)+(MUSEU!I465-MUSEU!J465)+(ESAG!I465-ESAG!J465)+(CEART!I465-CEART!J465)+(FAED!I465-FAED!J465)+(CEAD!I465-CEAD!J465)+(CEFID!I465-CEFID!J465)+(CESFI!I465-CESFI!J465)+(CERES!I465-CERES!J465)</f>
        <v>4</v>
      </c>
      <c r="J465" s="45">
        <f t="shared" si="22"/>
        <v>21</v>
      </c>
      <c r="K465" s="33">
        <v>1.8</v>
      </c>
      <c r="L465" s="33">
        <f t="shared" si="23"/>
        <v>45</v>
      </c>
      <c r="M465" s="30">
        <f t="shared" si="24"/>
        <v>7.2</v>
      </c>
    </row>
    <row r="466" spans="1:13" ht="39.950000000000003" customHeight="1" x14ac:dyDescent="0.45">
      <c r="A466" s="155"/>
      <c r="B466" s="157"/>
      <c r="C466" s="66">
        <v>463</v>
      </c>
      <c r="D466" s="75" t="s">
        <v>336</v>
      </c>
      <c r="E466" s="115" t="s">
        <v>948</v>
      </c>
      <c r="F466" s="49" t="s">
        <v>35</v>
      </c>
      <c r="G466" s="49" t="s">
        <v>40</v>
      </c>
      <c r="H466" s="32">
        <f>REITORIA!I466+MUSEU!I466+ESAG!I466+CEART!I466+FAED!I466+CEAD!I466+CEFID!I466+CESFI!I466+CERES!I466</f>
        <v>25</v>
      </c>
      <c r="I466" s="38">
        <f>(REITORIA!I466-REITORIA!J466)+(MUSEU!I466-MUSEU!J466)+(ESAG!I466-ESAG!J466)+(CEART!I466-CEART!J466)+(FAED!I466-FAED!J466)+(CEAD!I466-CEAD!J466)+(CEFID!I466-CEFID!J466)+(CESFI!I466-CESFI!J466)+(CERES!I466-CERES!J466)</f>
        <v>4</v>
      </c>
      <c r="J466" s="45">
        <f t="shared" si="22"/>
        <v>21</v>
      </c>
      <c r="K466" s="33">
        <v>7.31</v>
      </c>
      <c r="L466" s="33">
        <f t="shared" si="23"/>
        <v>182.75</v>
      </c>
      <c r="M466" s="30">
        <f t="shared" si="24"/>
        <v>29.24</v>
      </c>
    </row>
    <row r="467" spans="1:13" ht="39.950000000000003" customHeight="1" x14ac:dyDescent="0.45">
      <c r="A467" s="155"/>
      <c r="B467" s="157"/>
      <c r="C467" s="66">
        <v>464</v>
      </c>
      <c r="D467" s="75" t="s">
        <v>337</v>
      </c>
      <c r="E467" s="115" t="s">
        <v>957</v>
      </c>
      <c r="F467" s="49" t="s">
        <v>4</v>
      </c>
      <c r="G467" s="49" t="s">
        <v>40</v>
      </c>
      <c r="H467" s="32">
        <f>REITORIA!I467+MUSEU!I467+ESAG!I467+CEART!I467+FAED!I467+CEAD!I467+CEFID!I467+CESFI!I467+CERES!I467</f>
        <v>15</v>
      </c>
      <c r="I467" s="38">
        <f>(REITORIA!I467-REITORIA!J467)+(MUSEU!I467-MUSEU!J467)+(ESAG!I467-ESAG!J467)+(CEART!I467-CEART!J467)+(FAED!I467-FAED!J467)+(CEAD!I467-CEAD!J467)+(CEFID!I467-CEFID!J467)+(CESFI!I467-CESFI!J467)+(CERES!I467-CERES!J467)</f>
        <v>4</v>
      </c>
      <c r="J467" s="45">
        <f t="shared" si="22"/>
        <v>11</v>
      </c>
      <c r="K467" s="33">
        <v>9.25</v>
      </c>
      <c r="L467" s="33">
        <f t="shared" si="23"/>
        <v>138.75</v>
      </c>
      <c r="M467" s="30">
        <f t="shared" si="24"/>
        <v>37</v>
      </c>
    </row>
    <row r="468" spans="1:13" ht="39.950000000000003" customHeight="1" x14ac:dyDescent="0.45">
      <c r="A468" s="155"/>
      <c r="B468" s="157"/>
      <c r="C468" s="66">
        <v>465</v>
      </c>
      <c r="D468" s="75" t="s">
        <v>958</v>
      </c>
      <c r="E468" s="115" t="s">
        <v>957</v>
      </c>
      <c r="F468" s="49" t="s">
        <v>4</v>
      </c>
      <c r="G468" s="49" t="s">
        <v>40</v>
      </c>
      <c r="H468" s="32">
        <f>REITORIA!I468+MUSEU!I468+ESAG!I468+CEART!I468+FAED!I468+CEAD!I468+CEFID!I468+CESFI!I468+CERES!I468</f>
        <v>6</v>
      </c>
      <c r="I468" s="38">
        <f>(REITORIA!I468-REITORIA!J468)+(MUSEU!I468-MUSEU!J468)+(ESAG!I468-ESAG!J468)+(CEART!I468-CEART!J468)+(FAED!I468-FAED!J468)+(CEAD!I468-CEAD!J468)+(CEFID!I468-CEFID!J468)+(CESFI!I468-CESFI!J468)+(CERES!I468-CERES!J468)</f>
        <v>3</v>
      </c>
      <c r="J468" s="45">
        <f t="shared" si="22"/>
        <v>3</v>
      </c>
      <c r="K468" s="33">
        <v>3.58</v>
      </c>
      <c r="L468" s="33">
        <f t="shared" si="23"/>
        <v>21.48</v>
      </c>
      <c r="M468" s="30">
        <f t="shared" si="24"/>
        <v>10.74</v>
      </c>
    </row>
    <row r="469" spans="1:13" ht="39.950000000000003" customHeight="1" x14ac:dyDescent="0.45">
      <c r="A469" s="155"/>
      <c r="B469" s="157"/>
      <c r="C469" s="66">
        <v>466</v>
      </c>
      <c r="D469" s="75" t="s">
        <v>338</v>
      </c>
      <c r="E469" s="115" t="s">
        <v>957</v>
      </c>
      <c r="F469" s="49" t="s">
        <v>4</v>
      </c>
      <c r="G469" s="49" t="s">
        <v>40</v>
      </c>
      <c r="H469" s="32">
        <f>REITORIA!I469+MUSEU!I469+ESAG!I469+CEART!I469+FAED!I469+CEAD!I469+CEFID!I469+CESFI!I469+CERES!I469</f>
        <v>6</v>
      </c>
      <c r="I469" s="38">
        <f>(REITORIA!I469-REITORIA!J469)+(MUSEU!I469-MUSEU!J469)+(ESAG!I469-ESAG!J469)+(CEART!I469-CEART!J469)+(FAED!I469-FAED!J469)+(CEAD!I469-CEAD!J469)+(CEFID!I469-CEFID!J469)+(CESFI!I469-CESFI!J469)+(CERES!I469-CERES!J469)</f>
        <v>3</v>
      </c>
      <c r="J469" s="45">
        <f t="shared" si="22"/>
        <v>3</v>
      </c>
      <c r="K469" s="33">
        <v>18.72</v>
      </c>
      <c r="L469" s="33">
        <f t="shared" si="23"/>
        <v>112.32</v>
      </c>
      <c r="M469" s="30">
        <f t="shared" si="24"/>
        <v>56.16</v>
      </c>
    </row>
    <row r="470" spans="1:13" ht="39.950000000000003" customHeight="1" x14ac:dyDescent="0.45">
      <c r="A470" s="155"/>
      <c r="B470" s="157"/>
      <c r="C470" s="66">
        <v>467</v>
      </c>
      <c r="D470" s="75" t="s">
        <v>339</v>
      </c>
      <c r="E470" s="115" t="s">
        <v>957</v>
      </c>
      <c r="F470" s="49" t="s">
        <v>4</v>
      </c>
      <c r="G470" s="49" t="s">
        <v>40</v>
      </c>
      <c r="H470" s="32">
        <f>REITORIA!I470+MUSEU!I470+ESAG!I470+CEART!I470+FAED!I470+CEAD!I470+CEFID!I470+CESFI!I470+CERES!I470</f>
        <v>5</v>
      </c>
      <c r="I470" s="38">
        <f>(REITORIA!I470-REITORIA!J470)+(MUSEU!I470-MUSEU!J470)+(ESAG!I470-ESAG!J470)+(CEART!I470-CEART!J470)+(FAED!I470-FAED!J470)+(CEAD!I470-CEAD!J470)+(CEFID!I470-CEFID!J470)+(CESFI!I470-CESFI!J470)+(CERES!I470-CERES!J470)</f>
        <v>2</v>
      </c>
      <c r="J470" s="45">
        <f t="shared" si="22"/>
        <v>3</v>
      </c>
      <c r="K470" s="33">
        <v>50.3</v>
      </c>
      <c r="L470" s="33">
        <f t="shared" si="23"/>
        <v>251.5</v>
      </c>
      <c r="M470" s="30">
        <f t="shared" si="24"/>
        <v>100.6</v>
      </c>
    </row>
    <row r="471" spans="1:13" ht="39.950000000000003" customHeight="1" x14ac:dyDescent="0.45">
      <c r="A471" s="155"/>
      <c r="B471" s="157"/>
      <c r="C471" s="66">
        <v>468</v>
      </c>
      <c r="D471" s="75" t="s">
        <v>340</v>
      </c>
      <c r="E471" s="115" t="s">
        <v>959</v>
      </c>
      <c r="F471" s="49" t="s">
        <v>35</v>
      </c>
      <c r="G471" s="49" t="s">
        <v>40</v>
      </c>
      <c r="H471" s="32">
        <f>REITORIA!I471+MUSEU!I471+ESAG!I471+CEART!I471+FAED!I471+CEAD!I471+CEFID!I471+CESFI!I471+CERES!I471</f>
        <v>52</v>
      </c>
      <c r="I471" s="38">
        <f>(REITORIA!I471-REITORIA!J471)+(MUSEU!I471-MUSEU!J471)+(ESAG!I471-ESAG!J471)+(CEART!I471-CEART!J471)+(FAED!I471-FAED!J471)+(CEAD!I471-CEAD!J471)+(CEFID!I471-CEFID!J471)+(CESFI!I471-CESFI!J471)+(CERES!I471-CERES!J471)</f>
        <v>2</v>
      </c>
      <c r="J471" s="45">
        <f t="shared" si="22"/>
        <v>50</v>
      </c>
      <c r="K471" s="33">
        <v>1.59</v>
      </c>
      <c r="L471" s="33">
        <f t="shared" si="23"/>
        <v>82.68</v>
      </c>
      <c r="M471" s="30">
        <f t="shared" si="24"/>
        <v>3.18</v>
      </c>
    </row>
    <row r="472" spans="1:13" ht="39.950000000000003" customHeight="1" x14ac:dyDescent="0.45">
      <c r="A472" s="155"/>
      <c r="B472" s="157"/>
      <c r="C472" s="66">
        <v>469</v>
      </c>
      <c r="D472" s="75" t="s">
        <v>341</v>
      </c>
      <c r="E472" s="115" t="s">
        <v>960</v>
      </c>
      <c r="F472" s="49" t="s">
        <v>35</v>
      </c>
      <c r="G472" s="49" t="s">
        <v>40</v>
      </c>
      <c r="H472" s="32">
        <f>REITORIA!I472+MUSEU!I472+ESAG!I472+CEART!I472+FAED!I472+CEAD!I472+CEFID!I472+CESFI!I472+CERES!I472</f>
        <v>17</v>
      </c>
      <c r="I472" s="38">
        <f>(REITORIA!I472-REITORIA!J472)+(MUSEU!I472-MUSEU!J472)+(ESAG!I472-ESAG!J472)+(CEART!I472-CEART!J472)+(FAED!I472-FAED!J472)+(CEAD!I472-CEAD!J472)+(CEFID!I472-CEFID!J472)+(CESFI!I472-CESFI!J472)+(CERES!I472-CERES!J472)</f>
        <v>2</v>
      </c>
      <c r="J472" s="45">
        <f t="shared" si="22"/>
        <v>15</v>
      </c>
      <c r="K472" s="33">
        <v>2.4300000000000002</v>
      </c>
      <c r="L472" s="33">
        <f t="shared" si="23"/>
        <v>41.31</v>
      </c>
      <c r="M472" s="30">
        <f t="shared" si="24"/>
        <v>4.8600000000000003</v>
      </c>
    </row>
    <row r="473" spans="1:13" ht="39.950000000000003" customHeight="1" x14ac:dyDescent="0.45">
      <c r="A473" s="155"/>
      <c r="B473" s="157"/>
      <c r="C473" s="66">
        <v>470</v>
      </c>
      <c r="D473" s="75" t="s">
        <v>342</v>
      </c>
      <c r="E473" s="115" t="s">
        <v>961</v>
      </c>
      <c r="F473" s="49" t="s">
        <v>35</v>
      </c>
      <c r="G473" s="49" t="s">
        <v>40</v>
      </c>
      <c r="H473" s="32">
        <f>REITORIA!I473+MUSEU!I473+ESAG!I473+CEART!I473+FAED!I473+CEAD!I473+CEFID!I473+CESFI!I473+CERES!I473</f>
        <v>36</v>
      </c>
      <c r="I473" s="38">
        <f>(REITORIA!I473-REITORIA!J473)+(MUSEU!I473-MUSEU!J473)+(ESAG!I473-ESAG!J473)+(CEART!I473-CEART!J473)+(FAED!I473-FAED!J473)+(CEAD!I473-CEAD!J473)+(CEFID!I473-CEFID!J473)+(CESFI!I473-CESFI!J473)+(CERES!I473-CERES!J473)</f>
        <v>6</v>
      </c>
      <c r="J473" s="45">
        <f t="shared" si="22"/>
        <v>30</v>
      </c>
      <c r="K473" s="33">
        <v>72</v>
      </c>
      <c r="L473" s="33">
        <f t="shared" si="23"/>
        <v>2592</v>
      </c>
      <c r="M473" s="30">
        <f t="shared" si="24"/>
        <v>432</v>
      </c>
    </row>
    <row r="474" spans="1:13" ht="39.950000000000003" customHeight="1" x14ac:dyDescent="0.45">
      <c r="A474" s="155"/>
      <c r="B474" s="157"/>
      <c r="C474" s="63">
        <v>471</v>
      </c>
      <c r="D474" s="81" t="s">
        <v>962</v>
      </c>
      <c r="E474" s="115" t="s">
        <v>963</v>
      </c>
      <c r="F474" s="54" t="s">
        <v>99</v>
      </c>
      <c r="G474" s="50" t="s">
        <v>40</v>
      </c>
      <c r="H474" s="32">
        <f>REITORIA!I474+MUSEU!I474+ESAG!I474+CEART!I474+FAED!I474+CEAD!I474+CEFID!I474+CESFI!I474+CERES!I474</f>
        <v>1</v>
      </c>
      <c r="I474" s="38">
        <f>(REITORIA!I474-REITORIA!J474)+(MUSEU!I474-MUSEU!J474)+(ESAG!I474-ESAG!J474)+(CEART!I474-CEART!J474)+(FAED!I474-FAED!J474)+(CEAD!I474-CEAD!J474)+(CEFID!I474-CEFID!J474)+(CESFI!I474-CESFI!J474)+(CERES!I474-CERES!J474)</f>
        <v>1</v>
      </c>
      <c r="J474" s="45">
        <f t="shared" si="22"/>
        <v>0</v>
      </c>
      <c r="K474" s="33">
        <v>128.72999999999999</v>
      </c>
      <c r="L474" s="33">
        <f t="shared" si="23"/>
        <v>128.72999999999999</v>
      </c>
      <c r="M474" s="30">
        <f t="shared" si="24"/>
        <v>128.72999999999999</v>
      </c>
    </row>
    <row r="475" spans="1:13" ht="39.950000000000003" customHeight="1" x14ac:dyDescent="0.45">
      <c r="A475" s="155"/>
      <c r="B475" s="157"/>
      <c r="C475" s="63">
        <v>472</v>
      </c>
      <c r="D475" s="75" t="s">
        <v>964</v>
      </c>
      <c r="E475" s="115" t="s">
        <v>965</v>
      </c>
      <c r="F475" s="50" t="s">
        <v>228</v>
      </c>
      <c r="G475" s="50" t="s">
        <v>40</v>
      </c>
      <c r="H475" s="32">
        <f>REITORIA!I475+MUSEU!I475+ESAG!I475+CEART!I475+FAED!I475+CEAD!I475+CEFID!I475+CESFI!I475+CERES!I475</f>
        <v>15</v>
      </c>
      <c r="I475" s="38">
        <f>(REITORIA!I475-REITORIA!J475)+(MUSEU!I475-MUSEU!J475)+(ESAG!I475-ESAG!J475)+(CEART!I475-CEART!J475)+(FAED!I475-FAED!J475)+(CEAD!I475-CEAD!J475)+(CEFID!I475-CEFID!J475)+(CESFI!I475-CESFI!J475)+(CERES!I475-CERES!J475)</f>
        <v>8</v>
      </c>
      <c r="J475" s="45">
        <f t="shared" si="22"/>
        <v>7</v>
      </c>
      <c r="K475" s="33">
        <v>45</v>
      </c>
      <c r="L475" s="33">
        <f t="shared" si="23"/>
        <v>675</v>
      </c>
      <c r="M475" s="30">
        <f t="shared" si="24"/>
        <v>360</v>
      </c>
    </row>
    <row r="476" spans="1:13" ht="39.950000000000003" customHeight="1" x14ac:dyDescent="0.45">
      <c r="A476" s="155"/>
      <c r="B476" s="157"/>
      <c r="C476" s="63">
        <v>473</v>
      </c>
      <c r="D476" s="84" t="s">
        <v>966</v>
      </c>
      <c r="E476" s="115" t="s">
        <v>967</v>
      </c>
      <c r="F476" s="50" t="s">
        <v>228</v>
      </c>
      <c r="G476" s="50" t="s">
        <v>40</v>
      </c>
      <c r="H476" s="32">
        <f>REITORIA!I476+MUSEU!I476+ESAG!I476+CEART!I476+FAED!I476+CEAD!I476+CEFID!I476+CESFI!I476+CERES!I476</f>
        <v>10</v>
      </c>
      <c r="I476" s="38">
        <f>(REITORIA!I476-REITORIA!J476)+(MUSEU!I476-MUSEU!J476)+(ESAG!I476-ESAG!J476)+(CEART!I476-CEART!J476)+(FAED!I476-FAED!J476)+(CEAD!I476-CEAD!J476)+(CEFID!I476-CEFID!J476)+(CESFI!I476-CESFI!J476)+(CERES!I476-CERES!J476)</f>
        <v>8</v>
      </c>
      <c r="J476" s="45">
        <f t="shared" si="22"/>
        <v>2</v>
      </c>
      <c r="K476" s="33">
        <v>69.66</v>
      </c>
      <c r="L476" s="33">
        <f t="shared" si="23"/>
        <v>696.59999999999991</v>
      </c>
      <c r="M476" s="30">
        <f t="shared" si="24"/>
        <v>557.28</v>
      </c>
    </row>
    <row r="477" spans="1:13" ht="39.950000000000003" customHeight="1" x14ac:dyDescent="0.45">
      <c r="A477" s="155"/>
      <c r="B477" s="157"/>
      <c r="C477" s="63">
        <v>474</v>
      </c>
      <c r="D477" s="84" t="s">
        <v>968</v>
      </c>
      <c r="E477" s="115" t="s">
        <v>969</v>
      </c>
      <c r="F477" s="50" t="s">
        <v>228</v>
      </c>
      <c r="G477" s="50" t="s">
        <v>40</v>
      </c>
      <c r="H477" s="32">
        <f>REITORIA!I477+MUSEU!I477+ESAG!I477+CEART!I477+FAED!I477+CEAD!I477+CEFID!I477+CESFI!I477+CERES!I477</f>
        <v>15</v>
      </c>
      <c r="I477" s="38">
        <f>(REITORIA!I477-REITORIA!J477)+(MUSEU!I477-MUSEU!J477)+(ESAG!I477-ESAG!J477)+(CEART!I477-CEART!J477)+(FAED!I477-FAED!J477)+(CEAD!I477-CEAD!J477)+(CEFID!I477-CEFID!J477)+(CESFI!I477-CESFI!J477)+(CERES!I477-CERES!J477)</f>
        <v>12</v>
      </c>
      <c r="J477" s="45">
        <f t="shared" si="22"/>
        <v>3</v>
      </c>
      <c r="K477" s="33">
        <v>22.28</v>
      </c>
      <c r="L477" s="33">
        <f t="shared" si="23"/>
        <v>334.20000000000005</v>
      </c>
      <c r="M477" s="30">
        <f t="shared" si="24"/>
        <v>267.36</v>
      </c>
    </row>
    <row r="478" spans="1:13" ht="39.950000000000003" customHeight="1" x14ac:dyDescent="0.45">
      <c r="A478" s="155"/>
      <c r="B478" s="157"/>
      <c r="C478" s="66">
        <v>475</v>
      </c>
      <c r="D478" s="75" t="s">
        <v>970</v>
      </c>
      <c r="E478" s="115" t="s">
        <v>956</v>
      </c>
      <c r="F478" s="50" t="s">
        <v>35</v>
      </c>
      <c r="G478" s="50" t="s">
        <v>40</v>
      </c>
      <c r="H478" s="32">
        <f>REITORIA!I478+MUSEU!I478+ESAG!I478+CEART!I478+FAED!I478+CEAD!I478+CEFID!I478+CESFI!I478+CERES!I478</f>
        <v>30</v>
      </c>
      <c r="I478" s="38">
        <f>(REITORIA!I478-REITORIA!J478)+(MUSEU!I478-MUSEU!J478)+(ESAG!I478-ESAG!J478)+(CEART!I478-CEART!J478)+(FAED!I478-FAED!J478)+(CEAD!I478-CEAD!J478)+(CEFID!I478-CEFID!J478)+(CESFI!I478-CESFI!J478)+(CERES!I478-CERES!J478)</f>
        <v>0</v>
      </c>
      <c r="J478" s="45">
        <f t="shared" si="22"/>
        <v>30</v>
      </c>
      <c r="K478" s="33">
        <v>0.5</v>
      </c>
      <c r="L478" s="33">
        <f t="shared" si="23"/>
        <v>15</v>
      </c>
      <c r="M478" s="30">
        <f t="shared" si="24"/>
        <v>0</v>
      </c>
    </row>
    <row r="479" spans="1:13" ht="39.950000000000003" customHeight="1" x14ac:dyDescent="0.45">
      <c r="A479" s="155"/>
      <c r="B479" s="157"/>
      <c r="C479" s="66">
        <v>476</v>
      </c>
      <c r="D479" s="75" t="s">
        <v>971</v>
      </c>
      <c r="E479" s="115" t="s">
        <v>956</v>
      </c>
      <c r="F479" s="50" t="s">
        <v>35</v>
      </c>
      <c r="G479" s="50" t="s">
        <v>40</v>
      </c>
      <c r="H479" s="32">
        <f>REITORIA!I479+MUSEU!I479+ESAG!I479+CEART!I479+FAED!I479+CEAD!I479+CEFID!I479+CESFI!I479+CERES!I479</f>
        <v>30</v>
      </c>
      <c r="I479" s="38">
        <f>(REITORIA!I479-REITORIA!J479)+(MUSEU!I479-MUSEU!J479)+(ESAG!I479-ESAG!J479)+(CEART!I479-CEART!J479)+(FAED!I479-FAED!J479)+(CEAD!I479-CEAD!J479)+(CEFID!I479-CEFID!J479)+(CESFI!I479-CESFI!J479)+(CERES!I479-CERES!J479)</f>
        <v>0</v>
      </c>
      <c r="J479" s="45">
        <f t="shared" si="22"/>
        <v>30</v>
      </c>
      <c r="K479" s="33">
        <v>0.64</v>
      </c>
      <c r="L479" s="33">
        <f t="shared" si="23"/>
        <v>19.2</v>
      </c>
      <c r="M479" s="30">
        <f t="shared" si="24"/>
        <v>0</v>
      </c>
    </row>
    <row r="480" spans="1:13" ht="39.950000000000003" customHeight="1" x14ac:dyDescent="0.45">
      <c r="A480" s="155"/>
      <c r="B480" s="157"/>
      <c r="C480" s="63">
        <v>477</v>
      </c>
      <c r="D480" s="75" t="s">
        <v>972</v>
      </c>
      <c r="E480" s="115" t="s">
        <v>973</v>
      </c>
      <c r="F480" s="49" t="s">
        <v>99</v>
      </c>
      <c r="G480" s="50" t="s">
        <v>40</v>
      </c>
      <c r="H480" s="32">
        <f>REITORIA!I480+MUSEU!I480+ESAG!I480+CEART!I480+FAED!I480+CEAD!I480+CEFID!I480+CESFI!I480+CERES!I480</f>
        <v>8</v>
      </c>
      <c r="I480" s="38">
        <f>(REITORIA!I480-REITORIA!J480)+(MUSEU!I480-MUSEU!J480)+(ESAG!I480-ESAG!J480)+(CEART!I480-CEART!J480)+(FAED!I480-FAED!J480)+(CEAD!I480-CEAD!J480)+(CEFID!I480-CEFID!J480)+(CESFI!I480-CESFI!J480)+(CERES!I480-CERES!J480)</f>
        <v>0</v>
      </c>
      <c r="J480" s="45">
        <f t="shared" si="22"/>
        <v>8</v>
      </c>
      <c r="K480" s="33">
        <v>78</v>
      </c>
      <c r="L480" s="33">
        <f t="shared" si="23"/>
        <v>624</v>
      </c>
      <c r="M480" s="30">
        <f t="shared" si="24"/>
        <v>0</v>
      </c>
    </row>
    <row r="481" spans="1:13" ht="39.950000000000003" customHeight="1" x14ac:dyDescent="0.45">
      <c r="A481" s="155"/>
      <c r="B481" s="157"/>
      <c r="C481" s="63">
        <v>478</v>
      </c>
      <c r="D481" s="87" t="s">
        <v>974</v>
      </c>
      <c r="E481" s="115" t="s">
        <v>975</v>
      </c>
      <c r="F481" s="49" t="s">
        <v>99</v>
      </c>
      <c r="G481" s="50" t="s">
        <v>40</v>
      </c>
      <c r="H481" s="32">
        <f>REITORIA!I481+MUSEU!I481+ESAG!I481+CEART!I481+FAED!I481+CEAD!I481+CEFID!I481+CESFI!I481+CERES!I481</f>
        <v>50</v>
      </c>
      <c r="I481" s="38">
        <f>(REITORIA!I481-REITORIA!J481)+(MUSEU!I481-MUSEU!J481)+(ESAG!I481-ESAG!J481)+(CEART!I481-CEART!J481)+(FAED!I481-FAED!J481)+(CEAD!I481-CEAD!J481)+(CEFID!I481-CEFID!J481)+(CESFI!I481-CESFI!J481)+(CERES!I481-CERES!J481)</f>
        <v>20</v>
      </c>
      <c r="J481" s="45">
        <f t="shared" si="22"/>
        <v>30</v>
      </c>
      <c r="K481" s="33">
        <v>4.4000000000000004</v>
      </c>
      <c r="L481" s="33">
        <f t="shared" si="23"/>
        <v>220.00000000000003</v>
      </c>
      <c r="M481" s="30">
        <f t="shared" si="24"/>
        <v>88</v>
      </c>
    </row>
    <row r="482" spans="1:13" ht="39.950000000000003" customHeight="1" x14ac:dyDescent="0.45">
      <c r="A482" s="155"/>
      <c r="B482" s="157"/>
      <c r="C482" s="66">
        <v>479</v>
      </c>
      <c r="D482" s="75" t="s">
        <v>976</v>
      </c>
      <c r="E482" s="115" t="s">
        <v>977</v>
      </c>
      <c r="F482" s="50" t="s">
        <v>35</v>
      </c>
      <c r="G482" s="50" t="s">
        <v>40</v>
      </c>
      <c r="H482" s="32">
        <f>REITORIA!I482+MUSEU!I482+ESAG!I482+CEART!I482+FAED!I482+CEAD!I482+CEFID!I482+CESFI!I482+CERES!I482</f>
        <v>30</v>
      </c>
      <c r="I482" s="38">
        <f>(REITORIA!I482-REITORIA!J482)+(MUSEU!I482-MUSEU!J482)+(ESAG!I482-ESAG!J482)+(CEART!I482-CEART!J482)+(FAED!I482-FAED!J482)+(CEAD!I482-CEAD!J482)+(CEFID!I482-CEFID!J482)+(CESFI!I482-CESFI!J482)+(CERES!I482-CERES!J482)</f>
        <v>10</v>
      </c>
      <c r="J482" s="45">
        <f t="shared" si="22"/>
        <v>20</v>
      </c>
      <c r="K482" s="33">
        <v>1.1000000000000001</v>
      </c>
      <c r="L482" s="33">
        <f t="shared" si="23"/>
        <v>33</v>
      </c>
      <c r="M482" s="30">
        <f t="shared" si="24"/>
        <v>11</v>
      </c>
    </row>
    <row r="483" spans="1:13" ht="39.950000000000003" customHeight="1" x14ac:dyDescent="0.45">
      <c r="A483" s="155"/>
      <c r="B483" s="157"/>
      <c r="C483" s="66">
        <v>480</v>
      </c>
      <c r="D483" s="75" t="s">
        <v>978</v>
      </c>
      <c r="E483" s="115" t="s">
        <v>979</v>
      </c>
      <c r="F483" s="50" t="s">
        <v>35</v>
      </c>
      <c r="G483" s="50" t="s">
        <v>40</v>
      </c>
      <c r="H483" s="32">
        <f>REITORIA!I483+MUSEU!I483+ESAG!I483+CEART!I483+FAED!I483+CEAD!I483+CEFID!I483+CESFI!I483+CERES!I483</f>
        <v>6</v>
      </c>
      <c r="I483" s="38">
        <f>(REITORIA!I483-REITORIA!J483)+(MUSEU!I483-MUSEU!J483)+(ESAG!I483-ESAG!J483)+(CEART!I483-CEART!J483)+(FAED!I483-FAED!J483)+(CEAD!I483-CEAD!J483)+(CEFID!I483-CEFID!J483)+(CESFI!I483-CESFI!J483)+(CERES!I483-CERES!J483)</f>
        <v>0</v>
      </c>
      <c r="J483" s="45">
        <f t="shared" si="22"/>
        <v>6</v>
      </c>
      <c r="K483" s="33">
        <v>460</v>
      </c>
      <c r="L483" s="33">
        <f t="shared" si="23"/>
        <v>2760</v>
      </c>
      <c r="M483" s="30">
        <f t="shared" si="24"/>
        <v>0</v>
      </c>
    </row>
    <row r="484" spans="1:13" ht="39.950000000000003" customHeight="1" x14ac:dyDescent="0.45">
      <c r="A484" s="155"/>
      <c r="B484" s="157"/>
      <c r="C484" s="66">
        <v>481</v>
      </c>
      <c r="D484" s="75" t="s">
        <v>980</v>
      </c>
      <c r="E484" s="115" t="s">
        <v>956</v>
      </c>
      <c r="F484" s="50" t="s">
        <v>35</v>
      </c>
      <c r="G484" s="50" t="s">
        <v>40</v>
      </c>
      <c r="H484" s="32">
        <f>REITORIA!I484+MUSEU!I484+ESAG!I484+CEART!I484+FAED!I484+CEAD!I484+CEFID!I484+CESFI!I484+CERES!I484</f>
        <v>30</v>
      </c>
      <c r="I484" s="38">
        <f>(REITORIA!I484-REITORIA!J484)+(MUSEU!I484-MUSEU!J484)+(ESAG!I484-ESAG!J484)+(CEART!I484-CEART!J484)+(FAED!I484-FAED!J484)+(CEAD!I484-CEAD!J484)+(CEFID!I484-CEFID!J484)+(CESFI!I484-CESFI!J484)+(CERES!I484-CERES!J484)</f>
        <v>0</v>
      </c>
      <c r="J484" s="45">
        <f t="shared" si="22"/>
        <v>30</v>
      </c>
      <c r="K484" s="33">
        <v>0.61</v>
      </c>
      <c r="L484" s="33">
        <f t="shared" si="23"/>
        <v>18.3</v>
      </c>
      <c r="M484" s="30">
        <f t="shared" si="24"/>
        <v>0</v>
      </c>
    </row>
    <row r="485" spans="1:13" ht="39.950000000000003" customHeight="1" x14ac:dyDescent="0.45">
      <c r="A485" s="155"/>
      <c r="B485" s="157"/>
      <c r="C485" s="66">
        <v>482</v>
      </c>
      <c r="D485" s="75" t="s">
        <v>981</v>
      </c>
      <c r="E485" s="115" t="s">
        <v>982</v>
      </c>
      <c r="F485" s="50" t="s">
        <v>35</v>
      </c>
      <c r="G485" s="50" t="s">
        <v>40</v>
      </c>
      <c r="H485" s="32">
        <f>REITORIA!I485+MUSEU!I485+ESAG!I485+CEART!I485+FAED!I485+CEAD!I485+CEFID!I485+CESFI!I485+CERES!I485</f>
        <v>20</v>
      </c>
      <c r="I485" s="38">
        <f>(REITORIA!I485-REITORIA!J485)+(MUSEU!I485-MUSEU!J485)+(ESAG!I485-ESAG!J485)+(CEART!I485-CEART!J485)+(FAED!I485-FAED!J485)+(CEAD!I485-CEAD!J485)+(CEFID!I485-CEFID!J485)+(CESFI!I485-CESFI!J485)+(CERES!I485-CERES!J485)</f>
        <v>13</v>
      </c>
      <c r="J485" s="45">
        <f t="shared" si="22"/>
        <v>7</v>
      </c>
      <c r="K485" s="33">
        <v>34</v>
      </c>
      <c r="L485" s="33">
        <f t="shared" si="23"/>
        <v>680</v>
      </c>
      <c r="M485" s="30">
        <f t="shared" si="24"/>
        <v>442</v>
      </c>
    </row>
    <row r="486" spans="1:13" ht="39.950000000000003" customHeight="1" x14ac:dyDescent="0.45">
      <c r="A486" s="156"/>
      <c r="B486" s="158"/>
      <c r="C486" s="66">
        <v>483</v>
      </c>
      <c r="D486" s="75" t="s">
        <v>983</v>
      </c>
      <c r="E486" s="115" t="s">
        <v>982</v>
      </c>
      <c r="F486" s="50" t="s">
        <v>35</v>
      </c>
      <c r="G486" s="50" t="s">
        <v>40</v>
      </c>
      <c r="H486" s="32">
        <f>REITORIA!I486+MUSEU!I486+ESAG!I486+CEART!I486+FAED!I486+CEAD!I486+CEFID!I486+CESFI!I486+CERES!I486</f>
        <v>10</v>
      </c>
      <c r="I486" s="38">
        <f>(REITORIA!I486-REITORIA!J486)+(MUSEU!I486-MUSEU!J486)+(ESAG!I486-ESAG!J486)+(CEART!I486-CEART!J486)+(FAED!I486-FAED!J486)+(CEAD!I486-CEAD!J486)+(CEFID!I486-CEFID!J486)+(CESFI!I486-CESFI!J486)+(CERES!I486-CERES!J486)</f>
        <v>5</v>
      </c>
      <c r="J486" s="45">
        <f t="shared" si="22"/>
        <v>5</v>
      </c>
      <c r="K486" s="33">
        <v>38.08</v>
      </c>
      <c r="L486" s="33">
        <f t="shared" si="23"/>
        <v>380.79999999999995</v>
      </c>
      <c r="M486" s="30">
        <f t="shared" si="24"/>
        <v>190.39999999999998</v>
      </c>
    </row>
    <row r="487" spans="1:13" ht="39.950000000000003" customHeight="1" x14ac:dyDescent="0.45">
      <c r="A487" s="139">
        <v>8</v>
      </c>
      <c r="B487" s="151" t="s">
        <v>626</v>
      </c>
      <c r="C487" s="67">
        <v>484</v>
      </c>
      <c r="D487" s="78" t="s">
        <v>343</v>
      </c>
      <c r="E487" s="107" t="s">
        <v>984</v>
      </c>
      <c r="F487" s="51" t="s">
        <v>35</v>
      </c>
      <c r="G487" s="51" t="s">
        <v>157</v>
      </c>
      <c r="H487" s="32">
        <f>REITORIA!I487+MUSEU!I487+ESAG!I487+CEART!I487+FAED!I487+CEAD!I487+CEFID!I487+CESFI!I487+CERES!I487</f>
        <v>43</v>
      </c>
      <c r="I487" s="38">
        <f>(REITORIA!I487-REITORIA!J487)+(MUSEU!I487-MUSEU!J487)+(ESAG!I487-ESAG!J487)+(CEART!I487-CEART!J487)+(FAED!I487-FAED!J487)+(CEAD!I487-CEAD!J487)+(CEFID!I487-CEFID!J487)+(CESFI!I487-CESFI!J487)+(CERES!I487-CERES!J487)</f>
        <v>5</v>
      </c>
      <c r="J487" s="45">
        <f t="shared" si="22"/>
        <v>38</v>
      </c>
      <c r="K487" s="33">
        <v>10.28</v>
      </c>
      <c r="L487" s="33">
        <f t="shared" si="23"/>
        <v>442.03999999999996</v>
      </c>
      <c r="M487" s="30">
        <f t="shared" si="24"/>
        <v>51.4</v>
      </c>
    </row>
    <row r="488" spans="1:13" ht="39.950000000000003" customHeight="1" x14ac:dyDescent="0.45">
      <c r="A488" s="140"/>
      <c r="B488" s="152"/>
      <c r="C488" s="67">
        <v>485</v>
      </c>
      <c r="D488" s="78" t="s">
        <v>344</v>
      </c>
      <c r="E488" s="107" t="s">
        <v>985</v>
      </c>
      <c r="F488" s="51" t="s">
        <v>35</v>
      </c>
      <c r="G488" s="51" t="s">
        <v>157</v>
      </c>
      <c r="H488" s="32">
        <f>REITORIA!I488+MUSEU!I488+ESAG!I488+CEART!I488+FAED!I488+CEAD!I488+CEFID!I488+CESFI!I488+CERES!I488</f>
        <v>44</v>
      </c>
      <c r="I488" s="38">
        <f>(REITORIA!I488-REITORIA!J488)+(MUSEU!I488-MUSEU!J488)+(ESAG!I488-ESAG!J488)+(CEART!I488-CEART!J488)+(FAED!I488-FAED!J488)+(CEAD!I488-CEAD!J488)+(CEFID!I488-CEFID!J488)+(CESFI!I488-CESFI!J488)+(CERES!I488-CERES!J488)</f>
        <v>2</v>
      </c>
      <c r="J488" s="45">
        <f t="shared" si="22"/>
        <v>42</v>
      </c>
      <c r="K488" s="33">
        <v>2.4700000000000002</v>
      </c>
      <c r="L488" s="33">
        <f t="shared" si="23"/>
        <v>108.68</v>
      </c>
      <c r="M488" s="30">
        <f t="shared" si="24"/>
        <v>4.9400000000000004</v>
      </c>
    </row>
    <row r="489" spans="1:13" ht="39.950000000000003" customHeight="1" x14ac:dyDescent="0.45">
      <c r="A489" s="140"/>
      <c r="B489" s="152"/>
      <c r="C489" s="67">
        <v>486</v>
      </c>
      <c r="D489" s="78" t="s">
        <v>986</v>
      </c>
      <c r="E489" s="107" t="s">
        <v>987</v>
      </c>
      <c r="F489" s="51" t="s">
        <v>35</v>
      </c>
      <c r="G489" s="51" t="s">
        <v>157</v>
      </c>
      <c r="H489" s="32">
        <f>REITORIA!I489+MUSEU!I489+ESAG!I489+CEART!I489+FAED!I489+CEAD!I489+CEFID!I489+CESFI!I489+CERES!I489</f>
        <v>44</v>
      </c>
      <c r="I489" s="38">
        <f>(REITORIA!I489-REITORIA!J489)+(MUSEU!I489-MUSEU!J489)+(ESAG!I489-ESAG!J489)+(CEART!I489-CEART!J489)+(FAED!I489-FAED!J489)+(CEAD!I489-CEAD!J489)+(CEFID!I489-CEFID!J489)+(CESFI!I489-CESFI!J489)+(CERES!I489-CERES!J489)</f>
        <v>2</v>
      </c>
      <c r="J489" s="45">
        <f t="shared" si="22"/>
        <v>42</v>
      </c>
      <c r="K489" s="33">
        <v>2.31</v>
      </c>
      <c r="L489" s="33">
        <f t="shared" si="23"/>
        <v>101.64</v>
      </c>
      <c r="M489" s="30">
        <f t="shared" si="24"/>
        <v>4.62</v>
      </c>
    </row>
    <row r="490" spans="1:13" ht="39.950000000000003" customHeight="1" x14ac:dyDescent="0.45">
      <c r="A490" s="140"/>
      <c r="B490" s="152"/>
      <c r="C490" s="67">
        <v>487</v>
      </c>
      <c r="D490" s="78" t="s">
        <v>345</v>
      </c>
      <c r="E490" s="107" t="s">
        <v>988</v>
      </c>
      <c r="F490" s="51" t="s">
        <v>35</v>
      </c>
      <c r="G490" s="51" t="s">
        <v>157</v>
      </c>
      <c r="H490" s="32">
        <f>REITORIA!I490+MUSEU!I490+ESAG!I490+CEART!I490+FAED!I490+CEAD!I490+CEFID!I490+CESFI!I490+CERES!I490</f>
        <v>44</v>
      </c>
      <c r="I490" s="38">
        <f>(REITORIA!I490-REITORIA!J490)+(MUSEU!I490-MUSEU!J490)+(ESAG!I490-ESAG!J490)+(CEART!I490-CEART!J490)+(FAED!I490-FAED!J490)+(CEAD!I490-CEAD!J490)+(CEFID!I490-CEFID!J490)+(CESFI!I490-CESFI!J490)+(CERES!I490-CERES!J490)</f>
        <v>2</v>
      </c>
      <c r="J490" s="45">
        <f t="shared" si="22"/>
        <v>42</v>
      </c>
      <c r="K490" s="33">
        <v>6.49</v>
      </c>
      <c r="L490" s="33">
        <f t="shared" si="23"/>
        <v>285.56</v>
      </c>
      <c r="M490" s="30">
        <f t="shared" si="24"/>
        <v>12.98</v>
      </c>
    </row>
    <row r="491" spans="1:13" ht="39.950000000000003" customHeight="1" x14ac:dyDescent="0.45">
      <c r="A491" s="140"/>
      <c r="B491" s="152"/>
      <c r="C491" s="67">
        <v>488</v>
      </c>
      <c r="D491" s="78" t="s">
        <v>346</v>
      </c>
      <c r="E491" s="107" t="s">
        <v>989</v>
      </c>
      <c r="F491" s="51" t="s">
        <v>35</v>
      </c>
      <c r="G491" s="51" t="s">
        <v>157</v>
      </c>
      <c r="H491" s="32">
        <f>REITORIA!I491+MUSEU!I491+ESAG!I491+CEART!I491+FAED!I491+CEAD!I491+CEFID!I491+CESFI!I491+CERES!I491</f>
        <v>44</v>
      </c>
      <c r="I491" s="38">
        <f>(REITORIA!I491-REITORIA!J491)+(MUSEU!I491-MUSEU!J491)+(ESAG!I491-ESAG!J491)+(CEART!I491-CEART!J491)+(FAED!I491-FAED!J491)+(CEAD!I491-CEAD!J491)+(CEFID!I491-CEFID!J491)+(CESFI!I491-CESFI!J491)+(CERES!I491-CERES!J491)</f>
        <v>2</v>
      </c>
      <c r="J491" s="45">
        <f t="shared" si="22"/>
        <v>42</v>
      </c>
      <c r="K491" s="33">
        <v>6.04</v>
      </c>
      <c r="L491" s="33">
        <f t="shared" si="23"/>
        <v>265.76</v>
      </c>
      <c r="M491" s="30">
        <f t="shared" si="24"/>
        <v>12.08</v>
      </c>
    </row>
    <row r="492" spans="1:13" ht="39.950000000000003" customHeight="1" x14ac:dyDescent="0.45">
      <c r="A492" s="140"/>
      <c r="B492" s="152"/>
      <c r="C492" s="67">
        <v>489</v>
      </c>
      <c r="D492" s="78" t="s">
        <v>347</v>
      </c>
      <c r="E492" s="107" t="s">
        <v>990</v>
      </c>
      <c r="F492" s="51" t="s">
        <v>35</v>
      </c>
      <c r="G492" s="51" t="s">
        <v>157</v>
      </c>
      <c r="H492" s="32">
        <f>REITORIA!I492+MUSEU!I492+ESAG!I492+CEART!I492+FAED!I492+CEAD!I492+CEFID!I492+CESFI!I492+CERES!I492</f>
        <v>44</v>
      </c>
      <c r="I492" s="38">
        <f>(REITORIA!I492-REITORIA!J492)+(MUSEU!I492-MUSEU!J492)+(ESAG!I492-ESAG!J492)+(CEART!I492-CEART!J492)+(FAED!I492-FAED!J492)+(CEAD!I492-CEAD!J492)+(CEFID!I492-CEFID!J492)+(CESFI!I492-CESFI!J492)+(CERES!I492-CERES!J492)</f>
        <v>4</v>
      </c>
      <c r="J492" s="45">
        <f t="shared" si="22"/>
        <v>40</v>
      </c>
      <c r="K492" s="33">
        <v>6.18</v>
      </c>
      <c r="L492" s="33">
        <f t="shared" si="23"/>
        <v>271.91999999999996</v>
      </c>
      <c r="M492" s="30">
        <f t="shared" si="24"/>
        <v>24.72</v>
      </c>
    </row>
    <row r="493" spans="1:13" ht="39.950000000000003" customHeight="1" x14ac:dyDescent="0.45">
      <c r="A493" s="140"/>
      <c r="B493" s="152"/>
      <c r="C493" s="67">
        <v>490</v>
      </c>
      <c r="D493" s="78" t="s">
        <v>348</v>
      </c>
      <c r="E493" s="107" t="s">
        <v>991</v>
      </c>
      <c r="F493" s="51" t="s">
        <v>35</v>
      </c>
      <c r="G493" s="51" t="s">
        <v>157</v>
      </c>
      <c r="H493" s="32">
        <f>REITORIA!I493+MUSEU!I493+ESAG!I493+CEART!I493+FAED!I493+CEAD!I493+CEFID!I493+CESFI!I493+CERES!I493</f>
        <v>44</v>
      </c>
      <c r="I493" s="38">
        <f>(REITORIA!I493-REITORIA!J493)+(MUSEU!I493-MUSEU!J493)+(ESAG!I493-ESAG!J493)+(CEART!I493-CEART!J493)+(FAED!I493-FAED!J493)+(CEAD!I493-CEAD!J493)+(CEFID!I493-CEFID!J493)+(CESFI!I493-CESFI!J493)+(CERES!I493-CERES!J493)</f>
        <v>14</v>
      </c>
      <c r="J493" s="45">
        <f t="shared" si="22"/>
        <v>30</v>
      </c>
      <c r="K493" s="33">
        <v>9.6</v>
      </c>
      <c r="L493" s="33">
        <f t="shared" si="23"/>
        <v>422.4</v>
      </c>
      <c r="M493" s="30">
        <f t="shared" si="24"/>
        <v>134.4</v>
      </c>
    </row>
    <row r="494" spans="1:13" ht="39.950000000000003" customHeight="1" x14ac:dyDescent="0.45">
      <c r="A494" s="140"/>
      <c r="B494" s="152"/>
      <c r="C494" s="67">
        <v>491</v>
      </c>
      <c r="D494" s="78" t="s">
        <v>349</v>
      </c>
      <c r="E494" s="107" t="s">
        <v>992</v>
      </c>
      <c r="F494" s="51" t="s">
        <v>35</v>
      </c>
      <c r="G494" s="51" t="s">
        <v>157</v>
      </c>
      <c r="H494" s="32">
        <f>REITORIA!I494+MUSEU!I494+ESAG!I494+CEART!I494+FAED!I494+CEAD!I494+CEFID!I494+CESFI!I494+CERES!I494</f>
        <v>39</v>
      </c>
      <c r="I494" s="38">
        <f>(REITORIA!I494-REITORIA!J494)+(MUSEU!I494-MUSEU!J494)+(ESAG!I494-ESAG!J494)+(CEART!I494-CEART!J494)+(FAED!I494-FAED!J494)+(CEAD!I494-CEAD!J494)+(CEFID!I494-CEFID!J494)+(CESFI!I494-CESFI!J494)+(CERES!I494-CERES!J494)</f>
        <v>9</v>
      </c>
      <c r="J494" s="45">
        <f t="shared" si="22"/>
        <v>30</v>
      </c>
      <c r="K494" s="33">
        <v>7.94</v>
      </c>
      <c r="L494" s="33">
        <f t="shared" si="23"/>
        <v>309.66000000000003</v>
      </c>
      <c r="M494" s="30">
        <f t="shared" si="24"/>
        <v>71.460000000000008</v>
      </c>
    </row>
    <row r="495" spans="1:13" ht="39.950000000000003" customHeight="1" x14ac:dyDescent="0.45">
      <c r="A495" s="140"/>
      <c r="B495" s="152"/>
      <c r="C495" s="67">
        <v>492</v>
      </c>
      <c r="D495" s="78" t="s">
        <v>350</v>
      </c>
      <c r="E495" s="107" t="s">
        <v>993</v>
      </c>
      <c r="F495" s="51" t="s">
        <v>35</v>
      </c>
      <c r="G495" s="51" t="s">
        <v>157</v>
      </c>
      <c r="H495" s="32">
        <f>REITORIA!I495+MUSEU!I495+ESAG!I495+CEART!I495+FAED!I495+CEAD!I495+CEFID!I495+CESFI!I495+CERES!I495</f>
        <v>49</v>
      </c>
      <c r="I495" s="38">
        <f>(REITORIA!I495-REITORIA!J495)+(MUSEU!I495-MUSEU!J495)+(ESAG!I495-ESAG!J495)+(CEART!I495-CEART!J495)+(FAED!I495-FAED!J495)+(CEAD!I495-CEAD!J495)+(CEFID!I495-CEFID!J495)+(CESFI!I495-CESFI!J495)+(CERES!I495-CERES!J495)</f>
        <v>7</v>
      </c>
      <c r="J495" s="45">
        <f t="shared" si="22"/>
        <v>42</v>
      </c>
      <c r="K495" s="33">
        <v>3.89</v>
      </c>
      <c r="L495" s="33">
        <f t="shared" si="23"/>
        <v>190.61</v>
      </c>
      <c r="M495" s="30">
        <f t="shared" si="24"/>
        <v>27.23</v>
      </c>
    </row>
    <row r="496" spans="1:13" ht="39.950000000000003" customHeight="1" x14ac:dyDescent="0.45">
      <c r="A496" s="140"/>
      <c r="B496" s="152"/>
      <c r="C496" s="67">
        <v>493</v>
      </c>
      <c r="D496" s="78" t="s">
        <v>351</v>
      </c>
      <c r="E496" s="107" t="s">
        <v>994</v>
      </c>
      <c r="F496" s="51" t="s">
        <v>35</v>
      </c>
      <c r="G496" s="51" t="s">
        <v>157</v>
      </c>
      <c r="H496" s="32">
        <f>REITORIA!I496+MUSEU!I496+ESAG!I496+CEART!I496+FAED!I496+CEAD!I496+CEFID!I496+CESFI!I496+CERES!I496</f>
        <v>49</v>
      </c>
      <c r="I496" s="38">
        <f>(REITORIA!I496-REITORIA!J496)+(MUSEU!I496-MUSEU!J496)+(ESAG!I496-ESAG!J496)+(CEART!I496-CEART!J496)+(FAED!I496-FAED!J496)+(CEAD!I496-CEAD!J496)+(CEFID!I496-CEFID!J496)+(CESFI!I496-CESFI!J496)+(CERES!I496-CERES!J496)</f>
        <v>7</v>
      </c>
      <c r="J496" s="45">
        <f t="shared" si="22"/>
        <v>42</v>
      </c>
      <c r="K496" s="33">
        <v>5.4</v>
      </c>
      <c r="L496" s="33">
        <f t="shared" si="23"/>
        <v>264.60000000000002</v>
      </c>
      <c r="M496" s="30">
        <f t="shared" si="24"/>
        <v>37.800000000000004</v>
      </c>
    </row>
    <row r="497" spans="1:13" ht="39.950000000000003" customHeight="1" x14ac:dyDescent="0.45">
      <c r="A497" s="140"/>
      <c r="B497" s="152"/>
      <c r="C497" s="67">
        <v>494</v>
      </c>
      <c r="D497" s="78" t="s">
        <v>352</v>
      </c>
      <c r="E497" s="107" t="s">
        <v>995</v>
      </c>
      <c r="F497" s="51" t="s">
        <v>35</v>
      </c>
      <c r="G497" s="51" t="s">
        <v>157</v>
      </c>
      <c r="H497" s="32">
        <f>REITORIA!I497+MUSEU!I497+ESAG!I497+CEART!I497+FAED!I497+CEAD!I497+CEFID!I497+CESFI!I497+CERES!I497</f>
        <v>49</v>
      </c>
      <c r="I497" s="38">
        <f>(REITORIA!I497-REITORIA!J497)+(MUSEU!I497-MUSEU!J497)+(ESAG!I497-ESAG!J497)+(CEART!I497-CEART!J497)+(FAED!I497-FAED!J497)+(CEAD!I497-CEAD!J497)+(CEFID!I497-CEFID!J497)+(CESFI!I497-CESFI!J497)+(CERES!I497-CERES!J497)</f>
        <v>9</v>
      </c>
      <c r="J497" s="45">
        <f t="shared" si="22"/>
        <v>40</v>
      </c>
      <c r="K497" s="33">
        <v>7.61</v>
      </c>
      <c r="L497" s="33">
        <f t="shared" si="23"/>
        <v>372.89000000000004</v>
      </c>
      <c r="M497" s="30">
        <f t="shared" si="24"/>
        <v>68.490000000000009</v>
      </c>
    </row>
    <row r="498" spans="1:13" ht="39.950000000000003" customHeight="1" x14ac:dyDescent="0.45">
      <c r="A498" s="140"/>
      <c r="B498" s="152"/>
      <c r="C498" s="67">
        <v>495</v>
      </c>
      <c r="D498" s="78" t="s">
        <v>353</v>
      </c>
      <c r="E498" s="107" t="s">
        <v>996</v>
      </c>
      <c r="F498" s="51" t="s">
        <v>35</v>
      </c>
      <c r="G498" s="51" t="s">
        <v>157</v>
      </c>
      <c r="H498" s="32">
        <f>REITORIA!I498+MUSEU!I498+ESAG!I498+CEART!I498+FAED!I498+CEAD!I498+CEFID!I498+CESFI!I498+CERES!I498</f>
        <v>34</v>
      </c>
      <c r="I498" s="38">
        <f>(REITORIA!I498-REITORIA!J498)+(MUSEU!I498-MUSEU!J498)+(ESAG!I498-ESAG!J498)+(CEART!I498-CEART!J498)+(FAED!I498-FAED!J498)+(CEAD!I498-CEAD!J498)+(CEFID!I498-CEFID!J498)+(CESFI!I498-CESFI!J498)+(CERES!I498-CERES!J498)</f>
        <v>7</v>
      </c>
      <c r="J498" s="45">
        <f t="shared" si="22"/>
        <v>27</v>
      </c>
      <c r="K498" s="33">
        <v>6.1</v>
      </c>
      <c r="L498" s="33">
        <f t="shared" si="23"/>
        <v>207.39999999999998</v>
      </c>
      <c r="M498" s="30">
        <f t="shared" si="24"/>
        <v>42.699999999999996</v>
      </c>
    </row>
    <row r="499" spans="1:13" ht="39.950000000000003" customHeight="1" x14ac:dyDescent="0.45">
      <c r="A499" s="140"/>
      <c r="B499" s="152"/>
      <c r="C499" s="67">
        <v>496</v>
      </c>
      <c r="D499" s="78" t="s">
        <v>354</v>
      </c>
      <c r="E499" s="107" t="s">
        <v>997</v>
      </c>
      <c r="F499" s="51" t="s">
        <v>35</v>
      </c>
      <c r="G499" s="51" t="s">
        <v>157</v>
      </c>
      <c r="H499" s="32">
        <f>REITORIA!I499+MUSEU!I499+ESAG!I499+CEART!I499+FAED!I499+CEAD!I499+CEFID!I499+CESFI!I499+CERES!I499</f>
        <v>39</v>
      </c>
      <c r="I499" s="38">
        <f>(REITORIA!I499-REITORIA!J499)+(MUSEU!I499-MUSEU!J499)+(ESAG!I499-ESAG!J499)+(CEART!I499-CEART!J499)+(FAED!I499-FAED!J499)+(CEAD!I499-CEAD!J499)+(CEFID!I499-CEFID!J499)+(CESFI!I499-CESFI!J499)+(CERES!I499-CERES!J499)</f>
        <v>9</v>
      </c>
      <c r="J499" s="45">
        <f t="shared" si="22"/>
        <v>30</v>
      </c>
      <c r="K499" s="33">
        <v>8.6300000000000008</v>
      </c>
      <c r="L499" s="33">
        <f t="shared" si="23"/>
        <v>336.57000000000005</v>
      </c>
      <c r="M499" s="30">
        <f t="shared" si="24"/>
        <v>77.67</v>
      </c>
    </row>
    <row r="500" spans="1:13" ht="39.950000000000003" customHeight="1" x14ac:dyDescent="0.45">
      <c r="A500" s="140"/>
      <c r="B500" s="152"/>
      <c r="C500" s="67">
        <v>497</v>
      </c>
      <c r="D500" s="78" t="s">
        <v>355</v>
      </c>
      <c r="E500" s="107" t="s">
        <v>998</v>
      </c>
      <c r="F500" s="51" t="s">
        <v>35</v>
      </c>
      <c r="G500" s="51" t="s">
        <v>157</v>
      </c>
      <c r="H500" s="32">
        <f>REITORIA!I500+MUSEU!I500+ESAG!I500+CEART!I500+FAED!I500+CEAD!I500+CEFID!I500+CESFI!I500+CERES!I500</f>
        <v>32</v>
      </c>
      <c r="I500" s="38">
        <f>(REITORIA!I500-REITORIA!J500)+(MUSEU!I500-MUSEU!J500)+(ESAG!I500-ESAG!J500)+(CEART!I500-CEART!J500)+(FAED!I500-FAED!J500)+(CEAD!I500-CEAD!J500)+(CEFID!I500-CEFID!J500)+(CESFI!I500-CESFI!J500)+(CERES!I500-CERES!J500)</f>
        <v>7</v>
      </c>
      <c r="J500" s="45">
        <f t="shared" si="22"/>
        <v>25</v>
      </c>
      <c r="K500" s="33">
        <v>3.65</v>
      </c>
      <c r="L500" s="33">
        <f t="shared" si="23"/>
        <v>116.8</v>
      </c>
      <c r="M500" s="30">
        <f t="shared" si="24"/>
        <v>25.55</v>
      </c>
    </row>
    <row r="501" spans="1:13" ht="39.950000000000003" customHeight="1" x14ac:dyDescent="0.45">
      <c r="A501" s="140"/>
      <c r="B501" s="152"/>
      <c r="C501" s="67">
        <v>498</v>
      </c>
      <c r="D501" s="78" t="s">
        <v>356</v>
      </c>
      <c r="E501" s="107" t="s">
        <v>999</v>
      </c>
      <c r="F501" s="51" t="s">
        <v>35</v>
      </c>
      <c r="G501" s="51" t="s">
        <v>157</v>
      </c>
      <c r="H501" s="32">
        <f>REITORIA!I501+MUSEU!I501+ESAG!I501+CEART!I501+FAED!I501+CEAD!I501+CEFID!I501+CESFI!I501+CERES!I501</f>
        <v>32</v>
      </c>
      <c r="I501" s="38">
        <f>(REITORIA!I501-REITORIA!J501)+(MUSEU!I501-MUSEU!J501)+(ESAG!I501-ESAG!J501)+(CEART!I501-CEART!J501)+(FAED!I501-FAED!J501)+(CEAD!I501-CEAD!J501)+(CEFID!I501-CEFID!J501)+(CESFI!I501-CESFI!J501)+(CERES!I501-CERES!J501)</f>
        <v>7</v>
      </c>
      <c r="J501" s="45">
        <f t="shared" si="22"/>
        <v>25</v>
      </c>
      <c r="K501" s="33">
        <v>5.2</v>
      </c>
      <c r="L501" s="33">
        <f t="shared" si="23"/>
        <v>166.4</v>
      </c>
      <c r="M501" s="30">
        <f t="shared" si="24"/>
        <v>36.4</v>
      </c>
    </row>
    <row r="502" spans="1:13" ht="39.950000000000003" customHeight="1" x14ac:dyDescent="0.45">
      <c r="A502" s="140"/>
      <c r="B502" s="152"/>
      <c r="C502" s="67">
        <v>499</v>
      </c>
      <c r="D502" s="78" t="s">
        <v>357</v>
      </c>
      <c r="E502" s="107" t="s">
        <v>1000</v>
      </c>
      <c r="F502" s="51" t="s">
        <v>35</v>
      </c>
      <c r="G502" s="51" t="s">
        <v>157</v>
      </c>
      <c r="H502" s="32">
        <f>REITORIA!I502+MUSEU!I502+ESAG!I502+CEART!I502+FAED!I502+CEAD!I502+CEFID!I502+CESFI!I502+CERES!I502</f>
        <v>26</v>
      </c>
      <c r="I502" s="38">
        <f>(REITORIA!I502-REITORIA!J502)+(MUSEU!I502-MUSEU!J502)+(ESAG!I502-ESAG!J502)+(CEART!I502-CEART!J502)+(FAED!I502-FAED!J502)+(CEAD!I502-CEAD!J502)+(CEFID!I502-CEFID!J502)+(CESFI!I502-CESFI!J502)+(CERES!I502-CERES!J502)</f>
        <v>2</v>
      </c>
      <c r="J502" s="45">
        <f t="shared" si="22"/>
        <v>24</v>
      </c>
      <c r="K502" s="33">
        <v>34.72</v>
      </c>
      <c r="L502" s="33">
        <f t="shared" si="23"/>
        <v>902.72</v>
      </c>
      <c r="M502" s="30">
        <f t="shared" si="24"/>
        <v>69.44</v>
      </c>
    </row>
    <row r="503" spans="1:13" ht="39.950000000000003" customHeight="1" x14ac:dyDescent="0.45">
      <c r="A503" s="140"/>
      <c r="B503" s="152"/>
      <c r="C503" s="67">
        <v>500</v>
      </c>
      <c r="D503" s="78" t="s">
        <v>358</v>
      </c>
      <c r="E503" s="107" t="s">
        <v>1001</v>
      </c>
      <c r="F503" s="51" t="s">
        <v>35</v>
      </c>
      <c r="G503" s="51" t="s">
        <v>157</v>
      </c>
      <c r="H503" s="32">
        <f>REITORIA!I503+MUSEU!I503+ESAG!I503+CEART!I503+FAED!I503+CEAD!I503+CEFID!I503+CESFI!I503+CERES!I503</f>
        <v>27</v>
      </c>
      <c r="I503" s="38">
        <f>(REITORIA!I503-REITORIA!J503)+(MUSEU!I503-MUSEU!J503)+(ESAG!I503-ESAG!J503)+(CEART!I503-CEART!J503)+(FAED!I503-FAED!J503)+(CEAD!I503-CEAD!J503)+(CEFID!I503-CEFID!J503)+(CESFI!I503-CESFI!J503)+(CERES!I503-CERES!J503)</f>
        <v>1</v>
      </c>
      <c r="J503" s="45">
        <f t="shared" si="22"/>
        <v>26</v>
      </c>
      <c r="K503" s="33">
        <v>23.73</v>
      </c>
      <c r="L503" s="33">
        <f t="shared" si="23"/>
        <v>640.71</v>
      </c>
      <c r="M503" s="30">
        <f t="shared" si="24"/>
        <v>23.73</v>
      </c>
    </row>
    <row r="504" spans="1:13" ht="39.950000000000003" customHeight="1" x14ac:dyDescent="0.45">
      <c r="A504" s="140"/>
      <c r="B504" s="152"/>
      <c r="C504" s="67">
        <v>501</v>
      </c>
      <c r="D504" s="78" t="s">
        <v>359</v>
      </c>
      <c r="E504" s="107" t="s">
        <v>1002</v>
      </c>
      <c r="F504" s="51" t="s">
        <v>35</v>
      </c>
      <c r="G504" s="51" t="s">
        <v>157</v>
      </c>
      <c r="H504" s="32">
        <f>REITORIA!I504+MUSEU!I504+ESAG!I504+CEART!I504+FAED!I504+CEAD!I504+CEFID!I504+CESFI!I504+CERES!I504</f>
        <v>25</v>
      </c>
      <c r="I504" s="38">
        <f>(REITORIA!I504-REITORIA!J504)+(MUSEU!I504-MUSEU!J504)+(ESAG!I504-ESAG!J504)+(CEART!I504-CEART!J504)+(FAED!I504-FAED!J504)+(CEAD!I504-CEAD!J504)+(CEFID!I504-CEFID!J504)+(CESFI!I504-CESFI!J504)+(CERES!I504-CERES!J504)</f>
        <v>13</v>
      </c>
      <c r="J504" s="45">
        <f t="shared" si="22"/>
        <v>12</v>
      </c>
      <c r="K504" s="33">
        <v>6.65</v>
      </c>
      <c r="L504" s="33">
        <f t="shared" si="23"/>
        <v>166.25</v>
      </c>
      <c r="M504" s="30">
        <f t="shared" si="24"/>
        <v>86.45</v>
      </c>
    </row>
    <row r="505" spans="1:13" ht="39.950000000000003" customHeight="1" x14ac:dyDescent="0.45">
      <c r="A505" s="140"/>
      <c r="B505" s="152"/>
      <c r="C505" s="67">
        <v>502</v>
      </c>
      <c r="D505" s="78" t="s">
        <v>496</v>
      </c>
      <c r="E505" s="107" t="s">
        <v>1003</v>
      </c>
      <c r="F505" s="52" t="s">
        <v>228</v>
      </c>
      <c r="G505" s="51" t="s">
        <v>157</v>
      </c>
      <c r="H505" s="32">
        <f>REITORIA!I505+MUSEU!I505+ESAG!I505+CEART!I505+FAED!I505+CEAD!I505+CEFID!I505+CESFI!I505+CERES!I505</f>
        <v>26</v>
      </c>
      <c r="I505" s="38">
        <f>(REITORIA!I505-REITORIA!J505)+(MUSEU!I505-MUSEU!J505)+(ESAG!I505-ESAG!J505)+(CEART!I505-CEART!J505)+(FAED!I505-FAED!J505)+(CEAD!I505-CEAD!J505)+(CEFID!I505-CEFID!J505)+(CESFI!I505-CESFI!J505)+(CERES!I505-CERES!J505)</f>
        <v>13</v>
      </c>
      <c r="J505" s="45">
        <f t="shared" si="22"/>
        <v>13</v>
      </c>
      <c r="K505" s="33">
        <v>22.96</v>
      </c>
      <c r="L505" s="33">
        <f t="shared" si="23"/>
        <v>596.96</v>
      </c>
      <c r="M505" s="30">
        <f t="shared" si="24"/>
        <v>298.48</v>
      </c>
    </row>
    <row r="506" spans="1:13" ht="39.950000000000003" customHeight="1" x14ac:dyDescent="0.45">
      <c r="A506" s="140"/>
      <c r="B506" s="152"/>
      <c r="C506" s="67">
        <v>503</v>
      </c>
      <c r="D506" s="78" t="s">
        <v>497</v>
      </c>
      <c r="E506" s="107" t="s">
        <v>1003</v>
      </c>
      <c r="F506" s="52" t="s">
        <v>228</v>
      </c>
      <c r="G506" s="51" t="s">
        <v>157</v>
      </c>
      <c r="H506" s="32">
        <f>REITORIA!I506+MUSEU!I506+ESAG!I506+CEART!I506+FAED!I506+CEAD!I506+CEFID!I506+CESFI!I506+CERES!I506</f>
        <v>23</v>
      </c>
      <c r="I506" s="38">
        <f>(REITORIA!I506-REITORIA!J506)+(MUSEU!I506-MUSEU!J506)+(ESAG!I506-ESAG!J506)+(CEART!I506-CEART!J506)+(FAED!I506-FAED!J506)+(CEAD!I506-CEAD!J506)+(CEFID!I506-CEFID!J506)+(CESFI!I506-CESFI!J506)+(CERES!I506-CERES!J506)</f>
        <v>20</v>
      </c>
      <c r="J506" s="45">
        <f t="shared" si="22"/>
        <v>3</v>
      </c>
      <c r="K506" s="33">
        <v>15.02</v>
      </c>
      <c r="L506" s="33">
        <f t="shared" si="23"/>
        <v>345.46</v>
      </c>
      <c r="M506" s="30">
        <f t="shared" si="24"/>
        <v>300.39999999999998</v>
      </c>
    </row>
    <row r="507" spans="1:13" ht="39.950000000000003" customHeight="1" x14ac:dyDescent="0.45">
      <c r="A507" s="140"/>
      <c r="B507" s="152"/>
      <c r="C507" s="67">
        <v>504</v>
      </c>
      <c r="D507" s="78" t="s">
        <v>498</v>
      </c>
      <c r="E507" s="107" t="s">
        <v>1004</v>
      </c>
      <c r="F507" s="52" t="s">
        <v>228</v>
      </c>
      <c r="G507" s="51" t="s">
        <v>157</v>
      </c>
      <c r="H507" s="32">
        <f>REITORIA!I507+MUSEU!I507+ESAG!I507+CEART!I507+FAED!I507+CEAD!I507+CEFID!I507+CESFI!I507+CERES!I507</f>
        <v>60</v>
      </c>
      <c r="I507" s="38">
        <f>(REITORIA!I507-REITORIA!J507)+(MUSEU!I507-MUSEU!J507)+(ESAG!I507-ESAG!J507)+(CEART!I507-CEART!J507)+(FAED!I507-FAED!J507)+(CEAD!I507-CEAD!J507)+(CEFID!I507-CEFID!J507)+(CESFI!I507-CESFI!J507)+(CERES!I507-CERES!J507)</f>
        <v>30</v>
      </c>
      <c r="J507" s="45">
        <f t="shared" si="22"/>
        <v>30</v>
      </c>
      <c r="K507" s="33">
        <v>8.23</v>
      </c>
      <c r="L507" s="33">
        <f t="shared" si="23"/>
        <v>493.8</v>
      </c>
      <c r="M507" s="30">
        <f t="shared" si="24"/>
        <v>246.9</v>
      </c>
    </row>
    <row r="508" spans="1:13" ht="39.950000000000003" customHeight="1" x14ac:dyDescent="0.45">
      <c r="A508" s="140"/>
      <c r="B508" s="152"/>
      <c r="C508" s="67">
        <v>505</v>
      </c>
      <c r="D508" s="78" t="s">
        <v>499</v>
      </c>
      <c r="E508" s="107" t="s">
        <v>1005</v>
      </c>
      <c r="F508" s="52" t="s">
        <v>228</v>
      </c>
      <c r="G508" s="51" t="s">
        <v>157</v>
      </c>
      <c r="H508" s="32">
        <f>REITORIA!I508+MUSEU!I508+ESAG!I508+CEART!I508+FAED!I508+CEAD!I508+CEFID!I508+CESFI!I508+CERES!I508</f>
        <v>40</v>
      </c>
      <c r="I508" s="38">
        <f>(REITORIA!I508-REITORIA!J508)+(MUSEU!I508-MUSEU!J508)+(ESAG!I508-ESAG!J508)+(CEART!I508-CEART!J508)+(FAED!I508-FAED!J508)+(CEAD!I508-CEAD!J508)+(CEFID!I508-CEFID!J508)+(CESFI!I508-CESFI!J508)+(CERES!I508-CERES!J508)</f>
        <v>5</v>
      </c>
      <c r="J508" s="45">
        <f t="shared" si="22"/>
        <v>35</v>
      </c>
      <c r="K508" s="33">
        <v>7.7</v>
      </c>
      <c r="L508" s="33">
        <f t="shared" si="23"/>
        <v>308</v>
      </c>
      <c r="M508" s="30">
        <f t="shared" si="24"/>
        <v>38.5</v>
      </c>
    </row>
    <row r="509" spans="1:13" ht="39.950000000000003" customHeight="1" x14ac:dyDescent="0.45">
      <c r="A509" s="140"/>
      <c r="B509" s="152"/>
      <c r="C509" s="67">
        <v>506</v>
      </c>
      <c r="D509" s="78" t="s">
        <v>500</v>
      </c>
      <c r="E509" s="107" t="s">
        <v>1006</v>
      </c>
      <c r="F509" s="52" t="s">
        <v>501</v>
      </c>
      <c r="G509" s="51" t="s">
        <v>157</v>
      </c>
      <c r="H509" s="32">
        <f>REITORIA!I509+MUSEU!I509+ESAG!I509+CEART!I509+FAED!I509+CEAD!I509+CEFID!I509+CESFI!I509+CERES!I509</f>
        <v>50</v>
      </c>
      <c r="I509" s="38">
        <f>(REITORIA!I509-REITORIA!J509)+(MUSEU!I509-MUSEU!J509)+(ESAG!I509-ESAG!J509)+(CEART!I509-CEART!J509)+(FAED!I509-FAED!J509)+(CEAD!I509-CEAD!J509)+(CEFID!I509-CEFID!J509)+(CESFI!I509-CESFI!J509)+(CERES!I509-CERES!J509)</f>
        <v>15</v>
      </c>
      <c r="J509" s="45">
        <f t="shared" si="22"/>
        <v>35</v>
      </c>
      <c r="K509" s="33">
        <v>6.99</v>
      </c>
      <c r="L509" s="33">
        <f t="shared" si="23"/>
        <v>349.5</v>
      </c>
      <c r="M509" s="30">
        <f t="shared" si="24"/>
        <v>104.85000000000001</v>
      </c>
    </row>
    <row r="510" spans="1:13" ht="39.950000000000003" customHeight="1" x14ac:dyDescent="0.45">
      <c r="A510" s="140"/>
      <c r="B510" s="152"/>
      <c r="C510" s="67">
        <v>507</v>
      </c>
      <c r="D510" s="88" t="s">
        <v>502</v>
      </c>
      <c r="E510" s="107" t="s">
        <v>1007</v>
      </c>
      <c r="F510" s="52" t="s">
        <v>228</v>
      </c>
      <c r="G510" s="51" t="s">
        <v>157</v>
      </c>
      <c r="H510" s="32">
        <f>REITORIA!I510+MUSEU!I510+ESAG!I510+CEART!I510+FAED!I510+CEAD!I510+CEFID!I510+CESFI!I510+CERES!I510</f>
        <v>21</v>
      </c>
      <c r="I510" s="38">
        <f>(REITORIA!I510-REITORIA!J510)+(MUSEU!I510-MUSEU!J510)+(ESAG!I510-ESAG!J510)+(CEART!I510-CEART!J510)+(FAED!I510-FAED!J510)+(CEAD!I510-CEAD!J510)+(CEFID!I510-CEFID!J510)+(CESFI!I510-CESFI!J510)+(CERES!I510-CERES!J510)</f>
        <v>5</v>
      </c>
      <c r="J510" s="45">
        <f t="shared" si="22"/>
        <v>16</v>
      </c>
      <c r="K510" s="33">
        <v>11.78</v>
      </c>
      <c r="L510" s="33">
        <f t="shared" si="23"/>
        <v>247.38</v>
      </c>
      <c r="M510" s="30">
        <f t="shared" si="24"/>
        <v>58.9</v>
      </c>
    </row>
    <row r="511" spans="1:13" ht="39.950000000000003" customHeight="1" x14ac:dyDescent="0.45">
      <c r="A511" s="140"/>
      <c r="B511" s="152"/>
      <c r="C511" s="67">
        <v>508</v>
      </c>
      <c r="D511" s="78" t="s">
        <v>360</v>
      </c>
      <c r="E511" s="107" t="s">
        <v>1008</v>
      </c>
      <c r="F511" s="51" t="s">
        <v>35</v>
      </c>
      <c r="G511" s="51" t="s">
        <v>157</v>
      </c>
      <c r="H511" s="32">
        <f>REITORIA!I511+MUSEU!I511+ESAG!I511+CEART!I511+FAED!I511+CEAD!I511+CEFID!I511+CESFI!I511+CERES!I511</f>
        <v>3</v>
      </c>
      <c r="I511" s="38">
        <f>(REITORIA!I511-REITORIA!J511)+(MUSEU!I511-MUSEU!J511)+(ESAG!I511-ESAG!J511)+(CEART!I511-CEART!J511)+(FAED!I511-FAED!J511)+(CEAD!I511-CEAD!J511)+(CEFID!I511-CEFID!J511)+(CESFI!I511-CESFI!J511)+(CERES!I511-CERES!J511)</f>
        <v>2</v>
      </c>
      <c r="J511" s="45">
        <f t="shared" si="22"/>
        <v>1</v>
      </c>
      <c r="K511" s="33">
        <v>175.69</v>
      </c>
      <c r="L511" s="33">
        <f t="shared" si="23"/>
        <v>527.06999999999994</v>
      </c>
      <c r="M511" s="30">
        <f t="shared" si="24"/>
        <v>351.38</v>
      </c>
    </row>
    <row r="512" spans="1:13" ht="39.950000000000003" customHeight="1" x14ac:dyDescent="0.45">
      <c r="A512" s="140"/>
      <c r="B512" s="152"/>
      <c r="C512" s="67">
        <v>509</v>
      </c>
      <c r="D512" s="78" t="s">
        <v>361</v>
      </c>
      <c r="E512" s="107" t="s">
        <v>1004</v>
      </c>
      <c r="F512" s="51" t="s">
        <v>35</v>
      </c>
      <c r="G512" s="51" t="s">
        <v>157</v>
      </c>
      <c r="H512" s="32">
        <f>REITORIA!I512+MUSEU!I512+ESAG!I512+CEART!I512+FAED!I512+CEAD!I512+CEFID!I512+CESFI!I512+CERES!I512</f>
        <v>15</v>
      </c>
      <c r="I512" s="38">
        <f>(REITORIA!I512-REITORIA!J512)+(MUSEU!I512-MUSEU!J512)+(ESAG!I512-ESAG!J512)+(CEART!I512-CEART!J512)+(FAED!I512-FAED!J512)+(CEAD!I512-CEAD!J512)+(CEFID!I512-CEFID!J512)+(CESFI!I512-CESFI!J512)+(CERES!I512-CERES!J512)</f>
        <v>3</v>
      </c>
      <c r="J512" s="45">
        <f t="shared" si="22"/>
        <v>12</v>
      </c>
      <c r="K512" s="33">
        <v>14.98</v>
      </c>
      <c r="L512" s="33">
        <f t="shared" si="23"/>
        <v>224.70000000000002</v>
      </c>
      <c r="M512" s="30">
        <f t="shared" si="24"/>
        <v>44.94</v>
      </c>
    </row>
    <row r="513" spans="1:13" ht="39.950000000000003" customHeight="1" x14ac:dyDescent="0.45">
      <c r="A513" s="140"/>
      <c r="B513" s="152"/>
      <c r="C513" s="67">
        <v>510</v>
      </c>
      <c r="D513" s="78" t="s">
        <v>362</v>
      </c>
      <c r="E513" s="107" t="s">
        <v>1009</v>
      </c>
      <c r="F513" s="51" t="s">
        <v>35</v>
      </c>
      <c r="G513" s="51" t="s">
        <v>157</v>
      </c>
      <c r="H513" s="32">
        <f>REITORIA!I513+MUSEU!I513+ESAG!I513+CEART!I513+FAED!I513+CEAD!I513+CEFID!I513+CESFI!I513+CERES!I513</f>
        <v>15</v>
      </c>
      <c r="I513" s="38">
        <f>(REITORIA!I513-REITORIA!J513)+(MUSEU!I513-MUSEU!J513)+(ESAG!I513-ESAG!J513)+(CEART!I513-CEART!J513)+(FAED!I513-FAED!J513)+(CEAD!I513-CEAD!J513)+(CEFID!I513-CEFID!J513)+(CESFI!I513-CESFI!J513)+(CERES!I513-CERES!J513)</f>
        <v>5</v>
      </c>
      <c r="J513" s="45">
        <f t="shared" si="22"/>
        <v>10</v>
      </c>
      <c r="K513" s="33">
        <v>26.72</v>
      </c>
      <c r="L513" s="33">
        <f t="shared" si="23"/>
        <v>400.79999999999995</v>
      </c>
      <c r="M513" s="30">
        <f t="shared" si="24"/>
        <v>133.6</v>
      </c>
    </row>
    <row r="514" spans="1:13" ht="39.950000000000003" customHeight="1" x14ac:dyDescent="0.45">
      <c r="A514" s="140"/>
      <c r="B514" s="152"/>
      <c r="C514" s="67">
        <v>511</v>
      </c>
      <c r="D514" s="78" t="s">
        <v>363</v>
      </c>
      <c r="E514" s="107" t="s">
        <v>1010</v>
      </c>
      <c r="F514" s="51" t="s">
        <v>35</v>
      </c>
      <c r="G514" s="51" t="s">
        <v>157</v>
      </c>
      <c r="H514" s="32">
        <f>REITORIA!I514+MUSEU!I514+ESAG!I514+CEART!I514+FAED!I514+CEAD!I514+CEFID!I514+CESFI!I514+CERES!I514</f>
        <v>10</v>
      </c>
      <c r="I514" s="38">
        <f>(REITORIA!I514-REITORIA!J514)+(MUSEU!I514-MUSEU!J514)+(ESAG!I514-ESAG!J514)+(CEART!I514-CEART!J514)+(FAED!I514-FAED!J514)+(CEAD!I514-CEAD!J514)+(CEFID!I514-CEFID!J514)+(CESFI!I514-CESFI!J514)+(CERES!I514-CERES!J514)</f>
        <v>6</v>
      </c>
      <c r="J514" s="45">
        <f t="shared" si="22"/>
        <v>4</v>
      </c>
      <c r="K514" s="33">
        <v>33.049999999999997</v>
      </c>
      <c r="L514" s="33">
        <f t="shared" si="23"/>
        <v>330.5</v>
      </c>
      <c r="M514" s="30">
        <f t="shared" si="24"/>
        <v>198.29999999999998</v>
      </c>
    </row>
    <row r="515" spans="1:13" ht="39.950000000000003" customHeight="1" x14ac:dyDescent="0.45">
      <c r="A515" s="140"/>
      <c r="B515" s="152"/>
      <c r="C515" s="67">
        <v>512</v>
      </c>
      <c r="D515" s="78" t="s">
        <v>364</v>
      </c>
      <c r="E515" s="107" t="s">
        <v>1011</v>
      </c>
      <c r="F515" s="51" t="s">
        <v>35</v>
      </c>
      <c r="G515" s="51" t="s">
        <v>157</v>
      </c>
      <c r="H515" s="32">
        <f>REITORIA!I515+MUSEU!I515+ESAG!I515+CEART!I515+FAED!I515+CEAD!I515+CEFID!I515+CESFI!I515+CERES!I515</f>
        <v>7</v>
      </c>
      <c r="I515" s="38">
        <f>(REITORIA!I515-REITORIA!J515)+(MUSEU!I515-MUSEU!J515)+(ESAG!I515-ESAG!J515)+(CEART!I515-CEART!J515)+(FAED!I515-FAED!J515)+(CEAD!I515-CEAD!J515)+(CEFID!I515-CEFID!J515)+(CESFI!I515-CESFI!J515)+(CERES!I515-CERES!J515)</f>
        <v>2</v>
      </c>
      <c r="J515" s="45">
        <f t="shared" si="22"/>
        <v>5</v>
      </c>
      <c r="K515" s="33">
        <v>20.3</v>
      </c>
      <c r="L515" s="33">
        <f t="shared" si="23"/>
        <v>142.1</v>
      </c>
      <c r="M515" s="30">
        <f t="shared" si="24"/>
        <v>40.6</v>
      </c>
    </row>
    <row r="516" spans="1:13" ht="39.950000000000003" customHeight="1" x14ac:dyDescent="0.45">
      <c r="A516" s="140"/>
      <c r="B516" s="152"/>
      <c r="C516" s="67">
        <v>513</v>
      </c>
      <c r="D516" s="78" t="s">
        <v>365</v>
      </c>
      <c r="E516" s="107" t="s">
        <v>1012</v>
      </c>
      <c r="F516" s="51" t="s">
        <v>233</v>
      </c>
      <c r="G516" s="51" t="s">
        <v>157</v>
      </c>
      <c r="H516" s="32">
        <f>REITORIA!I516+MUSEU!I516+ESAG!I516+CEART!I516+FAED!I516+CEAD!I516+CEFID!I516+CESFI!I516+CERES!I516</f>
        <v>14</v>
      </c>
      <c r="I516" s="38">
        <f>(REITORIA!I516-REITORIA!J516)+(MUSEU!I516-MUSEU!J516)+(ESAG!I516-ESAG!J516)+(CEART!I516-CEART!J516)+(FAED!I516-FAED!J516)+(CEAD!I516-CEAD!J516)+(CEFID!I516-CEFID!J516)+(CESFI!I516-CESFI!J516)+(CERES!I516-CERES!J516)</f>
        <v>10</v>
      </c>
      <c r="J516" s="45">
        <f t="shared" si="22"/>
        <v>4</v>
      </c>
      <c r="K516" s="33">
        <v>25.14</v>
      </c>
      <c r="L516" s="33">
        <f t="shared" si="23"/>
        <v>351.96000000000004</v>
      </c>
      <c r="M516" s="30">
        <f t="shared" si="24"/>
        <v>251.4</v>
      </c>
    </row>
    <row r="517" spans="1:13" ht="39.950000000000003" customHeight="1" x14ac:dyDescent="0.45">
      <c r="A517" s="140"/>
      <c r="B517" s="152"/>
      <c r="C517" s="67">
        <v>514</v>
      </c>
      <c r="D517" s="78" t="s">
        <v>366</v>
      </c>
      <c r="E517" s="107" t="s">
        <v>1013</v>
      </c>
      <c r="F517" s="51" t="s">
        <v>35</v>
      </c>
      <c r="G517" s="51" t="s">
        <v>157</v>
      </c>
      <c r="H517" s="32">
        <f>REITORIA!I517+MUSEU!I517+ESAG!I517+CEART!I517+FAED!I517+CEAD!I517+CEFID!I517+CESFI!I517+CERES!I517</f>
        <v>13</v>
      </c>
      <c r="I517" s="38">
        <f>(REITORIA!I517-REITORIA!J517)+(MUSEU!I517-MUSEU!J517)+(ESAG!I517-ESAG!J517)+(CEART!I517-CEART!J517)+(FAED!I517-FAED!J517)+(CEAD!I517-CEAD!J517)+(CEFID!I517-CEFID!J517)+(CESFI!I517-CESFI!J517)+(CERES!I517-CERES!J517)</f>
        <v>7</v>
      </c>
      <c r="J517" s="45">
        <f t="shared" ref="J517:J560" si="25">H517-I517</f>
        <v>6</v>
      </c>
      <c r="K517" s="33">
        <v>18.97</v>
      </c>
      <c r="L517" s="33">
        <f t="shared" ref="L517:L560" si="26">K517*H517</f>
        <v>246.60999999999999</v>
      </c>
      <c r="M517" s="30">
        <f t="shared" ref="M517:M560" si="27">K517*I517</f>
        <v>132.79</v>
      </c>
    </row>
    <row r="518" spans="1:13" ht="39.950000000000003" customHeight="1" x14ac:dyDescent="0.45">
      <c r="A518" s="140"/>
      <c r="B518" s="152"/>
      <c r="C518" s="67">
        <v>515</v>
      </c>
      <c r="D518" s="78" t="s">
        <v>367</v>
      </c>
      <c r="E518" s="107" t="s">
        <v>1014</v>
      </c>
      <c r="F518" s="51" t="s">
        <v>35</v>
      </c>
      <c r="G518" s="51" t="s">
        <v>368</v>
      </c>
      <c r="H518" s="32">
        <f>REITORIA!I518+MUSEU!I518+ESAG!I518+CEART!I518+FAED!I518+CEAD!I518+CEFID!I518+CESFI!I518+CERES!I518</f>
        <v>7</v>
      </c>
      <c r="I518" s="38">
        <f>(REITORIA!I518-REITORIA!J518)+(MUSEU!I518-MUSEU!J518)+(ESAG!I518-ESAG!J518)+(CEART!I518-CEART!J518)+(FAED!I518-FAED!J518)+(CEAD!I518-CEAD!J518)+(CEFID!I518-CEFID!J518)+(CESFI!I518-CESFI!J518)+(CERES!I518-CERES!J518)</f>
        <v>3</v>
      </c>
      <c r="J518" s="45">
        <f t="shared" si="25"/>
        <v>4</v>
      </c>
      <c r="K518" s="33">
        <v>472.66</v>
      </c>
      <c r="L518" s="33">
        <f t="shared" si="26"/>
        <v>3308.6200000000003</v>
      </c>
      <c r="M518" s="30">
        <f t="shared" si="27"/>
        <v>1417.98</v>
      </c>
    </row>
    <row r="519" spans="1:13" ht="39.950000000000003" customHeight="1" x14ac:dyDescent="0.45">
      <c r="A519" s="140"/>
      <c r="B519" s="152"/>
      <c r="C519" s="67">
        <v>516</v>
      </c>
      <c r="D519" s="78" t="s">
        <v>369</v>
      </c>
      <c r="E519" s="107" t="s">
        <v>1015</v>
      </c>
      <c r="F519" s="51" t="s">
        <v>35</v>
      </c>
      <c r="G519" s="51" t="s">
        <v>368</v>
      </c>
      <c r="H519" s="32">
        <f>REITORIA!I519+MUSEU!I519+ESAG!I519+CEART!I519+FAED!I519+CEAD!I519+CEFID!I519+CESFI!I519+CERES!I519</f>
        <v>7</v>
      </c>
      <c r="I519" s="38">
        <f>(REITORIA!I519-REITORIA!J519)+(MUSEU!I519-MUSEU!J519)+(ESAG!I519-ESAG!J519)+(CEART!I519-CEART!J519)+(FAED!I519-FAED!J519)+(CEAD!I519-CEAD!J519)+(CEFID!I519-CEFID!J519)+(CESFI!I519-CESFI!J519)+(CERES!I519-CERES!J519)</f>
        <v>3</v>
      </c>
      <c r="J519" s="45">
        <f t="shared" si="25"/>
        <v>4</v>
      </c>
      <c r="K519" s="33">
        <v>416.56</v>
      </c>
      <c r="L519" s="33">
        <f t="shared" si="26"/>
        <v>2915.92</v>
      </c>
      <c r="M519" s="30">
        <f t="shared" si="27"/>
        <v>1249.68</v>
      </c>
    </row>
    <row r="520" spans="1:13" ht="39.950000000000003" customHeight="1" x14ac:dyDescent="0.45">
      <c r="A520" s="140"/>
      <c r="B520" s="152"/>
      <c r="C520" s="67">
        <v>517</v>
      </c>
      <c r="D520" s="78" t="s">
        <v>370</v>
      </c>
      <c r="E520" s="107" t="s">
        <v>1016</v>
      </c>
      <c r="F520" s="51" t="s">
        <v>35</v>
      </c>
      <c r="G520" s="51" t="s">
        <v>368</v>
      </c>
      <c r="H520" s="32">
        <f>REITORIA!I520+MUSEU!I520+ESAG!I520+CEART!I520+FAED!I520+CEAD!I520+CEFID!I520+CESFI!I520+CERES!I520</f>
        <v>8</v>
      </c>
      <c r="I520" s="38">
        <f>(REITORIA!I520-REITORIA!J520)+(MUSEU!I520-MUSEU!J520)+(ESAG!I520-ESAG!J520)+(CEART!I520-CEART!J520)+(FAED!I520-FAED!J520)+(CEAD!I520-CEAD!J520)+(CEFID!I520-CEFID!J520)+(CESFI!I520-CESFI!J520)+(CERES!I520-CERES!J520)</f>
        <v>1</v>
      </c>
      <c r="J520" s="45">
        <f t="shared" si="25"/>
        <v>7</v>
      </c>
      <c r="K520" s="33">
        <v>437.67</v>
      </c>
      <c r="L520" s="33">
        <f t="shared" si="26"/>
        <v>3501.36</v>
      </c>
      <c r="M520" s="30">
        <f t="shared" si="27"/>
        <v>437.67</v>
      </c>
    </row>
    <row r="521" spans="1:13" ht="39.950000000000003" customHeight="1" x14ac:dyDescent="0.45">
      <c r="A521" s="140"/>
      <c r="B521" s="152"/>
      <c r="C521" s="67">
        <v>518</v>
      </c>
      <c r="D521" s="78" t="s">
        <v>371</v>
      </c>
      <c r="E521" s="107" t="s">
        <v>1017</v>
      </c>
      <c r="F521" s="51" t="s">
        <v>35</v>
      </c>
      <c r="G521" s="51" t="s">
        <v>368</v>
      </c>
      <c r="H521" s="32">
        <f>REITORIA!I521+MUSEU!I521+ESAG!I521+CEART!I521+FAED!I521+CEAD!I521+CEFID!I521+CESFI!I521+CERES!I521</f>
        <v>8</v>
      </c>
      <c r="I521" s="38">
        <f>(REITORIA!I521-REITORIA!J521)+(MUSEU!I521-MUSEU!J521)+(ESAG!I521-ESAG!J521)+(CEART!I521-CEART!J521)+(FAED!I521-FAED!J521)+(CEAD!I521-CEAD!J521)+(CEFID!I521-CEFID!J521)+(CESFI!I521-CESFI!J521)+(CERES!I521-CERES!J521)</f>
        <v>3</v>
      </c>
      <c r="J521" s="45">
        <f t="shared" si="25"/>
        <v>5</v>
      </c>
      <c r="K521" s="33">
        <v>375.16</v>
      </c>
      <c r="L521" s="33">
        <f t="shared" si="26"/>
        <v>3001.28</v>
      </c>
      <c r="M521" s="30">
        <f t="shared" si="27"/>
        <v>1125.48</v>
      </c>
    </row>
    <row r="522" spans="1:13" ht="39.950000000000003" customHeight="1" x14ac:dyDescent="0.45">
      <c r="A522" s="140"/>
      <c r="B522" s="152"/>
      <c r="C522" s="67">
        <v>519</v>
      </c>
      <c r="D522" s="78" t="s">
        <v>430</v>
      </c>
      <c r="E522" s="107" t="s">
        <v>1017</v>
      </c>
      <c r="F522" s="51" t="s">
        <v>228</v>
      </c>
      <c r="G522" s="51" t="s">
        <v>368</v>
      </c>
      <c r="H522" s="32">
        <f>REITORIA!I522+MUSEU!I522+ESAG!I522+CEART!I522+FAED!I522+CEAD!I522+CEFID!I522+CESFI!I522+CERES!I522</f>
        <v>4</v>
      </c>
      <c r="I522" s="38">
        <f>(REITORIA!I522-REITORIA!J522)+(MUSEU!I522-MUSEU!J522)+(ESAG!I522-ESAG!J522)+(CEART!I522-CEART!J522)+(FAED!I522-FAED!J522)+(CEAD!I522-CEAD!J522)+(CEFID!I522-CEFID!J522)+(CESFI!I522-CESFI!J522)+(CERES!I522-CERES!J522)</f>
        <v>1</v>
      </c>
      <c r="J522" s="45">
        <f t="shared" si="25"/>
        <v>3</v>
      </c>
      <c r="K522" s="33">
        <v>310.54000000000002</v>
      </c>
      <c r="L522" s="33">
        <f t="shared" si="26"/>
        <v>1242.1600000000001</v>
      </c>
      <c r="M522" s="30">
        <f t="shared" si="27"/>
        <v>310.54000000000002</v>
      </c>
    </row>
    <row r="523" spans="1:13" ht="39.950000000000003" customHeight="1" x14ac:dyDescent="0.45">
      <c r="A523" s="140"/>
      <c r="B523" s="152"/>
      <c r="C523" s="67">
        <v>520</v>
      </c>
      <c r="D523" s="78" t="s">
        <v>372</v>
      </c>
      <c r="E523" s="107" t="s">
        <v>1017</v>
      </c>
      <c r="F523" s="51" t="s">
        <v>35</v>
      </c>
      <c r="G523" s="51" t="s">
        <v>368</v>
      </c>
      <c r="H523" s="32">
        <f>REITORIA!I523+MUSEU!I523+ESAG!I523+CEART!I523+FAED!I523+CEAD!I523+CEFID!I523+CESFI!I523+CERES!I523</f>
        <v>7</v>
      </c>
      <c r="I523" s="38">
        <f>(REITORIA!I523-REITORIA!J523)+(MUSEU!I523-MUSEU!J523)+(ESAG!I523-ESAG!J523)+(CEART!I523-CEART!J523)+(FAED!I523-FAED!J523)+(CEAD!I523-CEAD!J523)+(CEFID!I523-CEFID!J523)+(CESFI!I523-CESFI!J523)+(CERES!I523-CERES!J523)</f>
        <v>0</v>
      </c>
      <c r="J523" s="45">
        <f t="shared" si="25"/>
        <v>7</v>
      </c>
      <c r="K523" s="33">
        <v>254.42</v>
      </c>
      <c r="L523" s="33">
        <f t="shared" si="26"/>
        <v>1780.9399999999998</v>
      </c>
      <c r="M523" s="30">
        <f t="shared" si="27"/>
        <v>0</v>
      </c>
    </row>
    <row r="524" spans="1:13" ht="39.950000000000003" customHeight="1" x14ac:dyDescent="0.45">
      <c r="A524" s="140"/>
      <c r="B524" s="152"/>
      <c r="C524" s="67">
        <v>521</v>
      </c>
      <c r="D524" s="78" t="s">
        <v>373</v>
      </c>
      <c r="E524" s="107" t="s">
        <v>1018</v>
      </c>
      <c r="F524" s="51" t="s">
        <v>35</v>
      </c>
      <c r="G524" s="51" t="s">
        <v>368</v>
      </c>
      <c r="H524" s="32">
        <f>REITORIA!I524+MUSEU!I524+ESAG!I524+CEART!I524+FAED!I524+CEAD!I524+CEFID!I524+CESFI!I524+CERES!I524</f>
        <v>8</v>
      </c>
      <c r="I524" s="38">
        <f>(REITORIA!I524-REITORIA!J524)+(MUSEU!I524-MUSEU!J524)+(ESAG!I524-ESAG!J524)+(CEART!I524-CEART!J524)+(FAED!I524-FAED!J524)+(CEAD!I524-CEAD!J524)+(CEFID!I524-CEFID!J524)+(CESFI!I524-CESFI!J524)+(CERES!I524-CERES!J524)</f>
        <v>4</v>
      </c>
      <c r="J524" s="45">
        <f t="shared" si="25"/>
        <v>4</v>
      </c>
      <c r="K524" s="33">
        <v>713.13</v>
      </c>
      <c r="L524" s="33">
        <f t="shared" si="26"/>
        <v>5705.04</v>
      </c>
      <c r="M524" s="30">
        <f t="shared" si="27"/>
        <v>2852.52</v>
      </c>
    </row>
    <row r="525" spans="1:13" ht="39.950000000000003" customHeight="1" x14ac:dyDescent="0.45">
      <c r="A525" s="140"/>
      <c r="B525" s="152"/>
      <c r="C525" s="67">
        <v>522</v>
      </c>
      <c r="D525" s="78" t="s">
        <v>374</v>
      </c>
      <c r="E525" s="107" t="s">
        <v>1017</v>
      </c>
      <c r="F525" s="51" t="s">
        <v>35</v>
      </c>
      <c r="G525" s="51" t="s">
        <v>368</v>
      </c>
      <c r="H525" s="32">
        <f>REITORIA!I525+MUSEU!I525+ESAG!I525+CEART!I525+FAED!I525+CEAD!I525+CEFID!I525+CESFI!I525+CERES!I525</f>
        <v>2</v>
      </c>
      <c r="I525" s="38">
        <f>(REITORIA!I525-REITORIA!J525)+(MUSEU!I525-MUSEU!J525)+(ESAG!I525-ESAG!J525)+(CEART!I525-CEART!J525)+(FAED!I525-FAED!J525)+(CEAD!I525-CEAD!J525)+(CEFID!I525-CEFID!J525)+(CESFI!I525-CESFI!J525)+(CERES!I525-CERES!J525)</f>
        <v>0</v>
      </c>
      <c r="J525" s="45">
        <f t="shared" si="25"/>
        <v>2</v>
      </c>
      <c r="K525" s="33">
        <v>428.13</v>
      </c>
      <c r="L525" s="33">
        <f t="shared" si="26"/>
        <v>856.26</v>
      </c>
      <c r="M525" s="30">
        <f t="shared" si="27"/>
        <v>0</v>
      </c>
    </row>
    <row r="526" spans="1:13" ht="39.950000000000003" customHeight="1" x14ac:dyDescent="0.45">
      <c r="A526" s="140"/>
      <c r="B526" s="152"/>
      <c r="C526" s="68">
        <v>523</v>
      </c>
      <c r="D526" s="78" t="s">
        <v>375</v>
      </c>
      <c r="E526" s="107" t="s">
        <v>1019</v>
      </c>
      <c r="F526" s="51" t="s">
        <v>99</v>
      </c>
      <c r="G526" s="51" t="s">
        <v>368</v>
      </c>
      <c r="H526" s="32">
        <f>REITORIA!I526+MUSEU!I526+ESAG!I526+CEART!I526+FAED!I526+CEAD!I526+CEFID!I526+CESFI!I526+CERES!I526</f>
        <v>5</v>
      </c>
      <c r="I526" s="38">
        <f>(REITORIA!I526-REITORIA!J526)+(MUSEU!I526-MUSEU!J526)+(ESAG!I526-ESAG!J526)+(CEART!I526-CEART!J526)+(FAED!I526-FAED!J526)+(CEAD!I526-CEAD!J526)+(CEFID!I526-CEFID!J526)+(CESFI!I526-CESFI!J526)+(CERES!I526-CERES!J526)</f>
        <v>0</v>
      </c>
      <c r="J526" s="45">
        <f t="shared" si="25"/>
        <v>5</v>
      </c>
      <c r="K526" s="33">
        <v>5295.06</v>
      </c>
      <c r="L526" s="33">
        <f t="shared" si="26"/>
        <v>26475.300000000003</v>
      </c>
      <c r="M526" s="30">
        <f t="shared" si="27"/>
        <v>0</v>
      </c>
    </row>
    <row r="527" spans="1:13" ht="39.950000000000003" customHeight="1" x14ac:dyDescent="0.45">
      <c r="A527" s="140"/>
      <c r="B527" s="152"/>
      <c r="C527" s="67">
        <v>524</v>
      </c>
      <c r="D527" s="78" t="s">
        <v>451</v>
      </c>
      <c r="E527" s="107" t="s">
        <v>1017</v>
      </c>
      <c r="F527" s="51" t="s">
        <v>228</v>
      </c>
      <c r="G527" s="51" t="s">
        <v>368</v>
      </c>
      <c r="H527" s="32">
        <f>REITORIA!I527+MUSEU!I527+ESAG!I527+CEART!I527+FAED!I527+CEAD!I527+CEFID!I527+CESFI!I527+CERES!I527</f>
        <v>5</v>
      </c>
      <c r="I527" s="38">
        <f>(REITORIA!I527-REITORIA!J527)+(MUSEU!I527-MUSEU!J527)+(ESAG!I527-ESAG!J527)+(CEART!I527-CEART!J527)+(FAED!I527-FAED!J527)+(CEAD!I527-CEAD!J527)+(CEFID!I527-CEFID!J527)+(CESFI!I527-CESFI!J527)+(CERES!I527-CERES!J527)</f>
        <v>1</v>
      </c>
      <c r="J527" s="45">
        <f t="shared" si="25"/>
        <v>4</v>
      </c>
      <c r="K527" s="33">
        <v>392.07</v>
      </c>
      <c r="L527" s="33">
        <f t="shared" si="26"/>
        <v>1960.35</v>
      </c>
      <c r="M527" s="30">
        <f t="shared" si="27"/>
        <v>392.07</v>
      </c>
    </row>
    <row r="528" spans="1:13" ht="39.950000000000003" customHeight="1" x14ac:dyDescent="0.45">
      <c r="A528" s="140"/>
      <c r="B528" s="152"/>
      <c r="C528" s="68">
        <v>525</v>
      </c>
      <c r="D528" s="83" t="s">
        <v>458</v>
      </c>
      <c r="E528" s="110" t="s">
        <v>1020</v>
      </c>
      <c r="F528" s="52" t="s">
        <v>424</v>
      </c>
      <c r="G528" s="52" t="s">
        <v>157</v>
      </c>
      <c r="H528" s="32">
        <f>REITORIA!I528+MUSEU!I528+ESAG!I528+CEART!I528+FAED!I528+CEAD!I528+CEFID!I528+CESFI!I528+CERES!I528</f>
        <v>2</v>
      </c>
      <c r="I528" s="38">
        <f>(REITORIA!I528-REITORIA!J528)+(MUSEU!I528-MUSEU!J528)+(ESAG!I528-ESAG!J528)+(CEART!I528-CEART!J528)+(FAED!I528-FAED!J528)+(CEAD!I528-CEAD!J528)+(CEFID!I528-CEFID!J528)+(CESFI!I528-CESFI!J528)+(CERES!I528-CERES!J528)</f>
        <v>0</v>
      </c>
      <c r="J528" s="45">
        <f t="shared" si="25"/>
        <v>2</v>
      </c>
      <c r="K528" s="33">
        <v>751.08</v>
      </c>
      <c r="L528" s="33">
        <f t="shared" si="26"/>
        <v>1502.16</v>
      </c>
      <c r="M528" s="30">
        <f t="shared" si="27"/>
        <v>0</v>
      </c>
    </row>
    <row r="529" spans="1:13" ht="39.950000000000003" customHeight="1" x14ac:dyDescent="0.45">
      <c r="A529" s="140"/>
      <c r="B529" s="152"/>
      <c r="C529" s="68">
        <v>526</v>
      </c>
      <c r="D529" s="78" t="s">
        <v>1021</v>
      </c>
      <c r="E529" s="107" t="s">
        <v>1022</v>
      </c>
      <c r="F529" s="51" t="s">
        <v>4</v>
      </c>
      <c r="G529" s="52" t="s">
        <v>157</v>
      </c>
      <c r="H529" s="32">
        <f>REITORIA!I529+MUSEU!I529+ESAG!I529+CEART!I529+FAED!I529+CEAD!I529+CEFID!I529+CESFI!I529+CERES!I529</f>
        <v>1</v>
      </c>
      <c r="I529" s="38">
        <f>(REITORIA!I529-REITORIA!J529)+(MUSEU!I529-MUSEU!J529)+(ESAG!I529-ESAG!J529)+(CEART!I529-CEART!J529)+(FAED!I529-FAED!J529)+(CEAD!I529-CEAD!J529)+(CEFID!I529-CEFID!J529)+(CESFI!I529-CESFI!J529)+(CERES!I529-CERES!J529)</f>
        <v>1</v>
      </c>
      <c r="J529" s="45">
        <f t="shared" si="25"/>
        <v>0</v>
      </c>
      <c r="K529" s="33">
        <v>1357.6</v>
      </c>
      <c r="L529" s="33">
        <f t="shared" si="26"/>
        <v>1357.6</v>
      </c>
      <c r="M529" s="30">
        <f t="shared" si="27"/>
        <v>1357.6</v>
      </c>
    </row>
    <row r="530" spans="1:13" ht="39.950000000000003" customHeight="1" x14ac:dyDescent="0.45">
      <c r="A530" s="140"/>
      <c r="B530" s="152"/>
      <c r="C530" s="67">
        <v>527</v>
      </c>
      <c r="D530" s="78" t="s">
        <v>1023</v>
      </c>
      <c r="E530" s="107" t="s">
        <v>1024</v>
      </c>
      <c r="F530" s="52" t="s">
        <v>35</v>
      </c>
      <c r="G530" s="52" t="s">
        <v>157</v>
      </c>
      <c r="H530" s="32">
        <f>REITORIA!I530+MUSEU!I530+ESAG!I530+CEART!I530+FAED!I530+CEAD!I530+CEFID!I530+CESFI!I530+CERES!I530</f>
        <v>1</v>
      </c>
      <c r="I530" s="38">
        <f>(REITORIA!I530-REITORIA!J530)+(MUSEU!I530-MUSEU!J530)+(ESAG!I530-ESAG!J530)+(CEART!I530-CEART!J530)+(FAED!I530-FAED!J530)+(CEAD!I530-CEAD!J530)+(CEFID!I530-CEFID!J530)+(CESFI!I530-CESFI!J530)+(CERES!I530-CERES!J530)</f>
        <v>1</v>
      </c>
      <c r="J530" s="45">
        <f t="shared" si="25"/>
        <v>0</v>
      </c>
      <c r="K530" s="33">
        <v>1384.5</v>
      </c>
      <c r="L530" s="33">
        <f t="shared" si="26"/>
        <v>1384.5</v>
      </c>
      <c r="M530" s="30">
        <f t="shared" si="27"/>
        <v>1384.5</v>
      </c>
    </row>
    <row r="531" spans="1:13" ht="39.950000000000003" customHeight="1" x14ac:dyDescent="0.45">
      <c r="A531" s="140"/>
      <c r="B531" s="152"/>
      <c r="C531" s="68">
        <v>528</v>
      </c>
      <c r="D531" s="78" t="s">
        <v>1025</v>
      </c>
      <c r="E531" s="107" t="s">
        <v>1026</v>
      </c>
      <c r="F531" s="51" t="s">
        <v>99</v>
      </c>
      <c r="G531" s="52" t="s">
        <v>1027</v>
      </c>
      <c r="H531" s="32">
        <f>REITORIA!I531+MUSEU!I531+ESAG!I531+CEART!I531+FAED!I531+CEAD!I531+CEFID!I531+CESFI!I531+CERES!I531</f>
        <v>1</v>
      </c>
      <c r="I531" s="38">
        <f>(REITORIA!I531-REITORIA!J531)+(MUSEU!I531-MUSEU!J531)+(ESAG!I531-ESAG!J531)+(CEART!I531-CEART!J531)+(FAED!I531-FAED!J531)+(CEAD!I531-CEAD!J531)+(CEFID!I531-CEFID!J531)+(CESFI!I531-CESFI!J531)+(CERES!I531-CERES!J531)</f>
        <v>1</v>
      </c>
      <c r="J531" s="45">
        <f t="shared" si="25"/>
        <v>0</v>
      </c>
      <c r="K531" s="33">
        <v>810.3</v>
      </c>
      <c r="L531" s="33">
        <f t="shared" si="26"/>
        <v>810.3</v>
      </c>
      <c r="M531" s="30">
        <f t="shared" si="27"/>
        <v>810.3</v>
      </c>
    </row>
    <row r="532" spans="1:13" ht="39.950000000000003" customHeight="1" x14ac:dyDescent="0.45">
      <c r="A532" s="140"/>
      <c r="B532" s="152"/>
      <c r="C532" s="67">
        <v>529</v>
      </c>
      <c r="D532" s="78" t="s">
        <v>1028</v>
      </c>
      <c r="E532" s="107" t="s">
        <v>1029</v>
      </c>
      <c r="F532" s="52" t="s">
        <v>419</v>
      </c>
      <c r="G532" s="52" t="s">
        <v>157</v>
      </c>
      <c r="H532" s="32">
        <f>REITORIA!I532+MUSEU!I532+ESAG!I532+CEART!I532+FAED!I532+CEAD!I532+CEFID!I532+CESFI!I532+CERES!I532</f>
        <v>2</v>
      </c>
      <c r="I532" s="38">
        <f>(REITORIA!I532-REITORIA!J532)+(MUSEU!I532-MUSEU!J532)+(ESAG!I532-ESAG!J532)+(CEART!I532-CEART!J532)+(FAED!I532-FAED!J532)+(CEAD!I532-CEAD!J532)+(CEFID!I532-CEFID!J532)+(CESFI!I532-CESFI!J532)+(CERES!I532-CERES!J532)</f>
        <v>0</v>
      </c>
      <c r="J532" s="45">
        <f t="shared" si="25"/>
        <v>2</v>
      </c>
      <c r="K532" s="33">
        <v>290.52999999999997</v>
      </c>
      <c r="L532" s="33">
        <f t="shared" si="26"/>
        <v>581.05999999999995</v>
      </c>
      <c r="M532" s="30">
        <f t="shared" si="27"/>
        <v>0</v>
      </c>
    </row>
    <row r="533" spans="1:13" ht="39.950000000000003" customHeight="1" x14ac:dyDescent="0.45">
      <c r="A533" s="140"/>
      <c r="B533" s="152"/>
      <c r="C533" s="67">
        <v>530</v>
      </c>
      <c r="D533" s="78" t="s">
        <v>1030</v>
      </c>
      <c r="E533" s="107" t="s">
        <v>1029</v>
      </c>
      <c r="F533" s="52" t="s">
        <v>419</v>
      </c>
      <c r="G533" s="52" t="s">
        <v>157</v>
      </c>
      <c r="H533" s="32">
        <f>REITORIA!I533+MUSEU!I533+ESAG!I533+CEART!I533+FAED!I533+CEAD!I533+CEFID!I533+CESFI!I533+CERES!I533</f>
        <v>1</v>
      </c>
      <c r="I533" s="38">
        <f>(REITORIA!I533-REITORIA!J533)+(MUSEU!I533-MUSEU!J533)+(ESAG!I533-ESAG!J533)+(CEART!I533-CEART!J533)+(FAED!I533-FAED!J533)+(CEAD!I533-CEAD!J533)+(CEFID!I533-CEFID!J533)+(CESFI!I533-CESFI!J533)+(CERES!I533-CERES!J533)</f>
        <v>0</v>
      </c>
      <c r="J533" s="45">
        <f t="shared" si="25"/>
        <v>1</v>
      </c>
      <c r="K533" s="33">
        <v>290.52999999999997</v>
      </c>
      <c r="L533" s="33">
        <f t="shared" si="26"/>
        <v>290.52999999999997</v>
      </c>
      <c r="M533" s="30">
        <f t="shared" si="27"/>
        <v>0</v>
      </c>
    </row>
    <row r="534" spans="1:13" ht="39.950000000000003" customHeight="1" x14ac:dyDescent="0.45">
      <c r="A534" s="140"/>
      <c r="B534" s="152"/>
      <c r="C534" s="67">
        <v>531</v>
      </c>
      <c r="D534" s="78" t="s">
        <v>1031</v>
      </c>
      <c r="E534" s="107" t="s">
        <v>1032</v>
      </c>
      <c r="F534" s="52" t="s">
        <v>35</v>
      </c>
      <c r="G534" s="52" t="s">
        <v>157</v>
      </c>
      <c r="H534" s="32">
        <f>REITORIA!I534+MUSEU!I534+ESAG!I534+CEART!I534+FAED!I534+CEAD!I534+CEFID!I534+CESFI!I534+CERES!I534</f>
        <v>20</v>
      </c>
      <c r="I534" s="38">
        <f>(REITORIA!I534-REITORIA!J534)+(MUSEU!I534-MUSEU!J534)+(ESAG!I534-ESAG!J534)+(CEART!I534-CEART!J534)+(FAED!I534-FAED!J534)+(CEAD!I534-CEAD!J534)+(CEFID!I534-CEFID!J534)+(CESFI!I534-CESFI!J534)+(CERES!I534-CERES!J534)</f>
        <v>15</v>
      </c>
      <c r="J534" s="45">
        <f t="shared" si="25"/>
        <v>5</v>
      </c>
      <c r="K534" s="33">
        <v>2.25</v>
      </c>
      <c r="L534" s="33">
        <f t="shared" si="26"/>
        <v>45</v>
      </c>
      <c r="M534" s="30">
        <f t="shared" si="27"/>
        <v>33.75</v>
      </c>
    </row>
    <row r="535" spans="1:13" ht="39.950000000000003" customHeight="1" x14ac:dyDescent="0.45">
      <c r="A535" s="140"/>
      <c r="B535" s="152"/>
      <c r="C535" s="68">
        <v>532</v>
      </c>
      <c r="D535" s="88" t="s">
        <v>1033</v>
      </c>
      <c r="E535" s="107" t="s">
        <v>1004</v>
      </c>
      <c r="F535" s="52" t="s">
        <v>228</v>
      </c>
      <c r="G535" s="52" t="s">
        <v>157</v>
      </c>
      <c r="H535" s="32">
        <f>REITORIA!I535+MUSEU!I535+ESAG!I535+CEART!I535+FAED!I535+CEAD!I535+CEFID!I535+CESFI!I535+CERES!I535</f>
        <v>100</v>
      </c>
      <c r="I535" s="38">
        <f>(REITORIA!I535-REITORIA!J535)+(MUSEU!I535-MUSEU!J535)+(ESAG!I535-ESAG!J535)+(CEART!I535-CEART!J535)+(FAED!I535-FAED!J535)+(CEAD!I535-CEAD!J535)+(CEFID!I535-CEFID!J535)+(CESFI!I535-CESFI!J535)+(CERES!I535-CERES!J535)</f>
        <v>100</v>
      </c>
      <c r="J535" s="45">
        <f t="shared" si="25"/>
        <v>0</v>
      </c>
      <c r="K535" s="33">
        <v>2.69</v>
      </c>
      <c r="L535" s="33">
        <f t="shared" si="26"/>
        <v>269</v>
      </c>
      <c r="M535" s="30">
        <f t="shared" si="27"/>
        <v>269</v>
      </c>
    </row>
    <row r="536" spans="1:13" ht="39.950000000000003" customHeight="1" x14ac:dyDescent="0.45">
      <c r="A536" s="140"/>
      <c r="B536" s="152"/>
      <c r="C536" s="68">
        <v>533</v>
      </c>
      <c r="D536" s="78" t="s">
        <v>1034</v>
      </c>
      <c r="E536" s="107" t="s">
        <v>1004</v>
      </c>
      <c r="F536" s="51" t="s">
        <v>99</v>
      </c>
      <c r="G536" s="52" t="s">
        <v>157</v>
      </c>
      <c r="H536" s="32">
        <f>REITORIA!I536+MUSEU!I536+ESAG!I536+CEART!I536+FAED!I536+CEAD!I536+CEFID!I536+CESFI!I536+CERES!I536</f>
        <v>1</v>
      </c>
      <c r="I536" s="38">
        <f>(REITORIA!I536-REITORIA!J536)+(MUSEU!I536-MUSEU!J536)+(ESAG!I536-ESAG!J536)+(CEART!I536-CEART!J536)+(FAED!I536-FAED!J536)+(CEAD!I536-CEAD!J536)+(CEFID!I536-CEFID!J536)+(CESFI!I536-CESFI!J536)+(CERES!I536-CERES!J536)</f>
        <v>1</v>
      </c>
      <c r="J536" s="45">
        <f t="shared" si="25"/>
        <v>0</v>
      </c>
      <c r="K536" s="33">
        <v>154.88</v>
      </c>
      <c r="L536" s="33">
        <f t="shared" si="26"/>
        <v>154.88</v>
      </c>
      <c r="M536" s="30">
        <f t="shared" si="27"/>
        <v>154.88</v>
      </c>
    </row>
    <row r="537" spans="1:13" ht="39.950000000000003" customHeight="1" x14ac:dyDescent="0.45">
      <c r="A537" s="140"/>
      <c r="B537" s="152"/>
      <c r="C537" s="67">
        <v>534</v>
      </c>
      <c r="D537" s="78" t="s">
        <v>1035</v>
      </c>
      <c r="E537" s="110" t="s">
        <v>1036</v>
      </c>
      <c r="F537" s="52" t="s">
        <v>35</v>
      </c>
      <c r="G537" s="52" t="s">
        <v>157</v>
      </c>
      <c r="H537" s="32">
        <f>REITORIA!I537+MUSEU!I537+ESAG!I537+CEART!I537+FAED!I537+CEAD!I537+CEFID!I537+CESFI!I537+CERES!I537</f>
        <v>20</v>
      </c>
      <c r="I537" s="38">
        <f>(REITORIA!I537-REITORIA!J537)+(MUSEU!I537-MUSEU!J537)+(ESAG!I537-ESAG!J537)+(CEART!I537-CEART!J537)+(FAED!I537-FAED!J537)+(CEAD!I537-CEAD!J537)+(CEFID!I537-CEFID!J537)+(CESFI!I537-CESFI!J537)+(CERES!I537-CERES!J537)</f>
        <v>15</v>
      </c>
      <c r="J537" s="45">
        <f t="shared" si="25"/>
        <v>5</v>
      </c>
      <c r="K537" s="33">
        <v>3.37</v>
      </c>
      <c r="L537" s="33">
        <f t="shared" si="26"/>
        <v>67.400000000000006</v>
      </c>
      <c r="M537" s="30">
        <f t="shared" si="27"/>
        <v>50.550000000000004</v>
      </c>
    </row>
    <row r="538" spans="1:13" ht="39.950000000000003" customHeight="1" x14ac:dyDescent="0.45">
      <c r="A538" s="140"/>
      <c r="B538" s="152"/>
      <c r="C538" s="68">
        <v>535</v>
      </c>
      <c r="D538" s="85" t="s">
        <v>1037</v>
      </c>
      <c r="E538" s="110" t="s">
        <v>1038</v>
      </c>
      <c r="F538" s="51" t="s">
        <v>35</v>
      </c>
      <c r="G538" s="52" t="s">
        <v>157</v>
      </c>
      <c r="H538" s="32">
        <f>REITORIA!I538+MUSEU!I538+ESAG!I538+CEART!I538+FAED!I538+CEAD!I538+CEFID!I538+CESFI!I538+CERES!I538</f>
        <v>30</v>
      </c>
      <c r="I538" s="38">
        <f>(REITORIA!I538-REITORIA!J538)+(MUSEU!I538-MUSEU!J538)+(ESAG!I538-ESAG!J538)+(CEART!I538-CEART!J538)+(FAED!I538-FAED!J538)+(CEAD!I538-CEAD!J538)+(CEFID!I538-CEFID!J538)+(CESFI!I538-CESFI!J538)+(CERES!I538-CERES!J538)</f>
        <v>0</v>
      </c>
      <c r="J538" s="45">
        <f t="shared" si="25"/>
        <v>30</v>
      </c>
      <c r="K538" s="33">
        <v>17.14</v>
      </c>
      <c r="L538" s="33">
        <f t="shared" si="26"/>
        <v>514.20000000000005</v>
      </c>
      <c r="M538" s="30">
        <f t="shared" si="27"/>
        <v>0</v>
      </c>
    </row>
    <row r="539" spans="1:13" ht="39.950000000000003" customHeight="1" x14ac:dyDescent="0.45">
      <c r="A539" s="140"/>
      <c r="B539" s="152"/>
      <c r="C539" s="68">
        <v>536</v>
      </c>
      <c r="D539" s="78" t="s">
        <v>1039</v>
      </c>
      <c r="E539" s="110" t="s">
        <v>1040</v>
      </c>
      <c r="F539" s="51" t="s">
        <v>99</v>
      </c>
      <c r="G539" s="52" t="s">
        <v>157</v>
      </c>
      <c r="H539" s="32">
        <f>REITORIA!I539+MUSEU!I539+ESAG!I539+CEART!I539+FAED!I539+CEAD!I539+CEFID!I539+CESFI!I539+CERES!I539</f>
        <v>4</v>
      </c>
      <c r="I539" s="38">
        <f>(REITORIA!I539-REITORIA!J539)+(MUSEU!I539-MUSEU!J539)+(ESAG!I539-ESAG!J539)+(CEART!I539-CEART!J539)+(FAED!I539-FAED!J539)+(CEAD!I539-CEAD!J539)+(CEFID!I539-CEFID!J539)+(CESFI!I539-CESFI!J539)+(CERES!I539-CERES!J539)</f>
        <v>4</v>
      </c>
      <c r="J539" s="45">
        <f t="shared" si="25"/>
        <v>0</v>
      </c>
      <c r="K539" s="33">
        <v>16.02</v>
      </c>
      <c r="L539" s="33">
        <f t="shared" si="26"/>
        <v>64.08</v>
      </c>
      <c r="M539" s="30">
        <f t="shared" si="27"/>
        <v>64.08</v>
      </c>
    </row>
    <row r="540" spans="1:13" ht="39.950000000000003" customHeight="1" x14ac:dyDescent="0.45">
      <c r="A540" s="140"/>
      <c r="B540" s="152"/>
      <c r="C540" s="68">
        <v>537</v>
      </c>
      <c r="D540" s="78" t="s">
        <v>1041</v>
      </c>
      <c r="E540" s="107" t="s">
        <v>1042</v>
      </c>
      <c r="F540" s="52" t="s">
        <v>4</v>
      </c>
      <c r="G540" s="52" t="s">
        <v>157</v>
      </c>
      <c r="H540" s="32">
        <f>REITORIA!I540+MUSEU!I540+ESAG!I540+CEART!I540+FAED!I540+CEAD!I540+CEFID!I540+CESFI!I540+CERES!I540</f>
        <v>4</v>
      </c>
      <c r="I540" s="38">
        <f>(REITORIA!I540-REITORIA!J540)+(MUSEU!I540-MUSEU!J540)+(ESAG!I540-ESAG!J540)+(CEART!I540-CEART!J540)+(FAED!I540-FAED!J540)+(CEAD!I540-CEAD!J540)+(CEFID!I540-CEFID!J540)+(CESFI!I540-CESFI!J540)+(CERES!I540-CERES!J540)</f>
        <v>4</v>
      </c>
      <c r="J540" s="45">
        <f t="shared" si="25"/>
        <v>0</v>
      </c>
      <c r="K540" s="33">
        <v>10.27</v>
      </c>
      <c r="L540" s="33">
        <f t="shared" si="26"/>
        <v>41.08</v>
      </c>
      <c r="M540" s="30">
        <f t="shared" si="27"/>
        <v>41.08</v>
      </c>
    </row>
    <row r="541" spans="1:13" ht="39.950000000000003" customHeight="1" x14ac:dyDescent="0.45">
      <c r="A541" s="140"/>
      <c r="B541" s="152"/>
      <c r="C541" s="67">
        <v>538</v>
      </c>
      <c r="D541" s="78" t="s">
        <v>1043</v>
      </c>
      <c r="E541" s="107" t="s">
        <v>1004</v>
      </c>
      <c r="F541" s="51" t="s">
        <v>434</v>
      </c>
      <c r="G541" s="52" t="s">
        <v>40</v>
      </c>
      <c r="H541" s="32">
        <f>REITORIA!I541+MUSEU!I541+ESAG!I541+CEART!I541+FAED!I541+CEAD!I541+CEFID!I541+CESFI!I541+CERES!I541</f>
        <v>1</v>
      </c>
      <c r="I541" s="38">
        <f>(REITORIA!I541-REITORIA!J541)+(MUSEU!I541-MUSEU!J541)+(ESAG!I541-ESAG!J541)+(CEART!I541-CEART!J541)+(FAED!I541-FAED!J541)+(CEAD!I541-CEAD!J541)+(CEFID!I541-CEFID!J541)+(CESFI!I541-CESFI!J541)+(CERES!I541-CERES!J541)</f>
        <v>1</v>
      </c>
      <c r="J541" s="45">
        <f t="shared" si="25"/>
        <v>0</v>
      </c>
      <c r="K541" s="33">
        <v>90.61</v>
      </c>
      <c r="L541" s="33">
        <f t="shared" si="26"/>
        <v>90.61</v>
      </c>
      <c r="M541" s="30">
        <f t="shared" si="27"/>
        <v>90.61</v>
      </c>
    </row>
    <row r="542" spans="1:13" ht="39.950000000000003" customHeight="1" x14ac:dyDescent="0.45">
      <c r="A542" s="140"/>
      <c r="B542" s="152"/>
      <c r="C542" s="68">
        <v>539</v>
      </c>
      <c r="D542" s="78" t="s">
        <v>1044</v>
      </c>
      <c r="E542" s="107" t="s">
        <v>1004</v>
      </c>
      <c r="F542" s="51" t="s">
        <v>406</v>
      </c>
      <c r="G542" s="52" t="s">
        <v>157</v>
      </c>
      <c r="H542" s="32">
        <f>REITORIA!I542+MUSEU!I542+ESAG!I542+CEART!I542+FAED!I542+CEAD!I542+CEFID!I542+CESFI!I542+CERES!I542</f>
        <v>1</v>
      </c>
      <c r="I542" s="38">
        <f>(REITORIA!I542-REITORIA!J542)+(MUSEU!I542-MUSEU!J542)+(ESAG!I542-ESAG!J542)+(CEART!I542-CEART!J542)+(FAED!I542-FAED!J542)+(CEAD!I542-CEAD!J542)+(CEFID!I542-CEFID!J542)+(CESFI!I542-CESFI!J542)+(CERES!I542-CERES!J542)</f>
        <v>1</v>
      </c>
      <c r="J542" s="45">
        <f t="shared" si="25"/>
        <v>0</v>
      </c>
      <c r="K542" s="33">
        <v>67.16</v>
      </c>
      <c r="L542" s="33">
        <f t="shared" si="26"/>
        <v>67.16</v>
      </c>
      <c r="M542" s="30">
        <f t="shared" si="27"/>
        <v>67.16</v>
      </c>
    </row>
    <row r="543" spans="1:13" ht="39.950000000000003" customHeight="1" x14ac:dyDescent="0.45">
      <c r="A543" s="140"/>
      <c r="B543" s="152"/>
      <c r="C543" s="68">
        <v>540</v>
      </c>
      <c r="D543" s="78" t="s">
        <v>1045</v>
      </c>
      <c r="E543" s="107" t="s">
        <v>1046</v>
      </c>
      <c r="F543" s="51" t="s">
        <v>99</v>
      </c>
      <c r="G543" s="52" t="s">
        <v>1027</v>
      </c>
      <c r="H543" s="32">
        <f>REITORIA!I543+MUSEU!I543+ESAG!I543+CEART!I543+FAED!I543+CEAD!I543+CEFID!I543+CESFI!I543+CERES!I543</f>
        <v>1</v>
      </c>
      <c r="I543" s="38">
        <f>(REITORIA!I543-REITORIA!J543)+(MUSEU!I543-MUSEU!J543)+(ESAG!I543-ESAG!J543)+(CEART!I543-CEART!J543)+(FAED!I543-FAED!J543)+(CEAD!I543-CEAD!J543)+(CEFID!I543-CEFID!J543)+(CESFI!I543-CESFI!J543)+(CERES!I543-CERES!J543)</f>
        <v>1</v>
      </c>
      <c r="J543" s="45">
        <f t="shared" si="25"/>
        <v>0</v>
      </c>
      <c r="K543" s="33">
        <v>543.07000000000005</v>
      </c>
      <c r="L543" s="33">
        <f t="shared" si="26"/>
        <v>543.07000000000005</v>
      </c>
      <c r="M543" s="30">
        <f t="shared" si="27"/>
        <v>543.07000000000005</v>
      </c>
    </row>
    <row r="544" spans="1:13" ht="39.950000000000003" customHeight="1" x14ac:dyDescent="0.45">
      <c r="A544" s="140"/>
      <c r="B544" s="152"/>
      <c r="C544" s="67">
        <v>541</v>
      </c>
      <c r="D544" s="78" t="s">
        <v>1047</v>
      </c>
      <c r="E544" s="107" t="s">
        <v>1048</v>
      </c>
      <c r="F544" s="51" t="s">
        <v>35</v>
      </c>
      <c r="G544" s="52" t="s">
        <v>157</v>
      </c>
      <c r="H544" s="32">
        <f>REITORIA!I544+MUSEU!I544+ESAG!I544+CEART!I544+FAED!I544+CEAD!I544+CEFID!I544+CESFI!I544+CERES!I544</f>
        <v>2</v>
      </c>
      <c r="I544" s="38">
        <f>(REITORIA!I544-REITORIA!J544)+(MUSEU!I544-MUSEU!J544)+(ESAG!I544-ESAG!J544)+(CEART!I544-CEART!J544)+(FAED!I544-FAED!J544)+(CEAD!I544-CEAD!J544)+(CEFID!I544-CEFID!J544)+(CESFI!I544-CESFI!J544)+(CERES!I544-CERES!J544)</f>
        <v>0</v>
      </c>
      <c r="J544" s="45">
        <f t="shared" si="25"/>
        <v>2</v>
      </c>
      <c r="K544" s="33">
        <v>35.81</v>
      </c>
      <c r="L544" s="33">
        <f t="shared" si="26"/>
        <v>71.62</v>
      </c>
      <c r="M544" s="30">
        <f t="shared" si="27"/>
        <v>0</v>
      </c>
    </row>
    <row r="545" spans="1:13" ht="39.950000000000003" customHeight="1" x14ac:dyDescent="0.45">
      <c r="A545" s="140"/>
      <c r="B545" s="152"/>
      <c r="C545" s="68">
        <v>542</v>
      </c>
      <c r="D545" s="78" t="s">
        <v>1194</v>
      </c>
      <c r="E545" s="110" t="s">
        <v>1049</v>
      </c>
      <c r="F545" s="52" t="s">
        <v>99</v>
      </c>
      <c r="G545" s="52" t="s">
        <v>1027</v>
      </c>
      <c r="H545" s="32">
        <f>REITORIA!I545+MUSEU!I545+ESAG!I545+CEART!I545+FAED!I545+CEAD!I545+CEFID!I545+CESFI!I545+CERES!I545</f>
        <v>1</v>
      </c>
      <c r="I545" s="38">
        <f>(REITORIA!I545-REITORIA!J545)+(MUSEU!I545-MUSEU!J545)+(ESAG!I545-ESAG!J545)+(CEART!I545-CEART!J545)+(FAED!I545-FAED!J545)+(CEAD!I545-CEAD!J545)+(CEFID!I545-CEFID!J545)+(CESFI!I545-CESFI!J545)+(CERES!I545-CERES!J545)</f>
        <v>0</v>
      </c>
      <c r="J545" s="45">
        <f t="shared" si="25"/>
        <v>1</v>
      </c>
      <c r="K545" s="33">
        <v>1317.98</v>
      </c>
      <c r="L545" s="33">
        <f t="shared" si="26"/>
        <v>1317.98</v>
      </c>
      <c r="M545" s="30">
        <f t="shared" si="27"/>
        <v>0</v>
      </c>
    </row>
    <row r="546" spans="1:13" ht="39.950000000000003" customHeight="1" x14ac:dyDescent="0.45">
      <c r="A546" s="140"/>
      <c r="B546" s="152"/>
      <c r="C546" s="68">
        <v>543</v>
      </c>
      <c r="D546" s="85" t="s">
        <v>1050</v>
      </c>
      <c r="E546" s="107" t="s">
        <v>1051</v>
      </c>
      <c r="F546" s="51" t="s">
        <v>35</v>
      </c>
      <c r="G546" s="52" t="s">
        <v>1027</v>
      </c>
      <c r="H546" s="32">
        <f>REITORIA!I546+MUSEU!I546+ESAG!I546+CEART!I546+FAED!I546+CEAD!I546+CEFID!I546+CESFI!I546+CERES!I546</f>
        <v>2</v>
      </c>
      <c r="I546" s="38">
        <f>(REITORIA!I546-REITORIA!J546)+(MUSEU!I546-MUSEU!J546)+(ESAG!I546-ESAG!J546)+(CEART!I546-CEART!J546)+(FAED!I546-FAED!J546)+(CEAD!I546-CEAD!J546)+(CEFID!I546-CEFID!J546)+(CESFI!I546-CESFI!J546)+(CERES!I546-CERES!J546)</f>
        <v>0</v>
      </c>
      <c r="J546" s="45">
        <f t="shared" si="25"/>
        <v>2</v>
      </c>
      <c r="K546" s="33">
        <v>373.73</v>
      </c>
      <c r="L546" s="33">
        <f t="shared" si="26"/>
        <v>747.46</v>
      </c>
      <c r="M546" s="30">
        <f t="shared" si="27"/>
        <v>0</v>
      </c>
    </row>
    <row r="547" spans="1:13" ht="39.950000000000003" customHeight="1" x14ac:dyDescent="0.45">
      <c r="A547" s="140"/>
      <c r="B547" s="152"/>
      <c r="C547" s="68">
        <v>544</v>
      </c>
      <c r="D547" s="78" t="s">
        <v>1052</v>
      </c>
      <c r="E547" s="107" t="s">
        <v>1053</v>
      </c>
      <c r="F547" s="51" t="s">
        <v>99</v>
      </c>
      <c r="G547" s="52" t="s">
        <v>1027</v>
      </c>
      <c r="H547" s="32">
        <f>REITORIA!I547+MUSEU!I547+ESAG!I547+CEART!I547+FAED!I547+CEAD!I547+CEFID!I547+CESFI!I547+CERES!I547</f>
        <v>1</v>
      </c>
      <c r="I547" s="38">
        <f>(REITORIA!I547-REITORIA!J547)+(MUSEU!I547-MUSEU!J547)+(ESAG!I547-ESAG!J547)+(CEART!I547-CEART!J547)+(FAED!I547-FAED!J547)+(CEAD!I547-CEAD!J547)+(CEFID!I547-CEFID!J547)+(CESFI!I547-CESFI!J547)+(CERES!I547-CERES!J547)</f>
        <v>1</v>
      </c>
      <c r="J547" s="45">
        <f t="shared" si="25"/>
        <v>0</v>
      </c>
      <c r="K547" s="33">
        <v>412.12</v>
      </c>
      <c r="L547" s="33">
        <f t="shared" si="26"/>
        <v>412.12</v>
      </c>
      <c r="M547" s="30">
        <f t="shared" si="27"/>
        <v>412.12</v>
      </c>
    </row>
    <row r="548" spans="1:13" ht="39.950000000000003" customHeight="1" x14ac:dyDescent="0.45">
      <c r="A548" s="140"/>
      <c r="B548" s="152"/>
      <c r="C548" s="68">
        <v>545</v>
      </c>
      <c r="D548" s="78" t="s">
        <v>1195</v>
      </c>
      <c r="E548" s="107" t="s">
        <v>1054</v>
      </c>
      <c r="F548" s="52" t="s">
        <v>99</v>
      </c>
      <c r="G548" s="52" t="s">
        <v>1027</v>
      </c>
      <c r="H548" s="32">
        <f>REITORIA!I548+MUSEU!I548+ESAG!I548+CEART!I548+FAED!I548+CEAD!I548+CEFID!I548+CESFI!I548+CERES!I548</f>
        <v>1</v>
      </c>
      <c r="I548" s="38">
        <f>(REITORIA!I548-REITORIA!J548)+(MUSEU!I548-MUSEU!J548)+(ESAG!I548-ESAG!J548)+(CEART!I548-CEART!J548)+(FAED!I548-FAED!J548)+(CEAD!I548-CEAD!J548)+(CEFID!I548-CEFID!J548)+(CESFI!I548-CESFI!J548)+(CERES!I548-CERES!J548)</f>
        <v>0</v>
      </c>
      <c r="J548" s="45">
        <f t="shared" si="25"/>
        <v>1</v>
      </c>
      <c r="K548" s="33">
        <v>726.26</v>
      </c>
      <c r="L548" s="33">
        <f t="shared" si="26"/>
        <v>726.26</v>
      </c>
      <c r="M548" s="30">
        <f t="shared" si="27"/>
        <v>0</v>
      </c>
    </row>
    <row r="549" spans="1:13" ht="39.950000000000003" customHeight="1" x14ac:dyDescent="0.45">
      <c r="A549" s="140"/>
      <c r="B549" s="152"/>
      <c r="C549" s="67">
        <v>546</v>
      </c>
      <c r="D549" s="78" t="s">
        <v>1055</v>
      </c>
      <c r="E549" s="110" t="s">
        <v>1056</v>
      </c>
      <c r="F549" s="52" t="s">
        <v>35</v>
      </c>
      <c r="G549" s="52" t="s">
        <v>1027</v>
      </c>
      <c r="H549" s="32">
        <f>REITORIA!I549+MUSEU!I549+ESAG!I549+CEART!I549+FAED!I549+CEAD!I549+CEFID!I549+CESFI!I549+CERES!I549</f>
        <v>1</v>
      </c>
      <c r="I549" s="38">
        <f>(REITORIA!I549-REITORIA!J549)+(MUSEU!I549-MUSEU!J549)+(ESAG!I549-ESAG!J549)+(CEART!I549-CEART!J549)+(FAED!I549-FAED!J549)+(CEAD!I549-CEAD!J549)+(CEFID!I549-CEFID!J549)+(CESFI!I549-CESFI!J549)+(CERES!I549-CERES!J549)</f>
        <v>1</v>
      </c>
      <c r="J549" s="45">
        <f t="shared" si="25"/>
        <v>0</v>
      </c>
      <c r="K549" s="33">
        <v>393.61</v>
      </c>
      <c r="L549" s="33">
        <f t="shared" si="26"/>
        <v>393.61</v>
      </c>
      <c r="M549" s="30">
        <f t="shared" si="27"/>
        <v>393.61</v>
      </c>
    </row>
    <row r="550" spans="1:13" ht="39.950000000000003" customHeight="1" x14ac:dyDescent="0.45">
      <c r="A550" s="140"/>
      <c r="B550" s="152"/>
      <c r="C550" s="68">
        <v>547</v>
      </c>
      <c r="D550" s="78" t="s">
        <v>1057</v>
      </c>
      <c r="E550" s="107" t="s">
        <v>1058</v>
      </c>
      <c r="F550" s="51" t="s">
        <v>99</v>
      </c>
      <c r="G550" s="52" t="s">
        <v>1027</v>
      </c>
      <c r="H550" s="32">
        <f>REITORIA!I550+MUSEU!I550+ESAG!I550+CEART!I550+FAED!I550+CEAD!I550+CEFID!I550+CESFI!I550+CERES!I550</f>
        <v>1</v>
      </c>
      <c r="I550" s="38">
        <f>(REITORIA!I550-REITORIA!J550)+(MUSEU!I550-MUSEU!J550)+(ESAG!I550-ESAG!J550)+(CEART!I550-CEART!J550)+(FAED!I550-FAED!J550)+(CEAD!I550-CEAD!J550)+(CEFID!I550-CEFID!J550)+(CESFI!I550-CESFI!J550)+(CERES!I550-CERES!J550)</f>
        <v>1</v>
      </c>
      <c r="J550" s="45">
        <f t="shared" si="25"/>
        <v>0</v>
      </c>
      <c r="K550" s="33">
        <v>202.29</v>
      </c>
      <c r="L550" s="33">
        <f t="shared" si="26"/>
        <v>202.29</v>
      </c>
      <c r="M550" s="30">
        <f t="shared" si="27"/>
        <v>202.29</v>
      </c>
    </row>
    <row r="551" spans="1:13" ht="39.950000000000003" customHeight="1" x14ac:dyDescent="0.45">
      <c r="A551" s="140"/>
      <c r="B551" s="152"/>
      <c r="C551" s="67">
        <v>548</v>
      </c>
      <c r="D551" s="78" t="s">
        <v>1059</v>
      </c>
      <c r="E551" s="110" t="s">
        <v>1060</v>
      </c>
      <c r="F551" s="52" t="s">
        <v>35</v>
      </c>
      <c r="G551" s="52" t="s">
        <v>157</v>
      </c>
      <c r="H551" s="32">
        <f>REITORIA!I551+MUSEU!I551+ESAG!I551+CEART!I551+FAED!I551+CEAD!I551+CEFID!I551+CESFI!I551+CERES!I551</f>
        <v>2</v>
      </c>
      <c r="I551" s="38">
        <f>(REITORIA!I551-REITORIA!J551)+(MUSEU!I551-MUSEU!J551)+(ESAG!I551-ESAG!J551)+(CEART!I551-CEART!J551)+(FAED!I551-FAED!J551)+(CEAD!I551-CEAD!J551)+(CEFID!I551-CEFID!J551)+(CESFI!I551-CESFI!J551)+(CERES!I551-CERES!J551)</f>
        <v>0</v>
      </c>
      <c r="J551" s="45">
        <f t="shared" si="25"/>
        <v>2</v>
      </c>
      <c r="K551" s="33">
        <v>259.04000000000002</v>
      </c>
      <c r="L551" s="33">
        <f t="shared" si="26"/>
        <v>518.08000000000004</v>
      </c>
      <c r="M551" s="30">
        <f t="shared" si="27"/>
        <v>0</v>
      </c>
    </row>
    <row r="552" spans="1:13" ht="39.950000000000003" customHeight="1" x14ac:dyDescent="0.45">
      <c r="A552" s="140"/>
      <c r="B552" s="152"/>
      <c r="C552" s="68">
        <v>549</v>
      </c>
      <c r="D552" s="85" t="s">
        <v>1061</v>
      </c>
      <c r="E552" s="107" t="s">
        <v>1062</v>
      </c>
      <c r="F552" s="51" t="s">
        <v>35</v>
      </c>
      <c r="G552" s="52" t="s">
        <v>1027</v>
      </c>
      <c r="H552" s="32">
        <f>REITORIA!I552+MUSEU!I552+ESAG!I552+CEART!I552+FAED!I552+CEAD!I552+CEFID!I552+CESFI!I552+CERES!I552</f>
        <v>2</v>
      </c>
      <c r="I552" s="38">
        <f>(REITORIA!I552-REITORIA!J552)+(MUSEU!I552-MUSEU!J552)+(ESAG!I552-ESAG!J552)+(CEART!I552-CEART!J552)+(FAED!I552-FAED!J552)+(CEAD!I552-CEAD!J552)+(CEFID!I552-CEFID!J552)+(CESFI!I552-CESFI!J552)+(CERES!I552-CERES!J552)</f>
        <v>0</v>
      </c>
      <c r="J552" s="45">
        <f t="shared" si="25"/>
        <v>2</v>
      </c>
      <c r="K552" s="33">
        <v>861.2</v>
      </c>
      <c r="L552" s="33">
        <f t="shared" si="26"/>
        <v>1722.4</v>
      </c>
      <c r="M552" s="30">
        <f t="shared" si="27"/>
        <v>0</v>
      </c>
    </row>
    <row r="553" spans="1:13" ht="39.950000000000003" customHeight="1" x14ac:dyDescent="0.45">
      <c r="A553" s="140"/>
      <c r="B553" s="152"/>
      <c r="C553" s="68">
        <v>550</v>
      </c>
      <c r="D553" s="78" t="s">
        <v>1196</v>
      </c>
      <c r="E553" s="110" t="s">
        <v>1063</v>
      </c>
      <c r="F553" s="52" t="s">
        <v>99</v>
      </c>
      <c r="G553" s="52" t="s">
        <v>1027</v>
      </c>
      <c r="H553" s="32">
        <f>REITORIA!I553+MUSEU!I553+ESAG!I553+CEART!I553+FAED!I553+CEAD!I553+CEFID!I553+CESFI!I553+CERES!I553</f>
        <v>1</v>
      </c>
      <c r="I553" s="38">
        <f>(REITORIA!I553-REITORIA!J553)+(MUSEU!I553-MUSEU!J553)+(ESAG!I553-ESAG!J553)+(CEART!I553-CEART!J553)+(FAED!I553-FAED!J553)+(CEAD!I553-CEAD!J553)+(CEFID!I553-CEFID!J553)+(CESFI!I553-CESFI!J553)+(CERES!I553-CERES!J553)</f>
        <v>0</v>
      </c>
      <c r="J553" s="45">
        <f t="shared" si="25"/>
        <v>1</v>
      </c>
      <c r="K553" s="33">
        <v>2698.17</v>
      </c>
      <c r="L553" s="33">
        <f t="shared" si="26"/>
        <v>2698.17</v>
      </c>
      <c r="M553" s="30">
        <f t="shared" si="27"/>
        <v>0</v>
      </c>
    </row>
    <row r="554" spans="1:13" ht="39.950000000000003" customHeight="1" x14ac:dyDescent="0.45">
      <c r="A554" s="140"/>
      <c r="B554" s="152"/>
      <c r="C554" s="68">
        <v>551</v>
      </c>
      <c r="D554" s="78" t="s">
        <v>1064</v>
      </c>
      <c r="E554" s="107" t="s">
        <v>1065</v>
      </c>
      <c r="F554" s="51" t="s">
        <v>99</v>
      </c>
      <c r="G554" s="52" t="s">
        <v>1027</v>
      </c>
      <c r="H554" s="32">
        <f>REITORIA!I554+MUSEU!I554+ESAG!I554+CEART!I554+FAED!I554+CEAD!I554+CEFID!I554+CESFI!I554+CERES!I554</f>
        <v>1</v>
      </c>
      <c r="I554" s="38">
        <f>(REITORIA!I554-REITORIA!J554)+(MUSEU!I554-MUSEU!J554)+(ESAG!I554-ESAG!J554)+(CEART!I554-CEART!J554)+(FAED!I554-FAED!J554)+(CEAD!I554-CEAD!J554)+(CEFID!I554-CEFID!J554)+(CESFI!I554-CESFI!J554)+(CERES!I554-CERES!J554)</f>
        <v>1</v>
      </c>
      <c r="J554" s="45">
        <f t="shared" si="25"/>
        <v>0</v>
      </c>
      <c r="K554" s="33">
        <v>265.95999999999998</v>
      </c>
      <c r="L554" s="33">
        <f t="shared" si="26"/>
        <v>265.95999999999998</v>
      </c>
      <c r="M554" s="30">
        <f t="shared" si="27"/>
        <v>265.95999999999998</v>
      </c>
    </row>
    <row r="555" spans="1:13" ht="39.950000000000003" customHeight="1" x14ac:dyDescent="0.45">
      <c r="A555" s="140"/>
      <c r="B555" s="152"/>
      <c r="C555" s="67">
        <v>552</v>
      </c>
      <c r="D555" s="78" t="s">
        <v>1066</v>
      </c>
      <c r="E555" s="107" t="s">
        <v>1067</v>
      </c>
      <c r="F555" s="51" t="s">
        <v>35</v>
      </c>
      <c r="G555" s="52" t="s">
        <v>40</v>
      </c>
      <c r="H555" s="32">
        <f>REITORIA!I555+MUSEU!I555+ESAG!I555+CEART!I555+FAED!I555+CEAD!I555+CEFID!I555+CESFI!I555+CERES!I555</f>
        <v>1</v>
      </c>
      <c r="I555" s="38">
        <f>(REITORIA!I555-REITORIA!J555)+(MUSEU!I555-MUSEU!J555)+(ESAG!I555-ESAG!J555)+(CEART!I555-CEART!J555)+(FAED!I555-FAED!J555)+(CEAD!I555-CEAD!J555)+(CEFID!I555-CEFID!J555)+(CESFI!I555-CESFI!J555)+(CERES!I555-CERES!J555)</f>
        <v>0</v>
      </c>
      <c r="J555" s="45">
        <f t="shared" si="25"/>
        <v>1</v>
      </c>
      <c r="K555" s="33">
        <v>78.099999999999994</v>
      </c>
      <c r="L555" s="33">
        <f t="shared" si="26"/>
        <v>78.099999999999994</v>
      </c>
      <c r="M555" s="30">
        <f t="shared" si="27"/>
        <v>0</v>
      </c>
    </row>
    <row r="556" spans="1:13" ht="39.950000000000003" customHeight="1" x14ac:dyDescent="0.45">
      <c r="A556" s="140"/>
      <c r="B556" s="152"/>
      <c r="C556" s="68">
        <v>553</v>
      </c>
      <c r="D556" s="78" t="s">
        <v>1197</v>
      </c>
      <c r="E556" s="110" t="s">
        <v>1068</v>
      </c>
      <c r="F556" s="52" t="s">
        <v>99</v>
      </c>
      <c r="G556" s="52" t="s">
        <v>1027</v>
      </c>
      <c r="H556" s="32">
        <f>REITORIA!I556+MUSEU!I556+ESAG!I556+CEART!I556+FAED!I556+CEAD!I556+CEFID!I556+CESFI!I556+CERES!I556</f>
        <v>1</v>
      </c>
      <c r="I556" s="38">
        <f>(REITORIA!I556-REITORIA!J556)+(MUSEU!I556-MUSEU!J556)+(ESAG!I556-ESAG!J556)+(CEART!I556-CEART!J556)+(FAED!I556-FAED!J556)+(CEAD!I556-CEAD!J556)+(CEFID!I556-CEFID!J556)+(CESFI!I556-CESFI!J556)+(CERES!I556-CERES!J556)</f>
        <v>0</v>
      </c>
      <c r="J556" s="45">
        <f t="shared" si="25"/>
        <v>1</v>
      </c>
      <c r="K556" s="33">
        <v>2643.37</v>
      </c>
      <c r="L556" s="33">
        <f t="shared" si="26"/>
        <v>2643.37</v>
      </c>
      <c r="M556" s="30">
        <f t="shared" si="27"/>
        <v>0</v>
      </c>
    </row>
    <row r="557" spans="1:13" ht="39.950000000000003" customHeight="1" x14ac:dyDescent="0.45">
      <c r="A557" s="140"/>
      <c r="B557" s="152"/>
      <c r="C557" s="68">
        <v>554</v>
      </c>
      <c r="D557" s="78" t="s">
        <v>456</v>
      </c>
      <c r="E557" s="110" t="s">
        <v>1069</v>
      </c>
      <c r="F557" s="52" t="s">
        <v>528</v>
      </c>
      <c r="G557" s="52" t="s">
        <v>1027</v>
      </c>
      <c r="H557" s="32">
        <f>REITORIA!I557+MUSEU!I557+ESAG!I557+CEART!I557+FAED!I557+CEAD!I557+CEFID!I557+CESFI!I557+CERES!I557</f>
        <v>1</v>
      </c>
      <c r="I557" s="38">
        <f>(REITORIA!I557-REITORIA!J557)+(MUSEU!I557-MUSEU!J557)+(ESAG!I557-ESAG!J557)+(CEART!I557-CEART!J557)+(FAED!I557-FAED!J557)+(CEAD!I557-CEAD!J557)+(CEFID!I557-CEFID!J557)+(CESFI!I557-CESFI!J557)+(CERES!I557-CERES!J557)</f>
        <v>0</v>
      </c>
      <c r="J557" s="45">
        <f t="shared" si="25"/>
        <v>1</v>
      </c>
      <c r="K557" s="33">
        <v>882.49</v>
      </c>
      <c r="L557" s="33">
        <f t="shared" si="26"/>
        <v>882.49</v>
      </c>
      <c r="M557" s="30">
        <f t="shared" si="27"/>
        <v>0</v>
      </c>
    </row>
    <row r="558" spans="1:13" ht="39.950000000000003" customHeight="1" x14ac:dyDescent="0.45">
      <c r="A558" s="140"/>
      <c r="B558" s="152"/>
      <c r="C558" s="68">
        <v>555</v>
      </c>
      <c r="D558" s="78" t="s">
        <v>1198</v>
      </c>
      <c r="E558" s="110" t="s">
        <v>1070</v>
      </c>
      <c r="F558" s="52" t="s">
        <v>99</v>
      </c>
      <c r="G558" s="52" t="s">
        <v>1027</v>
      </c>
      <c r="H558" s="32">
        <f>REITORIA!I558+MUSEU!I558+ESAG!I558+CEART!I558+FAED!I558+CEAD!I558+CEFID!I558+CESFI!I558+CERES!I558</f>
        <v>1</v>
      </c>
      <c r="I558" s="38">
        <f>(REITORIA!I558-REITORIA!J558)+(MUSEU!I558-MUSEU!J558)+(ESAG!I558-ESAG!J558)+(CEART!I558-CEART!J558)+(FAED!I558-FAED!J558)+(CEAD!I558-CEAD!J558)+(CEFID!I558-CEFID!J558)+(CESFI!I558-CESFI!J558)+(CERES!I558-CERES!J558)</f>
        <v>0</v>
      </c>
      <c r="J558" s="45">
        <f t="shared" si="25"/>
        <v>1</v>
      </c>
      <c r="K558" s="33">
        <v>2332.63</v>
      </c>
      <c r="L558" s="33">
        <f t="shared" si="26"/>
        <v>2332.63</v>
      </c>
      <c r="M558" s="30">
        <f t="shared" si="27"/>
        <v>0</v>
      </c>
    </row>
    <row r="559" spans="1:13" ht="39.950000000000003" customHeight="1" x14ac:dyDescent="0.45">
      <c r="A559" s="140"/>
      <c r="B559" s="152"/>
      <c r="C559" s="68">
        <v>556</v>
      </c>
      <c r="D559" s="78" t="s">
        <v>457</v>
      </c>
      <c r="E559" s="110" t="s">
        <v>1071</v>
      </c>
      <c r="F559" s="52" t="s">
        <v>528</v>
      </c>
      <c r="G559" s="52" t="s">
        <v>1027</v>
      </c>
      <c r="H559" s="32">
        <f>REITORIA!I559+MUSEU!I559+ESAG!I559+CEART!I559+FAED!I559+CEAD!I559+CEFID!I559+CESFI!I559+CERES!I559</f>
        <v>1</v>
      </c>
      <c r="I559" s="38">
        <f>(REITORIA!I559-REITORIA!J559)+(MUSEU!I559-MUSEU!J559)+(ESAG!I559-ESAG!J559)+(CEART!I559-CEART!J559)+(FAED!I559-FAED!J559)+(CEAD!I559-CEAD!J559)+(CEFID!I559-CEFID!J559)+(CESFI!I559-CESFI!J559)+(CERES!I559-CERES!J559)</f>
        <v>0</v>
      </c>
      <c r="J559" s="45">
        <f t="shared" si="25"/>
        <v>1</v>
      </c>
      <c r="K559" s="33">
        <v>1038.6600000000001</v>
      </c>
      <c r="L559" s="33">
        <f t="shared" si="26"/>
        <v>1038.6600000000001</v>
      </c>
      <c r="M559" s="30">
        <f t="shared" si="27"/>
        <v>0</v>
      </c>
    </row>
    <row r="560" spans="1:13" ht="39.950000000000003" customHeight="1" x14ac:dyDescent="0.45">
      <c r="A560" s="140"/>
      <c r="B560" s="152"/>
      <c r="C560" s="67">
        <v>557</v>
      </c>
      <c r="D560" s="78" t="s">
        <v>1072</v>
      </c>
      <c r="E560" s="110" t="s">
        <v>1073</v>
      </c>
      <c r="F560" s="52" t="s">
        <v>35</v>
      </c>
      <c r="G560" s="52" t="s">
        <v>1027</v>
      </c>
      <c r="H560" s="32">
        <f>REITORIA!I560+MUSEU!I560+ESAG!I560+CEART!I560+FAED!I560+CEAD!I560+CEFID!I560+CESFI!I560+CERES!I560</f>
        <v>1</v>
      </c>
      <c r="I560" s="38">
        <f>(REITORIA!I560-REITORIA!J560)+(MUSEU!I560-MUSEU!J560)+(ESAG!I560-ESAG!J560)+(CEART!I560-CEART!J560)+(FAED!I560-FAED!J560)+(CEAD!I560-CEAD!J560)+(CEFID!I560-CEFID!J560)+(CESFI!I560-CESFI!J560)+(CERES!I560-CERES!J560)</f>
        <v>1</v>
      </c>
      <c r="J560" s="45">
        <f t="shared" si="25"/>
        <v>0</v>
      </c>
      <c r="K560" s="33">
        <v>397.5</v>
      </c>
      <c r="L560" s="33">
        <f t="shared" si="26"/>
        <v>397.5</v>
      </c>
      <c r="M560" s="30">
        <f t="shared" si="27"/>
        <v>397.5</v>
      </c>
    </row>
    <row r="561" spans="1:13" ht="39.950000000000003" customHeight="1" x14ac:dyDescent="0.45">
      <c r="A561" s="140"/>
      <c r="B561" s="152"/>
      <c r="C561" s="68">
        <v>558</v>
      </c>
      <c r="D561" s="85" t="s">
        <v>1074</v>
      </c>
      <c r="E561" s="107" t="s">
        <v>1075</v>
      </c>
      <c r="F561" s="51" t="s">
        <v>228</v>
      </c>
      <c r="G561" s="52" t="s">
        <v>1027</v>
      </c>
      <c r="H561" s="32">
        <f>REITORIA!I561+MUSEU!I561+ESAG!I561+CEART!I561+FAED!I561+CEAD!I561+CEFID!I561+CESFI!I561+CERES!I561</f>
        <v>1</v>
      </c>
      <c r="I561" s="38">
        <f>(REITORIA!I561-REITORIA!J561)+(MUSEU!I561-MUSEU!J561)+(ESAG!I561-ESAG!J561)+(CEART!I561-CEART!J561)+(FAED!I561-FAED!J561)+(CEAD!I561-CEAD!J561)+(CEFID!I561-CEFID!J561)+(CESFI!I561-CESFI!J561)+(CERES!I561-CERES!J561)</f>
        <v>0</v>
      </c>
      <c r="J561" s="45">
        <f t="shared" ref="J561:J624" si="28">H561-I561</f>
        <v>1</v>
      </c>
      <c r="K561" s="33">
        <v>3272.78</v>
      </c>
      <c r="L561" s="33">
        <f t="shared" ref="L561:L624" si="29">K561*H561</f>
        <v>3272.78</v>
      </c>
      <c r="M561" s="30">
        <f t="shared" ref="M561:M624" si="30">K561*I561</f>
        <v>0</v>
      </c>
    </row>
    <row r="562" spans="1:13" ht="39.950000000000003" customHeight="1" x14ac:dyDescent="0.45">
      <c r="A562" s="140"/>
      <c r="B562" s="152"/>
      <c r="C562" s="68">
        <v>559</v>
      </c>
      <c r="D562" s="78" t="s">
        <v>1199</v>
      </c>
      <c r="E562" s="110" t="s">
        <v>1056</v>
      </c>
      <c r="F562" s="52" t="s">
        <v>99</v>
      </c>
      <c r="G562" s="52" t="s">
        <v>1027</v>
      </c>
      <c r="H562" s="32">
        <f>REITORIA!I562+MUSEU!I562+ESAG!I562+CEART!I562+FAED!I562+CEAD!I562+CEFID!I562+CESFI!I562+CERES!I562</f>
        <v>1</v>
      </c>
      <c r="I562" s="38">
        <f>(REITORIA!I562-REITORIA!J562)+(MUSEU!I562-MUSEU!J562)+(ESAG!I562-ESAG!J562)+(CEART!I562-CEART!J562)+(FAED!I562-FAED!J562)+(CEAD!I562-CEAD!J562)+(CEFID!I562-CEFID!J562)+(CESFI!I562-CESFI!J562)+(CERES!I562-CERES!J562)</f>
        <v>0</v>
      </c>
      <c r="J562" s="45">
        <f t="shared" si="28"/>
        <v>1</v>
      </c>
      <c r="K562" s="33">
        <v>420.69</v>
      </c>
      <c r="L562" s="33">
        <f t="shared" si="29"/>
        <v>420.69</v>
      </c>
      <c r="M562" s="30">
        <f t="shared" si="30"/>
        <v>0</v>
      </c>
    </row>
    <row r="563" spans="1:13" ht="39.950000000000003" customHeight="1" x14ac:dyDescent="0.45">
      <c r="A563" s="140"/>
      <c r="B563" s="152"/>
      <c r="C563" s="68">
        <v>560</v>
      </c>
      <c r="D563" s="78" t="s">
        <v>1200</v>
      </c>
      <c r="E563" s="110" t="s">
        <v>1076</v>
      </c>
      <c r="F563" s="52" t="s">
        <v>99</v>
      </c>
      <c r="G563" s="52" t="s">
        <v>1027</v>
      </c>
      <c r="H563" s="32">
        <f>REITORIA!I563+MUSEU!I563+ESAG!I563+CEART!I563+FAED!I563+CEAD!I563+CEFID!I563+CESFI!I563+CERES!I563</f>
        <v>1</v>
      </c>
      <c r="I563" s="38">
        <f>(REITORIA!I563-REITORIA!J563)+(MUSEU!I563-MUSEU!J563)+(ESAG!I563-ESAG!J563)+(CEART!I563-CEART!J563)+(FAED!I563-FAED!J563)+(CEAD!I563-CEAD!J563)+(CEFID!I563-CEFID!J563)+(CESFI!I563-CESFI!J563)+(CERES!I563-CERES!J563)</f>
        <v>0</v>
      </c>
      <c r="J563" s="45">
        <f t="shared" si="28"/>
        <v>1</v>
      </c>
      <c r="K563" s="33">
        <v>1848.19</v>
      </c>
      <c r="L563" s="33">
        <f t="shared" si="29"/>
        <v>1848.19</v>
      </c>
      <c r="M563" s="30">
        <f t="shared" si="30"/>
        <v>0</v>
      </c>
    </row>
    <row r="564" spans="1:13" ht="39.950000000000003" customHeight="1" x14ac:dyDescent="0.45">
      <c r="A564" s="140"/>
      <c r="B564" s="152"/>
      <c r="C564" s="68">
        <v>561</v>
      </c>
      <c r="D564" s="85" t="s">
        <v>1077</v>
      </c>
      <c r="E564" s="107" t="s">
        <v>1076</v>
      </c>
      <c r="F564" s="51" t="s">
        <v>228</v>
      </c>
      <c r="G564" s="52" t="s">
        <v>1027</v>
      </c>
      <c r="H564" s="32">
        <f>REITORIA!I564+MUSEU!I564+ESAG!I564+CEART!I564+FAED!I564+CEAD!I564+CEFID!I564+CESFI!I564+CERES!I564</f>
        <v>3</v>
      </c>
      <c r="I564" s="38">
        <f>(REITORIA!I564-REITORIA!J564)+(MUSEU!I564-MUSEU!J564)+(ESAG!I564-ESAG!J564)+(CEART!I564-CEART!J564)+(FAED!I564-FAED!J564)+(CEAD!I564-CEAD!J564)+(CEFID!I564-CEFID!J564)+(CESFI!I564-CESFI!J564)+(CERES!I564-CERES!J564)</f>
        <v>0</v>
      </c>
      <c r="J564" s="45">
        <f t="shared" si="28"/>
        <v>3</v>
      </c>
      <c r="K564" s="33">
        <v>1403.45</v>
      </c>
      <c r="L564" s="33">
        <f t="shared" si="29"/>
        <v>4210.3500000000004</v>
      </c>
      <c r="M564" s="30">
        <f t="shared" si="30"/>
        <v>0</v>
      </c>
    </row>
    <row r="565" spans="1:13" ht="39.950000000000003" customHeight="1" x14ac:dyDescent="0.45">
      <c r="A565" s="141"/>
      <c r="B565" s="153"/>
      <c r="C565" s="67">
        <v>562</v>
      </c>
      <c r="D565" s="83" t="s">
        <v>503</v>
      </c>
      <c r="E565" s="107" t="s">
        <v>1078</v>
      </c>
      <c r="F565" s="51" t="s">
        <v>228</v>
      </c>
      <c r="G565" s="52" t="s">
        <v>368</v>
      </c>
      <c r="H565" s="32">
        <f>REITORIA!I565+MUSEU!I565+ESAG!I565+CEART!I565+FAED!I565+CEAD!I565+CEFID!I565+CESFI!I565+CERES!I565</f>
        <v>6</v>
      </c>
      <c r="I565" s="38">
        <f>(REITORIA!I565-REITORIA!J565)+(MUSEU!I565-MUSEU!J565)+(ESAG!I565-ESAG!J565)+(CEART!I565-CEART!J565)+(FAED!I565-FAED!J565)+(CEAD!I565-CEAD!J565)+(CEFID!I565-CEFID!J565)+(CESFI!I565-CESFI!J565)+(CERES!I565-CERES!J565)</f>
        <v>2</v>
      </c>
      <c r="J565" s="45">
        <f t="shared" si="28"/>
        <v>4</v>
      </c>
      <c r="K565" s="33">
        <v>841.81</v>
      </c>
      <c r="L565" s="33">
        <f t="shared" si="29"/>
        <v>5050.8599999999997</v>
      </c>
      <c r="M565" s="30">
        <f t="shared" si="30"/>
        <v>1683.62</v>
      </c>
    </row>
    <row r="566" spans="1:13" ht="39.950000000000003" customHeight="1" x14ac:dyDescent="0.45">
      <c r="A566" s="154">
        <v>9</v>
      </c>
      <c r="B566" s="159" t="s">
        <v>740</v>
      </c>
      <c r="C566" s="66">
        <v>563</v>
      </c>
      <c r="D566" s="75" t="s">
        <v>376</v>
      </c>
      <c r="E566" s="104" t="s">
        <v>1079</v>
      </c>
      <c r="F566" s="49" t="s">
        <v>377</v>
      </c>
      <c r="G566" s="49" t="s">
        <v>40</v>
      </c>
      <c r="H566" s="32">
        <f>REITORIA!I566+MUSEU!I566+ESAG!I566+CEART!I566+FAED!I566+CEAD!I566+CEFID!I566+CESFI!I566+CERES!I566</f>
        <v>30</v>
      </c>
      <c r="I566" s="38">
        <f>(REITORIA!I566-REITORIA!J566)+(MUSEU!I566-MUSEU!J566)+(ESAG!I566-ESAG!J566)+(CEART!I566-CEART!J566)+(FAED!I566-FAED!J566)+(CEAD!I566-CEAD!J566)+(CEFID!I566-CEFID!J566)+(CESFI!I566-CESFI!J566)+(CERES!I566-CERES!J566)</f>
        <v>10</v>
      </c>
      <c r="J566" s="45">
        <f t="shared" si="28"/>
        <v>20</v>
      </c>
      <c r="K566" s="33">
        <v>2.9</v>
      </c>
      <c r="L566" s="33">
        <f t="shared" si="29"/>
        <v>87</v>
      </c>
      <c r="M566" s="30">
        <f t="shared" si="30"/>
        <v>29</v>
      </c>
    </row>
    <row r="567" spans="1:13" ht="39.950000000000003" customHeight="1" x14ac:dyDescent="0.45">
      <c r="A567" s="155"/>
      <c r="B567" s="157"/>
      <c r="C567" s="66">
        <v>564</v>
      </c>
      <c r="D567" s="75" t="s">
        <v>378</v>
      </c>
      <c r="E567" s="104" t="s">
        <v>1080</v>
      </c>
      <c r="F567" s="49" t="s">
        <v>35</v>
      </c>
      <c r="G567" s="49" t="s">
        <v>40</v>
      </c>
      <c r="H567" s="32">
        <f>REITORIA!I567+MUSEU!I567+ESAG!I567+CEART!I567+FAED!I567+CEAD!I567+CEFID!I567+CESFI!I567+CERES!I567</f>
        <v>13</v>
      </c>
      <c r="I567" s="38">
        <f>(REITORIA!I567-REITORIA!J567)+(MUSEU!I567-MUSEU!J567)+(ESAG!I567-ESAG!J567)+(CEART!I567-CEART!J567)+(FAED!I567-FAED!J567)+(CEAD!I567-CEAD!J567)+(CEFID!I567-CEFID!J567)+(CESFI!I567-CESFI!J567)+(CERES!I567-CERES!J567)</f>
        <v>3</v>
      </c>
      <c r="J567" s="45">
        <f t="shared" si="28"/>
        <v>10</v>
      </c>
      <c r="K567" s="33">
        <v>18.46</v>
      </c>
      <c r="L567" s="33">
        <f t="shared" si="29"/>
        <v>239.98000000000002</v>
      </c>
      <c r="M567" s="30">
        <f t="shared" si="30"/>
        <v>55.38</v>
      </c>
    </row>
    <row r="568" spans="1:13" ht="39.950000000000003" customHeight="1" x14ac:dyDescent="0.45">
      <c r="A568" s="155"/>
      <c r="B568" s="157"/>
      <c r="C568" s="66">
        <v>565</v>
      </c>
      <c r="D568" s="75" t="s">
        <v>379</v>
      </c>
      <c r="E568" s="104" t="s">
        <v>1081</v>
      </c>
      <c r="F568" s="49" t="s">
        <v>35</v>
      </c>
      <c r="G568" s="49" t="s">
        <v>40</v>
      </c>
      <c r="H568" s="32">
        <f>REITORIA!I568+MUSEU!I568+ESAG!I568+CEART!I568+FAED!I568+CEAD!I568+CEFID!I568+CESFI!I568+CERES!I568</f>
        <v>135</v>
      </c>
      <c r="I568" s="38">
        <f>(REITORIA!I568-REITORIA!J568)+(MUSEU!I568-MUSEU!J568)+(ESAG!I568-ESAG!J568)+(CEART!I568-CEART!J568)+(FAED!I568-FAED!J568)+(CEAD!I568-CEAD!J568)+(CEFID!I568-CEFID!J568)+(CESFI!I568-CESFI!J568)+(CERES!I568-CERES!J568)</f>
        <v>38</v>
      </c>
      <c r="J568" s="45">
        <f t="shared" si="28"/>
        <v>97</v>
      </c>
      <c r="K568" s="33">
        <v>8.66</v>
      </c>
      <c r="L568" s="33">
        <f t="shared" si="29"/>
        <v>1169.0999999999999</v>
      </c>
      <c r="M568" s="30">
        <f t="shared" si="30"/>
        <v>329.08</v>
      </c>
    </row>
    <row r="569" spans="1:13" ht="39.950000000000003" customHeight="1" x14ac:dyDescent="0.45">
      <c r="A569" s="155"/>
      <c r="B569" s="157"/>
      <c r="C569" s="66">
        <v>566</v>
      </c>
      <c r="D569" s="75" t="s">
        <v>380</v>
      </c>
      <c r="E569" s="104" t="s">
        <v>1082</v>
      </c>
      <c r="F569" s="49" t="s">
        <v>35</v>
      </c>
      <c r="G569" s="49" t="s">
        <v>40</v>
      </c>
      <c r="H569" s="32">
        <f>REITORIA!I569+MUSEU!I569+ESAG!I569+CEART!I569+FAED!I569+CEAD!I569+CEFID!I569+CESFI!I569+CERES!I569</f>
        <v>37</v>
      </c>
      <c r="I569" s="38">
        <f>(REITORIA!I569-REITORIA!J569)+(MUSEU!I569-MUSEU!J569)+(ESAG!I569-ESAG!J569)+(CEART!I569-CEART!J569)+(FAED!I569-FAED!J569)+(CEAD!I569-CEAD!J569)+(CEFID!I569-CEFID!J569)+(CESFI!I569-CESFI!J569)+(CERES!I569-CERES!J569)</f>
        <v>11</v>
      </c>
      <c r="J569" s="45">
        <f t="shared" si="28"/>
        <v>26</v>
      </c>
      <c r="K569" s="33">
        <v>11.38</v>
      </c>
      <c r="L569" s="33">
        <f t="shared" si="29"/>
        <v>421.06</v>
      </c>
      <c r="M569" s="30">
        <f t="shared" si="30"/>
        <v>125.18</v>
      </c>
    </row>
    <row r="570" spans="1:13" ht="39.950000000000003" customHeight="1" x14ac:dyDescent="0.45">
      <c r="A570" s="155"/>
      <c r="B570" s="157"/>
      <c r="C570" s="66">
        <v>567</v>
      </c>
      <c r="D570" s="75" t="s">
        <v>381</v>
      </c>
      <c r="E570" s="104" t="s">
        <v>1083</v>
      </c>
      <c r="F570" s="49" t="s">
        <v>35</v>
      </c>
      <c r="G570" s="49" t="s">
        <v>40</v>
      </c>
      <c r="H570" s="32">
        <f>REITORIA!I570+MUSEU!I570+ESAG!I570+CEART!I570+FAED!I570+CEAD!I570+CEFID!I570+CESFI!I570+CERES!I570</f>
        <v>33</v>
      </c>
      <c r="I570" s="38">
        <f>(REITORIA!I570-REITORIA!J570)+(MUSEU!I570-MUSEU!J570)+(ESAG!I570-ESAG!J570)+(CEART!I570-CEART!J570)+(FAED!I570-FAED!J570)+(CEAD!I570-CEAD!J570)+(CEFID!I570-CEFID!J570)+(CESFI!I570-CESFI!J570)+(CERES!I570-CERES!J570)</f>
        <v>22</v>
      </c>
      <c r="J570" s="45">
        <f t="shared" si="28"/>
        <v>11</v>
      </c>
      <c r="K570" s="33">
        <v>13.56</v>
      </c>
      <c r="L570" s="33">
        <f t="shared" si="29"/>
        <v>447.48</v>
      </c>
      <c r="M570" s="30">
        <f t="shared" si="30"/>
        <v>298.32</v>
      </c>
    </row>
    <row r="571" spans="1:13" ht="39.950000000000003" customHeight="1" x14ac:dyDescent="0.45">
      <c r="A571" s="155"/>
      <c r="B571" s="157"/>
      <c r="C571" s="63">
        <v>568</v>
      </c>
      <c r="D571" s="75" t="s">
        <v>382</v>
      </c>
      <c r="E571" s="104" t="s">
        <v>1084</v>
      </c>
      <c r="F571" s="49" t="s">
        <v>383</v>
      </c>
      <c r="G571" s="49" t="s">
        <v>384</v>
      </c>
      <c r="H571" s="32">
        <f>REITORIA!I571+MUSEU!I571+ESAG!I571+CEART!I571+FAED!I571+CEAD!I571+CEFID!I571+CESFI!I571+CERES!I571</f>
        <v>13</v>
      </c>
      <c r="I571" s="38">
        <f>(REITORIA!I571-REITORIA!J571)+(MUSEU!I571-MUSEU!J571)+(ESAG!I571-ESAG!J571)+(CEART!I571-CEART!J571)+(FAED!I571-FAED!J571)+(CEAD!I571-CEAD!J571)+(CEFID!I571-CEFID!J571)+(CESFI!I571-CESFI!J571)+(CERES!I571-CERES!J571)</f>
        <v>10</v>
      </c>
      <c r="J571" s="45">
        <f t="shared" si="28"/>
        <v>3</v>
      </c>
      <c r="K571" s="33">
        <v>38.590000000000003</v>
      </c>
      <c r="L571" s="33">
        <f t="shared" si="29"/>
        <v>501.67000000000007</v>
      </c>
      <c r="M571" s="30">
        <f t="shared" si="30"/>
        <v>385.90000000000003</v>
      </c>
    </row>
    <row r="572" spans="1:13" ht="39.950000000000003" customHeight="1" x14ac:dyDescent="0.45">
      <c r="A572" s="155"/>
      <c r="B572" s="157"/>
      <c r="C572" s="66">
        <v>569</v>
      </c>
      <c r="D572" s="75" t="s">
        <v>385</v>
      </c>
      <c r="E572" s="104" t="s">
        <v>1085</v>
      </c>
      <c r="F572" s="49" t="s">
        <v>35</v>
      </c>
      <c r="G572" s="49" t="s">
        <v>40</v>
      </c>
      <c r="H572" s="32">
        <f>REITORIA!I572+MUSEU!I572+ESAG!I572+CEART!I572+FAED!I572+CEAD!I572+CEFID!I572+CESFI!I572+CERES!I572</f>
        <v>97</v>
      </c>
      <c r="I572" s="38">
        <f>(REITORIA!I572-REITORIA!J572)+(MUSEU!I572-MUSEU!J572)+(ESAG!I572-ESAG!J572)+(CEART!I572-CEART!J572)+(FAED!I572-FAED!J572)+(CEAD!I572-CEAD!J572)+(CEFID!I572-CEFID!J572)+(CESFI!I572-CESFI!J572)+(CERES!I572-CERES!J572)</f>
        <v>29</v>
      </c>
      <c r="J572" s="45">
        <f t="shared" si="28"/>
        <v>68</v>
      </c>
      <c r="K572" s="33">
        <v>19.7</v>
      </c>
      <c r="L572" s="33">
        <f t="shared" si="29"/>
        <v>1910.8999999999999</v>
      </c>
      <c r="M572" s="30">
        <f t="shared" si="30"/>
        <v>571.29999999999995</v>
      </c>
    </row>
    <row r="573" spans="1:13" ht="39.950000000000003" customHeight="1" x14ac:dyDescent="0.45">
      <c r="A573" s="155"/>
      <c r="B573" s="157"/>
      <c r="C573" s="63">
        <v>570</v>
      </c>
      <c r="D573" s="75" t="s">
        <v>386</v>
      </c>
      <c r="E573" s="104" t="s">
        <v>1086</v>
      </c>
      <c r="F573" s="49" t="s">
        <v>232</v>
      </c>
      <c r="G573" s="49" t="s">
        <v>40</v>
      </c>
      <c r="H573" s="32">
        <f>REITORIA!I573+MUSEU!I573+ESAG!I573+CEART!I573+FAED!I573+CEAD!I573+CEFID!I573+CESFI!I573+CERES!I573</f>
        <v>190</v>
      </c>
      <c r="I573" s="38">
        <f>(REITORIA!I573-REITORIA!J573)+(MUSEU!I573-MUSEU!J573)+(ESAG!I573-ESAG!J573)+(CEART!I573-CEART!J573)+(FAED!I573-FAED!J573)+(CEAD!I573-CEAD!J573)+(CEFID!I573-CEFID!J573)+(CESFI!I573-CESFI!J573)+(CERES!I573-CERES!J573)</f>
        <v>20</v>
      </c>
      <c r="J573" s="45">
        <f t="shared" si="28"/>
        <v>170</v>
      </c>
      <c r="K573" s="33">
        <v>12.8</v>
      </c>
      <c r="L573" s="33">
        <f t="shared" si="29"/>
        <v>2432</v>
      </c>
      <c r="M573" s="30">
        <f t="shared" si="30"/>
        <v>256</v>
      </c>
    </row>
    <row r="574" spans="1:13" ht="39.950000000000003" customHeight="1" x14ac:dyDescent="0.45">
      <c r="A574" s="155"/>
      <c r="B574" s="157"/>
      <c r="C574" s="63">
        <v>571</v>
      </c>
      <c r="D574" s="75" t="s">
        <v>1087</v>
      </c>
      <c r="E574" s="104" t="s">
        <v>1088</v>
      </c>
      <c r="F574" s="49" t="s">
        <v>4</v>
      </c>
      <c r="G574" s="50" t="s">
        <v>384</v>
      </c>
      <c r="H574" s="32">
        <f>REITORIA!I574+MUSEU!I574+ESAG!I574+CEART!I574+FAED!I574+CEAD!I574+CEFID!I574+CESFI!I574+CERES!I574</f>
        <v>54</v>
      </c>
      <c r="I574" s="38">
        <f>(REITORIA!I574-REITORIA!J574)+(MUSEU!I574-MUSEU!J574)+(ESAG!I574-ESAG!J574)+(CEART!I574-CEART!J574)+(FAED!I574-FAED!J574)+(CEAD!I574-CEAD!J574)+(CEFID!I574-CEFID!J574)+(CESFI!I574-CESFI!J574)+(CERES!I574-CERES!J574)</f>
        <v>54</v>
      </c>
      <c r="J574" s="45">
        <f t="shared" si="28"/>
        <v>0</v>
      </c>
      <c r="K574" s="33">
        <v>9.75</v>
      </c>
      <c r="L574" s="33">
        <f t="shared" si="29"/>
        <v>526.5</v>
      </c>
      <c r="M574" s="30">
        <f t="shared" si="30"/>
        <v>526.5</v>
      </c>
    </row>
    <row r="575" spans="1:13" ht="39.950000000000003" customHeight="1" x14ac:dyDescent="0.45">
      <c r="A575" s="155"/>
      <c r="B575" s="157"/>
      <c r="C575" s="66">
        <v>572</v>
      </c>
      <c r="D575" s="75" t="s">
        <v>1089</v>
      </c>
      <c r="E575" s="104" t="s">
        <v>1090</v>
      </c>
      <c r="F575" s="50" t="s">
        <v>35</v>
      </c>
      <c r="G575" s="50" t="s">
        <v>1027</v>
      </c>
      <c r="H575" s="32">
        <f>REITORIA!I575+MUSEU!I575+ESAG!I575+CEART!I575+FAED!I575+CEAD!I575+CEFID!I575+CESFI!I575+CERES!I575</f>
        <v>1</v>
      </c>
      <c r="I575" s="38">
        <f>(REITORIA!I575-REITORIA!J575)+(MUSEU!I575-MUSEU!J575)+(ESAG!I575-ESAG!J575)+(CEART!I575-CEART!J575)+(FAED!I575-FAED!J575)+(CEAD!I575-CEAD!J575)+(CEFID!I575-CEFID!J575)+(CESFI!I575-CESFI!J575)+(CERES!I575-CERES!J575)</f>
        <v>1</v>
      </c>
      <c r="J575" s="45">
        <f t="shared" si="28"/>
        <v>0</v>
      </c>
      <c r="K575" s="33">
        <v>999.99</v>
      </c>
      <c r="L575" s="33">
        <f t="shared" si="29"/>
        <v>999.99</v>
      </c>
      <c r="M575" s="30">
        <f t="shared" si="30"/>
        <v>999.99</v>
      </c>
    </row>
    <row r="576" spans="1:13" ht="39.950000000000003" customHeight="1" x14ac:dyDescent="0.45">
      <c r="A576" s="155"/>
      <c r="B576" s="157"/>
      <c r="C576" s="63">
        <v>573</v>
      </c>
      <c r="D576" s="76" t="s">
        <v>1091</v>
      </c>
      <c r="E576" s="105" t="s">
        <v>1084</v>
      </c>
      <c r="F576" s="49" t="s">
        <v>35</v>
      </c>
      <c r="G576" s="50" t="s">
        <v>384</v>
      </c>
      <c r="H576" s="32">
        <f>REITORIA!I576+MUSEU!I576+ESAG!I576+CEART!I576+FAED!I576+CEAD!I576+CEFID!I576+CESFI!I576+CERES!I576</f>
        <v>5</v>
      </c>
      <c r="I576" s="38">
        <f>(REITORIA!I576-REITORIA!J576)+(MUSEU!I576-MUSEU!J576)+(ESAG!I576-ESAG!J576)+(CEART!I576-CEART!J576)+(FAED!I576-FAED!J576)+(CEAD!I576-CEAD!J576)+(CEFID!I576-CEFID!J576)+(CESFI!I576-CESFI!J576)+(CERES!I576-CERES!J576)</f>
        <v>1</v>
      </c>
      <c r="J576" s="45">
        <f t="shared" si="28"/>
        <v>4</v>
      </c>
      <c r="K576" s="33">
        <v>34.049999999999997</v>
      </c>
      <c r="L576" s="33">
        <f t="shared" si="29"/>
        <v>170.25</v>
      </c>
      <c r="M576" s="30">
        <f t="shared" si="30"/>
        <v>34.049999999999997</v>
      </c>
    </row>
    <row r="577" spans="1:13" ht="39.950000000000003" customHeight="1" x14ac:dyDescent="0.45">
      <c r="A577" s="155"/>
      <c r="B577" s="157"/>
      <c r="C577" s="63">
        <v>574</v>
      </c>
      <c r="D577" s="89" t="s">
        <v>1092</v>
      </c>
      <c r="E577" s="116" t="s">
        <v>1093</v>
      </c>
      <c r="F577" s="50" t="s">
        <v>1094</v>
      </c>
      <c r="G577" s="50" t="s">
        <v>40</v>
      </c>
      <c r="H577" s="32">
        <f>REITORIA!I577+MUSEU!I577+ESAG!I577+CEART!I577+FAED!I577+CEAD!I577+CEFID!I577+CESFI!I577+CERES!I577</f>
        <v>50</v>
      </c>
      <c r="I577" s="38">
        <f>(REITORIA!I577-REITORIA!J577)+(MUSEU!I577-MUSEU!J577)+(ESAG!I577-ESAG!J577)+(CEART!I577-CEART!J577)+(FAED!I577-FAED!J577)+(CEAD!I577-CEAD!J577)+(CEFID!I577-CEFID!J577)+(CESFI!I577-CESFI!J577)+(CERES!I577-CERES!J577)</f>
        <v>2</v>
      </c>
      <c r="J577" s="45">
        <f t="shared" si="28"/>
        <v>48</v>
      </c>
      <c r="K577" s="33">
        <v>12.9</v>
      </c>
      <c r="L577" s="33">
        <f t="shared" si="29"/>
        <v>645</v>
      </c>
      <c r="M577" s="30">
        <f t="shared" si="30"/>
        <v>25.8</v>
      </c>
    </row>
    <row r="578" spans="1:13" ht="39.950000000000003" customHeight="1" x14ac:dyDescent="0.45">
      <c r="A578" s="155"/>
      <c r="B578" s="157"/>
      <c r="C578" s="63">
        <v>575</v>
      </c>
      <c r="D578" s="75" t="s">
        <v>1095</v>
      </c>
      <c r="E578" s="104" t="s">
        <v>1088</v>
      </c>
      <c r="F578" s="50" t="s">
        <v>228</v>
      </c>
      <c r="G578" s="50" t="s">
        <v>384</v>
      </c>
      <c r="H578" s="32">
        <f>REITORIA!I578+MUSEU!I578+ESAG!I578+CEART!I578+FAED!I578+CEAD!I578+CEFID!I578+CESFI!I578+CERES!I578</f>
        <v>24</v>
      </c>
      <c r="I578" s="38">
        <f>(REITORIA!I578-REITORIA!J578)+(MUSEU!I578-MUSEU!J578)+(ESAG!I578-ESAG!J578)+(CEART!I578-CEART!J578)+(FAED!I578-FAED!J578)+(CEAD!I578-CEAD!J578)+(CEFID!I578-CEFID!J578)+(CESFI!I578-CESFI!J578)+(CERES!I578-CERES!J578)</f>
        <v>24</v>
      </c>
      <c r="J578" s="45">
        <f t="shared" si="28"/>
        <v>0</v>
      </c>
      <c r="K578" s="33">
        <v>38.33</v>
      </c>
      <c r="L578" s="33">
        <f t="shared" si="29"/>
        <v>919.92</v>
      </c>
      <c r="M578" s="30">
        <f t="shared" si="30"/>
        <v>919.92</v>
      </c>
    </row>
    <row r="579" spans="1:13" ht="39.950000000000003" customHeight="1" x14ac:dyDescent="0.45">
      <c r="A579" s="155"/>
      <c r="B579" s="157"/>
      <c r="C579" s="63">
        <v>576</v>
      </c>
      <c r="D579" s="76" t="s">
        <v>1096</v>
      </c>
      <c r="E579" s="105" t="s">
        <v>1088</v>
      </c>
      <c r="F579" s="49" t="s">
        <v>228</v>
      </c>
      <c r="G579" s="50" t="s">
        <v>384</v>
      </c>
      <c r="H579" s="32">
        <f>REITORIA!I579+MUSEU!I579+ESAG!I579+CEART!I579+FAED!I579+CEAD!I579+CEFID!I579+CESFI!I579+CERES!I579</f>
        <v>10</v>
      </c>
      <c r="I579" s="38">
        <f>(REITORIA!I579-REITORIA!J579)+(MUSEU!I579-MUSEU!J579)+(ESAG!I579-ESAG!J579)+(CEART!I579-CEART!J579)+(FAED!I579-FAED!J579)+(CEAD!I579-CEAD!J579)+(CEFID!I579-CEFID!J579)+(CESFI!I579-CESFI!J579)+(CERES!I579-CERES!J579)</f>
        <v>4</v>
      </c>
      <c r="J579" s="45">
        <f t="shared" si="28"/>
        <v>6</v>
      </c>
      <c r="K579" s="33">
        <v>46.03</v>
      </c>
      <c r="L579" s="33">
        <f t="shared" si="29"/>
        <v>460.3</v>
      </c>
      <c r="M579" s="30">
        <f t="shared" si="30"/>
        <v>184.12</v>
      </c>
    </row>
    <row r="580" spans="1:13" ht="39.950000000000003" customHeight="1" x14ac:dyDescent="0.45">
      <c r="A580" s="155"/>
      <c r="B580" s="157"/>
      <c r="C580" s="63">
        <v>577</v>
      </c>
      <c r="D580" s="76" t="s">
        <v>1097</v>
      </c>
      <c r="E580" s="105" t="s">
        <v>1084</v>
      </c>
      <c r="F580" s="49" t="s">
        <v>35</v>
      </c>
      <c r="G580" s="50" t="s">
        <v>384</v>
      </c>
      <c r="H580" s="32">
        <f>REITORIA!I580+MUSEU!I580+ESAG!I580+CEART!I580+FAED!I580+CEAD!I580+CEFID!I580+CESFI!I580+CERES!I580</f>
        <v>2</v>
      </c>
      <c r="I580" s="38">
        <f>(REITORIA!I580-REITORIA!J580)+(MUSEU!I580-MUSEU!J580)+(ESAG!I580-ESAG!J580)+(CEART!I580-CEART!J580)+(FAED!I580-FAED!J580)+(CEAD!I580-CEAD!J580)+(CEFID!I580-CEFID!J580)+(CESFI!I580-CESFI!J580)+(CERES!I580-CERES!J580)</f>
        <v>2</v>
      </c>
      <c r="J580" s="45">
        <f t="shared" si="28"/>
        <v>0</v>
      </c>
      <c r="K580" s="33">
        <v>54.5</v>
      </c>
      <c r="L580" s="33">
        <f t="shared" si="29"/>
        <v>109</v>
      </c>
      <c r="M580" s="30">
        <f t="shared" si="30"/>
        <v>109</v>
      </c>
    </row>
    <row r="581" spans="1:13" ht="39.950000000000003" customHeight="1" x14ac:dyDescent="0.45">
      <c r="A581" s="155"/>
      <c r="B581" s="157"/>
      <c r="C581" s="66">
        <v>578</v>
      </c>
      <c r="D581" s="75" t="s">
        <v>1098</v>
      </c>
      <c r="E581" s="104" t="s">
        <v>1081</v>
      </c>
      <c r="F581" s="49" t="s">
        <v>35</v>
      </c>
      <c r="G581" s="50" t="s">
        <v>40</v>
      </c>
      <c r="H581" s="32">
        <f>REITORIA!I581+MUSEU!I581+ESAG!I581+CEART!I581+FAED!I581+CEAD!I581+CEFID!I581+CESFI!I581+CERES!I581</f>
        <v>4</v>
      </c>
      <c r="I581" s="38">
        <f>(REITORIA!I581-REITORIA!J581)+(MUSEU!I581-MUSEU!J581)+(ESAG!I581-ESAG!J581)+(CEART!I581-CEART!J581)+(FAED!I581-FAED!J581)+(CEAD!I581-CEAD!J581)+(CEFID!I581-CEFID!J581)+(CESFI!I581-CESFI!J581)+(CERES!I581-CERES!J581)</f>
        <v>4</v>
      </c>
      <c r="J581" s="45">
        <f t="shared" si="28"/>
        <v>0</v>
      </c>
      <c r="K581" s="33">
        <v>16.21</v>
      </c>
      <c r="L581" s="33">
        <f t="shared" si="29"/>
        <v>64.84</v>
      </c>
      <c r="M581" s="30">
        <f t="shared" si="30"/>
        <v>64.84</v>
      </c>
    </row>
    <row r="582" spans="1:13" ht="39.950000000000003" customHeight="1" x14ac:dyDescent="0.45">
      <c r="A582" s="155"/>
      <c r="B582" s="157"/>
      <c r="C582" s="66">
        <v>579</v>
      </c>
      <c r="D582" s="75" t="s">
        <v>1099</v>
      </c>
      <c r="E582" s="104" t="s">
        <v>1079</v>
      </c>
      <c r="F582" s="50" t="s">
        <v>35</v>
      </c>
      <c r="G582" s="50" t="s">
        <v>40</v>
      </c>
      <c r="H582" s="32">
        <f>REITORIA!I582+MUSEU!I582+ESAG!I582+CEART!I582+FAED!I582+CEAD!I582+CEFID!I582+CESFI!I582+CERES!I582</f>
        <v>20</v>
      </c>
      <c r="I582" s="38">
        <f>(REITORIA!I582-REITORIA!J582)+(MUSEU!I582-MUSEU!J582)+(ESAG!I582-ESAG!J582)+(CEART!I582-CEART!J582)+(FAED!I582-FAED!J582)+(CEAD!I582-CEAD!J582)+(CEFID!I582-CEFID!J582)+(CESFI!I582-CESFI!J582)+(CERES!I582-CERES!J582)</f>
        <v>18</v>
      </c>
      <c r="J582" s="45">
        <f t="shared" si="28"/>
        <v>2</v>
      </c>
      <c r="K582" s="33">
        <v>18.8</v>
      </c>
      <c r="L582" s="33">
        <f t="shared" si="29"/>
        <v>376</v>
      </c>
      <c r="M582" s="30">
        <f t="shared" si="30"/>
        <v>338.40000000000003</v>
      </c>
    </row>
    <row r="583" spans="1:13" ht="39.950000000000003" customHeight="1" x14ac:dyDescent="0.45">
      <c r="A583" s="155"/>
      <c r="B583" s="157"/>
      <c r="C583" s="66">
        <v>580</v>
      </c>
      <c r="D583" s="75" t="s">
        <v>1100</v>
      </c>
      <c r="E583" s="104" t="s">
        <v>1079</v>
      </c>
      <c r="F583" s="50" t="s">
        <v>31</v>
      </c>
      <c r="G583" s="50" t="s">
        <v>40</v>
      </c>
      <c r="H583" s="32">
        <f>REITORIA!I583+MUSEU!I583+ESAG!I583+CEART!I583+FAED!I583+CEAD!I583+CEFID!I583+CESFI!I583+CERES!I583</f>
        <v>1</v>
      </c>
      <c r="I583" s="38">
        <f>(REITORIA!I583-REITORIA!J583)+(MUSEU!I583-MUSEU!J583)+(ESAG!I583-ESAG!J583)+(CEART!I583-CEART!J583)+(FAED!I583-FAED!J583)+(CEAD!I583-CEAD!J583)+(CEFID!I583-CEFID!J583)+(CESFI!I583-CESFI!J583)+(CERES!I583-CERES!J583)</f>
        <v>0</v>
      </c>
      <c r="J583" s="45">
        <f t="shared" si="28"/>
        <v>1</v>
      </c>
      <c r="K583" s="33">
        <v>670</v>
      </c>
      <c r="L583" s="33">
        <f t="shared" si="29"/>
        <v>670</v>
      </c>
      <c r="M583" s="30">
        <f t="shared" si="30"/>
        <v>0</v>
      </c>
    </row>
    <row r="584" spans="1:13" ht="39.950000000000003" customHeight="1" x14ac:dyDescent="0.45">
      <c r="A584" s="156"/>
      <c r="B584" s="158"/>
      <c r="C584" s="66">
        <v>581</v>
      </c>
      <c r="D584" s="75" t="s">
        <v>1101</v>
      </c>
      <c r="E584" s="104" t="s">
        <v>1102</v>
      </c>
      <c r="F584" s="50" t="s">
        <v>232</v>
      </c>
      <c r="G584" s="50" t="s">
        <v>40</v>
      </c>
      <c r="H584" s="32">
        <f>REITORIA!I584+MUSEU!I584+ESAG!I584+CEART!I584+FAED!I584+CEAD!I584+CEFID!I584+CESFI!I584+CERES!I584</f>
        <v>150</v>
      </c>
      <c r="I584" s="38">
        <f>(REITORIA!I584-REITORIA!J584)+(MUSEU!I584-MUSEU!J584)+(ESAG!I584-ESAG!J584)+(CEART!I584-CEART!J584)+(FAED!I584-FAED!J584)+(CEAD!I584-CEAD!J584)+(CEFID!I584-CEFID!J584)+(CESFI!I584-CESFI!J584)+(CERES!I584-CERES!J584)</f>
        <v>0</v>
      </c>
      <c r="J584" s="45">
        <f t="shared" si="28"/>
        <v>150</v>
      </c>
      <c r="K584" s="33">
        <v>21.5</v>
      </c>
      <c r="L584" s="33">
        <f t="shared" si="29"/>
        <v>3225</v>
      </c>
      <c r="M584" s="30">
        <f t="shared" si="30"/>
        <v>0</v>
      </c>
    </row>
    <row r="585" spans="1:13" ht="39.950000000000003" customHeight="1" x14ac:dyDescent="0.45">
      <c r="A585" s="139">
        <v>10</v>
      </c>
      <c r="B585" s="151" t="s">
        <v>1103</v>
      </c>
      <c r="C585" s="67">
        <v>582</v>
      </c>
      <c r="D585" s="78" t="s">
        <v>387</v>
      </c>
      <c r="E585" s="107" t="s">
        <v>1104</v>
      </c>
      <c r="F585" s="51" t="s">
        <v>35</v>
      </c>
      <c r="G585" s="51" t="s">
        <v>36</v>
      </c>
      <c r="H585" s="32">
        <f>REITORIA!I585+MUSEU!I585+ESAG!I585+CEART!I585+FAED!I585+CEAD!I585+CEFID!I585+CESFI!I585+CERES!I585</f>
        <v>45</v>
      </c>
      <c r="I585" s="38">
        <f>(REITORIA!I585-REITORIA!J585)+(MUSEU!I585-MUSEU!J585)+(ESAG!I585-ESAG!J585)+(CEART!I585-CEART!J585)+(FAED!I585-FAED!J585)+(CEAD!I585-CEAD!J585)+(CEFID!I585-CEFID!J585)+(CESFI!I585-CESFI!J585)+(CERES!I585-CERES!J585)</f>
        <v>22</v>
      </c>
      <c r="J585" s="45">
        <f t="shared" si="28"/>
        <v>23</v>
      </c>
      <c r="K585" s="33">
        <v>19.2</v>
      </c>
      <c r="L585" s="33">
        <f t="shared" si="29"/>
        <v>864</v>
      </c>
      <c r="M585" s="30">
        <f t="shared" si="30"/>
        <v>422.4</v>
      </c>
    </row>
    <row r="586" spans="1:13" ht="39.950000000000003" customHeight="1" x14ac:dyDescent="0.45">
      <c r="A586" s="140"/>
      <c r="B586" s="152"/>
      <c r="C586" s="67">
        <v>583</v>
      </c>
      <c r="D586" s="78" t="s">
        <v>388</v>
      </c>
      <c r="E586" s="107" t="s">
        <v>1105</v>
      </c>
      <c r="F586" s="51" t="s">
        <v>35</v>
      </c>
      <c r="G586" s="51" t="s">
        <v>36</v>
      </c>
      <c r="H586" s="32">
        <f>REITORIA!I586+MUSEU!I586+ESAG!I586+CEART!I586+FAED!I586+CEAD!I586+CEFID!I586+CESFI!I586+CERES!I586</f>
        <v>63</v>
      </c>
      <c r="I586" s="38">
        <f>(REITORIA!I586-REITORIA!J586)+(MUSEU!I586-MUSEU!J586)+(ESAG!I586-ESAG!J586)+(CEART!I586-CEART!J586)+(FAED!I586-FAED!J586)+(CEAD!I586-CEAD!J586)+(CEFID!I586-CEFID!J586)+(CESFI!I586-CESFI!J586)+(CERES!I586-CERES!J586)</f>
        <v>14</v>
      </c>
      <c r="J586" s="45">
        <f t="shared" si="28"/>
        <v>49</v>
      </c>
      <c r="K586" s="33">
        <v>25.95</v>
      </c>
      <c r="L586" s="33">
        <f t="shared" si="29"/>
        <v>1634.85</v>
      </c>
      <c r="M586" s="30">
        <f t="shared" si="30"/>
        <v>363.3</v>
      </c>
    </row>
    <row r="587" spans="1:13" ht="39.950000000000003" customHeight="1" x14ac:dyDescent="0.45">
      <c r="A587" s="140"/>
      <c r="B587" s="152"/>
      <c r="C587" s="67">
        <v>584</v>
      </c>
      <c r="D587" s="78" t="s">
        <v>389</v>
      </c>
      <c r="E587" s="107" t="s">
        <v>1106</v>
      </c>
      <c r="F587" s="51" t="s">
        <v>35</v>
      </c>
      <c r="G587" s="51" t="s">
        <v>36</v>
      </c>
      <c r="H587" s="32">
        <f>REITORIA!I587+MUSEU!I587+ESAG!I587+CEART!I587+FAED!I587+CEAD!I587+CEFID!I587+CESFI!I587+CERES!I587</f>
        <v>75</v>
      </c>
      <c r="I587" s="38">
        <f>(REITORIA!I587-REITORIA!J587)+(MUSEU!I587-MUSEU!J587)+(ESAG!I587-ESAG!J587)+(CEART!I587-CEART!J587)+(FAED!I587-FAED!J587)+(CEAD!I587-CEAD!J587)+(CEFID!I587-CEFID!J587)+(CESFI!I587-CESFI!J587)+(CERES!I587-CERES!J587)</f>
        <v>31</v>
      </c>
      <c r="J587" s="45">
        <f t="shared" si="28"/>
        <v>44</v>
      </c>
      <c r="K587" s="33">
        <v>9.89</v>
      </c>
      <c r="L587" s="33">
        <f t="shared" si="29"/>
        <v>741.75</v>
      </c>
      <c r="M587" s="30">
        <f t="shared" si="30"/>
        <v>306.59000000000003</v>
      </c>
    </row>
    <row r="588" spans="1:13" ht="39.950000000000003" customHeight="1" x14ac:dyDescent="0.45">
      <c r="A588" s="140"/>
      <c r="B588" s="152"/>
      <c r="C588" s="67">
        <v>585</v>
      </c>
      <c r="D588" s="78" t="s">
        <v>390</v>
      </c>
      <c r="E588" s="107" t="s">
        <v>1107</v>
      </c>
      <c r="F588" s="51" t="s">
        <v>35</v>
      </c>
      <c r="G588" s="51" t="s">
        <v>36</v>
      </c>
      <c r="H588" s="32">
        <f>REITORIA!I588+MUSEU!I588+ESAG!I588+CEART!I588+FAED!I588+CEAD!I588+CEFID!I588+CESFI!I588+CERES!I588</f>
        <v>43</v>
      </c>
      <c r="I588" s="38">
        <f>(REITORIA!I588-REITORIA!J588)+(MUSEU!I588-MUSEU!J588)+(ESAG!I588-ESAG!J588)+(CEART!I588-CEART!J588)+(FAED!I588-FAED!J588)+(CEAD!I588-CEAD!J588)+(CEFID!I588-CEFID!J588)+(CESFI!I588-CESFI!J588)+(CERES!I588-CERES!J588)</f>
        <v>7</v>
      </c>
      <c r="J588" s="45">
        <f t="shared" si="28"/>
        <v>36</v>
      </c>
      <c r="K588" s="33">
        <v>18</v>
      </c>
      <c r="L588" s="33">
        <f t="shared" si="29"/>
        <v>774</v>
      </c>
      <c r="M588" s="30">
        <f t="shared" si="30"/>
        <v>126</v>
      </c>
    </row>
    <row r="589" spans="1:13" ht="39.950000000000003" customHeight="1" x14ac:dyDescent="0.45">
      <c r="A589" s="140"/>
      <c r="B589" s="152"/>
      <c r="C589" s="67">
        <v>586</v>
      </c>
      <c r="D589" s="78" t="s">
        <v>391</v>
      </c>
      <c r="E589" s="107" t="s">
        <v>1108</v>
      </c>
      <c r="F589" s="51" t="s">
        <v>35</v>
      </c>
      <c r="G589" s="51" t="s">
        <v>36</v>
      </c>
      <c r="H589" s="32">
        <f>REITORIA!I589+MUSEU!I589+ESAG!I589+CEART!I589+FAED!I589+CEAD!I589+CEFID!I589+CESFI!I589+CERES!I589</f>
        <v>34</v>
      </c>
      <c r="I589" s="38">
        <f>(REITORIA!I589-REITORIA!J589)+(MUSEU!I589-MUSEU!J589)+(ESAG!I589-ESAG!J589)+(CEART!I589-CEART!J589)+(FAED!I589-FAED!J589)+(CEAD!I589-CEAD!J589)+(CEFID!I589-CEFID!J589)+(CESFI!I589-CESFI!J589)+(CERES!I589-CERES!J589)</f>
        <v>12</v>
      </c>
      <c r="J589" s="45">
        <f t="shared" si="28"/>
        <v>22</v>
      </c>
      <c r="K589" s="33">
        <v>19.75</v>
      </c>
      <c r="L589" s="33">
        <f t="shared" si="29"/>
        <v>671.5</v>
      </c>
      <c r="M589" s="30">
        <f t="shared" si="30"/>
        <v>237</v>
      </c>
    </row>
    <row r="590" spans="1:13" ht="39.950000000000003" customHeight="1" x14ac:dyDescent="0.45">
      <c r="A590" s="140"/>
      <c r="B590" s="152"/>
      <c r="C590" s="67">
        <v>587</v>
      </c>
      <c r="D590" s="79" t="s">
        <v>392</v>
      </c>
      <c r="E590" s="113" t="s">
        <v>1109</v>
      </c>
      <c r="F590" s="51" t="s">
        <v>35</v>
      </c>
      <c r="G590" s="51" t="s">
        <v>36</v>
      </c>
      <c r="H590" s="32">
        <f>REITORIA!I590+MUSEU!I590+ESAG!I590+CEART!I590+FAED!I590+CEAD!I590+CEFID!I590+CESFI!I590+CERES!I590</f>
        <v>11</v>
      </c>
      <c r="I590" s="38">
        <f>(REITORIA!I590-REITORIA!J590)+(MUSEU!I590-MUSEU!J590)+(ESAG!I590-ESAG!J590)+(CEART!I590-CEART!J590)+(FAED!I590-FAED!J590)+(CEAD!I590-CEAD!J590)+(CEFID!I590-CEFID!J590)+(CESFI!I590-CESFI!J590)+(CERES!I590-CERES!J590)</f>
        <v>5</v>
      </c>
      <c r="J590" s="45">
        <f t="shared" si="28"/>
        <v>6</v>
      </c>
      <c r="K590" s="33">
        <v>48.78</v>
      </c>
      <c r="L590" s="33">
        <f t="shared" si="29"/>
        <v>536.58000000000004</v>
      </c>
      <c r="M590" s="30">
        <f t="shared" si="30"/>
        <v>243.9</v>
      </c>
    </row>
    <row r="591" spans="1:13" ht="39.950000000000003" customHeight="1" x14ac:dyDescent="0.45">
      <c r="A591" s="140"/>
      <c r="B591" s="152"/>
      <c r="C591" s="67">
        <v>588</v>
      </c>
      <c r="D591" s="78" t="s">
        <v>393</v>
      </c>
      <c r="E591" s="107" t="s">
        <v>1110</v>
      </c>
      <c r="F591" s="51" t="s">
        <v>394</v>
      </c>
      <c r="G591" s="51" t="s">
        <v>36</v>
      </c>
      <c r="H591" s="32">
        <f>REITORIA!I591+MUSEU!I591+ESAG!I591+CEART!I591+FAED!I591+CEAD!I591+CEFID!I591+CESFI!I591+CERES!I591</f>
        <v>16</v>
      </c>
      <c r="I591" s="38">
        <f>(REITORIA!I591-REITORIA!J591)+(MUSEU!I591-MUSEU!J591)+(ESAG!I591-ESAG!J591)+(CEART!I591-CEART!J591)+(FAED!I591-FAED!J591)+(CEAD!I591-CEAD!J591)+(CEFID!I591-CEFID!J591)+(CESFI!I591-CESFI!J591)+(CERES!I591-CERES!J591)</f>
        <v>6</v>
      </c>
      <c r="J591" s="45">
        <f t="shared" si="28"/>
        <v>10</v>
      </c>
      <c r="K591" s="33">
        <v>132.59</v>
      </c>
      <c r="L591" s="33">
        <f t="shared" si="29"/>
        <v>2121.44</v>
      </c>
      <c r="M591" s="30">
        <f t="shared" si="30"/>
        <v>795.54</v>
      </c>
    </row>
    <row r="592" spans="1:13" ht="39.950000000000003" customHeight="1" x14ac:dyDescent="0.45">
      <c r="A592" s="140"/>
      <c r="B592" s="152"/>
      <c r="C592" s="67">
        <v>589</v>
      </c>
      <c r="D592" s="78" t="s">
        <v>1111</v>
      </c>
      <c r="E592" s="107" t="s">
        <v>1112</v>
      </c>
      <c r="F592" s="51" t="s">
        <v>395</v>
      </c>
      <c r="G592" s="51" t="s">
        <v>36</v>
      </c>
      <c r="H592" s="32">
        <f>REITORIA!I592+MUSEU!I592+ESAG!I592+CEART!I592+FAED!I592+CEAD!I592+CEFID!I592+CESFI!I592+CERES!I592</f>
        <v>8</v>
      </c>
      <c r="I592" s="38">
        <f>(REITORIA!I592-REITORIA!J592)+(MUSEU!I592-MUSEU!J592)+(ESAG!I592-ESAG!J592)+(CEART!I592-CEART!J592)+(FAED!I592-FAED!J592)+(CEAD!I592-CEAD!J592)+(CEFID!I592-CEFID!J592)+(CESFI!I592-CESFI!J592)+(CERES!I592-CERES!J592)</f>
        <v>5</v>
      </c>
      <c r="J592" s="45">
        <f t="shared" si="28"/>
        <v>3</v>
      </c>
      <c r="K592" s="33">
        <v>8.49</v>
      </c>
      <c r="L592" s="33">
        <f t="shared" si="29"/>
        <v>67.92</v>
      </c>
      <c r="M592" s="30">
        <f t="shared" si="30"/>
        <v>42.45</v>
      </c>
    </row>
    <row r="593" spans="1:13" ht="39.950000000000003" customHeight="1" x14ac:dyDescent="0.45">
      <c r="A593" s="140"/>
      <c r="B593" s="152"/>
      <c r="C593" s="68">
        <v>590</v>
      </c>
      <c r="D593" s="78" t="s">
        <v>396</v>
      </c>
      <c r="E593" s="107" t="s">
        <v>1113</v>
      </c>
      <c r="F593" s="51" t="s">
        <v>99</v>
      </c>
      <c r="G593" s="51" t="s">
        <v>36</v>
      </c>
      <c r="H593" s="32">
        <f>REITORIA!I593+MUSEU!I593+ESAG!I593+CEART!I593+FAED!I593+CEAD!I593+CEFID!I593+CESFI!I593+CERES!I593</f>
        <v>5</v>
      </c>
      <c r="I593" s="38">
        <f>(REITORIA!I593-REITORIA!J593)+(MUSEU!I593-MUSEU!J593)+(ESAG!I593-ESAG!J593)+(CEART!I593-CEART!J593)+(FAED!I593-FAED!J593)+(CEAD!I593-CEAD!J593)+(CEFID!I593-CEFID!J593)+(CESFI!I593-CESFI!J593)+(CERES!I593-CERES!J593)</f>
        <v>2</v>
      </c>
      <c r="J593" s="45">
        <f t="shared" si="28"/>
        <v>3</v>
      </c>
      <c r="K593" s="33">
        <v>174.2</v>
      </c>
      <c r="L593" s="33">
        <f t="shared" si="29"/>
        <v>871</v>
      </c>
      <c r="M593" s="30">
        <f t="shared" si="30"/>
        <v>348.4</v>
      </c>
    </row>
    <row r="594" spans="1:13" ht="39.950000000000003" customHeight="1" x14ac:dyDescent="0.45">
      <c r="A594" s="140"/>
      <c r="B594" s="152"/>
      <c r="C594" s="67">
        <v>591</v>
      </c>
      <c r="D594" s="78" t="s">
        <v>425</v>
      </c>
      <c r="E594" s="107" t="s">
        <v>1114</v>
      </c>
      <c r="F594" s="51" t="s">
        <v>35</v>
      </c>
      <c r="G594" s="51" t="s">
        <v>36</v>
      </c>
      <c r="H594" s="32">
        <f>REITORIA!I594+MUSEU!I594+ESAG!I594+CEART!I594+FAED!I594+CEAD!I594+CEFID!I594+CESFI!I594+CERES!I594</f>
        <v>15</v>
      </c>
      <c r="I594" s="38">
        <f>(REITORIA!I594-REITORIA!J594)+(MUSEU!I594-MUSEU!J594)+(ESAG!I594-ESAG!J594)+(CEART!I594-CEART!J594)+(FAED!I594-FAED!J594)+(CEAD!I594-CEAD!J594)+(CEFID!I594-CEFID!J594)+(CESFI!I594-CESFI!J594)+(CERES!I594-CERES!J594)</f>
        <v>4</v>
      </c>
      <c r="J594" s="45">
        <f t="shared" si="28"/>
        <v>11</v>
      </c>
      <c r="K594" s="33">
        <v>16.850000000000001</v>
      </c>
      <c r="L594" s="33">
        <f t="shared" si="29"/>
        <v>252.75000000000003</v>
      </c>
      <c r="M594" s="30">
        <f t="shared" si="30"/>
        <v>67.400000000000006</v>
      </c>
    </row>
    <row r="595" spans="1:13" ht="39.950000000000003" customHeight="1" x14ac:dyDescent="0.45">
      <c r="A595" s="140"/>
      <c r="B595" s="152"/>
      <c r="C595" s="67">
        <v>592</v>
      </c>
      <c r="D595" s="78" t="s">
        <v>397</v>
      </c>
      <c r="E595" s="107" t="s">
        <v>1115</v>
      </c>
      <c r="F595" s="51" t="s">
        <v>35</v>
      </c>
      <c r="G595" s="51" t="s">
        <v>36</v>
      </c>
      <c r="H595" s="32">
        <f>REITORIA!I595+MUSEU!I595+ESAG!I595+CEART!I595+FAED!I595+CEAD!I595+CEFID!I595+CESFI!I595+CERES!I595</f>
        <v>31</v>
      </c>
      <c r="I595" s="38">
        <f>(REITORIA!I595-REITORIA!J595)+(MUSEU!I595-MUSEU!J595)+(ESAG!I595-ESAG!J595)+(CEART!I595-CEART!J595)+(FAED!I595-FAED!J595)+(CEAD!I595-CEAD!J595)+(CEFID!I595-CEFID!J595)+(CESFI!I595-CESFI!J595)+(CERES!I595-CERES!J595)</f>
        <v>5</v>
      </c>
      <c r="J595" s="45">
        <f t="shared" si="28"/>
        <v>26</v>
      </c>
      <c r="K595" s="33">
        <v>11</v>
      </c>
      <c r="L595" s="33">
        <f t="shared" si="29"/>
        <v>341</v>
      </c>
      <c r="M595" s="30">
        <f t="shared" si="30"/>
        <v>55</v>
      </c>
    </row>
    <row r="596" spans="1:13" ht="39.950000000000003" customHeight="1" x14ac:dyDescent="0.45">
      <c r="A596" s="140"/>
      <c r="B596" s="152"/>
      <c r="C596" s="67">
        <v>593</v>
      </c>
      <c r="D596" s="79" t="s">
        <v>398</v>
      </c>
      <c r="E596" s="113" t="s">
        <v>1116</v>
      </c>
      <c r="F596" s="51" t="s">
        <v>99</v>
      </c>
      <c r="G596" s="51" t="s">
        <v>36</v>
      </c>
      <c r="H596" s="32">
        <f>REITORIA!I596+MUSEU!I596+ESAG!I596+CEART!I596+FAED!I596+CEAD!I596+CEFID!I596+CESFI!I596+CERES!I596</f>
        <v>12</v>
      </c>
      <c r="I596" s="38">
        <f>(REITORIA!I596-REITORIA!J596)+(MUSEU!I596-MUSEU!J596)+(ESAG!I596-ESAG!J596)+(CEART!I596-CEART!J596)+(FAED!I596-FAED!J596)+(CEAD!I596-CEAD!J596)+(CEFID!I596-CEFID!J596)+(CESFI!I596-CESFI!J596)+(CERES!I596-CERES!J596)</f>
        <v>0</v>
      </c>
      <c r="J596" s="45">
        <f t="shared" si="28"/>
        <v>12</v>
      </c>
      <c r="K596" s="33">
        <v>15</v>
      </c>
      <c r="L596" s="33">
        <f t="shared" si="29"/>
        <v>180</v>
      </c>
      <c r="M596" s="30">
        <f t="shared" si="30"/>
        <v>0</v>
      </c>
    </row>
    <row r="597" spans="1:13" ht="39.950000000000003" customHeight="1" x14ac:dyDescent="0.45">
      <c r="A597" s="140"/>
      <c r="B597" s="152"/>
      <c r="C597" s="67">
        <v>594</v>
      </c>
      <c r="D597" s="78" t="s">
        <v>1117</v>
      </c>
      <c r="E597" s="107" t="s">
        <v>1118</v>
      </c>
      <c r="F597" s="51" t="s">
        <v>399</v>
      </c>
      <c r="G597" s="51" t="s">
        <v>36</v>
      </c>
      <c r="H597" s="32">
        <f>REITORIA!I597+MUSEU!I597+ESAG!I597+CEART!I597+FAED!I597+CEAD!I597+CEFID!I597+CESFI!I597+CERES!I597</f>
        <v>2</v>
      </c>
      <c r="I597" s="38">
        <f>(REITORIA!I597-REITORIA!J597)+(MUSEU!I597-MUSEU!J597)+(ESAG!I597-ESAG!J597)+(CEART!I597-CEART!J597)+(FAED!I597-FAED!J597)+(CEAD!I597-CEAD!J597)+(CEFID!I597-CEFID!J597)+(CESFI!I597-CESFI!J597)+(CERES!I597-CERES!J597)</f>
        <v>0</v>
      </c>
      <c r="J597" s="45">
        <f t="shared" si="28"/>
        <v>2</v>
      </c>
      <c r="K597" s="33">
        <v>34.46</v>
      </c>
      <c r="L597" s="33">
        <f t="shared" si="29"/>
        <v>68.92</v>
      </c>
      <c r="M597" s="30">
        <f t="shared" si="30"/>
        <v>0</v>
      </c>
    </row>
    <row r="598" spans="1:13" ht="39.950000000000003" customHeight="1" x14ac:dyDescent="0.45">
      <c r="A598" s="140"/>
      <c r="B598" s="152"/>
      <c r="C598" s="67">
        <v>595</v>
      </c>
      <c r="D598" s="78" t="s">
        <v>1119</v>
      </c>
      <c r="E598" s="107" t="s">
        <v>1118</v>
      </c>
      <c r="F598" s="51" t="s">
        <v>399</v>
      </c>
      <c r="G598" s="51" t="s">
        <v>36</v>
      </c>
      <c r="H598" s="32">
        <f>REITORIA!I598+MUSEU!I598+ESAG!I598+CEART!I598+FAED!I598+CEAD!I598+CEFID!I598+CESFI!I598+CERES!I598</f>
        <v>3</v>
      </c>
      <c r="I598" s="38">
        <f>(REITORIA!I598-REITORIA!J598)+(MUSEU!I598-MUSEU!J598)+(ESAG!I598-ESAG!J598)+(CEART!I598-CEART!J598)+(FAED!I598-FAED!J598)+(CEAD!I598-CEAD!J598)+(CEFID!I598-CEFID!J598)+(CESFI!I598-CESFI!J598)+(CERES!I598-CERES!J598)</f>
        <v>3</v>
      </c>
      <c r="J598" s="45">
        <f t="shared" si="28"/>
        <v>0</v>
      </c>
      <c r="K598" s="33">
        <v>36</v>
      </c>
      <c r="L598" s="33">
        <f t="shared" si="29"/>
        <v>108</v>
      </c>
      <c r="M598" s="30">
        <f t="shared" si="30"/>
        <v>108</v>
      </c>
    </row>
    <row r="599" spans="1:13" ht="39.950000000000003" customHeight="1" x14ac:dyDescent="0.45">
      <c r="A599" s="140"/>
      <c r="B599" s="152"/>
      <c r="C599" s="67">
        <v>596</v>
      </c>
      <c r="D599" s="78" t="s">
        <v>400</v>
      </c>
      <c r="E599" s="107" t="s">
        <v>1120</v>
      </c>
      <c r="F599" s="51" t="s">
        <v>401</v>
      </c>
      <c r="G599" s="51" t="s">
        <v>36</v>
      </c>
      <c r="H599" s="32">
        <f>REITORIA!I599+MUSEU!I599+ESAG!I599+CEART!I599+FAED!I599+CEAD!I599+CEFID!I599+CESFI!I599+CERES!I599</f>
        <v>16</v>
      </c>
      <c r="I599" s="38">
        <f>(REITORIA!I599-REITORIA!J599)+(MUSEU!I599-MUSEU!J599)+(ESAG!I599-ESAG!J599)+(CEART!I599-CEART!J599)+(FAED!I599-FAED!J599)+(CEAD!I599-CEAD!J599)+(CEFID!I599-CEFID!J599)+(CESFI!I599-CESFI!J599)+(CERES!I599-CERES!J599)</f>
        <v>0</v>
      </c>
      <c r="J599" s="45">
        <f t="shared" si="28"/>
        <v>16</v>
      </c>
      <c r="K599" s="33">
        <v>16.829999999999998</v>
      </c>
      <c r="L599" s="33">
        <f t="shared" si="29"/>
        <v>269.27999999999997</v>
      </c>
      <c r="M599" s="30">
        <f t="shared" si="30"/>
        <v>0</v>
      </c>
    </row>
    <row r="600" spans="1:13" ht="39.950000000000003" customHeight="1" x14ac:dyDescent="0.45">
      <c r="A600" s="140"/>
      <c r="B600" s="152"/>
      <c r="C600" s="67">
        <v>597</v>
      </c>
      <c r="D600" s="78" t="s">
        <v>402</v>
      </c>
      <c r="E600" s="107" t="s">
        <v>1121</v>
      </c>
      <c r="F600" s="51" t="s">
        <v>99</v>
      </c>
      <c r="G600" s="51" t="s">
        <v>36</v>
      </c>
      <c r="H600" s="32">
        <f>REITORIA!I600+MUSEU!I600+ESAG!I600+CEART!I600+FAED!I600+CEAD!I600+CEFID!I600+CESFI!I600+CERES!I600</f>
        <v>17</v>
      </c>
      <c r="I600" s="38">
        <f>(REITORIA!I600-REITORIA!J600)+(MUSEU!I600-MUSEU!J600)+(ESAG!I600-ESAG!J600)+(CEART!I600-CEART!J600)+(FAED!I600-FAED!J600)+(CEAD!I600-CEAD!J600)+(CEFID!I600-CEFID!J600)+(CESFI!I600-CESFI!J600)+(CERES!I600-CERES!J600)</f>
        <v>0</v>
      </c>
      <c r="J600" s="45">
        <f t="shared" si="28"/>
        <v>17</v>
      </c>
      <c r="K600" s="33">
        <v>57.29</v>
      </c>
      <c r="L600" s="33">
        <f t="shared" si="29"/>
        <v>973.93</v>
      </c>
      <c r="M600" s="30">
        <f t="shared" si="30"/>
        <v>0</v>
      </c>
    </row>
    <row r="601" spans="1:13" ht="39.950000000000003" customHeight="1" x14ac:dyDescent="0.45">
      <c r="A601" s="140"/>
      <c r="B601" s="152"/>
      <c r="C601" s="67">
        <v>598</v>
      </c>
      <c r="D601" s="78" t="s">
        <v>403</v>
      </c>
      <c r="E601" s="107" t="s">
        <v>1122</v>
      </c>
      <c r="F601" s="51" t="s">
        <v>99</v>
      </c>
      <c r="G601" s="51" t="s">
        <v>36</v>
      </c>
      <c r="H601" s="32">
        <f>REITORIA!I601+MUSEU!I601+ESAG!I601+CEART!I601+FAED!I601+CEAD!I601+CEFID!I601+CESFI!I601+CERES!I601</f>
        <v>8</v>
      </c>
      <c r="I601" s="38">
        <f>(REITORIA!I601-REITORIA!J601)+(MUSEU!I601-MUSEU!J601)+(ESAG!I601-ESAG!J601)+(CEART!I601-CEART!J601)+(FAED!I601-FAED!J601)+(CEAD!I601-CEAD!J601)+(CEFID!I601-CEFID!J601)+(CESFI!I601-CESFI!J601)+(CERES!I601-CERES!J601)</f>
        <v>2</v>
      </c>
      <c r="J601" s="45">
        <f t="shared" si="28"/>
        <v>6</v>
      </c>
      <c r="K601" s="33">
        <v>298.55</v>
      </c>
      <c r="L601" s="33">
        <f t="shared" si="29"/>
        <v>2388.4</v>
      </c>
      <c r="M601" s="30">
        <f t="shared" si="30"/>
        <v>597.1</v>
      </c>
    </row>
    <row r="602" spans="1:13" ht="39.950000000000003" customHeight="1" x14ac:dyDescent="0.45">
      <c r="A602" s="140"/>
      <c r="B602" s="152"/>
      <c r="C602" s="67">
        <v>599</v>
      </c>
      <c r="D602" s="78" t="s">
        <v>404</v>
      </c>
      <c r="E602" s="107" t="s">
        <v>1123</v>
      </c>
      <c r="F602" s="51" t="s">
        <v>399</v>
      </c>
      <c r="G602" s="51" t="s">
        <v>36</v>
      </c>
      <c r="H602" s="32">
        <f>REITORIA!I602+MUSEU!I602+ESAG!I602+CEART!I602+FAED!I602+CEAD!I602+CEFID!I602+CESFI!I602+CERES!I602</f>
        <v>3</v>
      </c>
      <c r="I602" s="38">
        <f>(REITORIA!I602-REITORIA!J602)+(MUSEU!I602-MUSEU!J602)+(ESAG!I602-ESAG!J602)+(CEART!I602-CEART!J602)+(FAED!I602-FAED!J602)+(CEAD!I602-CEAD!J602)+(CEFID!I602-CEFID!J602)+(CESFI!I602-CESFI!J602)+(CERES!I602-CERES!J602)</f>
        <v>3</v>
      </c>
      <c r="J602" s="45">
        <f t="shared" si="28"/>
        <v>0</v>
      </c>
      <c r="K602" s="33">
        <v>3.76</v>
      </c>
      <c r="L602" s="33">
        <f t="shared" si="29"/>
        <v>11.28</v>
      </c>
      <c r="M602" s="30">
        <f t="shared" si="30"/>
        <v>11.28</v>
      </c>
    </row>
    <row r="603" spans="1:13" ht="39.950000000000003" customHeight="1" x14ac:dyDescent="0.45">
      <c r="A603" s="140"/>
      <c r="B603" s="152"/>
      <c r="C603" s="67">
        <v>600</v>
      </c>
      <c r="D603" s="78" t="s">
        <v>405</v>
      </c>
      <c r="E603" s="107" t="s">
        <v>1124</v>
      </c>
      <c r="F603" s="51" t="s">
        <v>399</v>
      </c>
      <c r="G603" s="51" t="s">
        <v>36</v>
      </c>
      <c r="H603" s="32">
        <f>REITORIA!I603+MUSEU!I603+ESAG!I603+CEART!I603+FAED!I603+CEAD!I603+CEFID!I603+CESFI!I603+CERES!I603</f>
        <v>2</v>
      </c>
      <c r="I603" s="38">
        <f>(REITORIA!I603-REITORIA!J603)+(MUSEU!I603-MUSEU!J603)+(ESAG!I603-ESAG!J603)+(CEART!I603-CEART!J603)+(FAED!I603-FAED!J603)+(CEAD!I603-CEAD!J603)+(CEFID!I603-CEFID!J603)+(CESFI!I603-CESFI!J603)+(CERES!I603-CERES!J603)</f>
        <v>1</v>
      </c>
      <c r="J603" s="45">
        <f t="shared" si="28"/>
        <v>1</v>
      </c>
      <c r="K603" s="33">
        <v>356.69</v>
      </c>
      <c r="L603" s="33">
        <f t="shared" si="29"/>
        <v>713.38</v>
      </c>
      <c r="M603" s="30">
        <f t="shared" si="30"/>
        <v>356.69</v>
      </c>
    </row>
    <row r="604" spans="1:13" ht="39.950000000000003" customHeight="1" x14ac:dyDescent="0.45">
      <c r="A604" s="140"/>
      <c r="B604" s="152"/>
      <c r="C604" s="67">
        <v>601</v>
      </c>
      <c r="D604" s="79" t="s">
        <v>407</v>
      </c>
      <c r="E604" s="113" t="s">
        <v>1125</v>
      </c>
      <c r="F604" s="51" t="s">
        <v>99</v>
      </c>
      <c r="G604" s="51" t="s">
        <v>36</v>
      </c>
      <c r="H604" s="32">
        <f>REITORIA!I604+MUSEU!I604+ESAG!I604+CEART!I604+FAED!I604+CEAD!I604+CEFID!I604+CESFI!I604+CERES!I604</f>
        <v>137</v>
      </c>
      <c r="I604" s="38">
        <f>(REITORIA!I604-REITORIA!J604)+(MUSEU!I604-MUSEU!J604)+(ESAG!I604-ESAG!J604)+(CEART!I604-CEART!J604)+(FAED!I604-FAED!J604)+(CEAD!I604-CEAD!J604)+(CEFID!I604-CEFID!J604)+(CESFI!I604-CESFI!J604)+(CERES!I604-CERES!J604)</f>
        <v>10</v>
      </c>
      <c r="J604" s="45">
        <f t="shared" si="28"/>
        <v>127</v>
      </c>
      <c r="K604" s="33">
        <v>4.5999999999999996</v>
      </c>
      <c r="L604" s="33">
        <f t="shared" si="29"/>
        <v>630.19999999999993</v>
      </c>
      <c r="M604" s="30">
        <f t="shared" si="30"/>
        <v>46</v>
      </c>
    </row>
    <row r="605" spans="1:13" ht="39.950000000000003" customHeight="1" x14ac:dyDescent="0.45">
      <c r="A605" s="140"/>
      <c r="B605" s="152"/>
      <c r="C605" s="67">
        <v>602</v>
      </c>
      <c r="D605" s="78" t="s">
        <v>409</v>
      </c>
      <c r="E605" s="107" t="s">
        <v>1126</v>
      </c>
      <c r="F605" s="51" t="s">
        <v>99</v>
      </c>
      <c r="G605" s="51" t="s">
        <v>36</v>
      </c>
      <c r="H605" s="32">
        <f>REITORIA!I605+MUSEU!I605+ESAG!I605+CEART!I605+FAED!I605+CEAD!I605+CEFID!I605+CESFI!I605+CERES!I605</f>
        <v>121</v>
      </c>
      <c r="I605" s="38">
        <f>(REITORIA!I605-REITORIA!J605)+(MUSEU!I605-MUSEU!J605)+(ESAG!I605-ESAG!J605)+(CEART!I605-CEART!J605)+(FAED!I605-FAED!J605)+(CEAD!I605-CEAD!J605)+(CEFID!I605-CEFID!J605)+(CESFI!I605-CESFI!J605)+(CERES!I605-CERES!J605)</f>
        <v>31</v>
      </c>
      <c r="J605" s="45">
        <f t="shared" si="28"/>
        <v>90</v>
      </c>
      <c r="K605" s="33">
        <v>2.39</v>
      </c>
      <c r="L605" s="33">
        <f t="shared" si="29"/>
        <v>289.19</v>
      </c>
      <c r="M605" s="30">
        <f t="shared" si="30"/>
        <v>74.09</v>
      </c>
    </row>
    <row r="606" spans="1:13" ht="39.950000000000003" customHeight="1" x14ac:dyDescent="0.45">
      <c r="A606" s="140"/>
      <c r="B606" s="152"/>
      <c r="C606" s="68">
        <v>603</v>
      </c>
      <c r="D606" s="79" t="s">
        <v>390</v>
      </c>
      <c r="E606" s="113" t="s">
        <v>1127</v>
      </c>
      <c r="F606" s="52" t="s">
        <v>528</v>
      </c>
      <c r="G606" s="52" t="s">
        <v>36</v>
      </c>
      <c r="H606" s="32">
        <f>REITORIA!I606+MUSEU!I606+ESAG!I606+CEART!I606+FAED!I606+CEAD!I606+CEFID!I606+CESFI!I606+CERES!I606</f>
        <v>10</v>
      </c>
      <c r="I606" s="38">
        <f>(REITORIA!I606-REITORIA!J606)+(MUSEU!I606-MUSEU!J606)+(ESAG!I606-ESAG!J606)+(CEART!I606-CEART!J606)+(FAED!I606-FAED!J606)+(CEAD!I606-CEAD!J606)+(CEFID!I606-CEFID!J606)+(CESFI!I606-CESFI!J606)+(CERES!I606-CERES!J606)</f>
        <v>0</v>
      </c>
      <c r="J606" s="45">
        <f t="shared" si="28"/>
        <v>10</v>
      </c>
      <c r="K606" s="33">
        <v>13.3</v>
      </c>
      <c r="L606" s="33">
        <f t="shared" si="29"/>
        <v>133</v>
      </c>
      <c r="M606" s="30">
        <f t="shared" si="30"/>
        <v>0</v>
      </c>
    </row>
    <row r="607" spans="1:13" ht="39.950000000000003" customHeight="1" x14ac:dyDescent="0.45">
      <c r="A607" s="140"/>
      <c r="B607" s="152"/>
      <c r="C607" s="68">
        <v>604</v>
      </c>
      <c r="D607" s="78" t="s">
        <v>1128</v>
      </c>
      <c r="E607" s="107" t="s">
        <v>1129</v>
      </c>
      <c r="F607" s="51" t="s">
        <v>99</v>
      </c>
      <c r="G607" s="52" t="s">
        <v>36</v>
      </c>
      <c r="H607" s="32">
        <f>REITORIA!I607+MUSEU!I607+ESAG!I607+CEART!I607+FAED!I607+CEAD!I607+CEFID!I607+CESFI!I607+CERES!I607</f>
        <v>1</v>
      </c>
      <c r="I607" s="38">
        <f>(REITORIA!I607-REITORIA!J607)+(MUSEU!I607-MUSEU!J607)+(ESAG!I607-ESAG!J607)+(CEART!I607-CEART!J607)+(FAED!I607-FAED!J607)+(CEAD!I607-CEAD!J607)+(CEFID!I607-CEFID!J607)+(CESFI!I607-CESFI!J607)+(CERES!I607-CERES!J607)</f>
        <v>1</v>
      </c>
      <c r="J607" s="45">
        <f t="shared" si="28"/>
        <v>0</v>
      </c>
      <c r="K607" s="33">
        <v>21.65</v>
      </c>
      <c r="L607" s="33">
        <f t="shared" si="29"/>
        <v>21.65</v>
      </c>
      <c r="M607" s="30">
        <f t="shared" si="30"/>
        <v>21.65</v>
      </c>
    </row>
    <row r="608" spans="1:13" ht="39.950000000000003" customHeight="1" x14ac:dyDescent="0.45">
      <c r="A608" s="140"/>
      <c r="B608" s="152"/>
      <c r="C608" s="67">
        <v>605</v>
      </c>
      <c r="D608" s="78" t="s">
        <v>1130</v>
      </c>
      <c r="E608" s="107" t="s">
        <v>1118</v>
      </c>
      <c r="F608" s="52" t="s">
        <v>394</v>
      </c>
      <c r="G608" s="52" t="s">
        <v>36</v>
      </c>
      <c r="H608" s="32">
        <f>REITORIA!I608+MUSEU!I608+ESAG!I608+CEART!I608+FAED!I608+CEAD!I608+CEFID!I608+CESFI!I608+CERES!I608</f>
        <v>8</v>
      </c>
      <c r="I608" s="38">
        <f>(REITORIA!I608-REITORIA!J608)+(MUSEU!I608-MUSEU!J608)+(ESAG!I608-ESAG!J608)+(CEART!I608-CEART!J608)+(FAED!I608-FAED!J608)+(CEAD!I608-CEAD!J608)+(CEFID!I608-CEFID!J608)+(CESFI!I608-CESFI!J608)+(CERES!I608-CERES!J608)</f>
        <v>0</v>
      </c>
      <c r="J608" s="45">
        <f t="shared" si="28"/>
        <v>8</v>
      </c>
      <c r="K608" s="33">
        <v>42.26</v>
      </c>
      <c r="L608" s="33">
        <f t="shared" si="29"/>
        <v>338.08</v>
      </c>
      <c r="M608" s="30">
        <f t="shared" si="30"/>
        <v>0</v>
      </c>
    </row>
    <row r="609" spans="1:13" ht="39.950000000000003" customHeight="1" x14ac:dyDescent="0.45">
      <c r="A609" s="140"/>
      <c r="B609" s="152"/>
      <c r="C609" s="68">
        <v>606</v>
      </c>
      <c r="D609" s="85" t="s">
        <v>1131</v>
      </c>
      <c r="E609" s="110" t="s">
        <v>1132</v>
      </c>
      <c r="F609" s="51" t="s">
        <v>228</v>
      </c>
      <c r="G609" s="52" t="s">
        <v>36</v>
      </c>
      <c r="H609" s="32">
        <f>REITORIA!I609+MUSEU!I609+ESAG!I609+CEART!I609+FAED!I609+CEAD!I609+CEFID!I609+CESFI!I609+CERES!I609</f>
        <v>2</v>
      </c>
      <c r="I609" s="38">
        <f>(REITORIA!I609-REITORIA!J609)+(MUSEU!I609-MUSEU!J609)+(ESAG!I609-ESAG!J609)+(CEART!I609-CEART!J609)+(FAED!I609-FAED!J609)+(CEAD!I609-CEAD!J609)+(CEFID!I609-CEFID!J609)+(CESFI!I609-CESFI!J609)+(CERES!I609-CERES!J609)</f>
        <v>0</v>
      </c>
      <c r="J609" s="45">
        <f t="shared" si="28"/>
        <v>2</v>
      </c>
      <c r="K609" s="33">
        <v>55.69</v>
      </c>
      <c r="L609" s="33">
        <f t="shared" si="29"/>
        <v>111.38</v>
      </c>
      <c r="M609" s="30">
        <f t="shared" si="30"/>
        <v>0</v>
      </c>
    </row>
    <row r="610" spans="1:13" ht="39.950000000000003" customHeight="1" x14ac:dyDescent="0.45">
      <c r="A610" s="140"/>
      <c r="B610" s="152"/>
      <c r="C610" s="68">
        <v>607</v>
      </c>
      <c r="D610" s="78" t="s">
        <v>425</v>
      </c>
      <c r="E610" s="107" t="s">
        <v>1133</v>
      </c>
      <c r="F610" s="52" t="s">
        <v>528</v>
      </c>
      <c r="G610" s="52" t="s">
        <v>36</v>
      </c>
      <c r="H610" s="32">
        <f>REITORIA!I610+MUSEU!I610+ESAG!I610+CEART!I610+FAED!I610+CEAD!I610+CEFID!I610+CESFI!I610+CERES!I610</f>
        <v>10</v>
      </c>
      <c r="I610" s="38">
        <f>(REITORIA!I610-REITORIA!J610)+(MUSEU!I610-MUSEU!J610)+(ESAG!I610-ESAG!J610)+(CEART!I610-CEART!J610)+(FAED!I610-FAED!J610)+(CEAD!I610-CEAD!J610)+(CEFID!I610-CEFID!J610)+(CESFI!I610-CESFI!J610)+(CERES!I610-CERES!J610)</f>
        <v>5</v>
      </c>
      <c r="J610" s="45">
        <f t="shared" si="28"/>
        <v>5</v>
      </c>
      <c r="K610" s="33">
        <v>13.74</v>
      </c>
      <c r="L610" s="33">
        <f t="shared" si="29"/>
        <v>137.4</v>
      </c>
      <c r="M610" s="30">
        <f t="shared" si="30"/>
        <v>68.7</v>
      </c>
    </row>
    <row r="611" spans="1:13" ht="39.950000000000003" customHeight="1" x14ac:dyDescent="0.45">
      <c r="A611" s="140"/>
      <c r="B611" s="152"/>
      <c r="C611" s="67">
        <v>608</v>
      </c>
      <c r="D611" s="78" t="s">
        <v>1134</v>
      </c>
      <c r="E611" s="107" t="s">
        <v>1135</v>
      </c>
      <c r="F611" s="52" t="s">
        <v>35</v>
      </c>
      <c r="G611" s="52" t="s">
        <v>36</v>
      </c>
      <c r="H611" s="32">
        <f>REITORIA!I611+MUSEU!I611+ESAG!I611+CEART!I611+FAED!I611+CEAD!I611+CEFID!I611+CESFI!I611+CERES!I611</f>
        <v>2</v>
      </c>
      <c r="I611" s="38">
        <f>(REITORIA!I611-REITORIA!J611)+(MUSEU!I611-MUSEU!J611)+(ESAG!I611-ESAG!J611)+(CEART!I611-CEART!J611)+(FAED!I611-FAED!J611)+(CEAD!I611-CEAD!J611)+(CEFID!I611-CEFID!J611)+(CESFI!I611-CESFI!J611)+(CERES!I611-CERES!J611)</f>
        <v>0</v>
      </c>
      <c r="J611" s="45">
        <f t="shared" si="28"/>
        <v>2</v>
      </c>
      <c r="K611" s="33">
        <v>168</v>
      </c>
      <c r="L611" s="33">
        <f t="shared" si="29"/>
        <v>336</v>
      </c>
      <c r="M611" s="30">
        <f t="shared" si="30"/>
        <v>0</v>
      </c>
    </row>
    <row r="612" spans="1:13" ht="39.950000000000003" customHeight="1" x14ac:dyDescent="0.45">
      <c r="A612" s="140"/>
      <c r="B612" s="152"/>
      <c r="C612" s="67">
        <v>609</v>
      </c>
      <c r="D612" s="78" t="s">
        <v>1136</v>
      </c>
      <c r="E612" s="107" t="s">
        <v>1137</v>
      </c>
      <c r="F612" s="52" t="s">
        <v>35</v>
      </c>
      <c r="G612" s="52" t="s">
        <v>36</v>
      </c>
      <c r="H612" s="32">
        <f>REITORIA!I612+MUSEU!I612+ESAG!I612+CEART!I612+FAED!I612+CEAD!I612+CEFID!I612+CESFI!I612+CERES!I612</f>
        <v>3</v>
      </c>
      <c r="I612" s="38">
        <f>(REITORIA!I612-REITORIA!J612)+(MUSEU!I612-MUSEU!J612)+(ESAG!I612-ESAG!J612)+(CEART!I612-CEART!J612)+(FAED!I612-FAED!J612)+(CEAD!I612-CEAD!J612)+(CEFID!I612-CEFID!J612)+(CESFI!I612-CESFI!J612)+(CERES!I612-CERES!J612)</f>
        <v>0</v>
      </c>
      <c r="J612" s="45">
        <f t="shared" si="28"/>
        <v>3</v>
      </c>
      <c r="K612" s="33">
        <v>26.7</v>
      </c>
      <c r="L612" s="33">
        <f t="shared" si="29"/>
        <v>80.099999999999994</v>
      </c>
      <c r="M612" s="30">
        <f t="shared" si="30"/>
        <v>0</v>
      </c>
    </row>
    <row r="613" spans="1:13" ht="39.950000000000003" customHeight="1" x14ac:dyDescent="0.45">
      <c r="A613" s="140"/>
      <c r="B613" s="152"/>
      <c r="C613" s="67">
        <v>610</v>
      </c>
      <c r="D613" s="78" t="s">
        <v>1138</v>
      </c>
      <c r="E613" s="107" t="s">
        <v>1139</v>
      </c>
      <c r="F613" s="52" t="s">
        <v>35</v>
      </c>
      <c r="G613" s="52" t="s">
        <v>36</v>
      </c>
      <c r="H613" s="32">
        <f>REITORIA!I613+MUSEU!I613+ESAG!I613+CEART!I613+FAED!I613+CEAD!I613+CEFID!I613+CESFI!I613+CERES!I613</f>
        <v>3</v>
      </c>
      <c r="I613" s="38">
        <f>(REITORIA!I613-REITORIA!J613)+(MUSEU!I613-MUSEU!J613)+(ESAG!I613-ESAG!J613)+(CEART!I613-CEART!J613)+(FAED!I613-FAED!J613)+(CEAD!I613-CEAD!J613)+(CEFID!I613-CEFID!J613)+(CESFI!I613-CESFI!J613)+(CERES!I613-CERES!J613)</f>
        <v>0</v>
      </c>
      <c r="J613" s="45">
        <f t="shared" si="28"/>
        <v>3</v>
      </c>
      <c r="K613" s="33">
        <v>30.75</v>
      </c>
      <c r="L613" s="33">
        <f t="shared" si="29"/>
        <v>92.25</v>
      </c>
      <c r="M613" s="30">
        <f t="shared" si="30"/>
        <v>0</v>
      </c>
    </row>
    <row r="614" spans="1:13" ht="39.950000000000003" customHeight="1" x14ac:dyDescent="0.45">
      <c r="A614" s="140"/>
      <c r="B614" s="152"/>
      <c r="C614" s="68">
        <v>611</v>
      </c>
      <c r="D614" s="78" t="s">
        <v>1140</v>
      </c>
      <c r="E614" s="107" t="s">
        <v>1141</v>
      </c>
      <c r="F614" s="51" t="s">
        <v>399</v>
      </c>
      <c r="G614" s="52" t="s">
        <v>36</v>
      </c>
      <c r="H614" s="32">
        <f>REITORIA!I614+MUSEU!I614+ESAG!I614+CEART!I614+FAED!I614+CEAD!I614+CEFID!I614+CESFI!I614+CERES!I614</f>
        <v>10</v>
      </c>
      <c r="I614" s="38">
        <f>(REITORIA!I614-REITORIA!J614)+(MUSEU!I614-MUSEU!J614)+(ESAG!I614-ESAG!J614)+(CEART!I614-CEART!J614)+(FAED!I614-FAED!J614)+(CEAD!I614-CEAD!J614)+(CEFID!I614-CEFID!J614)+(CESFI!I614-CESFI!J614)+(CERES!I614-CERES!J614)</f>
        <v>10</v>
      </c>
      <c r="J614" s="45">
        <f t="shared" si="28"/>
        <v>0</v>
      </c>
      <c r="K614" s="33">
        <v>3.64</v>
      </c>
      <c r="L614" s="33">
        <f t="shared" si="29"/>
        <v>36.4</v>
      </c>
      <c r="M614" s="30">
        <f t="shared" si="30"/>
        <v>36.4</v>
      </c>
    </row>
    <row r="615" spans="1:13" ht="39.950000000000003" customHeight="1" x14ac:dyDescent="0.45">
      <c r="A615" s="140"/>
      <c r="B615" s="152"/>
      <c r="C615" s="68">
        <v>612</v>
      </c>
      <c r="D615" s="78" t="s">
        <v>1142</v>
      </c>
      <c r="E615" s="107" t="s">
        <v>1143</v>
      </c>
      <c r="F615" s="51" t="s">
        <v>399</v>
      </c>
      <c r="G615" s="52" t="s">
        <v>36</v>
      </c>
      <c r="H615" s="32">
        <f>REITORIA!I615+MUSEU!I615+ESAG!I615+CEART!I615+FAED!I615+CEAD!I615+CEFID!I615+CESFI!I615+CERES!I615</f>
        <v>4</v>
      </c>
      <c r="I615" s="38">
        <f>(REITORIA!I615-REITORIA!J615)+(MUSEU!I615-MUSEU!J615)+(ESAG!I615-ESAG!J615)+(CEART!I615-CEART!J615)+(FAED!I615-FAED!J615)+(CEAD!I615-CEAD!J615)+(CEFID!I615-CEFID!J615)+(CESFI!I615-CESFI!J615)+(CERES!I615-CERES!J615)</f>
        <v>4</v>
      </c>
      <c r="J615" s="45">
        <f t="shared" si="28"/>
        <v>0</v>
      </c>
      <c r="K615" s="33">
        <v>9.93</v>
      </c>
      <c r="L615" s="33">
        <f t="shared" si="29"/>
        <v>39.72</v>
      </c>
      <c r="M615" s="30">
        <f t="shared" si="30"/>
        <v>39.72</v>
      </c>
    </row>
    <row r="616" spans="1:13" ht="39.950000000000003" customHeight="1" x14ac:dyDescent="0.45">
      <c r="A616" s="140"/>
      <c r="B616" s="152"/>
      <c r="C616" s="68">
        <v>613</v>
      </c>
      <c r="D616" s="90" t="s">
        <v>1144</v>
      </c>
      <c r="E616" s="114" t="s">
        <v>1145</v>
      </c>
      <c r="F616" s="52" t="s">
        <v>424</v>
      </c>
      <c r="G616" s="52" t="s">
        <v>36</v>
      </c>
      <c r="H616" s="32">
        <f>REITORIA!I616+MUSEU!I616+ESAG!I616+CEART!I616+FAED!I616+CEAD!I616+CEFID!I616+CESFI!I616+CERES!I616</f>
        <v>5</v>
      </c>
      <c r="I616" s="38">
        <f>(REITORIA!I616-REITORIA!J616)+(MUSEU!I616-MUSEU!J616)+(ESAG!I616-ESAG!J616)+(CEART!I616-CEART!J616)+(FAED!I616-FAED!J616)+(CEAD!I616-CEAD!J616)+(CEFID!I616-CEFID!J616)+(CESFI!I616-CESFI!J616)+(CERES!I616-CERES!J616)</f>
        <v>0</v>
      </c>
      <c r="J616" s="45">
        <f t="shared" si="28"/>
        <v>5</v>
      </c>
      <c r="K616" s="33">
        <v>319.08999999999997</v>
      </c>
      <c r="L616" s="33">
        <f t="shared" si="29"/>
        <v>1595.4499999999998</v>
      </c>
      <c r="M616" s="30">
        <f t="shared" si="30"/>
        <v>0</v>
      </c>
    </row>
    <row r="617" spans="1:13" ht="39.950000000000003" customHeight="1" x14ac:dyDescent="0.45">
      <c r="A617" s="140"/>
      <c r="B617" s="152"/>
      <c r="C617" s="68">
        <v>614</v>
      </c>
      <c r="D617" s="78" t="s">
        <v>1146</v>
      </c>
      <c r="E617" s="107" t="s">
        <v>1143</v>
      </c>
      <c r="F617" s="51" t="s">
        <v>399</v>
      </c>
      <c r="G617" s="52" t="s">
        <v>36</v>
      </c>
      <c r="H617" s="32">
        <f>REITORIA!I617+MUSEU!I617+ESAG!I617+CEART!I617+FAED!I617+CEAD!I617+CEFID!I617+CESFI!I617+CERES!I617</f>
        <v>1</v>
      </c>
      <c r="I617" s="38">
        <f>(REITORIA!I617-REITORIA!J617)+(MUSEU!I617-MUSEU!J617)+(ESAG!I617-ESAG!J617)+(CEART!I617-CEART!J617)+(FAED!I617-FAED!J617)+(CEAD!I617-CEAD!J617)+(CEFID!I617-CEFID!J617)+(CESFI!I617-CESFI!J617)+(CERES!I617-CERES!J617)</f>
        <v>1</v>
      </c>
      <c r="J617" s="45">
        <f t="shared" si="28"/>
        <v>0</v>
      </c>
      <c r="K617" s="33">
        <v>10</v>
      </c>
      <c r="L617" s="33">
        <f t="shared" si="29"/>
        <v>10</v>
      </c>
      <c r="M617" s="30">
        <f t="shared" si="30"/>
        <v>10</v>
      </c>
    </row>
    <row r="618" spans="1:13" ht="39.950000000000003" customHeight="1" x14ac:dyDescent="0.45">
      <c r="A618" s="140"/>
      <c r="B618" s="152"/>
      <c r="C618" s="68">
        <v>615</v>
      </c>
      <c r="D618" s="78" t="s">
        <v>408</v>
      </c>
      <c r="E618" s="107" t="s">
        <v>1147</v>
      </c>
      <c r="F618" s="52" t="s">
        <v>424</v>
      </c>
      <c r="G618" s="52" t="s">
        <v>36</v>
      </c>
      <c r="H618" s="32">
        <f>REITORIA!I618+MUSEU!I618+ESAG!I618+CEART!I618+FAED!I618+CEAD!I618+CEFID!I618+CESFI!I618+CERES!I618</f>
        <v>10</v>
      </c>
      <c r="I618" s="38">
        <f>(REITORIA!I618-REITORIA!J618)+(MUSEU!I618-MUSEU!J618)+(ESAG!I618-ESAG!J618)+(CEART!I618-CEART!J618)+(FAED!I618-FAED!J618)+(CEAD!I618-CEAD!J618)+(CEFID!I618-CEFID!J618)+(CESFI!I618-CESFI!J618)+(CERES!I618-CERES!J618)</f>
        <v>0</v>
      </c>
      <c r="J618" s="45">
        <f t="shared" si="28"/>
        <v>10</v>
      </c>
      <c r="K618" s="33">
        <v>80.5</v>
      </c>
      <c r="L618" s="33">
        <f t="shared" si="29"/>
        <v>805</v>
      </c>
      <c r="M618" s="30">
        <f t="shared" si="30"/>
        <v>0</v>
      </c>
    </row>
    <row r="619" spans="1:13" ht="39.950000000000003" customHeight="1" x14ac:dyDescent="0.45">
      <c r="A619" s="140"/>
      <c r="B619" s="152"/>
      <c r="C619" s="68">
        <v>616</v>
      </c>
      <c r="D619" s="90" t="s">
        <v>1148</v>
      </c>
      <c r="E619" s="114" t="s">
        <v>1149</v>
      </c>
      <c r="F619" s="52" t="s">
        <v>99</v>
      </c>
      <c r="G619" s="52" t="s">
        <v>36</v>
      </c>
      <c r="H619" s="32">
        <f>REITORIA!I619+MUSEU!I619+ESAG!I619+CEART!I619+FAED!I619+CEAD!I619+CEFID!I619+CESFI!I619+CERES!I619</f>
        <v>20</v>
      </c>
      <c r="I619" s="38">
        <f>(REITORIA!I619-REITORIA!J619)+(MUSEU!I619-MUSEU!J619)+(ESAG!I619-ESAG!J619)+(CEART!I619-CEART!J619)+(FAED!I619-FAED!J619)+(CEAD!I619-CEAD!J619)+(CEFID!I619-CEFID!J619)+(CESFI!I619-CESFI!J619)+(CERES!I619-CERES!J619)</f>
        <v>0</v>
      </c>
      <c r="J619" s="45">
        <f t="shared" si="28"/>
        <v>20</v>
      </c>
      <c r="K619" s="33">
        <v>6.91</v>
      </c>
      <c r="L619" s="33">
        <f t="shared" si="29"/>
        <v>138.19999999999999</v>
      </c>
      <c r="M619" s="30">
        <f t="shared" si="30"/>
        <v>0</v>
      </c>
    </row>
    <row r="620" spans="1:13" ht="39.950000000000003" customHeight="1" x14ac:dyDescent="0.45">
      <c r="A620" s="141"/>
      <c r="B620" s="153"/>
      <c r="C620" s="68">
        <v>617</v>
      </c>
      <c r="D620" s="78" t="s">
        <v>1150</v>
      </c>
      <c r="E620" s="107" t="s">
        <v>1151</v>
      </c>
      <c r="F620" s="52" t="s">
        <v>399</v>
      </c>
      <c r="G620" s="52" t="s">
        <v>36</v>
      </c>
      <c r="H620" s="32">
        <f>REITORIA!I620+MUSEU!I620+ESAG!I620+CEART!I620+FAED!I620+CEAD!I620+CEFID!I620+CESFI!I620+CERES!I620</f>
        <v>4</v>
      </c>
      <c r="I620" s="38">
        <f>(REITORIA!I620-REITORIA!J620)+(MUSEU!I620-MUSEU!J620)+(ESAG!I620-ESAG!J620)+(CEART!I620-CEART!J620)+(FAED!I620-FAED!J620)+(CEAD!I620-CEAD!J620)+(CEFID!I620-CEFID!J620)+(CESFI!I620-CESFI!J620)+(CERES!I620-CERES!J620)</f>
        <v>0</v>
      </c>
      <c r="J620" s="45">
        <f t="shared" si="28"/>
        <v>4</v>
      </c>
      <c r="K620" s="33">
        <v>53.5</v>
      </c>
      <c r="L620" s="33">
        <f t="shared" si="29"/>
        <v>214</v>
      </c>
      <c r="M620" s="30">
        <f t="shared" si="30"/>
        <v>0</v>
      </c>
    </row>
    <row r="621" spans="1:13" ht="39.950000000000003" customHeight="1" x14ac:dyDescent="0.45">
      <c r="A621" s="154">
        <v>11</v>
      </c>
      <c r="B621" s="159" t="s">
        <v>626</v>
      </c>
      <c r="C621" s="66">
        <v>618</v>
      </c>
      <c r="D621" s="75" t="s">
        <v>410</v>
      </c>
      <c r="E621" s="104" t="s">
        <v>1152</v>
      </c>
      <c r="F621" s="49" t="s">
        <v>35</v>
      </c>
      <c r="G621" s="49" t="s">
        <v>411</v>
      </c>
      <c r="H621" s="32">
        <f>REITORIA!I621+MUSEU!I621+ESAG!I621+CEART!I621+FAED!I621+CEAD!I621+CEFID!I621+CESFI!I621+CERES!I621</f>
        <v>8</v>
      </c>
      <c r="I621" s="38">
        <f>(REITORIA!I621-REITORIA!J621)+(MUSEU!I621-MUSEU!J621)+(ESAG!I621-ESAG!J621)+(CEART!I621-CEART!J621)+(FAED!I621-FAED!J621)+(CEAD!I621-CEAD!J621)+(CEFID!I621-CEFID!J621)+(CESFI!I621-CESFI!J621)+(CERES!I621-CERES!J621)</f>
        <v>2</v>
      </c>
      <c r="J621" s="45">
        <f t="shared" si="28"/>
        <v>6</v>
      </c>
      <c r="K621" s="33">
        <v>833.69</v>
      </c>
      <c r="L621" s="33">
        <f t="shared" si="29"/>
        <v>6669.52</v>
      </c>
      <c r="M621" s="30">
        <f t="shared" si="30"/>
        <v>1667.38</v>
      </c>
    </row>
    <row r="622" spans="1:13" ht="39.950000000000003" customHeight="1" x14ac:dyDescent="0.45">
      <c r="A622" s="155"/>
      <c r="B622" s="157"/>
      <c r="C622" s="66">
        <v>619</v>
      </c>
      <c r="D622" s="75" t="s">
        <v>412</v>
      </c>
      <c r="E622" s="104" t="s">
        <v>1153</v>
      </c>
      <c r="F622" s="49" t="s">
        <v>4</v>
      </c>
      <c r="G622" s="49" t="s">
        <v>411</v>
      </c>
      <c r="H622" s="32">
        <f>REITORIA!I622+MUSEU!I622+ESAG!I622+CEART!I622+FAED!I622+CEAD!I622+CEFID!I622+CESFI!I622+CERES!I622</f>
        <v>4</v>
      </c>
      <c r="I622" s="38">
        <f>(REITORIA!I622-REITORIA!J622)+(MUSEU!I622-MUSEU!J622)+(ESAG!I622-ESAG!J622)+(CEART!I622-CEART!J622)+(FAED!I622-FAED!J622)+(CEAD!I622-CEAD!J622)+(CEFID!I622-CEFID!J622)+(CESFI!I622-CESFI!J622)+(CERES!I622-CERES!J622)</f>
        <v>1</v>
      </c>
      <c r="J622" s="45">
        <f t="shared" si="28"/>
        <v>3</v>
      </c>
      <c r="K622" s="33">
        <v>1355.11</v>
      </c>
      <c r="L622" s="33">
        <f t="shared" si="29"/>
        <v>5420.44</v>
      </c>
      <c r="M622" s="30">
        <f t="shared" si="30"/>
        <v>1355.11</v>
      </c>
    </row>
    <row r="623" spans="1:13" ht="39.950000000000003" customHeight="1" x14ac:dyDescent="0.45">
      <c r="A623" s="155"/>
      <c r="B623" s="157"/>
      <c r="C623" s="66">
        <v>620</v>
      </c>
      <c r="D623" s="75" t="s">
        <v>413</v>
      </c>
      <c r="E623" s="104" t="s">
        <v>1154</v>
      </c>
      <c r="F623" s="49" t="s">
        <v>4</v>
      </c>
      <c r="G623" s="49" t="s">
        <v>411</v>
      </c>
      <c r="H623" s="32">
        <f>REITORIA!I623+MUSEU!I623+ESAG!I623+CEART!I623+FAED!I623+CEAD!I623+CEFID!I623+CESFI!I623+CERES!I623</f>
        <v>7</v>
      </c>
      <c r="I623" s="38">
        <f>(REITORIA!I623-REITORIA!J623)+(MUSEU!I623-MUSEU!J623)+(ESAG!I623-ESAG!J623)+(CEART!I623-CEART!J623)+(FAED!I623-FAED!J623)+(CEAD!I623-CEAD!J623)+(CEFID!I623-CEFID!J623)+(CESFI!I623-CESFI!J623)+(CERES!I623-CERES!J623)</f>
        <v>2</v>
      </c>
      <c r="J623" s="45">
        <f t="shared" si="28"/>
        <v>5</v>
      </c>
      <c r="K623" s="33">
        <v>342.74</v>
      </c>
      <c r="L623" s="33">
        <f t="shared" si="29"/>
        <v>2399.1800000000003</v>
      </c>
      <c r="M623" s="30">
        <f t="shared" si="30"/>
        <v>685.48</v>
      </c>
    </row>
    <row r="624" spans="1:13" ht="39.950000000000003" customHeight="1" x14ac:dyDescent="0.45">
      <c r="A624" s="155"/>
      <c r="B624" s="157"/>
      <c r="C624" s="66">
        <v>621</v>
      </c>
      <c r="D624" s="77" t="s">
        <v>414</v>
      </c>
      <c r="E624" s="104" t="s">
        <v>1155</v>
      </c>
      <c r="F624" s="49" t="s">
        <v>4</v>
      </c>
      <c r="G624" s="49" t="s">
        <v>411</v>
      </c>
      <c r="H624" s="32">
        <f>REITORIA!I624+MUSEU!I624+ESAG!I624+CEART!I624+FAED!I624+CEAD!I624+CEFID!I624+CESFI!I624+CERES!I624</f>
        <v>9</v>
      </c>
      <c r="I624" s="38">
        <f>(REITORIA!I624-REITORIA!J624)+(MUSEU!I624-MUSEU!J624)+(ESAG!I624-ESAG!J624)+(CEART!I624-CEART!J624)+(FAED!I624-FAED!J624)+(CEAD!I624-CEAD!J624)+(CEFID!I624-CEFID!J624)+(CESFI!I624-CESFI!J624)+(CERES!I624-CERES!J624)</f>
        <v>2</v>
      </c>
      <c r="J624" s="45">
        <f t="shared" si="28"/>
        <v>7</v>
      </c>
      <c r="K624" s="33">
        <v>173.6</v>
      </c>
      <c r="L624" s="33">
        <f t="shared" si="29"/>
        <v>1562.3999999999999</v>
      </c>
      <c r="M624" s="30">
        <f t="shared" si="30"/>
        <v>347.2</v>
      </c>
    </row>
    <row r="625" spans="1:13" ht="39.950000000000003" customHeight="1" x14ac:dyDescent="0.45">
      <c r="A625" s="155"/>
      <c r="B625" s="157"/>
      <c r="C625" s="63">
        <v>622</v>
      </c>
      <c r="D625" s="75" t="s">
        <v>415</v>
      </c>
      <c r="E625" s="104" t="s">
        <v>1156</v>
      </c>
      <c r="F625" s="49" t="s">
        <v>35</v>
      </c>
      <c r="G625" s="49" t="s">
        <v>416</v>
      </c>
      <c r="H625" s="32">
        <f>REITORIA!I625+MUSEU!I625+ESAG!I625+CEART!I625+FAED!I625+CEAD!I625+CEFID!I625+CESFI!I625+CERES!I625</f>
        <v>9</v>
      </c>
      <c r="I625" s="38">
        <f>(REITORIA!I625-REITORIA!J625)+(MUSEU!I625-MUSEU!J625)+(ESAG!I625-ESAG!J625)+(CEART!I625-CEART!J625)+(FAED!I625-FAED!J625)+(CEAD!I625-CEAD!J625)+(CEFID!I625-CEFID!J625)+(CESFI!I625-CESFI!J625)+(CERES!I625-CERES!J625)</f>
        <v>0</v>
      </c>
      <c r="J625" s="45">
        <f t="shared" ref="J625:J648" si="31">H625-I625</f>
        <v>9</v>
      </c>
      <c r="K625" s="33">
        <v>360.77</v>
      </c>
      <c r="L625" s="33">
        <f t="shared" ref="L625:L648" si="32">K625*H625</f>
        <v>3246.93</v>
      </c>
      <c r="M625" s="30">
        <f t="shared" ref="M625:M648" si="33">K625*I625</f>
        <v>0</v>
      </c>
    </row>
    <row r="626" spans="1:13" ht="39.950000000000003" customHeight="1" x14ac:dyDescent="0.45">
      <c r="A626" s="155"/>
      <c r="B626" s="157"/>
      <c r="C626" s="63">
        <v>623</v>
      </c>
      <c r="D626" s="75" t="s">
        <v>1157</v>
      </c>
      <c r="E626" s="104" t="s">
        <v>1156</v>
      </c>
      <c r="F626" s="49" t="s">
        <v>35</v>
      </c>
      <c r="G626" s="49" t="s">
        <v>416</v>
      </c>
      <c r="H626" s="32">
        <f>REITORIA!I626+MUSEU!I626+ESAG!I626+CEART!I626+FAED!I626+CEAD!I626+CEFID!I626+CESFI!I626+CERES!I626</f>
        <v>9</v>
      </c>
      <c r="I626" s="38">
        <f>(REITORIA!I626-REITORIA!J626)+(MUSEU!I626-MUSEU!J626)+(ESAG!I626-ESAG!J626)+(CEART!I626-CEART!J626)+(FAED!I626-FAED!J626)+(CEAD!I626-CEAD!J626)+(CEFID!I626-CEFID!J626)+(CESFI!I626-CESFI!J626)+(CERES!I626-CERES!J626)</f>
        <v>0</v>
      </c>
      <c r="J626" s="45">
        <f t="shared" si="31"/>
        <v>9</v>
      </c>
      <c r="K626" s="33">
        <v>340.61</v>
      </c>
      <c r="L626" s="33">
        <f t="shared" si="32"/>
        <v>3065.4900000000002</v>
      </c>
      <c r="M626" s="30">
        <f t="shared" si="33"/>
        <v>0</v>
      </c>
    </row>
    <row r="627" spans="1:13" ht="39.950000000000003" customHeight="1" x14ac:dyDescent="0.45">
      <c r="A627" s="155"/>
      <c r="B627" s="157"/>
      <c r="C627" s="66">
        <v>624</v>
      </c>
      <c r="D627" s="75" t="s">
        <v>1158</v>
      </c>
      <c r="E627" s="104" t="s">
        <v>1159</v>
      </c>
      <c r="F627" s="49" t="s">
        <v>228</v>
      </c>
      <c r="G627" s="49" t="s">
        <v>453</v>
      </c>
      <c r="H627" s="32">
        <f>REITORIA!I627+MUSEU!I627+ESAG!I627+CEART!I627+FAED!I627+CEAD!I627+CEFID!I627+CESFI!I627+CERES!I627</f>
        <v>15</v>
      </c>
      <c r="I627" s="38">
        <f>(REITORIA!I627-REITORIA!J627)+(MUSEU!I627-MUSEU!J627)+(ESAG!I627-ESAG!J627)+(CEART!I627-CEART!J627)+(FAED!I627-FAED!J627)+(CEAD!I627-CEAD!J627)+(CEFID!I627-CEFID!J627)+(CESFI!I627-CESFI!J627)+(CERES!I627-CERES!J627)</f>
        <v>1</v>
      </c>
      <c r="J627" s="45">
        <f t="shared" si="31"/>
        <v>14</v>
      </c>
      <c r="K627" s="33">
        <v>397.14</v>
      </c>
      <c r="L627" s="33">
        <f t="shared" si="32"/>
        <v>5957.0999999999995</v>
      </c>
      <c r="M627" s="30">
        <f t="shared" si="33"/>
        <v>397.14</v>
      </c>
    </row>
    <row r="628" spans="1:13" ht="39.950000000000003" customHeight="1" x14ac:dyDescent="0.45">
      <c r="A628" s="155"/>
      <c r="B628" s="157"/>
      <c r="C628" s="66">
        <v>625</v>
      </c>
      <c r="D628" s="75" t="s">
        <v>504</v>
      </c>
      <c r="E628" s="104" t="s">
        <v>1160</v>
      </c>
      <c r="F628" s="49" t="s">
        <v>35</v>
      </c>
      <c r="G628" s="49" t="s">
        <v>417</v>
      </c>
      <c r="H628" s="32">
        <f>REITORIA!I628+MUSEU!I628+ESAG!I628+CEART!I628+FAED!I628+CEAD!I628+CEFID!I628+CESFI!I628+CERES!I628</f>
        <v>9</v>
      </c>
      <c r="I628" s="38">
        <f>(REITORIA!I628-REITORIA!J628)+(MUSEU!I628-MUSEU!J628)+(ESAG!I628-ESAG!J628)+(CEART!I628-CEART!J628)+(FAED!I628-FAED!J628)+(CEAD!I628-CEAD!J628)+(CEFID!I628-CEFID!J628)+(CESFI!I628-CESFI!J628)+(CERES!I628-CERES!J628)</f>
        <v>2</v>
      </c>
      <c r="J628" s="45">
        <f t="shared" si="31"/>
        <v>7</v>
      </c>
      <c r="K628" s="33">
        <v>145.52000000000001</v>
      </c>
      <c r="L628" s="33">
        <f t="shared" si="32"/>
        <v>1309.68</v>
      </c>
      <c r="M628" s="30">
        <f t="shared" si="33"/>
        <v>291.04000000000002</v>
      </c>
    </row>
    <row r="629" spans="1:13" ht="39.950000000000003" customHeight="1" x14ac:dyDescent="0.45">
      <c r="A629" s="155"/>
      <c r="B629" s="157"/>
      <c r="C629" s="66">
        <v>626</v>
      </c>
      <c r="D629" s="75" t="s">
        <v>1201</v>
      </c>
      <c r="E629" s="104" t="s">
        <v>1161</v>
      </c>
      <c r="F629" s="49" t="s">
        <v>35</v>
      </c>
      <c r="G629" s="49" t="s">
        <v>417</v>
      </c>
      <c r="H629" s="32">
        <f>REITORIA!I629+MUSEU!I629+ESAG!I629+CEART!I629+FAED!I629+CEAD!I629+CEFID!I629+CESFI!I629+CERES!I629</f>
        <v>4</v>
      </c>
      <c r="I629" s="38">
        <f>(REITORIA!I629-REITORIA!J629)+(MUSEU!I629-MUSEU!J629)+(ESAG!I629-ESAG!J629)+(CEART!I629-CEART!J629)+(FAED!I629-FAED!J629)+(CEAD!I629-CEAD!J629)+(CEFID!I629-CEFID!J629)+(CESFI!I629-CESFI!J629)+(CERES!I629-CERES!J629)</f>
        <v>0</v>
      </c>
      <c r="J629" s="45">
        <f t="shared" si="31"/>
        <v>4</v>
      </c>
      <c r="K629" s="33">
        <v>399.43</v>
      </c>
      <c r="L629" s="33">
        <f t="shared" si="32"/>
        <v>1597.72</v>
      </c>
      <c r="M629" s="30">
        <f t="shared" si="33"/>
        <v>0</v>
      </c>
    </row>
    <row r="630" spans="1:13" ht="39.950000000000003" customHeight="1" x14ac:dyDescent="0.45">
      <c r="A630" s="155"/>
      <c r="B630" s="157"/>
      <c r="C630" s="66">
        <v>627</v>
      </c>
      <c r="D630" s="81" t="s">
        <v>1202</v>
      </c>
      <c r="E630" s="112" t="s">
        <v>1162</v>
      </c>
      <c r="F630" s="49" t="s">
        <v>35</v>
      </c>
      <c r="G630" s="49" t="s">
        <v>417</v>
      </c>
      <c r="H630" s="32">
        <f>REITORIA!I630+MUSEU!I630+ESAG!I630+CEART!I630+FAED!I630+CEAD!I630+CEFID!I630+CESFI!I630+CERES!I630</f>
        <v>31</v>
      </c>
      <c r="I630" s="38">
        <f>(REITORIA!I630-REITORIA!J630)+(MUSEU!I630-MUSEU!J630)+(ESAG!I630-ESAG!J630)+(CEART!I630-CEART!J630)+(FAED!I630-FAED!J630)+(CEAD!I630-CEAD!J630)+(CEFID!I630-CEFID!J630)+(CESFI!I630-CESFI!J630)+(CERES!I630-CERES!J630)</f>
        <v>3</v>
      </c>
      <c r="J630" s="45">
        <f t="shared" si="31"/>
        <v>28</v>
      </c>
      <c r="K630" s="33">
        <v>20.91</v>
      </c>
      <c r="L630" s="33">
        <f t="shared" si="32"/>
        <v>648.21</v>
      </c>
      <c r="M630" s="30">
        <f t="shared" si="33"/>
        <v>62.730000000000004</v>
      </c>
    </row>
    <row r="631" spans="1:13" ht="39.950000000000003" customHeight="1" x14ac:dyDescent="0.45">
      <c r="A631" s="155"/>
      <c r="B631" s="157"/>
      <c r="C631" s="66">
        <v>628</v>
      </c>
      <c r="D631" s="75" t="s">
        <v>418</v>
      </c>
      <c r="E631" s="104" t="s">
        <v>1163</v>
      </c>
      <c r="F631" s="49" t="s">
        <v>35</v>
      </c>
      <c r="G631" s="49" t="s">
        <v>417</v>
      </c>
      <c r="H631" s="32">
        <f>REITORIA!I631+MUSEU!I631+ESAG!I631+CEART!I631+FAED!I631+CEAD!I631+CEFID!I631+CESFI!I631+CERES!I631</f>
        <v>10</v>
      </c>
      <c r="I631" s="38">
        <f>(REITORIA!I631-REITORIA!J631)+(MUSEU!I631-MUSEU!J631)+(ESAG!I631-ESAG!J631)+(CEART!I631-CEART!J631)+(FAED!I631-FAED!J631)+(CEAD!I631-CEAD!J631)+(CEFID!I631-CEFID!J631)+(CESFI!I631-CESFI!J631)+(CERES!I631-CERES!J631)</f>
        <v>4</v>
      </c>
      <c r="J631" s="45">
        <f t="shared" si="31"/>
        <v>6</v>
      </c>
      <c r="K631" s="33">
        <v>156.76</v>
      </c>
      <c r="L631" s="33">
        <f t="shared" si="32"/>
        <v>1567.6</v>
      </c>
      <c r="M631" s="30">
        <f t="shared" si="33"/>
        <v>627.04</v>
      </c>
    </row>
    <row r="632" spans="1:13" ht="39.950000000000003" customHeight="1" x14ac:dyDescent="0.45">
      <c r="A632" s="155"/>
      <c r="B632" s="157"/>
      <c r="C632" s="66">
        <v>629</v>
      </c>
      <c r="D632" s="75" t="s">
        <v>1203</v>
      </c>
      <c r="E632" s="104" t="s">
        <v>1164</v>
      </c>
      <c r="F632" s="48" t="s">
        <v>35</v>
      </c>
      <c r="G632" s="64" t="s">
        <v>40</v>
      </c>
      <c r="H632" s="32">
        <f>REITORIA!I632+MUSEU!I632+ESAG!I632+CEART!I632+FAED!I632+CEAD!I632+CEFID!I632+CESFI!I632+CERES!I632</f>
        <v>4</v>
      </c>
      <c r="I632" s="38">
        <f>(REITORIA!I632-REITORIA!J632)+(MUSEU!I632-MUSEU!J632)+(ESAG!I632-ESAG!J632)+(CEART!I632-CEART!J632)+(FAED!I632-FAED!J632)+(CEAD!I632-CEAD!J632)+(CEFID!I632-CEFID!J632)+(CESFI!I632-CESFI!J632)+(CERES!I632-CERES!J632)</f>
        <v>0</v>
      </c>
      <c r="J632" s="45">
        <f t="shared" si="31"/>
        <v>4</v>
      </c>
      <c r="K632" s="33">
        <v>509.87</v>
      </c>
      <c r="L632" s="33">
        <f t="shared" si="32"/>
        <v>2039.48</v>
      </c>
      <c r="M632" s="30">
        <f t="shared" si="33"/>
        <v>0</v>
      </c>
    </row>
    <row r="633" spans="1:13" ht="39.950000000000003" customHeight="1" x14ac:dyDescent="0.45">
      <c r="A633" s="155"/>
      <c r="B633" s="157"/>
      <c r="C633" s="63">
        <v>630</v>
      </c>
      <c r="D633" s="75" t="s">
        <v>1165</v>
      </c>
      <c r="E633" s="104" t="s">
        <v>1166</v>
      </c>
      <c r="F633" s="69" t="s">
        <v>99</v>
      </c>
      <c r="G633" s="64" t="s">
        <v>417</v>
      </c>
      <c r="H633" s="32">
        <f>REITORIA!I633+MUSEU!I633+ESAG!I633+CEART!I633+FAED!I633+CEAD!I633+CEFID!I633+CESFI!I633+CERES!I633</f>
        <v>2</v>
      </c>
      <c r="I633" s="38">
        <f>(REITORIA!I633-REITORIA!J633)+(MUSEU!I633-MUSEU!J633)+(ESAG!I633-ESAG!J633)+(CEART!I633-CEART!J633)+(FAED!I633-FAED!J633)+(CEAD!I633-CEAD!J633)+(CEFID!I633-CEFID!J633)+(CESFI!I633-CESFI!J633)+(CERES!I633-CERES!J633)</f>
        <v>0</v>
      </c>
      <c r="J633" s="45">
        <f t="shared" si="31"/>
        <v>2</v>
      </c>
      <c r="K633" s="33">
        <v>538.29999999999995</v>
      </c>
      <c r="L633" s="33">
        <f t="shared" si="32"/>
        <v>1076.5999999999999</v>
      </c>
      <c r="M633" s="30">
        <f t="shared" si="33"/>
        <v>0</v>
      </c>
    </row>
    <row r="634" spans="1:13" ht="39.950000000000003" customHeight="1" x14ac:dyDescent="0.45">
      <c r="A634" s="155"/>
      <c r="B634" s="157"/>
      <c r="C634" s="63">
        <v>631</v>
      </c>
      <c r="D634" s="75" t="s">
        <v>1167</v>
      </c>
      <c r="E634" s="104" t="s">
        <v>1168</v>
      </c>
      <c r="F634" s="49" t="s">
        <v>4</v>
      </c>
      <c r="G634" s="64" t="s">
        <v>411</v>
      </c>
      <c r="H634" s="32">
        <f>REITORIA!I634+MUSEU!I634+ESAG!I634+CEART!I634+FAED!I634+CEAD!I634+CEFID!I634+CESFI!I634+CERES!I634</f>
        <v>1</v>
      </c>
      <c r="I634" s="38">
        <f>(REITORIA!I634-REITORIA!J634)+(MUSEU!I634-MUSEU!J634)+(ESAG!I634-ESAG!J634)+(CEART!I634-CEART!J634)+(FAED!I634-FAED!J634)+(CEAD!I634-CEAD!J634)+(CEFID!I634-CEFID!J634)+(CESFI!I634-CESFI!J634)+(CERES!I634-CERES!J634)</f>
        <v>1</v>
      </c>
      <c r="J634" s="45">
        <f t="shared" si="31"/>
        <v>0</v>
      </c>
      <c r="K634" s="33">
        <v>169.63</v>
      </c>
      <c r="L634" s="33">
        <f t="shared" si="32"/>
        <v>169.63</v>
      </c>
      <c r="M634" s="30">
        <f t="shared" si="33"/>
        <v>169.63</v>
      </c>
    </row>
    <row r="635" spans="1:13" ht="39.950000000000003" customHeight="1" x14ac:dyDescent="0.45">
      <c r="A635" s="155"/>
      <c r="B635" s="157"/>
      <c r="C635" s="63">
        <v>632</v>
      </c>
      <c r="D635" s="75" t="s">
        <v>1169</v>
      </c>
      <c r="E635" s="104" t="s">
        <v>1170</v>
      </c>
      <c r="F635" s="49" t="s">
        <v>4</v>
      </c>
      <c r="G635" s="64" t="s">
        <v>411</v>
      </c>
      <c r="H635" s="32">
        <f>REITORIA!I635+MUSEU!I635+ESAG!I635+CEART!I635+FAED!I635+CEAD!I635+CEFID!I635+CESFI!I635+CERES!I635</f>
        <v>1</v>
      </c>
      <c r="I635" s="38">
        <f>(REITORIA!I635-REITORIA!J635)+(MUSEU!I635-MUSEU!J635)+(ESAG!I635-ESAG!J635)+(CEART!I635-CEART!J635)+(FAED!I635-FAED!J635)+(CEAD!I635-CEAD!J635)+(CEFID!I635-CEFID!J635)+(CESFI!I635-CESFI!J635)+(CERES!I635-CERES!J635)</f>
        <v>1</v>
      </c>
      <c r="J635" s="45">
        <f t="shared" si="31"/>
        <v>0</v>
      </c>
      <c r="K635" s="33">
        <v>425.15</v>
      </c>
      <c r="L635" s="33">
        <f t="shared" si="32"/>
        <v>425.15</v>
      </c>
      <c r="M635" s="30">
        <f t="shared" si="33"/>
        <v>425.15</v>
      </c>
    </row>
    <row r="636" spans="1:13" ht="39.950000000000003" customHeight="1" x14ac:dyDescent="0.45">
      <c r="A636" s="155"/>
      <c r="B636" s="157"/>
      <c r="C636" s="63">
        <v>633</v>
      </c>
      <c r="D636" s="81" t="s">
        <v>1171</v>
      </c>
      <c r="E636" s="112" t="s">
        <v>1172</v>
      </c>
      <c r="F636" s="54" t="s">
        <v>99</v>
      </c>
      <c r="G636" s="64" t="s">
        <v>40</v>
      </c>
      <c r="H636" s="32">
        <f>REITORIA!I636+MUSEU!I636+ESAG!I636+CEART!I636+FAED!I636+CEAD!I636+CEFID!I636+CESFI!I636+CERES!I636</f>
        <v>1</v>
      </c>
      <c r="I636" s="38">
        <f>(REITORIA!I636-REITORIA!J636)+(MUSEU!I636-MUSEU!J636)+(ESAG!I636-ESAG!J636)+(CEART!I636-CEART!J636)+(FAED!I636-FAED!J636)+(CEAD!I636-CEAD!J636)+(CEFID!I636-CEFID!J636)+(CESFI!I636-CESFI!J636)+(CERES!I636-CERES!J636)</f>
        <v>0</v>
      </c>
      <c r="J636" s="45">
        <f t="shared" si="31"/>
        <v>1</v>
      </c>
      <c r="K636" s="33">
        <v>95.23</v>
      </c>
      <c r="L636" s="33">
        <f t="shared" si="32"/>
        <v>95.23</v>
      </c>
      <c r="M636" s="30">
        <f t="shared" si="33"/>
        <v>0</v>
      </c>
    </row>
    <row r="637" spans="1:13" ht="39.950000000000003" customHeight="1" x14ac:dyDescent="0.45">
      <c r="A637" s="155"/>
      <c r="B637" s="157"/>
      <c r="C637" s="66">
        <v>634</v>
      </c>
      <c r="D637" s="75" t="s">
        <v>1173</v>
      </c>
      <c r="E637" s="104" t="s">
        <v>1174</v>
      </c>
      <c r="F637" s="49" t="s">
        <v>35</v>
      </c>
      <c r="G637" s="49" t="s">
        <v>234</v>
      </c>
      <c r="H637" s="32">
        <f>REITORIA!I637+MUSEU!I637+ESAG!I637+CEART!I637+FAED!I637+CEAD!I637+CEFID!I637+CESFI!I637+CERES!I637</f>
        <v>11</v>
      </c>
      <c r="I637" s="38">
        <f>(REITORIA!I637-REITORIA!J637)+(MUSEU!I637-MUSEU!J637)+(ESAG!I637-ESAG!J637)+(CEART!I637-CEART!J637)+(FAED!I637-FAED!J637)+(CEAD!I637-CEAD!J637)+(CEFID!I637-CEFID!J637)+(CESFI!I637-CESFI!J637)+(CERES!I637-CERES!J637)</f>
        <v>8</v>
      </c>
      <c r="J637" s="45">
        <f t="shared" si="31"/>
        <v>3</v>
      </c>
      <c r="K637" s="33">
        <v>205.84</v>
      </c>
      <c r="L637" s="33">
        <f t="shared" si="32"/>
        <v>2264.2400000000002</v>
      </c>
      <c r="M637" s="30">
        <f t="shared" si="33"/>
        <v>1646.72</v>
      </c>
    </row>
    <row r="638" spans="1:13" ht="39.950000000000003" customHeight="1" x14ac:dyDescent="0.45">
      <c r="A638" s="155"/>
      <c r="B638" s="157"/>
      <c r="C638" s="66">
        <v>635</v>
      </c>
      <c r="D638" s="75" t="s">
        <v>1175</v>
      </c>
      <c r="E638" s="104" t="s">
        <v>1176</v>
      </c>
      <c r="F638" s="49" t="s">
        <v>228</v>
      </c>
      <c r="G638" s="49" t="s">
        <v>234</v>
      </c>
      <c r="H638" s="32">
        <f>REITORIA!I638+MUSEU!I638+ESAG!I638+CEART!I638+FAED!I638+CEAD!I638+CEFID!I638+CESFI!I638+CERES!I638</f>
        <v>7</v>
      </c>
      <c r="I638" s="38">
        <f>(REITORIA!I638-REITORIA!J638)+(MUSEU!I638-MUSEU!J638)+(ESAG!I638-ESAG!J638)+(CEART!I638-CEART!J638)+(FAED!I638-FAED!J638)+(CEAD!I638-CEAD!J638)+(CEFID!I638-CEFID!J638)+(CESFI!I638-CESFI!J638)+(CERES!I638-CERES!J638)</f>
        <v>3</v>
      </c>
      <c r="J638" s="45">
        <f t="shared" si="31"/>
        <v>4</v>
      </c>
      <c r="K638" s="33">
        <v>852.9</v>
      </c>
      <c r="L638" s="33">
        <f t="shared" si="32"/>
        <v>5970.3</v>
      </c>
      <c r="M638" s="30">
        <f t="shared" si="33"/>
        <v>2558.6999999999998</v>
      </c>
    </row>
    <row r="639" spans="1:13" ht="39.950000000000003" customHeight="1" x14ac:dyDescent="0.45">
      <c r="A639" s="155"/>
      <c r="B639" s="157"/>
      <c r="C639" s="66">
        <v>636</v>
      </c>
      <c r="D639" s="75" t="s">
        <v>1177</v>
      </c>
      <c r="E639" s="104" t="s">
        <v>1178</v>
      </c>
      <c r="F639" s="49" t="s">
        <v>228</v>
      </c>
      <c r="G639" s="49" t="s">
        <v>453</v>
      </c>
      <c r="H639" s="32">
        <f>REITORIA!I639+MUSEU!I639+ESAG!I639+CEART!I639+FAED!I639+CEAD!I639+CEFID!I639+CESFI!I639+CERES!I639</f>
        <v>230</v>
      </c>
      <c r="I639" s="38">
        <f>(REITORIA!I639-REITORIA!J639)+(MUSEU!I639-MUSEU!J639)+(ESAG!I639-ESAG!J639)+(CEART!I639-CEART!J639)+(FAED!I639-FAED!J639)+(CEAD!I639-CEAD!J639)+(CEFID!I639-CEFID!J639)+(CESFI!I639-CESFI!J639)+(CERES!I639-CERES!J639)</f>
        <v>60</v>
      </c>
      <c r="J639" s="45">
        <f t="shared" si="31"/>
        <v>170</v>
      </c>
      <c r="K639" s="33">
        <v>42.12</v>
      </c>
      <c r="L639" s="33">
        <f t="shared" si="32"/>
        <v>9687.5999999999985</v>
      </c>
      <c r="M639" s="30">
        <f t="shared" si="33"/>
        <v>2527.1999999999998</v>
      </c>
    </row>
    <row r="640" spans="1:13" ht="39.950000000000003" customHeight="1" x14ac:dyDescent="0.45">
      <c r="A640" s="155"/>
      <c r="B640" s="157"/>
      <c r="C640" s="63">
        <v>637</v>
      </c>
      <c r="D640" s="81" t="s">
        <v>1179</v>
      </c>
      <c r="E640" s="112" t="s">
        <v>1180</v>
      </c>
      <c r="F640" s="49" t="s">
        <v>4</v>
      </c>
      <c r="G640" s="64" t="s">
        <v>40</v>
      </c>
      <c r="H640" s="32">
        <f>REITORIA!I640+MUSEU!I640+ESAG!I640+CEART!I640+FAED!I640+CEAD!I640+CEFID!I640+CESFI!I640+CERES!I640</f>
        <v>1</v>
      </c>
      <c r="I640" s="38">
        <f>(REITORIA!I640-REITORIA!J640)+(MUSEU!I640-MUSEU!J640)+(ESAG!I640-ESAG!J640)+(CEART!I640-CEART!J640)+(FAED!I640-FAED!J640)+(CEAD!I640-CEAD!J640)+(CEFID!I640-CEFID!J640)+(CESFI!I640-CESFI!J640)+(CERES!I640-CERES!J640)</f>
        <v>1</v>
      </c>
      <c r="J640" s="45">
        <f t="shared" si="31"/>
        <v>0</v>
      </c>
      <c r="K640" s="33">
        <v>520.6</v>
      </c>
      <c r="L640" s="33">
        <f t="shared" si="32"/>
        <v>520.6</v>
      </c>
      <c r="M640" s="30">
        <f t="shared" si="33"/>
        <v>520.6</v>
      </c>
    </row>
    <row r="641" spans="1:13" ht="39.950000000000003" customHeight="1" x14ac:dyDescent="0.45">
      <c r="A641" s="156"/>
      <c r="B641" s="158"/>
      <c r="C641" s="63">
        <v>638</v>
      </c>
      <c r="D641" s="84" t="s">
        <v>1181</v>
      </c>
      <c r="E641" s="105" t="s">
        <v>1182</v>
      </c>
      <c r="F641" s="50" t="s">
        <v>528</v>
      </c>
      <c r="G641" s="50" t="s">
        <v>40</v>
      </c>
      <c r="H641" s="32">
        <f>REITORIA!I641+MUSEU!I641+ESAG!I641+CEART!I641+FAED!I641+CEAD!I641+CEFID!I641+CESFI!I641+CERES!I641</f>
        <v>1</v>
      </c>
      <c r="I641" s="38">
        <f>(REITORIA!I641-REITORIA!J641)+(MUSEU!I641-MUSEU!J641)+(ESAG!I641-ESAG!J641)+(CEART!I641-CEART!J641)+(FAED!I641-FAED!J641)+(CEAD!I641-CEAD!J641)+(CEFID!I641-CEFID!J641)+(CESFI!I641-CESFI!J641)+(CERES!I641-CERES!J641)</f>
        <v>0</v>
      </c>
      <c r="J641" s="45">
        <f t="shared" si="31"/>
        <v>1</v>
      </c>
      <c r="K641" s="33">
        <v>155.69</v>
      </c>
      <c r="L641" s="33">
        <f t="shared" si="32"/>
        <v>155.69</v>
      </c>
      <c r="M641" s="30">
        <f t="shared" si="33"/>
        <v>0</v>
      </c>
    </row>
    <row r="642" spans="1:13" ht="39.950000000000003" customHeight="1" x14ac:dyDescent="0.45">
      <c r="A642" s="139">
        <v>12</v>
      </c>
      <c r="B642" s="142" t="s">
        <v>1183</v>
      </c>
      <c r="C642" s="67">
        <v>639</v>
      </c>
      <c r="D642" s="78" t="s">
        <v>420</v>
      </c>
      <c r="E642" s="107" t="s">
        <v>1184</v>
      </c>
      <c r="F642" s="51" t="s">
        <v>99</v>
      </c>
      <c r="G642" s="51" t="s">
        <v>421</v>
      </c>
      <c r="H642" s="32">
        <f>REITORIA!I642+MUSEU!I642+ESAG!I642+CEART!I642+FAED!I642+CEAD!I642+CEFID!I642+CESFI!I642+CERES!I642</f>
        <v>4</v>
      </c>
      <c r="I642" s="38">
        <f>(REITORIA!I642-REITORIA!J642)+(MUSEU!I642-MUSEU!J642)+(ESAG!I642-ESAG!J642)+(CEART!I642-CEART!J642)+(FAED!I642-FAED!J642)+(CEAD!I642-CEAD!J642)+(CEFID!I642-CEFID!J642)+(CESFI!I642-CESFI!J642)+(CERES!I642-CERES!J642)</f>
        <v>4</v>
      </c>
      <c r="J642" s="45">
        <f t="shared" si="31"/>
        <v>0</v>
      </c>
      <c r="K642" s="33">
        <v>86.66</v>
      </c>
      <c r="L642" s="33">
        <f t="shared" si="32"/>
        <v>346.64</v>
      </c>
      <c r="M642" s="30">
        <f t="shared" si="33"/>
        <v>346.64</v>
      </c>
    </row>
    <row r="643" spans="1:13" ht="39.950000000000003" customHeight="1" x14ac:dyDescent="0.45">
      <c r="A643" s="140"/>
      <c r="B643" s="143"/>
      <c r="C643" s="67">
        <v>640</v>
      </c>
      <c r="D643" s="78" t="s">
        <v>422</v>
      </c>
      <c r="E643" s="107" t="s">
        <v>1184</v>
      </c>
      <c r="F643" s="51" t="s">
        <v>99</v>
      </c>
      <c r="G643" s="51" t="s">
        <v>421</v>
      </c>
      <c r="H643" s="32">
        <f>REITORIA!I643+MUSEU!I643+ESAG!I643+CEART!I643+FAED!I643+CEAD!I643+CEFID!I643+CESFI!I643+CERES!I643</f>
        <v>23</v>
      </c>
      <c r="I643" s="38">
        <f>(REITORIA!I643-REITORIA!J643)+(MUSEU!I643-MUSEU!J643)+(ESAG!I643-ESAG!J643)+(CEART!I643-CEART!J643)+(FAED!I643-FAED!J643)+(CEAD!I643-CEAD!J643)+(CEFID!I643-CEFID!J643)+(CESFI!I643-CESFI!J643)+(CERES!I643-CERES!J643)</f>
        <v>10</v>
      </c>
      <c r="J643" s="45">
        <f t="shared" si="31"/>
        <v>13</v>
      </c>
      <c r="K643" s="33">
        <v>106.86</v>
      </c>
      <c r="L643" s="33">
        <f t="shared" si="32"/>
        <v>2457.7800000000002</v>
      </c>
      <c r="M643" s="30">
        <f t="shared" si="33"/>
        <v>1068.5999999999999</v>
      </c>
    </row>
    <row r="644" spans="1:13" ht="39.950000000000003" customHeight="1" x14ac:dyDescent="0.45">
      <c r="A644" s="140"/>
      <c r="B644" s="143"/>
      <c r="C644" s="67">
        <v>641</v>
      </c>
      <c r="D644" s="78" t="s">
        <v>423</v>
      </c>
      <c r="E644" s="107" t="s">
        <v>1184</v>
      </c>
      <c r="F644" s="51" t="s">
        <v>99</v>
      </c>
      <c r="G644" s="51" t="s">
        <v>421</v>
      </c>
      <c r="H644" s="32">
        <f>REITORIA!I644+MUSEU!I644+ESAG!I644+CEART!I644+FAED!I644+CEAD!I644+CEFID!I644+CESFI!I644+CERES!I644</f>
        <v>2</v>
      </c>
      <c r="I644" s="38">
        <f>(REITORIA!I644-REITORIA!J644)+(MUSEU!I644-MUSEU!J644)+(ESAG!I644-ESAG!J644)+(CEART!I644-CEART!J644)+(FAED!I644-FAED!J644)+(CEAD!I644-CEAD!J644)+(CEFID!I644-CEFID!J644)+(CESFI!I644-CESFI!J644)+(CERES!I644-CERES!J644)</f>
        <v>2</v>
      </c>
      <c r="J644" s="45">
        <f t="shared" si="31"/>
        <v>0</v>
      </c>
      <c r="K644" s="33">
        <v>86.41</v>
      </c>
      <c r="L644" s="33">
        <f t="shared" si="32"/>
        <v>172.82</v>
      </c>
      <c r="M644" s="30">
        <f t="shared" si="33"/>
        <v>172.82</v>
      </c>
    </row>
    <row r="645" spans="1:13" ht="39.950000000000003" customHeight="1" x14ac:dyDescent="0.45">
      <c r="A645" s="141"/>
      <c r="B645" s="144"/>
      <c r="C645" s="68">
        <v>642</v>
      </c>
      <c r="D645" s="78" t="s">
        <v>1185</v>
      </c>
      <c r="E645" s="107" t="s">
        <v>1186</v>
      </c>
      <c r="F645" s="52" t="s">
        <v>528</v>
      </c>
      <c r="G645" s="52" t="s">
        <v>40</v>
      </c>
      <c r="H645" s="32">
        <f>REITORIA!I645+MUSEU!I645+ESAG!I645+CEART!I645+FAED!I645+CEAD!I645+CEFID!I645+CESFI!I645+CERES!I645</f>
        <v>18</v>
      </c>
      <c r="I645" s="38">
        <f>(REITORIA!I645-REITORIA!J645)+(MUSEU!I645-MUSEU!J645)+(ESAG!I645-ESAG!J645)+(CEART!I645-CEART!J645)+(FAED!I645-FAED!J645)+(CEAD!I645-CEAD!J645)+(CEFID!I645-CEFID!J645)+(CESFI!I645-CESFI!J645)+(CERES!I645-CERES!J645)</f>
        <v>10</v>
      </c>
      <c r="J645" s="45">
        <f t="shared" si="31"/>
        <v>8</v>
      </c>
      <c r="K645" s="33">
        <v>118.32</v>
      </c>
      <c r="L645" s="33">
        <f t="shared" si="32"/>
        <v>2129.7599999999998</v>
      </c>
      <c r="M645" s="30">
        <f t="shared" si="33"/>
        <v>1183.1999999999998</v>
      </c>
    </row>
    <row r="646" spans="1:13" ht="39.950000000000003" customHeight="1" x14ac:dyDescent="0.45">
      <c r="A646" s="70">
        <v>13</v>
      </c>
      <c r="B646" s="119" t="s">
        <v>922</v>
      </c>
      <c r="C646" s="63">
        <v>643</v>
      </c>
      <c r="D646" s="91" t="s">
        <v>1187</v>
      </c>
      <c r="E646" s="117" t="s">
        <v>1188</v>
      </c>
      <c r="F646" s="64" t="s">
        <v>35</v>
      </c>
      <c r="G646" s="64" t="s">
        <v>40</v>
      </c>
      <c r="H646" s="32">
        <f>REITORIA!I646+MUSEU!I646+ESAG!I646+CEART!I646+FAED!I646+CEAD!I646+CEFID!I646+CESFI!I646+CERES!I646</f>
        <v>1200</v>
      </c>
      <c r="I646" s="38">
        <f>(REITORIA!I646-REITORIA!J646)+(MUSEU!I646-MUSEU!J646)+(ESAG!I646-ESAG!J646)+(CEART!I646-CEART!J646)+(FAED!I646-FAED!J646)+(CEAD!I646-CEAD!J646)+(CEFID!I646-CEFID!J646)+(CESFI!I646-CESFI!J646)+(CERES!I646-CERES!J646)</f>
        <v>1000</v>
      </c>
      <c r="J646" s="45">
        <f t="shared" si="31"/>
        <v>200</v>
      </c>
      <c r="K646" s="33">
        <v>24.79</v>
      </c>
      <c r="L646" s="33">
        <f t="shared" si="32"/>
        <v>29748</v>
      </c>
      <c r="M646" s="30">
        <f t="shared" si="33"/>
        <v>24790</v>
      </c>
    </row>
    <row r="647" spans="1:13" ht="39.950000000000003" customHeight="1" x14ac:dyDescent="0.45">
      <c r="A647" s="71">
        <v>14</v>
      </c>
      <c r="B647" s="120" t="s">
        <v>626</v>
      </c>
      <c r="C647" s="67">
        <v>644</v>
      </c>
      <c r="D647" s="78" t="s">
        <v>1189</v>
      </c>
      <c r="E647" s="107" t="s">
        <v>1190</v>
      </c>
      <c r="F647" s="52" t="s">
        <v>35</v>
      </c>
      <c r="G647" s="52" t="s">
        <v>40</v>
      </c>
      <c r="H647" s="32">
        <f>REITORIA!I647+MUSEU!I647+ESAG!I647+CEART!I647+FAED!I647+CEAD!I647+CEFID!I647+CESFI!I647+CERES!I647</f>
        <v>25</v>
      </c>
      <c r="I647" s="38">
        <f>(REITORIA!I647-REITORIA!J647)+(MUSEU!I647-MUSEU!J647)+(ESAG!I647-ESAG!J647)+(CEART!I647-CEART!J647)+(FAED!I647-FAED!J647)+(CEAD!I647-CEAD!J647)+(CEFID!I647-CEFID!J647)+(CESFI!I647-CESFI!J647)+(CERES!I647-CERES!J647)</f>
        <v>19</v>
      </c>
      <c r="J647" s="45">
        <f t="shared" si="31"/>
        <v>6</v>
      </c>
      <c r="K647" s="33">
        <v>214</v>
      </c>
      <c r="L647" s="33">
        <f t="shared" si="32"/>
        <v>5350</v>
      </c>
      <c r="M647" s="30">
        <f t="shared" si="33"/>
        <v>4066</v>
      </c>
    </row>
    <row r="648" spans="1:13" ht="39.950000000000003" customHeight="1" x14ac:dyDescent="0.45">
      <c r="A648" s="70">
        <v>15</v>
      </c>
      <c r="B648" s="119" t="s">
        <v>830</v>
      </c>
      <c r="C648" s="66">
        <v>645</v>
      </c>
      <c r="D648" s="75" t="s">
        <v>1204</v>
      </c>
      <c r="E648" s="104" t="s">
        <v>1191</v>
      </c>
      <c r="F648" s="50" t="s">
        <v>35</v>
      </c>
      <c r="G648" s="50" t="s">
        <v>40</v>
      </c>
      <c r="H648" s="32">
        <f>REITORIA!I648+MUSEU!I648+ESAG!I648+CEART!I648+FAED!I648+CEAD!I648+CEFID!I648+CESFI!I648+CERES!I648</f>
        <v>10</v>
      </c>
      <c r="I648" s="38">
        <f>(REITORIA!I648-REITORIA!J648)+(MUSEU!I648-MUSEU!J648)+(ESAG!I648-ESAG!J648)+(CEART!I648-CEART!J648)+(FAED!I648-FAED!J648)+(CEAD!I648-CEAD!J648)+(CEFID!I648-CEFID!J648)+(CESFI!I648-CESFI!J648)+(CERES!I648-CERES!J648)</f>
        <v>5</v>
      </c>
      <c r="J648" s="45">
        <f t="shared" si="31"/>
        <v>5</v>
      </c>
      <c r="K648" s="33">
        <v>334.98</v>
      </c>
      <c r="L648" s="33">
        <f t="shared" si="32"/>
        <v>3349.8</v>
      </c>
      <c r="M648" s="30">
        <f t="shared" si="33"/>
        <v>1674.9</v>
      </c>
    </row>
    <row r="649" spans="1:13" ht="39.950000000000003" customHeight="1" x14ac:dyDescent="0.45">
      <c r="J649" s="18">
        <f>SUM(J304:J648)</f>
        <v>7497</v>
      </c>
      <c r="K649" s="126">
        <f>SUM(K4:K648)</f>
        <v>71754.81</v>
      </c>
      <c r="L649" s="126">
        <f>SUM(L4:L648)</f>
        <v>686145.86999999965</v>
      </c>
      <c r="M649" s="126">
        <f>SUM(M4:M648)</f>
        <v>212477.90000000014</v>
      </c>
    </row>
    <row r="651" spans="1:13" ht="39.950000000000003" customHeight="1" x14ac:dyDescent="0.45">
      <c r="H651" s="164" t="str">
        <f>D1</f>
        <v>OBJETO: AQUISIÇÃO DE FERRAMENTAS E UTENSÍLIOS</v>
      </c>
      <c r="I651" s="165"/>
      <c r="J651" s="165"/>
      <c r="K651" s="165"/>
      <c r="L651" s="165"/>
      <c r="M651" s="166"/>
    </row>
    <row r="652" spans="1:13" ht="39.950000000000003" customHeight="1" x14ac:dyDescent="0.45">
      <c r="H652" s="167" t="str">
        <f>A1</f>
        <v>PROCESSO: 1419/2019/UDESC</v>
      </c>
      <c r="I652" s="168"/>
      <c r="J652" s="168"/>
      <c r="K652" s="168"/>
      <c r="L652" s="168"/>
      <c r="M652" s="169"/>
    </row>
    <row r="653" spans="1:13" ht="39.950000000000003" customHeight="1" x14ac:dyDescent="0.45">
      <c r="H653" s="170" t="str">
        <f>H1</f>
        <v>VIGÊNCIA DA ATA: 14/01/2020 até 13/01/2021</v>
      </c>
      <c r="I653" s="171"/>
      <c r="J653" s="171"/>
      <c r="K653" s="171"/>
      <c r="L653" s="171"/>
      <c r="M653" s="172"/>
    </row>
    <row r="654" spans="1:13" ht="39.950000000000003" customHeight="1" x14ac:dyDescent="0.5">
      <c r="H654" s="24" t="s">
        <v>460</v>
      </c>
      <c r="I654" s="25"/>
      <c r="J654" s="25"/>
      <c r="K654" s="25"/>
      <c r="L654" s="25"/>
      <c r="M654" s="20">
        <f>L649</f>
        <v>686145.86999999965</v>
      </c>
    </row>
    <row r="655" spans="1:13" ht="39.950000000000003" customHeight="1" x14ac:dyDescent="0.5">
      <c r="H655" s="26" t="s">
        <v>26</v>
      </c>
      <c r="I655" s="27"/>
      <c r="J655" s="27"/>
      <c r="K655" s="27"/>
      <c r="L655" s="27"/>
      <c r="M655" s="21">
        <f>M649</f>
        <v>212477.90000000014</v>
      </c>
    </row>
    <row r="656" spans="1:13" ht="39.950000000000003" customHeight="1" x14ac:dyDescent="0.5">
      <c r="H656" s="26" t="s">
        <v>27</v>
      </c>
      <c r="I656" s="27"/>
      <c r="J656" s="27"/>
      <c r="K656" s="27"/>
      <c r="L656" s="27"/>
      <c r="M656" s="23"/>
    </row>
    <row r="657" spans="8:13" ht="39.950000000000003" customHeight="1" x14ac:dyDescent="0.5">
      <c r="H657" s="28" t="s">
        <v>28</v>
      </c>
      <c r="I657" s="29"/>
      <c r="J657" s="29"/>
      <c r="K657" s="29"/>
      <c r="L657" s="29"/>
      <c r="M657" s="22">
        <f>M655/M654</f>
        <v>0.30966870062192497</v>
      </c>
    </row>
    <row r="658" spans="8:13" ht="39.950000000000003" customHeight="1" x14ac:dyDescent="0.5">
      <c r="H658" s="123"/>
      <c r="I658" s="124"/>
      <c r="J658" s="124"/>
      <c r="K658" s="124"/>
      <c r="L658" s="124"/>
      <c r="M658" s="125"/>
    </row>
  </sheetData>
  <mergeCells count="31">
    <mergeCell ref="H651:M651"/>
    <mergeCell ref="H652:M652"/>
    <mergeCell ref="H653:M653"/>
    <mergeCell ref="A585:A620"/>
    <mergeCell ref="B585:B620"/>
    <mergeCell ref="A621:A641"/>
    <mergeCell ref="B621:B641"/>
    <mergeCell ref="A642:A645"/>
    <mergeCell ref="B642:B645"/>
    <mergeCell ref="A303:A351"/>
    <mergeCell ref="B303:B351"/>
    <mergeCell ref="A352:A486"/>
    <mergeCell ref="B352:B486"/>
    <mergeCell ref="A566:A584"/>
    <mergeCell ref="B566:B584"/>
    <mergeCell ref="A487:A565"/>
    <mergeCell ref="B487:B565"/>
    <mergeCell ref="H1:M1"/>
    <mergeCell ref="A2:M2"/>
    <mergeCell ref="A1:C1"/>
    <mergeCell ref="D1:G1"/>
    <mergeCell ref="A4:A92"/>
    <mergeCell ref="B4:B92"/>
    <mergeCell ref="A259:A302"/>
    <mergeCell ref="B259:B302"/>
    <mergeCell ref="B93:B147"/>
    <mergeCell ref="A148:A182"/>
    <mergeCell ref="B160:B182"/>
    <mergeCell ref="A183:A258"/>
    <mergeCell ref="B183:B258"/>
    <mergeCell ref="A93:A147"/>
  </mergeCells>
  <conditionalFormatting sqref="J4:J648">
    <cfRule type="cellIs" dxfId="0" priority="1" operator="lessThan">
      <formula>0</formula>
    </cfRule>
  </conditionalFormatting>
  <hyperlinks>
    <hyperlink ref="D577" r:id="rId1" display="https://www.havan.com.br/mangueira-para-gas-de-cozinha-glp-1-20m-durin-05207.html" xr:uid="{00000000-0004-0000-0900-000000000000}"/>
  </hyperlinks>
  <pageMargins left="0.511811024" right="0.511811024" top="0.78740157499999996" bottom="0.78740157499999996" header="0.31496062000000002" footer="0.31496062000000002"/>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26"/>
  <sheetViews>
    <sheetView topLeftCell="A16" zoomScaleNormal="100" workbookViewId="0">
      <selection activeCell="A19" sqref="A19:H19"/>
    </sheetView>
  </sheetViews>
  <sheetFormatPr defaultColWidth="9.1328125" defaultRowHeight="12.75" x14ac:dyDescent="0.35"/>
  <cols>
    <col min="1" max="1" width="4.59765625" style="2" customWidth="1"/>
    <col min="2" max="2" width="6.86328125" style="2" customWidth="1"/>
    <col min="3" max="3" width="31" style="2" customWidth="1"/>
    <col min="4" max="4" width="8.59765625" style="2" bestFit="1" customWidth="1"/>
    <col min="5" max="5" width="9.59765625" style="2" customWidth="1"/>
    <col min="6" max="6" width="14.73046875" style="2" customWidth="1"/>
    <col min="7" max="7" width="16" style="2" customWidth="1"/>
    <col min="8" max="8" width="11.1328125" style="2" customWidth="1"/>
    <col min="9" max="16384" width="9.1328125" style="2"/>
  </cols>
  <sheetData>
    <row r="1" spans="1:8" ht="20.25" customHeight="1" x14ac:dyDescent="0.35">
      <c r="A1" s="174" t="s">
        <v>6</v>
      </c>
      <c r="B1" s="174"/>
      <c r="C1" s="174"/>
      <c r="D1" s="174"/>
      <c r="E1" s="174"/>
      <c r="F1" s="174"/>
      <c r="G1" s="174"/>
      <c r="H1" s="174"/>
    </row>
    <row r="2" spans="1:8" ht="20.65" x14ac:dyDescent="0.35">
      <c r="B2" s="3"/>
    </row>
    <row r="3" spans="1:8" ht="47.25" customHeight="1" x14ac:dyDescent="0.35">
      <c r="A3" s="175" t="s">
        <v>7</v>
      </c>
      <c r="B3" s="175"/>
      <c r="C3" s="175"/>
      <c r="D3" s="175"/>
      <c r="E3" s="175"/>
      <c r="F3" s="175"/>
      <c r="G3" s="175"/>
      <c r="H3" s="175"/>
    </row>
    <row r="4" spans="1:8" ht="35.25" customHeight="1" x14ac:dyDescent="0.35">
      <c r="B4" s="4"/>
    </row>
    <row r="5" spans="1:8" ht="15" customHeight="1" x14ac:dyDescent="0.35">
      <c r="A5" s="176" t="s">
        <v>8</v>
      </c>
      <c r="B5" s="176"/>
      <c r="C5" s="176"/>
      <c r="D5" s="176"/>
      <c r="E5" s="176"/>
      <c r="F5" s="176"/>
      <c r="G5" s="176"/>
      <c r="H5" s="176"/>
    </row>
    <row r="6" spans="1:8" ht="15" customHeight="1" x14ac:dyDescent="0.35">
      <c r="A6" s="176" t="s">
        <v>9</v>
      </c>
      <c r="B6" s="176"/>
      <c r="C6" s="176"/>
      <c r="D6" s="176"/>
      <c r="E6" s="176"/>
      <c r="F6" s="176"/>
      <c r="G6" s="176"/>
      <c r="H6" s="176"/>
    </row>
    <row r="7" spans="1:8" ht="15" customHeight="1" x14ac:dyDescent="0.35">
      <c r="A7" s="176" t="s">
        <v>10</v>
      </c>
      <c r="B7" s="176"/>
      <c r="C7" s="176"/>
      <c r="D7" s="176"/>
      <c r="E7" s="176"/>
      <c r="F7" s="176"/>
      <c r="G7" s="176"/>
      <c r="H7" s="176"/>
    </row>
    <row r="8" spans="1:8" ht="15" customHeight="1" x14ac:dyDescent="0.35">
      <c r="A8" s="176" t="s">
        <v>11</v>
      </c>
      <c r="B8" s="176"/>
      <c r="C8" s="176"/>
      <c r="D8" s="176"/>
      <c r="E8" s="176"/>
      <c r="F8" s="176"/>
      <c r="G8" s="176"/>
      <c r="H8" s="176"/>
    </row>
    <row r="9" spans="1:8" ht="30" customHeight="1" x14ac:dyDescent="0.35">
      <c r="B9" s="5"/>
    </row>
    <row r="10" spans="1:8" ht="105" customHeight="1" x14ac:dyDescent="0.35">
      <c r="A10" s="177" t="s">
        <v>12</v>
      </c>
      <c r="B10" s="177"/>
      <c r="C10" s="177"/>
      <c r="D10" s="177"/>
      <c r="E10" s="177"/>
      <c r="F10" s="177"/>
      <c r="G10" s="177"/>
      <c r="H10" s="177"/>
    </row>
    <row r="11" spans="1:8" ht="15.75" thickBot="1" x14ac:dyDescent="0.4">
      <c r="B11" s="6"/>
    </row>
    <row r="12" spans="1:8" ht="46.9" thickBot="1" x14ac:dyDescent="0.4">
      <c r="A12" s="7" t="s">
        <v>5</v>
      </c>
      <c r="B12" s="7" t="s">
        <v>3</v>
      </c>
      <c r="C12" s="8" t="s">
        <v>13</v>
      </c>
      <c r="D12" s="8" t="s">
        <v>4</v>
      </c>
      <c r="E12" s="8" t="s">
        <v>14</v>
      </c>
      <c r="F12" s="8" t="s">
        <v>15</v>
      </c>
      <c r="G12" s="8" t="s">
        <v>16</v>
      </c>
      <c r="H12" s="8" t="s">
        <v>17</v>
      </c>
    </row>
    <row r="13" spans="1:8" ht="15.4" thickBot="1" x14ac:dyDescent="0.4">
      <c r="A13" s="9"/>
      <c r="B13" s="9"/>
      <c r="C13" s="10"/>
      <c r="D13" s="10"/>
      <c r="E13" s="10"/>
      <c r="F13" s="10"/>
      <c r="G13" s="10"/>
      <c r="H13" s="10"/>
    </row>
    <row r="14" spans="1:8" ht="15.4" thickBot="1" x14ac:dyDescent="0.4">
      <c r="A14" s="9"/>
      <c r="B14" s="9"/>
      <c r="C14" s="10"/>
      <c r="D14" s="10"/>
      <c r="E14" s="10"/>
      <c r="F14" s="10"/>
      <c r="G14" s="10"/>
      <c r="H14" s="10"/>
    </row>
    <row r="15" spans="1:8" ht="15.4" thickBot="1" x14ac:dyDescent="0.4">
      <c r="A15" s="9"/>
      <c r="B15" s="9"/>
      <c r="C15" s="10"/>
      <c r="D15" s="10"/>
      <c r="E15" s="10"/>
      <c r="F15" s="10"/>
      <c r="G15" s="10"/>
      <c r="H15" s="10"/>
    </row>
    <row r="16" spans="1:8" ht="15.4" thickBot="1" x14ac:dyDescent="0.4">
      <c r="A16" s="9"/>
      <c r="B16" s="9"/>
      <c r="C16" s="10"/>
      <c r="D16" s="10"/>
      <c r="E16" s="10"/>
      <c r="F16" s="10"/>
      <c r="G16" s="10"/>
      <c r="H16" s="10"/>
    </row>
    <row r="17" spans="1:8" ht="15.4" thickBot="1" x14ac:dyDescent="0.4">
      <c r="A17" s="11"/>
      <c r="B17" s="11"/>
      <c r="C17" s="12"/>
      <c r="D17" s="12"/>
      <c r="E17" s="12"/>
      <c r="F17" s="12"/>
      <c r="G17" s="12"/>
      <c r="H17" s="12"/>
    </row>
    <row r="18" spans="1:8" ht="42" customHeight="1" x14ac:dyDescent="0.35">
      <c r="B18" s="13"/>
      <c r="C18" s="14"/>
      <c r="D18" s="14"/>
      <c r="E18" s="14"/>
      <c r="F18" s="14"/>
      <c r="G18" s="14"/>
      <c r="H18" s="14"/>
    </row>
    <row r="19" spans="1:8" ht="15" customHeight="1" x14ac:dyDescent="0.35">
      <c r="A19" s="178" t="s">
        <v>18</v>
      </c>
      <c r="B19" s="178"/>
      <c r="C19" s="178"/>
      <c r="D19" s="178"/>
      <c r="E19" s="178"/>
      <c r="F19" s="178"/>
      <c r="G19" s="178"/>
      <c r="H19" s="178"/>
    </row>
    <row r="20" spans="1:8" ht="13.9" x14ac:dyDescent="0.35">
      <c r="A20" s="179" t="s">
        <v>19</v>
      </c>
      <c r="B20" s="179"/>
      <c r="C20" s="179"/>
      <c r="D20" s="179"/>
      <c r="E20" s="179"/>
      <c r="F20" s="179"/>
      <c r="G20" s="179"/>
      <c r="H20" s="179"/>
    </row>
    <row r="21" spans="1:8" ht="15.4" x14ac:dyDescent="0.35">
      <c r="B21" s="6"/>
    </row>
    <row r="22" spans="1:8" ht="15.4" x14ac:dyDescent="0.35">
      <c r="B22" s="6"/>
    </row>
    <row r="23" spans="1:8" ht="15.4" x14ac:dyDescent="0.35">
      <c r="B23" s="6"/>
    </row>
    <row r="24" spans="1:8" ht="15" customHeight="1" x14ac:dyDescent="0.35">
      <c r="A24" s="180" t="s">
        <v>20</v>
      </c>
      <c r="B24" s="180"/>
      <c r="C24" s="180"/>
      <c r="D24" s="180"/>
      <c r="E24" s="180"/>
      <c r="F24" s="180"/>
      <c r="G24" s="180"/>
      <c r="H24" s="180"/>
    </row>
    <row r="25" spans="1:8" ht="15" customHeight="1" x14ac:dyDescent="0.35">
      <c r="A25" s="180" t="s">
        <v>21</v>
      </c>
      <c r="B25" s="180"/>
      <c r="C25" s="180"/>
      <c r="D25" s="180"/>
      <c r="E25" s="180"/>
      <c r="F25" s="180"/>
      <c r="G25" s="180"/>
      <c r="H25" s="180"/>
    </row>
    <row r="26" spans="1:8" ht="15" customHeight="1" x14ac:dyDescent="0.35">
      <c r="A26" s="173" t="s">
        <v>22</v>
      </c>
      <c r="B26" s="173"/>
      <c r="C26" s="173"/>
      <c r="D26" s="173"/>
      <c r="E26" s="173"/>
      <c r="F26" s="173"/>
      <c r="G26" s="173"/>
      <c r="H26" s="173"/>
    </row>
  </sheetData>
  <mergeCells count="12">
    <mergeCell ref="A26:H26"/>
    <mergeCell ref="A1:H1"/>
    <mergeCell ref="A3:H3"/>
    <mergeCell ref="A5:H5"/>
    <mergeCell ref="A6:H6"/>
    <mergeCell ref="A7:H7"/>
    <mergeCell ref="A8:H8"/>
    <mergeCell ref="A10:H10"/>
    <mergeCell ref="A19:H19"/>
    <mergeCell ref="A20:H20"/>
    <mergeCell ref="A24:H24"/>
    <mergeCell ref="A25:H25"/>
  </mergeCells>
  <pageMargins left="0.511811024" right="0.511811024" top="0.78740157499999996" bottom="0.78740157499999996" header="0.31496062000000002" footer="0.31496062000000002"/>
  <pageSetup paperSize="9" scale="92"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649"/>
  <sheetViews>
    <sheetView topLeftCell="A346" zoomScale="98" zoomScaleNormal="98" workbookViewId="0">
      <selection activeCell="N51" sqref="N51"/>
    </sheetView>
  </sheetViews>
  <sheetFormatPr defaultColWidth="9.73046875" defaultRowHeight="39.950000000000003" customHeight="1" x14ac:dyDescent="0.45"/>
  <cols>
    <col min="1" max="1" width="7" style="55" customWidth="1"/>
    <col min="2" max="2" width="38.59765625" style="1" customWidth="1"/>
    <col min="3" max="3" width="9.59765625" style="53" customWidth="1"/>
    <col min="4" max="4" width="55.265625" style="92" customWidth="1"/>
    <col min="5" max="5" width="19.3984375" style="118" customWidth="1"/>
    <col min="6" max="6" width="10" style="1" customWidth="1"/>
    <col min="7" max="7" width="16.73046875" style="1" customWidth="1"/>
    <col min="8" max="8" width="12.73046875" style="43" bestFit="1" customWidth="1"/>
    <col min="9" max="9" width="13.86328125" style="17" customWidth="1"/>
    <col min="10" max="10" width="13.265625" style="41" customWidth="1"/>
    <col min="11" max="11" width="12.59765625" style="18" customWidth="1"/>
    <col min="12" max="23" width="13.73046875" style="19" customWidth="1"/>
    <col min="24" max="29" width="13.73046875" style="15" customWidth="1"/>
    <col min="30" max="16384" width="9.73046875" style="15"/>
  </cols>
  <sheetData>
    <row r="1" spans="1:29" ht="39.950000000000003" customHeight="1" x14ac:dyDescent="0.45">
      <c r="A1" s="161" t="s">
        <v>509</v>
      </c>
      <c r="B1" s="161"/>
      <c r="C1" s="161"/>
      <c r="D1" s="161" t="s">
        <v>459</v>
      </c>
      <c r="E1" s="161"/>
      <c r="F1" s="161"/>
      <c r="G1" s="161"/>
      <c r="H1" s="161"/>
      <c r="I1" s="161" t="s">
        <v>510</v>
      </c>
      <c r="J1" s="161"/>
      <c r="K1" s="161"/>
      <c r="L1" s="160" t="s">
        <v>1255</v>
      </c>
      <c r="M1" s="160" t="s">
        <v>1256</v>
      </c>
      <c r="N1" s="160" t="s">
        <v>1257</v>
      </c>
      <c r="O1" s="160" t="s">
        <v>1258</v>
      </c>
      <c r="P1" s="181" t="s">
        <v>1259</v>
      </c>
      <c r="Q1" s="181" t="s">
        <v>1260</v>
      </c>
      <c r="R1" s="160" t="s">
        <v>508</v>
      </c>
      <c r="S1" s="160" t="s">
        <v>508</v>
      </c>
      <c r="T1" s="160" t="s">
        <v>508</v>
      </c>
      <c r="U1" s="160" t="s">
        <v>508</v>
      </c>
      <c r="V1" s="160" t="s">
        <v>508</v>
      </c>
      <c r="W1" s="160" t="s">
        <v>508</v>
      </c>
      <c r="X1" s="160" t="s">
        <v>508</v>
      </c>
      <c r="Y1" s="160" t="s">
        <v>508</v>
      </c>
      <c r="Z1" s="160" t="s">
        <v>508</v>
      </c>
      <c r="AA1" s="160" t="s">
        <v>508</v>
      </c>
      <c r="AB1" s="160" t="s">
        <v>508</v>
      </c>
      <c r="AC1" s="160" t="s">
        <v>508</v>
      </c>
    </row>
    <row r="2" spans="1:29" ht="39.950000000000003" customHeight="1" x14ac:dyDescent="0.45">
      <c r="A2" s="161" t="s">
        <v>461</v>
      </c>
      <c r="B2" s="161"/>
      <c r="C2" s="161"/>
      <c r="D2" s="161"/>
      <c r="E2" s="161"/>
      <c r="F2" s="161"/>
      <c r="G2" s="161"/>
      <c r="H2" s="161"/>
      <c r="I2" s="161"/>
      <c r="J2" s="161"/>
      <c r="K2" s="161"/>
      <c r="L2" s="160"/>
      <c r="M2" s="160"/>
      <c r="N2" s="160"/>
      <c r="O2" s="160"/>
      <c r="P2" s="181"/>
      <c r="Q2" s="181"/>
      <c r="R2" s="160"/>
      <c r="S2" s="160"/>
      <c r="T2" s="160"/>
      <c r="U2" s="160"/>
      <c r="V2" s="160"/>
      <c r="W2" s="160"/>
      <c r="X2" s="160"/>
      <c r="Y2" s="160"/>
      <c r="Z2" s="160"/>
      <c r="AA2" s="160"/>
      <c r="AB2" s="160"/>
      <c r="AC2" s="160"/>
    </row>
    <row r="3" spans="1:29" s="16" customFormat="1" ht="39.950000000000003" customHeight="1" x14ac:dyDescent="0.35">
      <c r="A3" s="59" t="s">
        <v>511</v>
      </c>
      <c r="B3" s="61" t="s">
        <v>462</v>
      </c>
      <c r="C3" s="60" t="s">
        <v>512</v>
      </c>
      <c r="D3" s="72" t="s">
        <v>463</v>
      </c>
      <c r="E3" s="72" t="s">
        <v>464</v>
      </c>
      <c r="F3" s="61" t="s">
        <v>4</v>
      </c>
      <c r="G3" s="61" t="s">
        <v>465</v>
      </c>
      <c r="H3" s="62" t="s">
        <v>513</v>
      </c>
      <c r="I3" s="61" t="s">
        <v>1192</v>
      </c>
      <c r="J3" s="121" t="s">
        <v>0</v>
      </c>
      <c r="K3" s="122" t="s">
        <v>2</v>
      </c>
      <c r="L3" s="127">
        <v>44127</v>
      </c>
      <c r="M3" s="127">
        <v>44133</v>
      </c>
      <c r="N3" s="127">
        <v>44133</v>
      </c>
      <c r="O3" s="127">
        <v>44133</v>
      </c>
      <c r="P3" s="182">
        <v>44134</v>
      </c>
      <c r="Q3" s="182">
        <v>44134</v>
      </c>
      <c r="R3" s="37" t="s">
        <v>1</v>
      </c>
      <c r="S3" s="37" t="s">
        <v>1</v>
      </c>
      <c r="T3" s="37" t="s">
        <v>1</v>
      </c>
      <c r="U3" s="37" t="s">
        <v>1</v>
      </c>
      <c r="V3" s="37" t="s">
        <v>1</v>
      </c>
      <c r="W3" s="37" t="s">
        <v>1</v>
      </c>
      <c r="X3" s="37" t="s">
        <v>1</v>
      </c>
      <c r="Y3" s="37" t="s">
        <v>1</v>
      </c>
      <c r="Z3" s="37" t="s">
        <v>1</v>
      </c>
      <c r="AA3" s="37" t="s">
        <v>1</v>
      </c>
      <c r="AB3" s="37" t="s">
        <v>1</v>
      </c>
      <c r="AC3" s="37" t="s">
        <v>1</v>
      </c>
    </row>
    <row r="4" spans="1:29" ht="39.950000000000003" customHeight="1" x14ac:dyDescent="0.45">
      <c r="A4" s="145">
        <v>1</v>
      </c>
      <c r="B4" s="148" t="s">
        <v>514</v>
      </c>
      <c r="C4" s="63">
        <v>1</v>
      </c>
      <c r="D4" s="73" t="s">
        <v>515</v>
      </c>
      <c r="E4" s="102" t="s">
        <v>516</v>
      </c>
      <c r="F4" s="64" t="s">
        <v>228</v>
      </c>
      <c r="G4" s="64" t="s">
        <v>40</v>
      </c>
      <c r="H4" s="93">
        <v>2.2000000000000002</v>
      </c>
      <c r="I4" s="32"/>
      <c r="J4" s="38">
        <f>I4-(SUM(L4:AC4))</f>
        <v>0</v>
      </c>
      <c r="K4" s="39" t="str">
        <f>IF(J4&lt;0,"ATENÇÃO","OK")</f>
        <v>OK</v>
      </c>
      <c r="L4" s="128"/>
      <c r="M4" s="128"/>
      <c r="N4" s="128"/>
      <c r="O4" s="128"/>
      <c r="P4" s="128"/>
      <c r="Q4" s="128"/>
      <c r="R4" s="31"/>
      <c r="S4" s="31"/>
      <c r="T4" s="31"/>
      <c r="U4" s="31"/>
      <c r="V4" s="31"/>
      <c r="W4" s="31"/>
      <c r="X4" s="46"/>
      <c r="Y4" s="46"/>
      <c r="Z4" s="46"/>
      <c r="AA4" s="46"/>
      <c r="AB4" s="46"/>
      <c r="AC4" s="46"/>
    </row>
    <row r="5" spans="1:29" ht="39.950000000000003" customHeight="1" x14ac:dyDescent="0.45">
      <c r="A5" s="146"/>
      <c r="B5" s="149"/>
      <c r="C5" s="65">
        <v>2</v>
      </c>
      <c r="D5" s="74" t="s">
        <v>39</v>
      </c>
      <c r="E5" s="103" t="s">
        <v>517</v>
      </c>
      <c r="F5" s="48" t="s">
        <v>35</v>
      </c>
      <c r="G5" s="48" t="s">
        <v>40</v>
      </c>
      <c r="H5" s="94">
        <v>0.52</v>
      </c>
      <c r="I5" s="32"/>
      <c r="J5" s="38">
        <f t="shared" ref="J5:J68" si="0">I5-(SUM(L5:AC5))</f>
        <v>0</v>
      </c>
      <c r="K5" s="39" t="str">
        <f t="shared" ref="K5:K68" si="1">IF(J5&lt;0,"ATENÇÃO","OK")</f>
        <v>OK</v>
      </c>
      <c r="L5" s="128"/>
      <c r="M5" s="128"/>
      <c r="N5" s="128"/>
      <c r="O5" s="128"/>
      <c r="P5" s="128"/>
      <c r="Q5" s="128"/>
      <c r="R5" s="31"/>
      <c r="S5" s="31"/>
      <c r="T5" s="31"/>
      <c r="U5" s="31"/>
      <c r="V5" s="31"/>
      <c r="W5" s="31"/>
      <c r="X5" s="46"/>
      <c r="Y5" s="46"/>
      <c r="Z5" s="46"/>
      <c r="AA5" s="46"/>
      <c r="AB5" s="46"/>
      <c r="AC5" s="46"/>
    </row>
    <row r="6" spans="1:29" ht="39.950000000000003" customHeight="1" x14ac:dyDescent="0.45">
      <c r="A6" s="146"/>
      <c r="B6" s="149"/>
      <c r="C6" s="65">
        <v>3</v>
      </c>
      <c r="D6" s="74" t="s">
        <v>41</v>
      </c>
      <c r="E6" s="103" t="s">
        <v>518</v>
      </c>
      <c r="F6" s="48" t="s">
        <v>35</v>
      </c>
      <c r="G6" s="48" t="s">
        <v>40</v>
      </c>
      <c r="H6" s="94">
        <v>0.42</v>
      </c>
      <c r="I6" s="32"/>
      <c r="J6" s="38">
        <f t="shared" si="0"/>
        <v>0</v>
      </c>
      <c r="K6" s="39" t="str">
        <f t="shared" si="1"/>
        <v>OK</v>
      </c>
      <c r="L6" s="128"/>
      <c r="M6" s="128"/>
      <c r="N6" s="128"/>
      <c r="O6" s="128"/>
      <c r="P6" s="128"/>
      <c r="Q6" s="128"/>
      <c r="R6" s="31"/>
      <c r="S6" s="31"/>
      <c r="T6" s="31"/>
      <c r="U6" s="31"/>
      <c r="V6" s="31"/>
      <c r="W6" s="31"/>
      <c r="X6" s="46"/>
      <c r="Y6" s="46"/>
      <c r="Z6" s="46"/>
      <c r="AA6" s="46"/>
      <c r="AB6" s="46"/>
      <c r="AC6" s="46"/>
    </row>
    <row r="7" spans="1:29" ht="39.950000000000003" customHeight="1" x14ac:dyDescent="0.45">
      <c r="A7" s="146"/>
      <c r="B7" s="149"/>
      <c r="C7" s="65">
        <v>4</v>
      </c>
      <c r="D7" s="74" t="s">
        <v>42</v>
      </c>
      <c r="E7" s="103" t="s">
        <v>519</v>
      </c>
      <c r="F7" s="48" t="s">
        <v>35</v>
      </c>
      <c r="G7" s="48" t="s">
        <v>40</v>
      </c>
      <c r="H7" s="94">
        <v>35.479999999999997</v>
      </c>
      <c r="I7" s="32"/>
      <c r="J7" s="38">
        <f t="shared" si="0"/>
        <v>0</v>
      </c>
      <c r="K7" s="39" t="str">
        <f t="shared" si="1"/>
        <v>OK</v>
      </c>
      <c r="L7" s="128"/>
      <c r="M7" s="128"/>
      <c r="N7" s="128"/>
      <c r="O7" s="128"/>
      <c r="P7" s="128"/>
      <c r="Q7" s="128"/>
      <c r="R7" s="31"/>
      <c r="S7" s="31"/>
      <c r="T7" s="31"/>
      <c r="U7" s="31"/>
      <c r="V7" s="31"/>
      <c r="W7" s="31"/>
      <c r="X7" s="46"/>
      <c r="Y7" s="46"/>
      <c r="Z7" s="46"/>
      <c r="AA7" s="46"/>
      <c r="AB7" s="46"/>
      <c r="AC7" s="46"/>
    </row>
    <row r="8" spans="1:29" ht="39.950000000000003" customHeight="1" x14ac:dyDescent="0.45">
      <c r="A8" s="146"/>
      <c r="B8" s="149"/>
      <c r="C8" s="65">
        <v>5</v>
      </c>
      <c r="D8" s="74" t="s">
        <v>43</v>
      </c>
      <c r="E8" s="103" t="s">
        <v>520</v>
      </c>
      <c r="F8" s="48" t="s">
        <v>44</v>
      </c>
      <c r="G8" s="48" t="s">
        <v>40</v>
      </c>
      <c r="H8" s="94">
        <v>11.42</v>
      </c>
      <c r="I8" s="32"/>
      <c r="J8" s="38">
        <f t="shared" si="0"/>
        <v>0</v>
      </c>
      <c r="K8" s="39" t="str">
        <f t="shared" si="1"/>
        <v>OK</v>
      </c>
      <c r="L8" s="128"/>
      <c r="M8" s="128"/>
      <c r="N8" s="128"/>
      <c r="O8" s="128"/>
      <c r="P8" s="128"/>
      <c r="Q8" s="128"/>
      <c r="R8" s="31"/>
      <c r="S8" s="31"/>
      <c r="T8" s="31"/>
      <c r="U8" s="31"/>
      <c r="V8" s="31"/>
      <c r="W8" s="31"/>
      <c r="X8" s="46"/>
      <c r="Y8" s="46"/>
      <c r="Z8" s="46"/>
      <c r="AA8" s="46"/>
      <c r="AB8" s="46"/>
      <c r="AC8" s="46"/>
    </row>
    <row r="9" spans="1:29" ht="39.950000000000003" customHeight="1" x14ac:dyDescent="0.45">
      <c r="A9" s="146"/>
      <c r="B9" s="149"/>
      <c r="C9" s="65">
        <v>6</v>
      </c>
      <c r="D9" s="74" t="s">
        <v>521</v>
      </c>
      <c r="E9" s="103" t="s">
        <v>522</v>
      </c>
      <c r="F9" s="64" t="s">
        <v>31</v>
      </c>
      <c r="G9" s="64" t="s">
        <v>40</v>
      </c>
      <c r="H9" s="93">
        <v>254.89</v>
      </c>
      <c r="I9" s="32"/>
      <c r="J9" s="38">
        <f t="shared" si="0"/>
        <v>0</v>
      </c>
      <c r="K9" s="39" t="str">
        <f t="shared" si="1"/>
        <v>OK</v>
      </c>
      <c r="L9" s="128"/>
      <c r="M9" s="128"/>
      <c r="N9" s="128"/>
      <c r="O9" s="128"/>
      <c r="P9" s="128"/>
      <c r="Q9" s="128"/>
      <c r="R9" s="31"/>
      <c r="S9" s="31"/>
      <c r="T9" s="31"/>
      <c r="U9" s="31"/>
      <c r="V9" s="31"/>
      <c r="W9" s="31"/>
      <c r="X9" s="46"/>
      <c r="Y9" s="46"/>
      <c r="Z9" s="46"/>
      <c r="AA9" s="46"/>
      <c r="AB9" s="46"/>
      <c r="AC9" s="46"/>
    </row>
    <row r="10" spans="1:29" ht="39.950000000000003" customHeight="1" x14ac:dyDescent="0.45">
      <c r="A10" s="146"/>
      <c r="B10" s="149"/>
      <c r="C10" s="63">
        <v>7</v>
      </c>
      <c r="D10" s="75" t="s">
        <v>45</v>
      </c>
      <c r="E10" s="104" t="s">
        <v>523</v>
      </c>
      <c r="F10" s="49" t="s">
        <v>44</v>
      </c>
      <c r="G10" s="49" t="s">
        <v>40</v>
      </c>
      <c r="H10" s="94">
        <v>14.56</v>
      </c>
      <c r="I10" s="32"/>
      <c r="J10" s="38">
        <f t="shared" si="0"/>
        <v>0</v>
      </c>
      <c r="K10" s="39" t="str">
        <f t="shared" si="1"/>
        <v>OK</v>
      </c>
      <c r="L10" s="128"/>
      <c r="M10" s="128"/>
      <c r="N10" s="128"/>
      <c r="O10" s="128"/>
      <c r="P10" s="128"/>
      <c r="Q10" s="128"/>
      <c r="R10" s="31"/>
      <c r="S10" s="31"/>
      <c r="T10" s="31"/>
      <c r="U10" s="31"/>
      <c r="V10" s="31"/>
      <c r="W10" s="31"/>
      <c r="X10" s="46"/>
      <c r="Y10" s="46"/>
      <c r="Z10" s="46"/>
      <c r="AA10" s="46"/>
      <c r="AB10" s="46"/>
      <c r="AC10" s="46"/>
    </row>
    <row r="11" spans="1:29" ht="39.950000000000003" customHeight="1" x14ac:dyDescent="0.45">
      <c r="A11" s="146"/>
      <c r="B11" s="149"/>
      <c r="C11" s="63">
        <v>8</v>
      </c>
      <c r="D11" s="75" t="s">
        <v>101</v>
      </c>
      <c r="E11" s="104" t="s">
        <v>524</v>
      </c>
      <c r="F11" s="49" t="s">
        <v>99</v>
      </c>
      <c r="G11" s="49" t="s">
        <v>40</v>
      </c>
      <c r="H11" s="94">
        <v>0.06</v>
      </c>
      <c r="I11" s="32"/>
      <c r="J11" s="38">
        <f t="shared" si="0"/>
        <v>0</v>
      </c>
      <c r="K11" s="39" t="str">
        <f t="shared" si="1"/>
        <v>OK</v>
      </c>
      <c r="L11" s="128"/>
      <c r="M11" s="128"/>
      <c r="N11" s="128"/>
      <c r="O11" s="128"/>
      <c r="P11" s="128"/>
      <c r="Q11" s="128"/>
      <c r="R11" s="31"/>
      <c r="S11" s="31"/>
      <c r="T11" s="31"/>
      <c r="U11" s="31"/>
      <c r="V11" s="31"/>
      <c r="W11" s="31"/>
      <c r="X11" s="46"/>
      <c r="Y11" s="46"/>
      <c r="Z11" s="46"/>
      <c r="AA11" s="46"/>
      <c r="AB11" s="46"/>
      <c r="AC11" s="46"/>
    </row>
    <row r="12" spans="1:29" ht="39.950000000000003" customHeight="1" x14ac:dyDescent="0.45">
      <c r="A12" s="146"/>
      <c r="B12" s="149"/>
      <c r="C12" s="63">
        <v>9</v>
      </c>
      <c r="D12" s="75" t="s">
        <v>98</v>
      </c>
      <c r="E12" s="104" t="s">
        <v>525</v>
      </c>
      <c r="F12" s="49" t="s">
        <v>99</v>
      </c>
      <c r="G12" s="49" t="s">
        <v>40</v>
      </c>
      <c r="H12" s="94">
        <v>3.92</v>
      </c>
      <c r="I12" s="32"/>
      <c r="J12" s="38">
        <f t="shared" si="0"/>
        <v>0</v>
      </c>
      <c r="K12" s="39" t="str">
        <f t="shared" si="1"/>
        <v>OK</v>
      </c>
      <c r="L12" s="128"/>
      <c r="M12" s="128"/>
      <c r="N12" s="128"/>
      <c r="O12" s="128"/>
      <c r="P12" s="128"/>
      <c r="Q12" s="128"/>
      <c r="R12" s="31"/>
      <c r="S12" s="31"/>
      <c r="T12" s="31"/>
      <c r="U12" s="31"/>
      <c r="V12" s="31"/>
      <c r="W12" s="31"/>
      <c r="X12" s="46"/>
      <c r="Y12" s="46"/>
      <c r="Z12" s="46"/>
      <c r="AA12" s="46"/>
      <c r="AB12" s="46"/>
      <c r="AC12" s="46"/>
    </row>
    <row r="13" spans="1:29" ht="39.950000000000003" customHeight="1" x14ac:dyDescent="0.45">
      <c r="A13" s="146"/>
      <c r="B13" s="149"/>
      <c r="C13" s="63">
        <v>10</v>
      </c>
      <c r="D13" s="75" t="s">
        <v>526</v>
      </c>
      <c r="E13" s="104" t="s">
        <v>527</v>
      </c>
      <c r="F13" s="50" t="s">
        <v>528</v>
      </c>
      <c r="G13" s="50" t="s">
        <v>40</v>
      </c>
      <c r="H13" s="93">
        <v>3.8</v>
      </c>
      <c r="I13" s="32"/>
      <c r="J13" s="38">
        <f t="shared" si="0"/>
        <v>0</v>
      </c>
      <c r="K13" s="39" t="str">
        <f t="shared" si="1"/>
        <v>OK</v>
      </c>
      <c r="L13" s="128"/>
      <c r="M13" s="128"/>
      <c r="N13" s="128"/>
      <c r="O13" s="128"/>
      <c r="P13" s="128"/>
      <c r="Q13" s="128"/>
      <c r="R13" s="31"/>
      <c r="S13" s="31"/>
      <c r="T13" s="31"/>
      <c r="U13" s="31"/>
      <c r="V13" s="31"/>
      <c r="W13" s="31"/>
      <c r="X13" s="46"/>
      <c r="Y13" s="46"/>
      <c r="Z13" s="46"/>
      <c r="AA13" s="46"/>
      <c r="AB13" s="46"/>
      <c r="AC13" s="46"/>
    </row>
    <row r="14" spans="1:29" ht="39.950000000000003" customHeight="1" x14ac:dyDescent="0.45">
      <c r="A14" s="146"/>
      <c r="B14" s="149"/>
      <c r="C14" s="65">
        <v>11</v>
      </c>
      <c r="D14" s="74" t="s">
        <v>46</v>
      </c>
      <c r="E14" s="103" t="s">
        <v>529</v>
      </c>
      <c r="F14" s="48" t="s">
        <v>35</v>
      </c>
      <c r="G14" s="48" t="s">
        <v>40</v>
      </c>
      <c r="H14" s="94">
        <v>0.03</v>
      </c>
      <c r="I14" s="32"/>
      <c r="J14" s="38">
        <f t="shared" si="0"/>
        <v>0</v>
      </c>
      <c r="K14" s="39" t="str">
        <f t="shared" si="1"/>
        <v>OK</v>
      </c>
      <c r="L14" s="128"/>
      <c r="M14" s="128"/>
      <c r="N14" s="128"/>
      <c r="O14" s="128"/>
      <c r="P14" s="128"/>
      <c r="Q14" s="128"/>
      <c r="R14" s="31"/>
      <c r="S14" s="31"/>
      <c r="T14" s="31"/>
      <c r="U14" s="31"/>
      <c r="V14" s="31"/>
      <c r="W14" s="31"/>
      <c r="X14" s="46"/>
      <c r="Y14" s="46"/>
      <c r="Z14" s="46"/>
      <c r="AA14" s="46"/>
      <c r="AB14" s="46"/>
      <c r="AC14" s="46"/>
    </row>
    <row r="15" spans="1:29" ht="39.950000000000003" customHeight="1" x14ac:dyDescent="0.45">
      <c r="A15" s="146"/>
      <c r="B15" s="149"/>
      <c r="C15" s="65">
        <v>12</v>
      </c>
      <c r="D15" s="74" t="s">
        <v>47</v>
      </c>
      <c r="E15" s="103" t="s">
        <v>530</v>
      </c>
      <c r="F15" s="48" t="s">
        <v>35</v>
      </c>
      <c r="G15" s="48" t="s">
        <v>40</v>
      </c>
      <c r="H15" s="94">
        <v>0.05</v>
      </c>
      <c r="I15" s="32"/>
      <c r="J15" s="38">
        <f t="shared" si="0"/>
        <v>0</v>
      </c>
      <c r="K15" s="39" t="str">
        <f t="shared" si="1"/>
        <v>OK</v>
      </c>
      <c r="L15" s="128"/>
      <c r="M15" s="128"/>
      <c r="N15" s="128"/>
      <c r="O15" s="128"/>
      <c r="P15" s="128"/>
      <c r="Q15" s="128"/>
      <c r="R15" s="31"/>
      <c r="S15" s="31"/>
      <c r="T15" s="31"/>
      <c r="U15" s="31"/>
      <c r="V15" s="31"/>
      <c r="W15" s="31"/>
      <c r="X15" s="46"/>
      <c r="Y15" s="46"/>
      <c r="Z15" s="46"/>
      <c r="AA15" s="46"/>
      <c r="AB15" s="46"/>
      <c r="AC15" s="46"/>
    </row>
    <row r="16" spans="1:29" ht="39.950000000000003" customHeight="1" x14ac:dyDescent="0.45">
      <c r="A16" s="146"/>
      <c r="B16" s="149"/>
      <c r="C16" s="65">
        <v>13</v>
      </c>
      <c r="D16" s="74" t="s">
        <v>48</v>
      </c>
      <c r="E16" s="103" t="s">
        <v>531</v>
      </c>
      <c r="F16" s="48" t="s">
        <v>35</v>
      </c>
      <c r="G16" s="48" t="s">
        <v>40</v>
      </c>
      <c r="H16" s="94">
        <v>0.08</v>
      </c>
      <c r="I16" s="32"/>
      <c r="J16" s="38">
        <f t="shared" si="0"/>
        <v>0</v>
      </c>
      <c r="K16" s="39" t="str">
        <f t="shared" si="1"/>
        <v>OK</v>
      </c>
      <c r="L16" s="128"/>
      <c r="M16" s="128"/>
      <c r="N16" s="128"/>
      <c r="O16" s="128"/>
      <c r="P16" s="128"/>
      <c r="Q16" s="128"/>
      <c r="R16" s="31"/>
      <c r="S16" s="31"/>
      <c r="T16" s="31"/>
      <c r="U16" s="31"/>
      <c r="V16" s="31"/>
      <c r="W16" s="31"/>
      <c r="X16" s="46"/>
      <c r="Y16" s="46"/>
      <c r="Z16" s="46"/>
      <c r="AA16" s="46"/>
      <c r="AB16" s="46"/>
      <c r="AC16" s="46"/>
    </row>
    <row r="17" spans="1:29" ht="39.950000000000003" customHeight="1" x14ac:dyDescent="0.45">
      <c r="A17" s="146"/>
      <c r="B17" s="149"/>
      <c r="C17" s="65">
        <v>14</v>
      </c>
      <c r="D17" s="74" t="s">
        <v>49</v>
      </c>
      <c r="E17" s="103" t="s">
        <v>532</v>
      </c>
      <c r="F17" s="48" t="s">
        <v>35</v>
      </c>
      <c r="G17" s="48" t="s">
        <v>40</v>
      </c>
      <c r="H17" s="94">
        <v>0.03</v>
      </c>
      <c r="I17" s="32"/>
      <c r="J17" s="38">
        <f t="shared" si="0"/>
        <v>0</v>
      </c>
      <c r="K17" s="39" t="str">
        <f t="shared" si="1"/>
        <v>OK</v>
      </c>
      <c r="L17" s="128"/>
      <c r="M17" s="128"/>
      <c r="N17" s="128"/>
      <c r="O17" s="128"/>
      <c r="P17" s="128"/>
      <c r="Q17" s="128"/>
      <c r="R17" s="31"/>
      <c r="S17" s="31"/>
      <c r="T17" s="31"/>
      <c r="U17" s="31"/>
      <c r="V17" s="31"/>
      <c r="W17" s="31"/>
      <c r="X17" s="46"/>
      <c r="Y17" s="46"/>
      <c r="Z17" s="46"/>
      <c r="AA17" s="46"/>
      <c r="AB17" s="46"/>
      <c r="AC17" s="46"/>
    </row>
    <row r="18" spans="1:29" ht="39.950000000000003" customHeight="1" x14ac:dyDescent="0.45">
      <c r="A18" s="146"/>
      <c r="B18" s="149"/>
      <c r="C18" s="65">
        <v>15</v>
      </c>
      <c r="D18" s="74" t="s">
        <v>466</v>
      </c>
      <c r="E18" s="103" t="s">
        <v>533</v>
      </c>
      <c r="F18" s="48" t="s">
        <v>35</v>
      </c>
      <c r="G18" s="48" t="s">
        <v>40</v>
      </c>
      <c r="H18" s="94">
        <v>0.26</v>
      </c>
      <c r="I18" s="32"/>
      <c r="J18" s="38">
        <f t="shared" si="0"/>
        <v>0</v>
      </c>
      <c r="K18" s="39" t="str">
        <f t="shared" si="1"/>
        <v>OK</v>
      </c>
      <c r="L18" s="128"/>
      <c r="M18" s="128"/>
      <c r="N18" s="128"/>
      <c r="O18" s="128"/>
      <c r="P18" s="128"/>
      <c r="Q18" s="128"/>
      <c r="R18" s="31"/>
      <c r="S18" s="31"/>
      <c r="T18" s="31"/>
      <c r="U18" s="31"/>
      <c r="V18" s="31"/>
      <c r="W18" s="31"/>
      <c r="X18" s="46"/>
      <c r="Y18" s="46"/>
      <c r="Z18" s="46"/>
      <c r="AA18" s="46"/>
      <c r="AB18" s="46"/>
      <c r="AC18" s="46"/>
    </row>
    <row r="19" spans="1:29" ht="39.950000000000003" customHeight="1" x14ac:dyDescent="0.45">
      <c r="A19" s="146"/>
      <c r="B19" s="149"/>
      <c r="C19" s="65">
        <v>16</v>
      </c>
      <c r="D19" s="74" t="s">
        <v>50</v>
      </c>
      <c r="E19" s="103" t="s">
        <v>534</v>
      </c>
      <c r="F19" s="48" t="s">
        <v>35</v>
      </c>
      <c r="G19" s="48" t="s">
        <v>40</v>
      </c>
      <c r="H19" s="94">
        <v>0.11</v>
      </c>
      <c r="I19" s="32"/>
      <c r="J19" s="38">
        <f t="shared" si="0"/>
        <v>0</v>
      </c>
      <c r="K19" s="39" t="str">
        <f t="shared" si="1"/>
        <v>OK</v>
      </c>
      <c r="L19" s="128"/>
      <c r="M19" s="128"/>
      <c r="N19" s="128"/>
      <c r="O19" s="128"/>
      <c r="P19" s="128"/>
      <c r="Q19" s="128"/>
      <c r="R19" s="31"/>
      <c r="S19" s="31"/>
      <c r="T19" s="31"/>
      <c r="U19" s="31"/>
      <c r="V19" s="31"/>
      <c r="W19" s="31"/>
      <c r="X19" s="46"/>
      <c r="Y19" s="46"/>
      <c r="Z19" s="46"/>
      <c r="AA19" s="46"/>
      <c r="AB19" s="46"/>
      <c r="AC19" s="46"/>
    </row>
    <row r="20" spans="1:29" ht="39.950000000000003" customHeight="1" x14ac:dyDescent="0.45">
      <c r="A20" s="146"/>
      <c r="B20" s="149"/>
      <c r="C20" s="65">
        <v>17</v>
      </c>
      <c r="D20" s="74" t="s">
        <v>51</v>
      </c>
      <c r="E20" s="103" t="s">
        <v>535</v>
      </c>
      <c r="F20" s="48" t="s">
        <v>35</v>
      </c>
      <c r="G20" s="48" t="s">
        <v>40</v>
      </c>
      <c r="H20" s="94">
        <v>0.08</v>
      </c>
      <c r="I20" s="32"/>
      <c r="J20" s="38">
        <f t="shared" si="0"/>
        <v>0</v>
      </c>
      <c r="K20" s="39" t="str">
        <f t="shared" si="1"/>
        <v>OK</v>
      </c>
      <c r="L20" s="128"/>
      <c r="M20" s="128"/>
      <c r="N20" s="128"/>
      <c r="O20" s="128"/>
      <c r="P20" s="128"/>
      <c r="Q20" s="128"/>
      <c r="R20" s="31"/>
      <c r="S20" s="31"/>
      <c r="T20" s="31"/>
      <c r="U20" s="31"/>
      <c r="V20" s="31"/>
      <c r="W20" s="31"/>
      <c r="X20" s="46"/>
      <c r="Y20" s="46"/>
      <c r="Z20" s="46"/>
      <c r="AA20" s="46"/>
      <c r="AB20" s="46"/>
      <c r="AC20" s="46"/>
    </row>
    <row r="21" spans="1:29" ht="39.950000000000003" customHeight="1" x14ac:dyDescent="0.45">
      <c r="A21" s="146"/>
      <c r="B21" s="149"/>
      <c r="C21" s="65">
        <v>18</v>
      </c>
      <c r="D21" s="74" t="s">
        <v>52</v>
      </c>
      <c r="E21" s="103" t="s">
        <v>536</v>
      </c>
      <c r="F21" s="48" t="s">
        <v>35</v>
      </c>
      <c r="G21" s="48" t="s">
        <v>40</v>
      </c>
      <c r="H21" s="94">
        <v>0.13</v>
      </c>
      <c r="I21" s="32"/>
      <c r="J21" s="38">
        <f t="shared" si="0"/>
        <v>0</v>
      </c>
      <c r="K21" s="39" t="str">
        <f t="shared" si="1"/>
        <v>OK</v>
      </c>
      <c r="L21" s="128"/>
      <c r="M21" s="128"/>
      <c r="N21" s="128"/>
      <c r="O21" s="128"/>
      <c r="P21" s="128"/>
      <c r="Q21" s="128"/>
      <c r="R21" s="31"/>
      <c r="S21" s="31"/>
      <c r="T21" s="31"/>
      <c r="U21" s="31"/>
      <c r="V21" s="31"/>
      <c r="W21" s="31"/>
      <c r="X21" s="46"/>
      <c r="Y21" s="46"/>
      <c r="Z21" s="46"/>
      <c r="AA21" s="46"/>
      <c r="AB21" s="46"/>
      <c r="AC21" s="46"/>
    </row>
    <row r="22" spans="1:29" ht="39.950000000000003" customHeight="1" x14ac:dyDescent="0.45">
      <c r="A22" s="146"/>
      <c r="B22" s="149"/>
      <c r="C22" s="65">
        <v>19</v>
      </c>
      <c r="D22" s="74" t="s">
        <v>53</v>
      </c>
      <c r="E22" s="103" t="s">
        <v>537</v>
      </c>
      <c r="F22" s="48" t="s">
        <v>35</v>
      </c>
      <c r="G22" s="48" t="s">
        <v>40</v>
      </c>
      <c r="H22" s="94">
        <v>0.38</v>
      </c>
      <c r="I22" s="32"/>
      <c r="J22" s="38">
        <f t="shared" si="0"/>
        <v>0</v>
      </c>
      <c r="K22" s="39" t="str">
        <f t="shared" si="1"/>
        <v>OK</v>
      </c>
      <c r="L22" s="128"/>
      <c r="M22" s="128"/>
      <c r="N22" s="128"/>
      <c r="O22" s="128"/>
      <c r="P22" s="128"/>
      <c r="Q22" s="128"/>
      <c r="R22" s="31"/>
      <c r="S22" s="31"/>
      <c r="T22" s="31"/>
      <c r="U22" s="31"/>
      <c r="V22" s="31"/>
      <c r="W22" s="31"/>
      <c r="X22" s="46"/>
      <c r="Y22" s="46"/>
      <c r="Z22" s="46"/>
      <c r="AA22" s="46"/>
      <c r="AB22" s="46"/>
      <c r="AC22" s="46"/>
    </row>
    <row r="23" spans="1:29" ht="39.950000000000003" customHeight="1" x14ac:dyDescent="0.45">
      <c r="A23" s="146"/>
      <c r="B23" s="149"/>
      <c r="C23" s="65">
        <v>20</v>
      </c>
      <c r="D23" s="74" t="s">
        <v>37</v>
      </c>
      <c r="E23" s="103" t="s">
        <v>538</v>
      </c>
      <c r="F23" s="48" t="s">
        <v>35</v>
      </c>
      <c r="G23" s="48" t="s">
        <v>36</v>
      </c>
      <c r="H23" s="94">
        <v>7.21</v>
      </c>
      <c r="I23" s="32"/>
      <c r="J23" s="38">
        <f t="shared" si="0"/>
        <v>0</v>
      </c>
      <c r="K23" s="39" t="str">
        <f t="shared" si="1"/>
        <v>OK</v>
      </c>
      <c r="L23" s="128"/>
      <c r="M23" s="128"/>
      <c r="N23" s="128"/>
      <c r="O23" s="128"/>
      <c r="P23" s="128"/>
      <c r="Q23" s="128"/>
      <c r="R23" s="31"/>
      <c r="S23" s="31"/>
      <c r="T23" s="31"/>
      <c r="U23" s="31"/>
      <c r="V23" s="31"/>
      <c r="W23" s="31"/>
      <c r="X23" s="46"/>
      <c r="Y23" s="46"/>
      <c r="Z23" s="46"/>
      <c r="AA23" s="46"/>
      <c r="AB23" s="46"/>
      <c r="AC23" s="46"/>
    </row>
    <row r="24" spans="1:29" ht="39.950000000000003" customHeight="1" x14ac:dyDescent="0.45">
      <c r="A24" s="146"/>
      <c r="B24" s="149"/>
      <c r="C24" s="65">
        <v>21</v>
      </c>
      <c r="D24" s="74" t="s">
        <v>33</v>
      </c>
      <c r="E24" s="103" t="s">
        <v>539</v>
      </c>
      <c r="F24" s="48" t="s">
        <v>35</v>
      </c>
      <c r="G24" s="48" t="s">
        <v>36</v>
      </c>
      <c r="H24" s="94">
        <v>13.86</v>
      </c>
      <c r="I24" s="32"/>
      <c r="J24" s="38">
        <f t="shared" si="0"/>
        <v>0</v>
      </c>
      <c r="K24" s="39" t="str">
        <f t="shared" si="1"/>
        <v>OK</v>
      </c>
      <c r="L24" s="128"/>
      <c r="M24" s="128"/>
      <c r="N24" s="128"/>
      <c r="O24" s="128"/>
      <c r="P24" s="128"/>
      <c r="Q24" s="128"/>
      <c r="R24" s="31"/>
      <c r="S24" s="31"/>
      <c r="T24" s="31"/>
      <c r="U24" s="31"/>
      <c r="V24" s="31"/>
      <c r="W24" s="31"/>
      <c r="X24" s="46"/>
      <c r="Y24" s="46"/>
      <c r="Z24" s="46"/>
      <c r="AA24" s="46"/>
      <c r="AB24" s="46"/>
      <c r="AC24" s="46"/>
    </row>
    <row r="25" spans="1:29" ht="39.950000000000003" customHeight="1" x14ac:dyDescent="0.45">
      <c r="A25" s="146"/>
      <c r="B25" s="149"/>
      <c r="C25" s="65">
        <v>22</v>
      </c>
      <c r="D25" s="74" t="s">
        <v>38</v>
      </c>
      <c r="E25" s="103" t="s">
        <v>540</v>
      </c>
      <c r="F25" s="48" t="s">
        <v>35</v>
      </c>
      <c r="G25" s="48" t="s">
        <v>36</v>
      </c>
      <c r="H25" s="94">
        <v>20.05</v>
      </c>
      <c r="I25" s="32"/>
      <c r="J25" s="38">
        <f t="shared" si="0"/>
        <v>0</v>
      </c>
      <c r="K25" s="39" t="str">
        <f t="shared" si="1"/>
        <v>OK</v>
      </c>
      <c r="L25" s="128"/>
      <c r="M25" s="128"/>
      <c r="N25" s="128"/>
      <c r="O25" s="128"/>
      <c r="P25" s="128"/>
      <c r="Q25" s="128"/>
      <c r="R25" s="31"/>
      <c r="S25" s="31"/>
      <c r="T25" s="31"/>
      <c r="U25" s="31"/>
      <c r="V25" s="31"/>
      <c r="W25" s="31"/>
      <c r="X25" s="46"/>
      <c r="Y25" s="46"/>
      <c r="Z25" s="46"/>
      <c r="AA25" s="46"/>
      <c r="AB25" s="46"/>
      <c r="AC25" s="46"/>
    </row>
    <row r="26" spans="1:29" ht="39.950000000000003" customHeight="1" x14ac:dyDescent="0.45">
      <c r="A26" s="146"/>
      <c r="B26" s="149"/>
      <c r="C26" s="65">
        <v>23</v>
      </c>
      <c r="D26" s="74" t="s">
        <v>541</v>
      </c>
      <c r="E26" s="103" t="s">
        <v>542</v>
      </c>
      <c r="F26" s="64" t="s">
        <v>35</v>
      </c>
      <c r="G26" s="64" t="s">
        <v>40</v>
      </c>
      <c r="H26" s="93">
        <v>3.85</v>
      </c>
      <c r="I26" s="32"/>
      <c r="J26" s="38">
        <f t="shared" si="0"/>
        <v>0</v>
      </c>
      <c r="K26" s="39" t="str">
        <f t="shared" si="1"/>
        <v>OK</v>
      </c>
      <c r="L26" s="128"/>
      <c r="M26" s="128"/>
      <c r="N26" s="128"/>
      <c r="O26" s="128"/>
      <c r="P26" s="128"/>
      <c r="Q26" s="128"/>
      <c r="R26" s="31"/>
      <c r="S26" s="31"/>
      <c r="T26" s="31"/>
      <c r="U26" s="31"/>
      <c r="V26" s="31"/>
      <c r="W26" s="31"/>
      <c r="X26" s="46"/>
      <c r="Y26" s="46"/>
      <c r="Z26" s="46"/>
      <c r="AA26" s="46"/>
      <c r="AB26" s="46"/>
      <c r="AC26" s="46"/>
    </row>
    <row r="27" spans="1:29" ht="39.950000000000003" customHeight="1" x14ac:dyDescent="0.45">
      <c r="A27" s="146"/>
      <c r="B27" s="149"/>
      <c r="C27" s="65">
        <v>24</v>
      </c>
      <c r="D27" s="74" t="s">
        <v>543</v>
      </c>
      <c r="E27" s="103" t="s">
        <v>544</v>
      </c>
      <c r="F27" s="64" t="s">
        <v>35</v>
      </c>
      <c r="G27" s="64" t="s">
        <v>40</v>
      </c>
      <c r="H27" s="93">
        <v>4.59</v>
      </c>
      <c r="I27" s="32"/>
      <c r="J27" s="38">
        <f t="shared" si="0"/>
        <v>0</v>
      </c>
      <c r="K27" s="39" t="str">
        <f t="shared" si="1"/>
        <v>OK</v>
      </c>
      <c r="L27" s="128"/>
      <c r="M27" s="128"/>
      <c r="N27" s="128"/>
      <c r="O27" s="128"/>
      <c r="P27" s="128"/>
      <c r="Q27" s="128"/>
      <c r="R27" s="31"/>
      <c r="S27" s="31"/>
      <c r="T27" s="31"/>
      <c r="U27" s="31"/>
      <c r="V27" s="31"/>
      <c r="W27" s="31"/>
      <c r="X27" s="46"/>
      <c r="Y27" s="46"/>
      <c r="Z27" s="46"/>
      <c r="AA27" s="46"/>
      <c r="AB27" s="46"/>
      <c r="AC27" s="46"/>
    </row>
    <row r="28" spans="1:29" ht="39.950000000000003" customHeight="1" x14ac:dyDescent="0.45">
      <c r="A28" s="146"/>
      <c r="B28" s="149"/>
      <c r="C28" s="65">
        <v>25</v>
      </c>
      <c r="D28" s="74" t="s">
        <v>545</v>
      </c>
      <c r="E28" s="103" t="s">
        <v>546</v>
      </c>
      <c r="F28" s="64" t="s">
        <v>394</v>
      </c>
      <c r="G28" s="64" t="s">
        <v>40</v>
      </c>
      <c r="H28" s="93">
        <v>9.25</v>
      </c>
      <c r="I28" s="32"/>
      <c r="J28" s="38">
        <f t="shared" si="0"/>
        <v>0</v>
      </c>
      <c r="K28" s="39" t="str">
        <f t="shared" si="1"/>
        <v>OK</v>
      </c>
      <c r="L28" s="128"/>
      <c r="M28" s="128"/>
      <c r="N28" s="128"/>
      <c r="O28" s="128"/>
      <c r="P28" s="128"/>
      <c r="Q28" s="128"/>
      <c r="R28" s="31"/>
      <c r="S28" s="31"/>
      <c r="T28" s="31"/>
      <c r="U28" s="31"/>
      <c r="V28" s="31"/>
      <c r="W28" s="31"/>
      <c r="X28" s="46"/>
      <c r="Y28" s="46"/>
      <c r="Z28" s="46"/>
      <c r="AA28" s="46"/>
      <c r="AB28" s="46"/>
      <c r="AC28" s="46"/>
    </row>
    <row r="29" spans="1:29" ht="39.950000000000003" customHeight="1" x14ac:dyDescent="0.45">
      <c r="A29" s="146"/>
      <c r="B29" s="149"/>
      <c r="C29" s="65">
        <v>26</v>
      </c>
      <c r="D29" s="74" t="s">
        <v>547</v>
      </c>
      <c r="E29" s="103" t="s">
        <v>548</v>
      </c>
      <c r="F29" s="64" t="s">
        <v>92</v>
      </c>
      <c r="G29" s="64" t="s">
        <v>40</v>
      </c>
      <c r="H29" s="93">
        <v>22.51</v>
      </c>
      <c r="I29" s="32"/>
      <c r="J29" s="38">
        <f t="shared" si="0"/>
        <v>0</v>
      </c>
      <c r="K29" s="39" t="str">
        <f t="shared" si="1"/>
        <v>OK</v>
      </c>
      <c r="L29" s="128"/>
      <c r="M29" s="128"/>
      <c r="N29" s="128"/>
      <c r="O29" s="128"/>
      <c r="P29" s="128"/>
      <c r="Q29" s="128"/>
      <c r="R29" s="31"/>
      <c r="S29" s="31"/>
      <c r="T29" s="31"/>
      <c r="U29" s="31"/>
      <c r="V29" s="31"/>
      <c r="W29" s="31"/>
      <c r="X29" s="46"/>
      <c r="Y29" s="46"/>
      <c r="Z29" s="46"/>
      <c r="AA29" s="46"/>
      <c r="AB29" s="46"/>
      <c r="AC29" s="46"/>
    </row>
    <row r="30" spans="1:29" ht="39.950000000000003" customHeight="1" x14ac:dyDescent="0.45">
      <c r="A30" s="146"/>
      <c r="B30" s="149"/>
      <c r="C30" s="65">
        <v>27</v>
      </c>
      <c r="D30" s="74" t="s">
        <v>549</v>
      </c>
      <c r="E30" s="103" t="s">
        <v>550</v>
      </c>
      <c r="F30" s="64" t="s">
        <v>92</v>
      </c>
      <c r="G30" s="64" t="s">
        <v>40</v>
      </c>
      <c r="H30" s="93">
        <v>4.8099999999999996</v>
      </c>
      <c r="I30" s="32"/>
      <c r="J30" s="38">
        <f t="shared" si="0"/>
        <v>0</v>
      </c>
      <c r="K30" s="39" t="str">
        <f t="shared" si="1"/>
        <v>OK</v>
      </c>
      <c r="L30" s="128"/>
      <c r="M30" s="128"/>
      <c r="N30" s="128"/>
      <c r="O30" s="128"/>
      <c r="P30" s="128"/>
      <c r="Q30" s="128"/>
      <c r="R30" s="31"/>
      <c r="S30" s="31"/>
      <c r="T30" s="31"/>
      <c r="U30" s="31"/>
      <c r="V30" s="31"/>
      <c r="W30" s="31"/>
      <c r="X30" s="46"/>
      <c r="Y30" s="46"/>
      <c r="Z30" s="46"/>
      <c r="AA30" s="46"/>
      <c r="AB30" s="46"/>
      <c r="AC30" s="46"/>
    </row>
    <row r="31" spans="1:29" ht="39.950000000000003" customHeight="1" x14ac:dyDescent="0.45">
      <c r="A31" s="146"/>
      <c r="B31" s="149"/>
      <c r="C31" s="63">
        <v>28</v>
      </c>
      <c r="D31" s="76" t="s">
        <v>551</v>
      </c>
      <c r="E31" s="105" t="s">
        <v>552</v>
      </c>
      <c r="F31" s="49" t="s">
        <v>434</v>
      </c>
      <c r="G31" s="64" t="s">
        <v>40</v>
      </c>
      <c r="H31" s="93">
        <v>28.55</v>
      </c>
      <c r="I31" s="32"/>
      <c r="J31" s="38">
        <f t="shared" si="0"/>
        <v>0</v>
      </c>
      <c r="K31" s="39" t="str">
        <f t="shared" si="1"/>
        <v>OK</v>
      </c>
      <c r="L31" s="128"/>
      <c r="M31" s="128"/>
      <c r="N31" s="128"/>
      <c r="O31" s="128"/>
      <c r="P31" s="128"/>
      <c r="Q31" s="128"/>
      <c r="R31" s="31"/>
      <c r="S31" s="31"/>
      <c r="T31" s="31"/>
      <c r="U31" s="31"/>
      <c r="V31" s="31"/>
      <c r="W31" s="31"/>
      <c r="X31" s="46"/>
      <c r="Y31" s="46"/>
      <c r="Z31" s="46"/>
      <c r="AA31" s="46"/>
      <c r="AB31" s="46"/>
      <c r="AC31" s="46"/>
    </row>
    <row r="32" spans="1:29" ht="39.950000000000003" customHeight="1" x14ac:dyDescent="0.45">
      <c r="A32" s="146"/>
      <c r="B32" s="149"/>
      <c r="C32" s="66">
        <v>29</v>
      </c>
      <c r="D32" s="75" t="s">
        <v>454</v>
      </c>
      <c r="E32" s="104" t="s">
        <v>553</v>
      </c>
      <c r="F32" s="49" t="s">
        <v>434</v>
      </c>
      <c r="G32" s="49" t="s">
        <v>40</v>
      </c>
      <c r="H32" s="94">
        <v>7.23</v>
      </c>
      <c r="I32" s="32"/>
      <c r="J32" s="38">
        <f t="shared" si="0"/>
        <v>0</v>
      </c>
      <c r="K32" s="39" t="str">
        <f t="shared" si="1"/>
        <v>OK</v>
      </c>
      <c r="L32" s="128"/>
      <c r="M32" s="128"/>
      <c r="N32" s="128"/>
      <c r="O32" s="128"/>
      <c r="P32" s="128"/>
      <c r="Q32" s="128"/>
      <c r="R32" s="31"/>
      <c r="S32" s="31"/>
      <c r="T32" s="31"/>
      <c r="U32" s="31"/>
      <c r="V32" s="31"/>
      <c r="W32" s="31"/>
      <c r="X32" s="46"/>
      <c r="Y32" s="46"/>
      <c r="Z32" s="46"/>
      <c r="AA32" s="46"/>
      <c r="AB32" s="46"/>
      <c r="AC32" s="46"/>
    </row>
    <row r="33" spans="1:29" ht="39.950000000000003" customHeight="1" x14ac:dyDescent="0.45">
      <c r="A33" s="146"/>
      <c r="B33" s="149"/>
      <c r="C33" s="65">
        <v>30</v>
      </c>
      <c r="D33" s="75" t="s">
        <v>554</v>
      </c>
      <c r="E33" s="104" t="s">
        <v>555</v>
      </c>
      <c r="F33" s="48" t="s">
        <v>35</v>
      </c>
      <c r="G33" s="48" t="s">
        <v>40</v>
      </c>
      <c r="H33" s="94">
        <v>0.54</v>
      </c>
      <c r="I33" s="32"/>
      <c r="J33" s="38">
        <f t="shared" si="0"/>
        <v>0</v>
      </c>
      <c r="K33" s="39" t="str">
        <f t="shared" si="1"/>
        <v>OK</v>
      </c>
      <c r="L33" s="128"/>
      <c r="M33" s="128"/>
      <c r="N33" s="128"/>
      <c r="O33" s="128"/>
      <c r="P33" s="128"/>
      <c r="Q33" s="128"/>
      <c r="R33" s="31"/>
      <c r="S33" s="31"/>
      <c r="T33" s="31"/>
      <c r="U33" s="31"/>
      <c r="V33" s="31"/>
      <c r="W33" s="31"/>
      <c r="X33" s="46"/>
      <c r="Y33" s="46"/>
      <c r="Z33" s="46"/>
      <c r="AA33" s="46"/>
      <c r="AB33" s="46"/>
      <c r="AC33" s="46"/>
    </row>
    <row r="34" spans="1:29" ht="39.950000000000003" customHeight="1" x14ac:dyDescent="0.45">
      <c r="A34" s="146"/>
      <c r="B34" s="149"/>
      <c r="C34" s="65">
        <v>31</v>
      </c>
      <c r="D34" s="75" t="s">
        <v>556</v>
      </c>
      <c r="E34" s="104" t="s">
        <v>557</v>
      </c>
      <c r="F34" s="48" t="s">
        <v>35</v>
      </c>
      <c r="G34" s="48" t="s">
        <v>40</v>
      </c>
      <c r="H34" s="94">
        <v>0.25</v>
      </c>
      <c r="I34" s="32"/>
      <c r="J34" s="38">
        <f t="shared" si="0"/>
        <v>0</v>
      </c>
      <c r="K34" s="39" t="str">
        <f t="shared" si="1"/>
        <v>OK</v>
      </c>
      <c r="L34" s="128"/>
      <c r="M34" s="128"/>
      <c r="N34" s="128"/>
      <c r="O34" s="128"/>
      <c r="P34" s="128"/>
      <c r="Q34" s="128"/>
      <c r="R34" s="31"/>
      <c r="S34" s="31"/>
      <c r="T34" s="31"/>
      <c r="U34" s="31"/>
      <c r="V34" s="31"/>
      <c r="W34" s="31"/>
      <c r="X34" s="46"/>
      <c r="Y34" s="46"/>
      <c r="Z34" s="46"/>
      <c r="AA34" s="46"/>
      <c r="AB34" s="46"/>
      <c r="AC34" s="46"/>
    </row>
    <row r="35" spans="1:29" ht="39.950000000000003" customHeight="1" x14ac:dyDescent="0.45">
      <c r="A35" s="146"/>
      <c r="B35" s="149"/>
      <c r="C35" s="65">
        <v>32</v>
      </c>
      <c r="D35" s="75" t="s">
        <v>558</v>
      </c>
      <c r="E35" s="104" t="s">
        <v>559</v>
      </c>
      <c r="F35" s="48" t="s">
        <v>35</v>
      </c>
      <c r="G35" s="48" t="s">
        <v>40</v>
      </c>
      <c r="H35" s="94">
        <v>0.44</v>
      </c>
      <c r="I35" s="32"/>
      <c r="J35" s="38">
        <f t="shared" si="0"/>
        <v>0</v>
      </c>
      <c r="K35" s="39" t="str">
        <f t="shared" si="1"/>
        <v>OK</v>
      </c>
      <c r="L35" s="128"/>
      <c r="M35" s="128"/>
      <c r="N35" s="128"/>
      <c r="O35" s="128"/>
      <c r="P35" s="128"/>
      <c r="Q35" s="128"/>
      <c r="R35" s="31"/>
      <c r="S35" s="31"/>
      <c r="T35" s="31"/>
      <c r="U35" s="31"/>
      <c r="V35" s="31"/>
      <c r="W35" s="31"/>
      <c r="X35" s="46"/>
      <c r="Y35" s="46"/>
      <c r="Z35" s="46"/>
      <c r="AA35" s="46"/>
      <c r="AB35" s="46"/>
      <c r="AC35" s="46"/>
    </row>
    <row r="36" spans="1:29" ht="39.950000000000003" customHeight="1" x14ac:dyDescent="0.45">
      <c r="A36" s="146"/>
      <c r="B36" s="149"/>
      <c r="C36" s="65">
        <v>33</v>
      </c>
      <c r="D36" s="75" t="s">
        <v>560</v>
      </c>
      <c r="E36" s="104" t="s">
        <v>561</v>
      </c>
      <c r="F36" s="48" t="s">
        <v>35</v>
      </c>
      <c r="G36" s="48" t="s">
        <v>40</v>
      </c>
      <c r="H36" s="94">
        <v>0.52</v>
      </c>
      <c r="I36" s="32"/>
      <c r="J36" s="38">
        <f t="shared" si="0"/>
        <v>0</v>
      </c>
      <c r="K36" s="39" t="str">
        <f t="shared" si="1"/>
        <v>OK</v>
      </c>
      <c r="L36" s="128"/>
      <c r="M36" s="128"/>
      <c r="N36" s="128"/>
      <c r="O36" s="128"/>
      <c r="P36" s="128"/>
      <c r="Q36" s="128"/>
      <c r="R36" s="31"/>
      <c r="S36" s="31"/>
      <c r="T36" s="31"/>
      <c r="U36" s="31"/>
      <c r="V36" s="31"/>
      <c r="W36" s="31"/>
      <c r="X36" s="46"/>
      <c r="Y36" s="46"/>
      <c r="Z36" s="46"/>
      <c r="AA36" s="46"/>
      <c r="AB36" s="46"/>
      <c r="AC36" s="46"/>
    </row>
    <row r="37" spans="1:29" ht="39.950000000000003" customHeight="1" x14ac:dyDescent="0.45">
      <c r="A37" s="146"/>
      <c r="B37" s="149"/>
      <c r="C37" s="65">
        <v>34</v>
      </c>
      <c r="D37" s="75" t="s">
        <v>562</v>
      </c>
      <c r="E37" s="104" t="s">
        <v>563</v>
      </c>
      <c r="F37" s="48" t="s">
        <v>35</v>
      </c>
      <c r="G37" s="48" t="s">
        <v>40</v>
      </c>
      <c r="H37" s="94">
        <v>0.71</v>
      </c>
      <c r="I37" s="32"/>
      <c r="J37" s="38">
        <f t="shared" si="0"/>
        <v>0</v>
      </c>
      <c r="K37" s="39" t="str">
        <f t="shared" si="1"/>
        <v>OK</v>
      </c>
      <c r="L37" s="128"/>
      <c r="M37" s="128"/>
      <c r="N37" s="128"/>
      <c r="O37" s="128"/>
      <c r="P37" s="128"/>
      <c r="Q37" s="128"/>
      <c r="R37" s="31"/>
      <c r="S37" s="31"/>
      <c r="T37" s="31"/>
      <c r="U37" s="31"/>
      <c r="V37" s="31"/>
      <c r="W37" s="31"/>
      <c r="X37" s="46"/>
      <c r="Y37" s="46"/>
      <c r="Z37" s="46"/>
      <c r="AA37" s="46"/>
      <c r="AB37" s="46"/>
      <c r="AC37" s="46"/>
    </row>
    <row r="38" spans="1:29" ht="39.950000000000003" customHeight="1" x14ac:dyDescent="0.45">
      <c r="A38" s="146"/>
      <c r="B38" s="149"/>
      <c r="C38" s="65">
        <v>35</v>
      </c>
      <c r="D38" s="75" t="s">
        <v>564</v>
      </c>
      <c r="E38" s="104" t="s">
        <v>565</v>
      </c>
      <c r="F38" s="48" t="s">
        <v>35</v>
      </c>
      <c r="G38" s="48" t="s">
        <v>40</v>
      </c>
      <c r="H38" s="94">
        <v>0.42</v>
      </c>
      <c r="I38" s="32"/>
      <c r="J38" s="38">
        <f t="shared" si="0"/>
        <v>0</v>
      </c>
      <c r="K38" s="39" t="str">
        <f t="shared" si="1"/>
        <v>OK</v>
      </c>
      <c r="L38" s="128"/>
      <c r="M38" s="128"/>
      <c r="N38" s="128"/>
      <c r="O38" s="128"/>
      <c r="P38" s="128"/>
      <c r="Q38" s="128"/>
      <c r="R38" s="31"/>
      <c r="S38" s="31"/>
      <c r="T38" s="31"/>
      <c r="U38" s="31"/>
      <c r="V38" s="31"/>
      <c r="W38" s="31"/>
      <c r="X38" s="46"/>
      <c r="Y38" s="46"/>
      <c r="Z38" s="46"/>
      <c r="AA38" s="46"/>
      <c r="AB38" s="46"/>
      <c r="AC38" s="46"/>
    </row>
    <row r="39" spans="1:29" ht="39.950000000000003" customHeight="1" x14ac:dyDescent="0.45">
      <c r="A39" s="146"/>
      <c r="B39" s="149"/>
      <c r="C39" s="65">
        <v>36</v>
      </c>
      <c r="D39" s="75" t="s">
        <v>566</v>
      </c>
      <c r="E39" s="104" t="s">
        <v>567</v>
      </c>
      <c r="F39" s="48" t="s">
        <v>35</v>
      </c>
      <c r="G39" s="48" t="s">
        <v>40</v>
      </c>
      <c r="H39" s="94">
        <v>0.38</v>
      </c>
      <c r="I39" s="32"/>
      <c r="J39" s="38">
        <f t="shared" si="0"/>
        <v>0</v>
      </c>
      <c r="K39" s="39" t="str">
        <f t="shared" si="1"/>
        <v>OK</v>
      </c>
      <c r="L39" s="128"/>
      <c r="M39" s="128"/>
      <c r="N39" s="128"/>
      <c r="O39" s="128"/>
      <c r="P39" s="128"/>
      <c r="Q39" s="128"/>
      <c r="R39" s="31"/>
      <c r="S39" s="31"/>
      <c r="T39" s="31"/>
      <c r="U39" s="31"/>
      <c r="V39" s="31"/>
      <c r="W39" s="31"/>
      <c r="X39" s="46"/>
      <c r="Y39" s="46"/>
      <c r="Z39" s="46"/>
      <c r="AA39" s="46"/>
      <c r="AB39" s="46"/>
      <c r="AC39" s="46"/>
    </row>
    <row r="40" spans="1:29" ht="39.950000000000003" customHeight="1" x14ac:dyDescent="0.45">
      <c r="A40" s="146"/>
      <c r="B40" s="149"/>
      <c r="C40" s="65">
        <v>37</v>
      </c>
      <c r="D40" s="75" t="s">
        <v>568</v>
      </c>
      <c r="E40" s="104" t="s">
        <v>569</v>
      </c>
      <c r="F40" s="48" t="s">
        <v>35</v>
      </c>
      <c r="G40" s="48" t="s">
        <v>40</v>
      </c>
      <c r="H40" s="94">
        <v>0.56000000000000005</v>
      </c>
      <c r="I40" s="32"/>
      <c r="J40" s="38">
        <f t="shared" si="0"/>
        <v>0</v>
      </c>
      <c r="K40" s="39" t="str">
        <f t="shared" si="1"/>
        <v>OK</v>
      </c>
      <c r="L40" s="128"/>
      <c r="M40" s="128"/>
      <c r="N40" s="128"/>
      <c r="O40" s="128"/>
      <c r="P40" s="128"/>
      <c r="Q40" s="128"/>
      <c r="R40" s="31"/>
      <c r="S40" s="31"/>
      <c r="T40" s="31"/>
      <c r="U40" s="31"/>
      <c r="V40" s="31"/>
      <c r="W40" s="31"/>
      <c r="X40" s="46"/>
      <c r="Y40" s="46"/>
      <c r="Z40" s="46"/>
      <c r="AA40" s="46"/>
      <c r="AB40" s="46"/>
      <c r="AC40" s="46"/>
    </row>
    <row r="41" spans="1:29" ht="39.950000000000003" customHeight="1" x14ac:dyDescent="0.45">
      <c r="A41" s="146"/>
      <c r="B41" s="149"/>
      <c r="C41" s="65">
        <v>38</v>
      </c>
      <c r="D41" s="75" t="s">
        <v>570</v>
      </c>
      <c r="E41" s="104" t="s">
        <v>571</v>
      </c>
      <c r="F41" s="48" t="s">
        <v>35</v>
      </c>
      <c r="G41" s="48" t="s">
        <v>40</v>
      </c>
      <c r="H41" s="94">
        <v>0.6</v>
      </c>
      <c r="I41" s="32"/>
      <c r="J41" s="38">
        <f t="shared" si="0"/>
        <v>0</v>
      </c>
      <c r="K41" s="39" t="str">
        <f t="shared" si="1"/>
        <v>OK</v>
      </c>
      <c r="L41" s="128"/>
      <c r="M41" s="128"/>
      <c r="N41" s="128"/>
      <c r="O41" s="128"/>
      <c r="P41" s="128"/>
      <c r="Q41" s="128"/>
      <c r="R41" s="31"/>
      <c r="S41" s="31"/>
      <c r="T41" s="31"/>
      <c r="U41" s="31"/>
      <c r="V41" s="31"/>
      <c r="W41" s="31"/>
      <c r="X41" s="46"/>
      <c r="Y41" s="46"/>
      <c r="Z41" s="46"/>
      <c r="AA41" s="46"/>
      <c r="AB41" s="46"/>
      <c r="AC41" s="46"/>
    </row>
    <row r="42" spans="1:29" ht="39.950000000000003" customHeight="1" x14ac:dyDescent="0.45">
      <c r="A42" s="146"/>
      <c r="B42" s="149"/>
      <c r="C42" s="65">
        <v>39</v>
      </c>
      <c r="D42" s="75" t="s">
        <v>572</v>
      </c>
      <c r="E42" s="104" t="s">
        <v>573</v>
      </c>
      <c r="F42" s="48" t="s">
        <v>35</v>
      </c>
      <c r="G42" s="48" t="s">
        <v>40</v>
      </c>
      <c r="H42" s="94">
        <v>0.47</v>
      </c>
      <c r="I42" s="32"/>
      <c r="J42" s="38">
        <f t="shared" si="0"/>
        <v>0</v>
      </c>
      <c r="K42" s="39" t="str">
        <f t="shared" si="1"/>
        <v>OK</v>
      </c>
      <c r="L42" s="128"/>
      <c r="M42" s="128"/>
      <c r="N42" s="128"/>
      <c r="O42" s="128"/>
      <c r="P42" s="128"/>
      <c r="Q42" s="128"/>
      <c r="R42" s="31"/>
      <c r="S42" s="31"/>
      <c r="T42" s="31"/>
      <c r="U42" s="31"/>
      <c r="V42" s="31"/>
      <c r="W42" s="31"/>
      <c r="X42" s="46"/>
      <c r="Y42" s="46"/>
      <c r="Z42" s="46"/>
      <c r="AA42" s="46"/>
      <c r="AB42" s="46"/>
      <c r="AC42" s="46"/>
    </row>
    <row r="43" spans="1:29" ht="39.950000000000003" customHeight="1" x14ac:dyDescent="0.45">
      <c r="A43" s="146"/>
      <c r="B43" s="149"/>
      <c r="C43" s="65">
        <v>40</v>
      </c>
      <c r="D43" s="75" t="s">
        <v>54</v>
      </c>
      <c r="E43" s="104" t="s">
        <v>574</v>
      </c>
      <c r="F43" s="48" t="s">
        <v>35</v>
      </c>
      <c r="G43" s="48" t="s">
        <v>40</v>
      </c>
      <c r="H43" s="94">
        <v>0.61</v>
      </c>
      <c r="I43" s="32"/>
      <c r="J43" s="38">
        <f t="shared" si="0"/>
        <v>0</v>
      </c>
      <c r="K43" s="39" t="str">
        <f t="shared" si="1"/>
        <v>OK</v>
      </c>
      <c r="L43" s="128"/>
      <c r="M43" s="128"/>
      <c r="N43" s="128"/>
      <c r="O43" s="128"/>
      <c r="P43" s="128"/>
      <c r="Q43" s="128"/>
      <c r="R43" s="31"/>
      <c r="S43" s="31"/>
      <c r="T43" s="31"/>
      <c r="U43" s="31"/>
      <c r="V43" s="31"/>
      <c r="W43" s="31"/>
      <c r="X43" s="46"/>
      <c r="Y43" s="46"/>
      <c r="Z43" s="46"/>
      <c r="AA43" s="46"/>
      <c r="AB43" s="46"/>
      <c r="AC43" s="46"/>
    </row>
    <row r="44" spans="1:29" ht="39.950000000000003" customHeight="1" x14ac:dyDescent="0.45">
      <c r="A44" s="146"/>
      <c r="B44" s="149"/>
      <c r="C44" s="65">
        <v>41</v>
      </c>
      <c r="D44" s="75" t="s">
        <v>55</v>
      </c>
      <c r="E44" s="104" t="s">
        <v>575</v>
      </c>
      <c r="F44" s="48" t="s">
        <v>35</v>
      </c>
      <c r="G44" s="48" t="s">
        <v>40</v>
      </c>
      <c r="H44" s="94">
        <v>0.97</v>
      </c>
      <c r="I44" s="32"/>
      <c r="J44" s="38">
        <f t="shared" si="0"/>
        <v>0</v>
      </c>
      <c r="K44" s="39" t="str">
        <f t="shared" si="1"/>
        <v>OK</v>
      </c>
      <c r="L44" s="128"/>
      <c r="M44" s="128"/>
      <c r="N44" s="128"/>
      <c r="O44" s="128"/>
      <c r="P44" s="128"/>
      <c r="Q44" s="128"/>
      <c r="R44" s="31"/>
      <c r="S44" s="31"/>
      <c r="T44" s="31"/>
      <c r="U44" s="31"/>
      <c r="V44" s="31"/>
      <c r="W44" s="31"/>
      <c r="X44" s="46"/>
      <c r="Y44" s="46"/>
      <c r="Z44" s="46"/>
      <c r="AA44" s="46"/>
      <c r="AB44" s="46"/>
      <c r="AC44" s="46"/>
    </row>
    <row r="45" spans="1:29" ht="39.950000000000003" customHeight="1" x14ac:dyDescent="0.45">
      <c r="A45" s="146"/>
      <c r="B45" s="149"/>
      <c r="C45" s="65">
        <v>42</v>
      </c>
      <c r="D45" s="75" t="s">
        <v>56</v>
      </c>
      <c r="E45" s="104" t="s">
        <v>576</v>
      </c>
      <c r="F45" s="48" t="s">
        <v>35</v>
      </c>
      <c r="G45" s="48" t="s">
        <v>40</v>
      </c>
      <c r="H45" s="94">
        <v>0.23</v>
      </c>
      <c r="I45" s="32"/>
      <c r="J45" s="38">
        <f t="shared" si="0"/>
        <v>0</v>
      </c>
      <c r="K45" s="39" t="str">
        <f t="shared" si="1"/>
        <v>OK</v>
      </c>
      <c r="L45" s="128"/>
      <c r="M45" s="128"/>
      <c r="N45" s="128"/>
      <c r="O45" s="128"/>
      <c r="P45" s="128"/>
      <c r="Q45" s="128"/>
      <c r="R45" s="31"/>
      <c r="S45" s="31"/>
      <c r="T45" s="31"/>
      <c r="U45" s="31"/>
      <c r="V45" s="31"/>
      <c r="W45" s="31"/>
      <c r="X45" s="46"/>
      <c r="Y45" s="46"/>
      <c r="Z45" s="46"/>
      <c r="AA45" s="46"/>
      <c r="AB45" s="46"/>
      <c r="AC45" s="46"/>
    </row>
    <row r="46" spans="1:29" ht="39.950000000000003" customHeight="1" x14ac:dyDescent="0.45">
      <c r="A46" s="146"/>
      <c r="B46" s="149"/>
      <c r="C46" s="65">
        <v>43</v>
      </c>
      <c r="D46" s="75" t="s">
        <v>57</v>
      </c>
      <c r="E46" s="104" t="s">
        <v>577</v>
      </c>
      <c r="F46" s="48" t="s">
        <v>35</v>
      </c>
      <c r="G46" s="48" t="s">
        <v>40</v>
      </c>
      <c r="H46" s="94">
        <v>0.4</v>
      </c>
      <c r="I46" s="32"/>
      <c r="J46" s="38">
        <f t="shared" si="0"/>
        <v>0</v>
      </c>
      <c r="K46" s="39" t="str">
        <f t="shared" si="1"/>
        <v>OK</v>
      </c>
      <c r="L46" s="128"/>
      <c r="M46" s="128"/>
      <c r="N46" s="128"/>
      <c r="O46" s="128"/>
      <c r="P46" s="128"/>
      <c r="Q46" s="128"/>
      <c r="R46" s="31"/>
      <c r="S46" s="31"/>
      <c r="T46" s="31"/>
      <c r="U46" s="31"/>
      <c r="V46" s="31"/>
      <c r="W46" s="31"/>
      <c r="X46" s="46"/>
      <c r="Y46" s="46"/>
      <c r="Z46" s="46"/>
      <c r="AA46" s="46"/>
      <c r="AB46" s="46"/>
      <c r="AC46" s="46"/>
    </row>
    <row r="47" spans="1:29" ht="39.950000000000003" customHeight="1" x14ac:dyDescent="0.45">
      <c r="A47" s="146"/>
      <c r="B47" s="149"/>
      <c r="C47" s="65">
        <v>44</v>
      </c>
      <c r="D47" s="75" t="s">
        <v>578</v>
      </c>
      <c r="E47" s="104" t="s">
        <v>579</v>
      </c>
      <c r="F47" s="48" t="s">
        <v>35</v>
      </c>
      <c r="G47" s="48" t="s">
        <v>40</v>
      </c>
      <c r="H47" s="94">
        <v>0.38</v>
      </c>
      <c r="I47" s="32"/>
      <c r="J47" s="38">
        <f t="shared" si="0"/>
        <v>0</v>
      </c>
      <c r="K47" s="39" t="str">
        <f t="shared" si="1"/>
        <v>OK</v>
      </c>
      <c r="L47" s="128"/>
      <c r="M47" s="128"/>
      <c r="N47" s="128"/>
      <c r="O47" s="128"/>
      <c r="P47" s="128"/>
      <c r="Q47" s="128"/>
      <c r="R47" s="31"/>
      <c r="S47" s="31"/>
      <c r="T47" s="31"/>
      <c r="U47" s="31"/>
      <c r="V47" s="31"/>
      <c r="W47" s="31"/>
      <c r="X47" s="46"/>
      <c r="Y47" s="46"/>
      <c r="Z47" s="46"/>
      <c r="AA47" s="46"/>
      <c r="AB47" s="46"/>
      <c r="AC47" s="46"/>
    </row>
    <row r="48" spans="1:29" ht="39.950000000000003" customHeight="1" x14ac:dyDescent="0.45">
      <c r="A48" s="146"/>
      <c r="B48" s="149"/>
      <c r="C48" s="65">
        <v>45</v>
      </c>
      <c r="D48" s="75" t="s">
        <v>58</v>
      </c>
      <c r="E48" s="104" t="s">
        <v>580</v>
      </c>
      <c r="F48" s="48" t="s">
        <v>35</v>
      </c>
      <c r="G48" s="48" t="s">
        <v>40</v>
      </c>
      <c r="H48" s="94">
        <v>0.04</v>
      </c>
      <c r="I48" s="32"/>
      <c r="J48" s="38">
        <f t="shared" si="0"/>
        <v>0</v>
      </c>
      <c r="K48" s="39" t="str">
        <f t="shared" si="1"/>
        <v>OK</v>
      </c>
      <c r="L48" s="128"/>
      <c r="M48" s="128"/>
      <c r="N48" s="128"/>
      <c r="O48" s="128"/>
      <c r="P48" s="128"/>
      <c r="Q48" s="128"/>
      <c r="R48" s="31"/>
      <c r="S48" s="31"/>
      <c r="T48" s="31"/>
      <c r="U48" s="31"/>
      <c r="V48" s="31"/>
      <c r="W48" s="31"/>
      <c r="X48" s="46"/>
      <c r="Y48" s="46"/>
      <c r="Z48" s="46"/>
      <c r="AA48" s="46"/>
      <c r="AB48" s="46"/>
      <c r="AC48" s="46"/>
    </row>
    <row r="49" spans="1:29" ht="39.950000000000003" customHeight="1" x14ac:dyDescent="0.45">
      <c r="A49" s="146"/>
      <c r="B49" s="149"/>
      <c r="C49" s="65">
        <v>46</v>
      </c>
      <c r="D49" s="75" t="s">
        <v>59</v>
      </c>
      <c r="E49" s="104" t="s">
        <v>581</v>
      </c>
      <c r="F49" s="48" t="s">
        <v>35</v>
      </c>
      <c r="G49" s="48" t="s">
        <v>40</v>
      </c>
      <c r="H49" s="94">
        <v>0.49</v>
      </c>
      <c r="I49" s="32"/>
      <c r="J49" s="38">
        <f t="shared" si="0"/>
        <v>0</v>
      </c>
      <c r="K49" s="39" t="str">
        <f t="shared" si="1"/>
        <v>OK</v>
      </c>
      <c r="L49" s="128"/>
      <c r="M49" s="128"/>
      <c r="N49" s="128"/>
      <c r="O49" s="128"/>
      <c r="P49" s="128"/>
      <c r="Q49" s="128"/>
      <c r="R49" s="31"/>
      <c r="S49" s="31"/>
      <c r="T49" s="31"/>
      <c r="U49" s="31"/>
      <c r="V49" s="31"/>
      <c r="W49" s="31"/>
      <c r="X49" s="46"/>
      <c r="Y49" s="46"/>
      <c r="Z49" s="46"/>
      <c r="AA49" s="46"/>
      <c r="AB49" s="46"/>
      <c r="AC49" s="46"/>
    </row>
    <row r="50" spans="1:29" ht="39.950000000000003" customHeight="1" x14ac:dyDescent="0.45">
      <c r="A50" s="146"/>
      <c r="B50" s="149"/>
      <c r="C50" s="65">
        <v>47</v>
      </c>
      <c r="D50" s="75" t="s">
        <v>60</v>
      </c>
      <c r="E50" s="104" t="s">
        <v>582</v>
      </c>
      <c r="F50" s="48" t="s">
        <v>35</v>
      </c>
      <c r="G50" s="48" t="s">
        <v>40</v>
      </c>
      <c r="H50" s="94">
        <v>0.54</v>
      </c>
      <c r="I50" s="32"/>
      <c r="J50" s="38">
        <f t="shared" si="0"/>
        <v>0</v>
      </c>
      <c r="K50" s="39" t="str">
        <f t="shared" si="1"/>
        <v>OK</v>
      </c>
      <c r="L50" s="128"/>
      <c r="M50" s="128"/>
      <c r="N50" s="128"/>
      <c r="O50" s="128"/>
      <c r="P50" s="128"/>
      <c r="Q50" s="128"/>
      <c r="R50" s="31"/>
      <c r="S50" s="31"/>
      <c r="T50" s="31"/>
      <c r="U50" s="31"/>
      <c r="V50" s="31"/>
      <c r="W50" s="31"/>
      <c r="X50" s="46"/>
      <c r="Y50" s="46"/>
      <c r="Z50" s="46"/>
      <c r="AA50" s="46"/>
      <c r="AB50" s="46"/>
      <c r="AC50" s="46"/>
    </row>
    <row r="51" spans="1:29" ht="39.950000000000003" customHeight="1" x14ac:dyDescent="0.45">
      <c r="A51" s="146"/>
      <c r="B51" s="149"/>
      <c r="C51" s="65">
        <v>48</v>
      </c>
      <c r="D51" s="75" t="s">
        <v>61</v>
      </c>
      <c r="E51" s="104" t="s">
        <v>583</v>
      </c>
      <c r="F51" s="48" t="s">
        <v>35</v>
      </c>
      <c r="G51" s="48" t="s">
        <v>40</v>
      </c>
      <c r="H51" s="94">
        <v>0.54</v>
      </c>
      <c r="I51" s="32"/>
      <c r="J51" s="38">
        <f t="shared" si="0"/>
        <v>0</v>
      </c>
      <c r="K51" s="39" t="str">
        <f t="shared" si="1"/>
        <v>OK</v>
      </c>
      <c r="L51" s="128"/>
      <c r="M51" s="128"/>
      <c r="N51" s="128"/>
      <c r="O51" s="128"/>
      <c r="P51" s="128"/>
      <c r="Q51" s="128"/>
      <c r="R51" s="31"/>
      <c r="S51" s="31"/>
      <c r="T51" s="31"/>
      <c r="U51" s="31"/>
      <c r="V51" s="31"/>
      <c r="W51" s="31"/>
      <c r="X51" s="46"/>
      <c r="Y51" s="46"/>
      <c r="Z51" s="46"/>
      <c r="AA51" s="46"/>
      <c r="AB51" s="46"/>
      <c r="AC51" s="46"/>
    </row>
    <row r="52" spans="1:29" ht="39.950000000000003" customHeight="1" x14ac:dyDescent="0.45">
      <c r="A52" s="146"/>
      <c r="B52" s="149"/>
      <c r="C52" s="65">
        <v>49</v>
      </c>
      <c r="D52" s="75" t="s">
        <v>62</v>
      </c>
      <c r="E52" s="104" t="s">
        <v>584</v>
      </c>
      <c r="F52" s="48" t="s">
        <v>35</v>
      </c>
      <c r="G52" s="48" t="s">
        <v>40</v>
      </c>
      <c r="H52" s="94">
        <v>0.56000000000000005</v>
      </c>
      <c r="I52" s="32"/>
      <c r="J52" s="38">
        <f t="shared" si="0"/>
        <v>0</v>
      </c>
      <c r="K52" s="39" t="str">
        <f t="shared" si="1"/>
        <v>OK</v>
      </c>
      <c r="L52" s="128"/>
      <c r="M52" s="128"/>
      <c r="N52" s="128"/>
      <c r="O52" s="128"/>
      <c r="P52" s="128"/>
      <c r="Q52" s="128"/>
      <c r="R52" s="31"/>
      <c r="S52" s="31"/>
      <c r="T52" s="31"/>
      <c r="U52" s="31"/>
      <c r="V52" s="31"/>
      <c r="W52" s="31"/>
      <c r="X52" s="46"/>
      <c r="Y52" s="46"/>
      <c r="Z52" s="46"/>
      <c r="AA52" s="46"/>
      <c r="AB52" s="46"/>
      <c r="AC52" s="46"/>
    </row>
    <row r="53" spans="1:29" ht="39.950000000000003" customHeight="1" x14ac:dyDescent="0.45">
      <c r="A53" s="146"/>
      <c r="B53" s="149"/>
      <c r="C53" s="65">
        <v>50</v>
      </c>
      <c r="D53" s="75" t="s">
        <v>67</v>
      </c>
      <c r="E53" s="104" t="s">
        <v>585</v>
      </c>
      <c r="F53" s="48" t="s">
        <v>35</v>
      </c>
      <c r="G53" s="48" t="s">
        <v>40</v>
      </c>
      <c r="H53" s="94">
        <v>0.25</v>
      </c>
      <c r="I53" s="32"/>
      <c r="J53" s="38">
        <f t="shared" si="0"/>
        <v>0</v>
      </c>
      <c r="K53" s="39" t="str">
        <f t="shared" si="1"/>
        <v>OK</v>
      </c>
      <c r="L53" s="128"/>
      <c r="M53" s="128"/>
      <c r="N53" s="128"/>
      <c r="O53" s="128"/>
      <c r="P53" s="128"/>
      <c r="Q53" s="128"/>
      <c r="R53" s="31"/>
      <c r="S53" s="31"/>
      <c r="T53" s="31"/>
      <c r="U53" s="31"/>
      <c r="V53" s="31"/>
      <c r="W53" s="31"/>
      <c r="X53" s="46"/>
      <c r="Y53" s="46"/>
      <c r="Z53" s="46"/>
      <c r="AA53" s="46"/>
      <c r="AB53" s="46"/>
      <c r="AC53" s="46"/>
    </row>
    <row r="54" spans="1:29" ht="39.950000000000003" customHeight="1" x14ac:dyDescent="0.45">
      <c r="A54" s="146"/>
      <c r="B54" s="149"/>
      <c r="C54" s="65">
        <v>51</v>
      </c>
      <c r="D54" s="75" t="s">
        <v>66</v>
      </c>
      <c r="E54" s="104" t="s">
        <v>586</v>
      </c>
      <c r="F54" s="48" t="s">
        <v>35</v>
      </c>
      <c r="G54" s="48" t="s">
        <v>40</v>
      </c>
      <c r="H54" s="94">
        <v>0.55000000000000004</v>
      </c>
      <c r="I54" s="32"/>
      <c r="J54" s="38">
        <f t="shared" si="0"/>
        <v>0</v>
      </c>
      <c r="K54" s="39" t="str">
        <f t="shared" si="1"/>
        <v>OK</v>
      </c>
      <c r="L54" s="128"/>
      <c r="M54" s="128"/>
      <c r="N54" s="128"/>
      <c r="O54" s="128"/>
      <c r="P54" s="128"/>
      <c r="Q54" s="128"/>
      <c r="R54" s="31"/>
      <c r="S54" s="31"/>
      <c r="T54" s="31"/>
      <c r="U54" s="31"/>
      <c r="V54" s="31"/>
      <c r="W54" s="31"/>
      <c r="X54" s="46"/>
      <c r="Y54" s="46"/>
      <c r="Z54" s="46"/>
      <c r="AA54" s="46"/>
      <c r="AB54" s="46"/>
      <c r="AC54" s="46"/>
    </row>
    <row r="55" spans="1:29" ht="39.950000000000003" customHeight="1" x14ac:dyDescent="0.45">
      <c r="A55" s="146"/>
      <c r="B55" s="149"/>
      <c r="C55" s="65">
        <v>52</v>
      </c>
      <c r="D55" s="75" t="s">
        <v>68</v>
      </c>
      <c r="E55" s="104" t="s">
        <v>587</v>
      </c>
      <c r="F55" s="48" t="s">
        <v>35</v>
      </c>
      <c r="G55" s="48" t="s">
        <v>40</v>
      </c>
      <c r="H55" s="94">
        <v>0.6</v>
      </c>
      <c r="I55" s="32"/>
      <c r="J55" s="38">
        <f t="shared" si="0"/>
        <v>0</v>
      </c>
      <c r="K55" s="39" t="str">
        <f t="shared" si="1"/>
        <v>OK</v>
      </c>
      <c r="L55" s="128"/>
      <c r="M55" s="128"/>
      <c r="N55" s="128"/>
      <c r="O55" s="128"/>
      <c r="P55" s="128"/>
      <c r="Q55" s="128"/>
      <c r="R55" s="31"/>
      <c r="S55" s="31"/>
      <c r="T55" s="31"/>
      <c r="U55" s="31"/>
      <c r="V55" s="31"/>
      <c r="W55" s="31"/>
      <c r="X55" s="46"/>
      <c r="Y55" s="46"/>
      <c r="Z55" s="46"/>
      <c r="AA55" s="46"/>
      <c r="AB55" s="46"/>
      <c r="AC55" s="46"/>
    </row>
    <row r="56" spans="1:29" ht="39.950000000000003" customHeight="1" x14ac:dyDescent="0.45">
      <c r="A56" s="146"/>
      <c r="B56" s="149"/>
      <c r="C56" s="65">
        <v>53</v>
      </c>
      <c r="D56" s="75" t="s">
        <v>69</v>
      </c>
      <c r="E56" s="104" t="s">
        <v>588</v>
      </c>
      <c r="F56" s="48" t="s">
        <v>35</v>
      </c>
      <c r="G56" s="48" t="s">
        <v>40</v>
      </c>
      <c r="H56" s="94">
        <v>0.03</v>
      </c>
      <c r="I56" s="32"/>
      <c r="J56" s="38">
        <f t="shared" si="0"/>
        <v>0</v>
      </c>
      <c r="K56" s="39" t="str">
        <f t="shared" si="1"/>
        <v>OK</v>
      </c>
      <c r="L56" s="128"/>
      <c r="M56" s="128"/>
      <c r="N56" s="128"/>
      <c r="O56" s="128"/>
      <c r="P56" s="128"/>
      <c r="Q56" s="128"/>
      <c r="R56" s="31"/>
      <c r="S56" s="31"/>
      <c r="T56" s="31"/>
      <c r="U56" s="31"/>
      <c r="V56" s="31"/>
      <c r="W56" s="31"/>
      <c r="X56" s="46"/>
      <c r="Y56" s="46"/>
      <c r="Z56" s="46"/>
      <c r="AA56" s="46"/>
      <c r="AB56" s="46"/>
      <c r="AC56" s="46"/>
    </row>
    <row r="57" spans="1:29" ht="39.950000000000003" customHeight="1" x14ac:dyDescent="0.45">
      <c r="A57" s="146"/>
      <c r="B57" s="149"/>
      <c r="C57" s="65">
        <v>54</v>
      </c>
      <c r="D57" s="75" t="s">
        <v>70</v>
      </c>
      <c r="E57" s="104" t="s">
        <v>589</v>
      </c>
      <c r="F57" s="48" t="s">
        <v>35</v>
      </c>
      <c r="G57" s="48" t="s">
        <v>40</v>
      </c>
      <c r="H57" s="94">
        <v>0.05</v>
      </c>
      <c r="I57" s="32"/>
      <c r="J57" s="38">
        <f t="shared" si="0"/>
        <v>0</v>
      </c>
      <c r="K57" s="39" t="str">
        <f t="shared" si="1"/>
        <v>OK</v>
      </c>
      <c r="L57" s="128"/>
      <c r="M57" s="128"/>
      <c r="N57" s="128"/>
      <c r="O57" s="128"/>
      <c r="P57" s="128"/>
      <c r="Q57" s="128"/>
      <c r="R57" s="31"/>
      <c r="S57" s="31"/>
      <c r="T57" s="31"/>
      <c r="U57" s="31"/>
      <c r="V57" s="31"/>
      <c r="W57" s="31"/>
      <c r="X57" s="46"/>
      <c r="Y57" s="46"/>
      <c r="Z57" s="46"/>
      <c r="AA57" s="46"/>
      <c r="AB57" s="46"/>
      <c r="AC57" s="46"/>
    </row>
    <row r="58" spans="1:29" ht="39.950000000000003" customHeight="1" x14ac:dyDescent="0.45">
      <c r="A58" s="146"/>
      <c r="B58" s="149"/>
      <c r="C58" s="65">
        <v>55</v>
      </c>
      <c r="D58" s="75" t="s">
        <v>72</v>
      </c>
      <c r="E58" s="104" t="s">
        <v>590</v>
      </c>
      <c r="F58" s="48" t="s">
        <v>35</v>
      </c>
      <c r="G58" s="48" t="s">
        <v>40</v>
      </c>
      <c r="H58" s="94">
        <v>0.04</v>
      </c>
      <c r="I58" s="32"/>
      <c r="J58" s="38">
        <f t="shared" si="0"/>
        <v>0</v>
      </c>
      <c r="K58" s="39" t="str">
        <f t="shared" si="1"/>
        <v>OK</v>
      </c>
      <c r="L58" s="128"/>
      <c r="M58" s="128"/>
      <c r="N58" s="128"/>
      <c r="O58" s="128"/>
      <c r="P58" s="128"/>
      <c r="Q58" s="128"/>
      <c r="R58" s="31"/>
      <c r="S58" s="31"/>
      <c r="T58" s="31"/>
      <c r="U58" s="31"/>
      <c r="V58" s="31"/>
      <c r="W58" s="31"/>
      <c r="X58" s="46"/>
      <c r="Y58" s="46"/>
      <c r="Z58" s="46"/>
      <c r="AA58" s="46"/>
      <c r="AB58" s="46"/>
      <c r="AC58" s="46"/>
    </row>
    <row r="59" spans="1:29" ht="39.950000000000003" customHeight="1" x14ac:dyDescent="0.45">
      <c r="A59" s="146"/>
      <c r="B59" s="149"/>
      <c r="C59" s="65">
        <v>56</v>
      </c>
      <c r="D59" s="75" t="s">
        <v>73</v>
      </c>
      <c r="E59" s="104" t="s">
        <v>591</v>
      </c>
      <c r="F59" s="48" t="s">
        <v>35</v>
      </c>
      <c r="G59" s="48" t="s">
        <v>40</v>
      </c>
      <c r="H59" s="94">
        <v>0.05</v>
      </c>
      <c r="I59" s="32"/>
      <c r="J59" s="38">
        <f t="shared" si="0"/>
        <v>0</v>
      </c>
      <c r="K59" s="39" t="str">
        <f t="shared" si="1"/>
        <v>OK</v>
      </c>
      <c r="L59" s="128"/>
      <c r="M59" s="128"/>
      <c r="N59" s="128"/>
      <c r="O59" s="128"/>
      <c r="P59" s="128"/>
      <c r="Q59" s="128"/>
      <c r="R59" s="31"/>
      <c r="S59" s="31"/>
      <c r="T59" s="31"/>
      <c r="U59" s="31"/>
      <c r="V59" s="31"/>
      <c r="W59" s="31"/>
      <c r="X59" s="46"/>
      <c r="Y59" s="46"/>
      <c r="Z59" s="46"/>
      <c r="AA59" s="46"/>
      <c r="AB59" s="46"/>
      <c r="AC59" s="46"/>
    </row>
    <row r="60" spans="1:29" ht="39.950000000000003" customHeight="1" x14ac:dyDescent="0.45">
      <c r="A60" s="146"/>
      <c r="B60" s="149"/>
      <c r="C60" s="65">
        <v>57</v>
      </c>
      <c r="D60" s="75" t="s">
        <v>74</v>
      </c>
      <c r="E60" s="104" t="s">
        <v>592</v>
      </c>
      <c r="F60" s="48" t="s">
        <v>35</v>
      </c>
      <c r="G60" s="48" t="s">
        <v>40</v>
      </c>
      <c r="H60" s="94">
        <v>0.06</v>
      </c>
      <c r="I60" s="32"/>
      <c r="J60" s="38">
        <f t="shared" si="0"/>
        <v>0</v>
      </c>
      <c r="K60" s="39" t="str">
        <f t="shared" si="1"/>
        <v>OK</v>
      </c>
      <c r="L60" s="128"/>
      <c r="M60" s="128"/>
      <c r="N60" s="128"/>
      <c r="O60" s="128"/>
      <c r="P60" s="128"/>
      <c r="Q60" s="128"/>
      <c r="R60" s="31"/>
      <c r="S60" s="31"/>
      <c r="T60" s="31"/>
      <c r="U60" s="31"/>
      <c r="V60" s="31"/>
      <c r="W60" s="31"/>
      <c r="X60" s="46"/>
      <c r="Y60" s="46"/>
      <c r="Z60" s="46"/>
      <c r="AA60" s="46"/>
      <c r="AB60" s="46"/>
      <c r="AC60" s="46"/>
    </row>
    <row r="61" spans="1:29" ht="39.950000000000003" customHeight="1" x14ac:dyDescent="0.45">
      <c r="A61" s="146"/>
      <c r="B61" s="149"/>
      <c r="C61" s="65">
        <v>58</v>
      </c>
      <c r="D61" s="75" t="s">
        <v>75</v>
      </c>
      <c r="E61" s="104" t="s">
        <v>593</v>
      </c>
      <c r="F61" s="48" t="s">
        <v>35</v>
      </c>
      <c r="G61" s="48" t="s">
        <v>40</v>
      </c>
      <c r="H61" s="94">
        <v>0.11</v>
      </c>
      <c r="I61" s="32"/>
      <c r="J61" s="38">
        <f t="shared" si="0"/>
        <v>0</v>
      </c>
      <c r="K61" s="39" t="str">
        <f t="shared" si="1"/>
        <v>OK</v>
      </c>
      <c r="L61" s="128"/>
      <c r="M61" s="128"/>
      <c r="N61" s="128"/>
      <c r="O61" s="128"/>
      <c r="P61" s="128"/>
      <c r="Q61" s="128"/>
      <c r="R61" s="31"/>
      <c r="S61" s="31"/>
      <c r="T61" s="31"/>
      <c r="U61" s="31"/>
      <c r="V61" s="31"/>
      <c r="W61" s="31"/>
      <c r="X61" s="46"/>
      <c r="Y61" s="46"/>
      <c r="Z61" s="46"/>
      <c r="AA61" s="46"/>
      <c r="AB61" s="46"/>
      <c r="AC61" s="46"/>
    </row>
    <row r="62" spans="1:29" ht="39.950000000000003" customHeight="1" x14ac:dyDescent="0.45">
      <c r="A62" s="146"/>
      <c r="B62" s="149"/>
      <c r="C62" s="65">
        <v>59</v>
      </c>
      <c r="D62" s="75" t="s">
        <v>76</v>
      </c>
      <c r="E62" s="104" t="s">
        <v>594</v>
      </c>
      <c r="F62" s="48" t="s">
        <v>35</v>
      </c>
      <c r="G62" s="48" t="s">
        <v>40</v>
      </c>
      <c r="H62" s="94">
        <v>0.1</v>
      </c>
      <c r="I62" s="32"/>
      <c r="J62" s="38">
        <f t="shared" si="0"/>
        <v>0</v>
      </c>
      <c r="K62" s="39" t="str">
        <f t="shared" si="1"/>
        <v>OK</v>
      </c>
      <c r="L62" s="128"/>
      <c r="M62" s="128"/>
      <c r="N62" s="128"/>
      <c r="O62" s="128"/>
      <c r="P62" s="128"/>
      <c r="Q62" s="128"/>
      <c r="R62" s="31"/>
      <c r="S62" s="31"/>
      <c r="T62" s="31"/>
      <c r="U62" s="31"/>
      <c r="V62" s="31"/>
      <c r="W62" s="31"/>
      <c r="X62" s="46"/>
      <c r="Y62" s="46"/>
      <c r="Z62" s="46"/>
      <c r="AA62" s="46"/>
      <c r="AB62" s="46"/>
      <c r="AC62" s="46"/>
    </row>
    <row r="63" spans="1:29" ht="39.950000000000003" customHeight="1" x14ac:dyDescent="0.45">
      <c r="A63" s="146"/>
      <c r="B63" s="149"/>
      <c r="C63" s="65">
        <v>60</v>
      </c>
      <c r="D63" s="75" t="s">
        <v>77</v>
      </c>
      <c r="E63" s="104" t="s">
        <v>595</v>
      </c>
      <c r="F63" s="48" t="s">
        <v>35</v>
      </c>
      <c r="G63" s="48" t="s">
        <v>40</v>
      </c>
      <c r="H63" s="94">
        <v>0.18</v>
      </c>
      <c r="I63" s="32"/>
      <c r="J63" s="38">
        <f t="shared" si="0"/>
        <v>0</v>
      </c>
      <c r="K63" s="39" t="str">
        <f t="shared" si="1"/>
        <v>OK</v>
      </c>
      <c r="L63" s="128"/>
      <c r="M63" s="128"/>
      <c r="N63" s="128"/>
      <c r="O63" s="128"/>
      <c r="P63" s="128"/>
      <c r="Q63" s="128"/>
      <c r="R63" s="31"/>
      <c r="S63" s="31"/>
      <c r="T63" s="31"/>
      <c r="U63" s="31"/>
      <c r="V63" s="31"/>
      <c r="W63" s="31"/>
      <c r="X63" s="46"/>
      <c r="Y63" s="46"/>
      <c r="Z63" s="46"/>
      <c r="AA63" s="46"/>
      <c r="AB63" s="46"/>
      <c r="AC63" s="46"/>
    </row>
    <row r="64" spans="1:29" ht="39.950000000000003" customHeight="1" x14ac:dyDescent="0.45">
      <c r="A64" s="146"/>
      <c r="B64" s="149"/>
      <c r="C64" s="65">
        <v>61</v>
      </c>
      <c r="D64" s="75" t="s">
        <v>78</v>
      </c>
      <c r="E64" s="104" t="s">
        <v>596</v>
      </c>
      <c r="F64" s="48" t="s">
        <v>35</v>
      </c>
      <c r="G64" s="48" t="s">
        <v>40</v>
      </c>
      <c r="H64" s="94">
        <v>0.05</v>
      </c>
      <c r="I64" s="32"/>
      <c r="J64" s="38">
        <f t="shared" si="0"/>
        <v>0</v>
      </c>
      <c r="K64" s="39" t="str">
        <f t="shared" si="1"/>
        <v>OK</v>
      </c>
      <c r="L64" s="128"/>
      <c r="M64" s="128"/>
      <c r="N64" s="128"/>
      <c r="O64" s="128"/>
      <c r="P64" s="128"/>
      <c r="Q64" s="128"/>
      <c r="R64" s="31"/>
      <c r="S64" s="31"/>
      <c r="T64" s="31"/>
      <c r="U64" s="31"/>
      <c r="V64" s="31"/>
      <c r="W64" s="31"/>
      <c r="X64" s="46"/>
      <c r="Y64" s="46"/>
      <c r="Z64" s="46"/>
      <c r="AA64" s="46"/>
      <c r="AB64" s="46"/>
      <c r="AC64" s="46"/>
    </row>
    <row r="65" spans="1:29" ht="39.950000000000003" customHeight="1" x14ac:dyDescent="0.45">
      <c r="A65" s="146"/>
      <c r="B65" s="149"/>
      <c r="C65" s="65">
        <v>62</v>
      </c>
      <c r="D65" s="75" t="s">
        <v>79</v>
      </c>
      <c r="E65" s="104" t="s">
        <v>597</v>
      </c>
      <c r="F65" s="48" t="s">
        <v>35</v>
      </c>
      <c r="G65" s="48" t="s">
        <v>40</v>
      </c>
      <c r="H65" s="94">
        <v>0.04</v>
      </c>
      <c r="I65" s="32"/>
      <c r="J65" s="38">
        <f t="shared" si="0"/>
        <v>0</v>
      </c>
      <c r="K65" s="39" t="str">
        <f t="shared" si="1"/>
        <v>OK</v>
      </c>
      <c r="L65" s="128"/>
      <c r="M65" s="128"/>
      <c r="N65" s="128"/>
      <c r="O65" s="128"/>
      <c r="P65" s="128"/>
      <c r="Q65" s="128"/>
      <c r="R65" s="31"/>
      <c r="S65" s="31"/>
      <c r="T65" s="31"/>
      <c r="U65" s="31"/>
      <c r="V65" s="31"/>
      <c r="W65" s="31"/>
      <c r="X65" s="46"/>
      <c r="Y65" s="46"/>
      <c r="Z65" s="46"/>
      <c r="AA65" s="46"/>
      <c r="AB65" s="46"/>
      <c r="AC65" s="46"/>
    </row>
    <row r="66" spans="1:29" ht="39.950000000000003" customHeight="1" x14ac:dyDescent="0.45">
      <c r="A66" s="146"/>
      <c r="B66" s="149"/>
      <c r="C66" s="65">
        <v>63</v>
      </c>
      <c r="D66" s="75" t="s">
        <v>80</v>
      </c>
      <c r="E66" s="104" t="s">
        <v>598</v>
      </c>
      <c r="F66" s="48" t="s">
        <v>35</v>
      </c>
      <c r="G66" s="48" t="s">
        <v>40</v>
      </c>
      <c r="H66" s="94">
        <v>0.08</v>
      </c>
      <c r="I66" s="32"/>
      <c r="J66" s="38">
        <f t="shared" si="0"/>
        <v>0</v>
      </c>
      <c r="K66" s="39" t="str">
        <f t="shared" si="1"/>
        <v>OK</v>
      </c>
      <c r="L66" s="128"/>
      <c r="M66" s="128"/>
      <c r="N66" s="128"/>
      <c r="O66" s="128"/>
      <c r="P66" s="128"/>
      <c r="Q66" s="128"/>
      <c r="R66" s="31"/>
      <c r="S66" s="31"/>
      <c r="T66" s="31"/>
      <c r="U66" s="31"/>
      <c r="V66" s="31"/>
      <c r="W66" s="31"/>
      <c r="X66" s="46"/>
      <c r="Y66" s="46"/>
      <c r="Z66" s="46"/>
      <c r="AA66" s="46"/>
      <c r="AB66" s="46"/>
      <c r="AC66" s="46"/>
    </row>
    <row r="67" spans="1:29" ht="39.950000000000003" customHeight="1" x14ac:dyDescent="0.45">
      <c r="A67" s="146"/>
      <c r="B67" s="149"/>
      <c r="C67" s="65">
        <v>64</v>
      </c>
      <c r="D67" s="75" t="s">
        <v>63</v>
      </c>
      <c r="E67" s="104" t="s">
        <v>599</v>
      </c>
      <c r="F67" s="48" t="s">
        <v>35</v>
      </c>
      <c r="G67" s="48" t="s">
        <v>40</v>
      </c>
      <c r="H67" s="94">
        <v>0.03</v>
      </c>
      <c r="I67" s="32"/>
      <c r="J67" s="38">
        <f t="shared" si="0"/>
        <v>0</v>
      </c>
      <c r="K67" s="39" t="str">
        <f t="shared" si="1"/>
        <v>OK</v>
      </c>
      <c r="L67" s="128"/>
      <c r="M67" s="128"/>
      <c r="N67" s="128"/>
      <c r="O67" s="128"/>
      <c r="P67" s="128"/>
      <c r="Q67" s="128"/>
      <c r="R67" s="31"/>
      <c r="S67" s="31"/>
      <c r="T67" s="31"/>
      <c r="U67" s="31"/>
      <c r="V67" s="31"/>
      <c r="W67" s="31"/>
      <c r="X67" s="46"/>
      <c r="Y67" s="46"/>
      <c r="Z67" s="46"/>
      <c r="AA67" s="46"/>
      <c r="AB67" s="46"/>
      <c r="AC67" s="46"/>
    </row>
    <row r="68" spans="1:29" ht="39.950000000000003" customHeight="1" x14ac:dyDescent="0.45">
      <c r="A68" s="146"/>
      <c r="B68" s="149"/>
      <c r="C68" s="65">
        <v>65</v>
      </c>
      <c r="D68" s="75" t="s">
        <v>64</v>
      </c>
      <c r="E68" s="104" t="s">
        <v>600</v>
      </c>
      <c r="F68" s="48" t="s">
        <v>35</v>
      </c>
      <c r="G68" s="48" t="s">
        <v>40</v>
      </c>
      <c r="H68" s="94">
        <v>0.06</v>
      </c>
      <c r="I68" s="32"/>
      <c r="J68" s="38">
        <f t="shared" si="0"/>
        <v>0</v>
      </c>
      <c r="K68" s="39" t="str">
        <f t="shared" si="1"/>
        <v>OK</v>
      </c>
      <c r="L68" s="128"/>
      <c r="M68" s="128"/>
      <c r="N68" s="128"/>
      <c r="O68" s="128"/>
      <c r="P68" s="128"/>
      <c r="Q68" s="128"/>
      <c r="R68" s="31"/>
      <c r="S68" s="31"/>
      <c r="T68" s="31"/>
      <c r="U68" s="31"/>
      <c r="V68" s="31"/>
      <c r="W68" s="31"/>
      <c r="X68" s="46"/>
      <c r="Y68" s="46"/>
      <c r="Z68" s="46"/>
      <c r="AA68" s="46"/>
      <c r="AB68" s="46"/>
      <c r="AC68" s="46"/>
    </row>
    <row r="69" spans="1:29" ht="39.950000000000003" customHeight="1" x14ac:dyDescent="0.45">
      <c r="A69" s="146"/>
      <c r="B69" s="149"/>
      <c r="C69" s="65">
        <v>66</v>
      </c>
      <c r="D69" s="75" t="s">
        <v>65</v>
      </c>
      <c r="E69" s="104" t="s">
        <v>601</v>
      </c>
      <c r="F69" s="48" t="s">
        <v>35</v>
      </c>
      <c r="G69" s="48" t="s">
        <v>40</v>
      </c>
      <c r="H69" s="94">
        <v>0.06</v>
      </c>
      <c r="I69" s="32"/>
      <c r="J69" s="38">
        <f t="shared" ref="J69:J132" si="2">I69-(SUM(L69:AC69))</f>
        <v>0</v>
      </c>
      <c r="K69" s="39" t="str">
        <f t="shared" ref="K69:K132" si="3">IF(J69&lt;0,"ATENÇÃO","OK")</f>
        <v>OK</v>
      </c>
      <c r="L69" s="128"/>
      <c r="M69" s="128"/>
      <c r="N69" s="128"/>
      <c r="O69" s="128"/>
      <c r="P69" s="128"/>
      <c r="Q69" s="128"/>
      <c r="R69" s="31"/>
      <c r="S69" s="31"/>
      <c r="T69" s="31"/>
      <c r="U69" s="31"/>
      <c r="V69" s="31"/>
      <c r="W69" s="31"/>
      <c r="X69" s="46"/>
      <c r="Y69" s="46"/>
      <c r="Z69" s="46"/>
      <c r="AA69" s="46"/>
      <c r="AB69" s="46"/>
      <c r="AC69" s="46"/>
    </row>
    <row r="70" spans="1:29" ht="39.950000000000003" customHeight="1" x14ac:dyDescent="0.45">
      <c r="A70" s="146"/>
      <c r="B70" s="149"/>
      <c r="C70" s="65">
        <v>67</v>
      </c>
      <c r="D70" s="75" t="s">
        <v>71</v>
      </c>
      <c r="E70" s="104" t="s">
        <v>602</v>
      </c>
      <c r="F70" s="48" t="s">
        <v>35</v>
      </c>
      <c r="G70" s="48" t="s">
        <v>40</v>
      </c>
      <c r="H70" s="94">
        <v>0.03</v>
      </c>
      <c r="I70" s="32"/>
      <c r="J70" s="38">
        <f t="shared" si="2"/>
        <v>0</v>
      </c>
      <c r="K70" s="39" t="str">
        <f t="shared" si="3"/>
        <v>OK</v>
      </c>
      <c r="L70" s="128"/>
      <c r="M70" s="128"/>
      <c r="N70" s="128"/>
      <c r="O70" s="128"/>
      <c r="P70" s="128"/>
      <c r="Q70" s="128"/>
      <c r="R70" s="31"/>
      <c r="S70" s="31"/>
      <c r="T70" s="31"/>
      <c r="U70" s="31"/>
      <c r="V70" s="31"/>
      <c r="W70" s="31"/>
      <c r="X70" s="46"/>
      <c r="Y70" s="46"/>
      <c r="Z70" s="46"/>
      <c r="AA70" s="46"/>
      <c r="AB70" s="46"/>
      <c r="AC70" s="46"/>
    </row>
    <row r="71" spans="1:29" ht="39.950000000000003" customHeight="1" x14ac:dyDescent="0.45">
      <c r="A71" s="146"/>
      <c r="B71" s="149"/>
      <c r="C71" s="65">
        <v>68</v>
      </c>
      <c r="D71" s="77" t="s">
        <v>467</v>
      </c>
      <c r="E71" s="106" t="s">
        <v>603</v>
      </c>
      <c r="F71" s="48" t="s">
        <v>35</v>
      </c>
      <c r="G71" s="48" t="s">
        <v>40</v>
      </c>
      <c r="H71" s="94">
        <v>0.8</v>
      </c>
      <c r="I71" s="32"/>
      <c r="J71" s="38">
        <f t="shared" si="2"/>
        <v>0</v>
      </c>
      <c r="K71" s="39" t="str">
        <f t="shared" si="3"/>
        <v>OK</v>
      </c>
      <c r="L71" s="128"/>
      <c r="M71" s="128"/>
      <c r="N71" s="128"/>
      <c r="O71" s="128"/>
      <c r="P71" s="128"/>
      <c r="Q71" s="128"/>
      <c r="R71" s="31"/>
      <c r="S71" s="31"/>
      <c r="T71" s="31"/>
      <c r="U71" s="31"/>
      <c r="V71" s="31"/>
      <c r="W71" s="31"/>
      <c r="X71" s="46"/>
      <c r="Y71" s="46"/>
      <c r="Z71" s="46"/>
      <c r="AA71" s="46"/>
      <c r="AB71" s="46"/>
      <c r="AC71" s="46"/>
    </row>
    <row r="72" spans="1:29" ht="39.950000000000003" customHeight="1" x14ac:dyDescent="0.45">
      <c r="A72" s="146"/>
      <c r="B72" s="149"/>
      <c r="C72" s="63">
        <v>69</v>
      </c>
      <c r="D72" s="75" t="s">
        <v>100</v>
      </c>
      <c r="E72" s="104" t="s">
        <v>604</v>
      </c>
      <c r="F72" s="49" t="s">
        <v>99</v>
      </c>
      <c r="G72" s="49" t="s">
        <v>40</v>
      </c>
      <c r="H72" s="94">
        <v>0.09</v>
      </c>
      <c r="I72" s="32"/>
      <c r="J72" s="38">
        <f t="shared" si="2"/>
        <v>0</v>
      </c>
      <c r="K72" s="39" t="str">
        <f t="shared" si="3"/>
        <v>OK</v>
      </c>
      <c r="L72" s="128"/>
      <c r="M72" s="128"/>
      <c r="N72" s="128"/>
      <c r="O72" s="128"/>
      <c r="P72" s="128"/>
      <c r="Q72" s="128"/>
      <c r="R72" s="31"/>
      <c r="S72" s="31"/>
      <c r="T72" s="31"/>
      <c r="U72" s="31"/>
      <c r="V72" s="31"/>
      <c r="W72" s="31"/>
      <c r="X72" s="46"/>
      <c r="Y72" s="46"/>
      <c r="Z72" s="46"/>
      <c r="AA72" s="46"/>
      <c r="AB72" s="46"/>
      <c r="AC72" s="46"/>
    </row>
    <row r="73" spans="1:29" ht="39.950000000000003" customHeight="1" x14ac:dyDescent="0.45">
      <c r="A73" s="146"/>
      <c r="B73" s="149"/>
      <c r="C73" s="65">
        <v>70</v>
      </c>
      <c r="D73" s="75" t="s">
        <v>81</v>
      </c>
      <c r="E73" s="104" t="s">
        <v>605</v>
      </c>
      <c r="F73" s="48" t="s">
        <v>44</v>
      </c>
      <c r="G73" s="48" t="s">
        <v>40</v>
      </c>
      <c r="H73" s="94">
        <v>15.33</v>
      </c>
      <c r="I73" s="32"/>
      <c r="J73" s="38">
        <f t="shared" si="2"/>
        <v>0</v>
      </c>
      <c r="K73" s="39" t="str">
        <f t="shared" si="3"/>
        <v>OK</v>
      </c>
      <c r="L73" s="128"/>
      <c r="M73" s="128"/>
      <c r="N73" s="128"/>
      <c r="O73" s="128"/>
      <c r="P73" s="128"/>
      <c r="Q73" s="128"/>
      <c r="R73" s="31"/>
      <c r="S73" s="31"/>
      <c r="T73" s="31"/>
      <c r="U73" s="31"/>
      <c r="V73" s="31"/>
      <c r="W73" s="31"/>
      <c r="X73" s="46"/>
      <c r="Y73" s="46"/>
      <c r="Z73" s="46"/>
      <c r="AA73" s="46"/>
      <c r="AB73" s="46"/>
      <c r="AC73" s="46"/>
    </row>
    <row r="74" spans="1:29" ht="39.950000000000003" customHeight="1" x14ac:dyDescent="0.45">
      <c r="A74" s="146"/>
      <c r="B74" s="149"/>
      <c r="C74" s="65">
        <v>71</v>
      </c>
      <c r="D74" s="75" t="s">
        <v>82</v>
      </c>
      <c r="E74" s="104" t="s">
        <v>606</v>
      </c>
      <c r="F74" s="48" t="s">
        <v>44</v>
      </c>
      <c r="G74" s="48" t="s">
        <v>40</v>
      </c>
      <c r="H74" s="94">
        <v>14.67</v>
      </c>
      <c r="I74" s="32"/>
      <c r="J74" s="38">
        <f t="shared" si="2"/>
        <v>0</v>
      </c>
      <c r="K74" s="39" t="str">
        <f t="shared" si="3"/>
        <v>OK</v>
      </c>
      <c r="L74" s="128"/>
      <c r="M74" s="128"/>
      <c r="N74" s="128"/>
      <c r="O74" s="128"/>
      <c r="P74" s="128"/>
      <c r="Q74" s="128"/>
      <c r="R74" s="31"/>
      <c r="S74" s="31"/>
      <c r="T74" s="31"/>
      <c r="U74" s="31"/>
      <c r="V74" s="31"/>
      <c r="W74" s="31"/>
      <c r="X74" s="46"/>
      <c r="Y74" s="46"/>
      <c r="Z74" s="46"/>
      <c r="AA74" s="46"/>
      <c r="AB74" s="46"/>
      <c r="AC74" s="46"/>
    </row>
    <row r="75" spans="1:29" ht="39.950000000000003" customHeight="1" x14ac:dyDescent="0.45">
      <c r="A75" s="146"/>
      <c r="B75" s="149"/>
      <c r="C75" s="65">
        <v>72</v>
      </c>
      <c r="D75" s="75" t="s">
        <v>83</v>
      </c>
      <c r="E75" s="104" t="s">
        <v>607</v>
      </c>
      <c r="F75" s="48" t="s">
        <v>44</v>
      </c>
      <c r="G75" s="48" t="s">
        <v>40</v>
      </c>
      <c r="H75" s="94">
        <v>13.43</v>
      </c>
      <c r="I75" s="32"/>
      <c r="J75" s="38">
        <f t="shared" si="2"/>
        <v>0</v>
      </c>
      <c r="K75" s="39" t="str">
        <f t="shared" si="3"/>
        <v>OK</v>
      </c>
      <c r="L75" s="128"/>
      <c r="M75" s="128"/>
      <c r="N75" s="128"/>
      <c r="O75" s="128"/>
      <c r="P75" s="128"/>
      <c r="Q75" s="128"/>
      <c r="R75" s="31"/>
      <c r="S75" s="31"/>
      <c r="T75" s="31"/>
      <c r="U75" s="31"/>
      <c r="V75" s="31"/>
      <c r="W75" s="31"/>
      <c r="X75" s="46"/>
      <c r="Y75" s="46"/>
      <c r="Z75" s="46"/>
      <c r="AA75" s="46"/>
      <c r="AB75" s="46"/>
      <c r="AC75" s="46"/>
    </row>
    <row r="76" spans="1:29" ht="39.950000000000003" customHeight="1" x14ac:dyDescent="0.45">
      <c r="A76" s="146"/>
      <c r="B76" s="149"/>
      <c r="C76" s="65">
        <v>73</v>
      </c>
      <c r="D76" s="75" t="s">
        <v>84</v>
      </c>
      <c r="E76" s="104" t="s">
        <v>608</v>
      </c>
      <c r="F76" s="48" t="s">
        <v>44</v>
      </c>
      <c r="G76" s="48" t="s">
        <v>40</v>
      </c>
      <c r="H76" s="94">
        <v>10.08</v>
      </c>
      <c r="I76" s="32"/>
      <c r="J76" s="38">
        <f t="shared" si="2"/>
        <v>0</v>
      </c>
      <c r="K76" s="39" t="str">
        <f t="shared" si="3"/>
        <v>OK</v>
      </c>
      <c r="L76" s="128"/>
      <c r="M76" s="128"/>
      <c r="N76" s="128"/>
      <c r="O76" s="128"/>
      <c r="P76" s="128"/>
      <c r="Q76" s="128"/>
      <c r="R76" s="31"/>
      <c r="S76" s="31"/>
      <c r="T76" s="31"/>
      <c r="U76" s="31"/>
      <c r="V76" s="31"/>
      <c r="W76" s="31"/>
      <c r="X76" s="46"/>
      <c r="Y76" s="46"/>
      <c r="Z76" s="46"/>
      <c r="AA76" s="46"/>
      <c r="AB76" s="46"/>
      <c r="AC76" s="46"/>
    </row>
    <row r="77" spans="1:29" ht="39.950000000000003" customHeight="1" x14ac:dyDescent="0.45">
      <c r="A77" s="146"/>
      <c r="B77" s="149"/>
      <c r="C77" s="65">
        <v>74</v>
      </c>
      <c r="D77" s="75" t="s">
        <v>85</v>
      </c>
      <c r="E77" s="104" t="s">
        <v>609</v>
      </c>
      <c r="F77" s="48" t="s">
        <v>44</v>
      </c>
      <c r="G77" s="48" t="s">
        <v>40</v>
      </c>
      <c r="H77" s="94">
        <v>10.98</v>
      </c>
      <c r="I77" s="32"/>
      <c r="J77" s="38">
        <f t="shared" si="2"/>
        <v>0</v>
      </c>
      <c r="K77" s="39" t="str">
        <f t="shared" si="3"/>
        <v>OK</v>
      </c>
      <c r="L77" s="128"/>
      <c r="M77" s="128"/>
      <c r="N77" s="128"/>
      <c r="O77" s="128"/>
      <c r="P77" s="128"/>
      <c r="Q77" s="128"/>
      <c r="R77" s="31"/>
      <c r="S77" s="31"/>
      <c r="T77" s="31"/>
      <c r="U77" s="31"/>
      <c r="V77" s="31"/>
      <c r="W77" s="31"/>
      <c r="X77" s="46"/>
      <c r="Y77" s="46"/>
      <c r="Z77" s="46"/>
      <c r="AA77" s="46"/>
      <c r="AB77" s="46"/>
      <c r="AC77" s="46"/>
    </row>
    <row r="78" spans="1:29" ht="39.950000000000003" customHeight="1" x14ac:dyDescent="0.45">
      <c r="A78" s="146"/>
      <c r="B78" s="149"/>
      <c r="C78" s="65">
        <v>75</v>
      </c>
      <c r="D78" s="75" t="s">
        <v>86</v>
      </c>
      <c r="E78" s="104" t="s">
        <v>610</v>
      </c>
      <c r="F78" s="48" t="s">
        <v>44</v>
      </c>
      <c r="G78" s="48" t="s">
        <v>40</v>
      </c>
      <c r="H78" s="94">
        <v>12.06</v>
      </c>
      <c r="I78" s="32"/>
      <c r="J78" s="38">
        <f t="shared" si="2"/>
        <v>0</v>
      </c>
      <c r="K78" s="39" t="str">
        <f t="shared" si="3"/>
        <v>OK</v>
      </c>
      <c r="L78" s="128"/>
      <c r="M78" s="128"/>
      <c r="N78" s="128"/>
      <c r="O78" s="128"/>
      <c r="P78" s="128"/>
      <c r="Q78" s="128"/>
      <c r="R78" s="31"/>
      <c r="S78" s="31"/>
      <c r="T78" s="31"/>
      <c r="U78" s="31"/>
      <c r="V78" s="31"/>
      <c r="W78" s="31"/>
      <c r="X78" s="46"/>
      <c r="Y78" s="46"/>
      <c r="Z78" s="46"/>
      <c r="AA78" s="46"/>
      <c r="AB78" s="46"/>
      <c r="AC78" s="46"/>
    </row>
    <row r="79" spans="1:29" ht="39.950000000000003" customHeight="1" x14ac:dyDescent="0.45">
      <c r="A79" s="146"/>
      <c r="B79" s="149"/>
      <c r="C79" s="65">
        <v>76</v>
      </c>
      <c r="D79" s="75" t="s">
        <v>87</v>
      </c>
      <c r="E79" s="104" t="s">
        <v>611</v>
      </c>
      <c r="F79" s="48" t="s">
        <v>44</v>
      </c>
      <c r="G79" s="48" t="s">
        <v>40</v>
      </c>
      <c r="H79" s="94">
        <v>10.49</v>
      </c>
      <c r="I79" s="32"/>
      <c r="J79" s="38">
        <f t="shared" si="2"/>
        <v>0</v>
      </c>
      <c r="K79" s="39" t="str">
        <f t="shared" si="3"/>
        <v>OK</v>
      </c>
      <c r="L79" s="128"/>
      <c r="M79" s="128"/>
      <c r="N79" s="128"/>
      <c r="O79" s="128"/>
      <c r="P79" s="128"/>
      <c r="Q79" s="128"/>
      <c r="R79" s="31"/>
      <c r="S79" s="31"/>
      <c r="T79" s="31"/>
      <c r="U79" s="31"/>
      <c r="V79" s="31"/>
      <c r="W79" s="31"/>
      <c r="X79" s="46"/>
      <c r="Y79" s="46"/>
      <c r="Z79" s="46"/>
      <c r="AA79" s="46"/>
      <c r="AB79" s="46"/>
      <c r="AC79" s="46"/>
    </row>
    <row r="80" spans="1:29" ht="39.950000000000003" customHeight="1" x14ac:dyDescent="0.45">
      <c r="A80" s="146"/>
      <c r="B80" s="149"/>
      <c r="C80" s="65">
        <v>77</v>
      </c>
      <c r="D80" s="77" t="s">
        <v>612</v>
      </c>
      <c r="E80" s="106" t="s">
        <v>613</v>
      </c>
      <c r="F80" s="48" t="s">
        <v>44</v>
      </c>
      <c r="G80" s="48" t="s">
        <v>40</v>
      </c>
      <c r="H80" s="94">
        <v>11.88</v>
      </c>
      <c r="I80" s="32"/>
      <c r="J80" s="38">
        <f t="shared" si="2"/>
        <v>0</v>
      </c>
      <c r="K80" s="39" t="str">
        <f t="shared" si="3"/>
        <v>OK</v>
      </c>
      <c r="L80" s="128"/>
      <c r="M80" s="128"/>
      <c r="N80" s="128"/>
      <c r="O80" s="128"/>
      <c r="P80" s="128"/>
      <c r="Q80" s="128"/>
      <c r="R80" s="31"/>
      <c r="S80" s="31"/>
      <c r="T80" s="31"/>
      <c r="U80" s="31"/>
      <c r="V80" s="31"/>
      <c r="W80" s="31"/>
      <c r="X80" s="46"/>
      <c r="Y80" s="46"/>
      <c r="Z80" s="46"/>
      <c r="AA80" s="46"/>
      <c r="AB80" s="46"/>
      <c r="AC80" s="46"/>
    </row>
    <row r="81" spans="1:29" ht="39.950000000000003" customHeight="1" x14ac:dyDescent="0.45">
      <c r="A81" s="146"/>
      <c r="B81" s="149"/>
      <c r="C81" s="65">
        <v>78</v>
      </c>
      <c r="D81" s="75" t="s">
        <v>88</v>
      </c>
      <c r="E81" s="104" t="s">
        <v>614</v>
      </c>
      <c r="F81" s="48" t="s">
        <v>44</v>
      </c>
      <c r="G81" s="48" t="s">
        <v>40</v>
      </c>
      <c r="H81" s="94">
        <v>10.039999999999999</v>
      </c>
      <c r="I81" s="32"/>
      <c r="J81" s="38">
        <f t="shared" si="2"/>
        <v>0</v>
      </c>
      <c r="K81" s="39" t="str">
        <f t="shared" si="3"/>
        <v>OK</v>
      </c>
      <c r="L81" s="128"/>
      <c r="M81" s="128"/>
      <c r="N81" s="128"/>
      <c r="O81" s="128"/>
      <c r="P81" s="128"/>
      <c r="Q81" s="128"/>
      <c r="R81" s="31"/>
      <c r="S81" s="31"/>
      <c r="T81" s="31"/>
      <c r="U81" s="31"/>
      <c r="V81" s="31"/>
      <c r="W81" s="31"/>
      <c r="X81" s="46"/>
      <c r="Y81" s="46"/>
      <c r="Z81" s="46"/>
      <c r="AA81" s="46"/>
      <c r="AB81" s="46"/>
      <c r="AC81" s="46"/>
    </row>
    <row r="82" spans="1:29" ht="39.950000000000003" customHeight="1" x14ac:dyDescent="0.45">
      <c r="A82" s="146"/>
      <c r="B82" s="149"/>
      <c r="C82" s="65">
        <v>79</v>
      </c>
      <c r="D82" s="75" t="s">
        <v>89</v>
      </c>
      <c r="E82" s="104" t="s">
        <v>615</v>
      </c>
      <c r="F82" s="48" t="s">
        <v>44</v>
      </c>
      <c r="G82" s="48" t="s">
        <v>40</v>
      </c>
      <c r="H82" s="94">
        <v>10.67</v>
      </c>
      <c r="I82" s="32"/>
      <c r="J82" s="38">
        <f t="shared" si="2"/>
        <v>0</v>
      </c>
      <c r="K82" s="39" t="str">
        <f t="shared" si="3"/>
        <v>OK</v>
      </c>
      <c r="L82" s="128"/>
      <c r="M82" s="128"/>
      <c r="N82" s="128"/>
      <c r="O82" s="128"/>
      <c r="P82" s="128"/>
      <c r="Q82" s="128"/>
      <c r="R82" s="31"/>
      <c r="S82" s="31"/>
      <c r="T82" s="31"/>
      <c r="U82" s="31"/>
      <c r="V82" s="31"/>
      <c r="W82" s="31"/>
      <c r="X82" s="46"/>
      <c r="Y82" s="46"/>
      <c r="Z82" s="46"/>
      <c r="AA82" s="46"/>
      <c r="AB82" s="46"/>
      <c r="AC82" s="46"/>
    </row>
    <row r="83" spans="1:29" ht="39.950000000000003" customHeight="1" x14ac:dyDescent="0.45">
      <c r="A83" s="146"/>
      <c r="B83" s="149"/>
      <c r="C83" s="65">
        <v>80</v>
      </c>
      <c r="D83" s="74" t="s">
        <v>90</v>
      </c>
      <c r="E83" s="103" t="s">
        <v>616</v>
      </c>
      <c r="F83" s="48" t="s">
        <v>44</v>
      </c>
      <c r="G83" s="48" t="s">
        <v>40</v>
      </c>
      <c r="H83" s="94">
        <v>16</v>
      </c>
      <c r="I83" s="32"/>
      <c r="J83" s="38">
        <f t="shared" si="2"/>
        <v>0</v>
      </c>
      <c r="K83" s="39" t="str">
        <f t="shared" si="3"/>
        <v>OK</v>
      </c>
      <c r="L83" s="128"/>
      <c r="M83" s="128"/>
      <c r="N83" s="128"/>
      <c r="O83" s="128"/>
      <c r="P83" s="128"/>
      <c r="Q83" s="128"/>
      <c r="R83" s="31"/>
      <c r="S83" s="31"/>
      <c r="T83" s="31"/>
      <c r="U83" s="31"/>
      <c r="V83" s="31"/>
      <c r="W83" s="31"/>
      <c r="X83" s="46"/>
      <c r="Y83" s="46"/>
      <c r="Z83" s="46"/>
      <c r="AA83" s="46"/>
      <c r="AB83" s="46"/>
      <c r="AC83" s="46"/>
    </row>
    <row r="84" spans="1:29" ht="39.950000000000003" customHeight="1" x14ac:dyDescent="0.45">
      <c r="A84" s="146"/>
      <c r="B84" s="149"/>
      <c r="C84" s="65">
        <v>81</v>
      </c>
      <c r="D84" s="74" t="s">
        <v>468</v>
      </c>
      <c r="E84" s="103" t="s">
        <v>617</v>
      </c>
      <c r="F84" s="48" t="s">
        <v>44</v>
      </c>
      <c r="G84" s="48" t="s">
        <v>40</v>
      </c>
      <c r="H84" s="94">
        <v>20.43</v>
      </c>
      <c r="I84" s="32"/>
      <c r="J84" s="38">
        <f t="shared" si="2"/>
        <v>0</v>
      </c>
      <c r="K84" s="39" t="str">
        <f t="shared" si="3"/>
        <v>OK</v>
      </c>
      <c r="L84" s="128"/>
      <c r="M84" s="128"/>
      <c r="N84" s="128"/>
      <c r="O84" s="128"/>
      <c r="P84" s="128"/>
      <c r="Q84" s="128"/>
      <c r="R84" s="31"/>
      <c r="S84" s="31"/>
      <c r="T84" s="31"/>
      <c r="U84" s="31"/>
      <c r="V84" s="31"/>
      <c r="W84" s="31"/>
      <c r="X84" s="46"/>
      <c r="Y84" s="46"/>
      <c r="Z84" s="46"/>
      <c r="AA84" s="46"/>
      <c r="AB84" s="46"/>
      <c r="AC84" s="46"/>
    </row>
    <row r="85" spans="1:29" ht="39.950000000000003" customHeight="1" x14ac:dyDescent="0.45">
      <c r="A85" s="146"/>
      <c r="B85" s="149"/>
      <c r="C85" s="65">
        <v>82</v>
      </c>
      <c r="D85" s="74" t="s">
        <v>469</v>
      </c>
      <c r="E85" s="103" t="s">
        <v>618</v>
      </c>
      <c r="F85" s="48" t="s">
        <v>44</v>
      </c>
      <c r="G85" s="48" t="s">
        <v>40</v>
      </c>
      <c r="H85" s="94">
        <v>16.510000000000002</v>
      </c>
      <c r="I85" s="32"/>
      <c r="J85" s="38">
        <f t="shared" si="2"/>
        <v>0</v>
      </c>
      <c r="K85" s="39" t="str">
        <f t="shared" si="3"/>
        <v>OK</v>
      </c>
      <c r="L85" s="128"/>
      <c r="M85" s="128"/>
      <c r="N85" s="128"/>
      <c r="O85" s="128"/>
      <c r="P85" s="128"/>
      <c r="Q85" s="128"/>
      <c r="R85" s="31"/>
      <c r="S85" s="31"/>
      <c r="T85" s="31"/>
      <c r="U85" s="31"/>
      <c r="V85" s="31"/>
      <c r="W85" s="31"/>
      <c r="X85" s="46"/>
      <c r="Y85" s="46"/>
      <c r="Z85" s="46"/>
      <c r="AA85" s="46"/>
      <c r="AB85" s="46"/>
      <c r="AC85" s="46"/>
    </row>
    <row r="86" spans="1:29" ht="39.950000000000003" customHeight="1" x14ac:dyDescent="0.45">
      <c r="A86" s="146"/>
      <c r="B86" s="149"/>
      <c r="C86" s="65">
        <v>83</v>
      </c>
      <c r="D86" s="74" t="s">
        <v>91</v>
      </c>
      <c r="E86" s="103" t="s">
        <v>619</v>
      </c>
      <c r="F86" s="48" t="s">
        <v>92</v>
      </c>
      <c r="G86" s="48" t="s">
        <v>40</v>
      </c>
      <c r="H86" s="94">
        <v>35.130000000000003</v>
      </c>
      <c r="I86" s="32"/>
      <c r="J86" s="38">
        <f t="shared" si="2"/>
        <v>0</v>
      </c>
      <c r="K86" s="39" t="str">
        <f t="shared" si="3"/>
        <v>OK</v>
      </c>
      <c r="L86" s="128"/>
      <c r="M86" s="128"/>
      <c r="N86" s="128"/>
      <c r="O86" s="128"/>
      <c r="P86" s="128"/>
      <c r="Q86" s="128"/>
      <c r="R86" s="31"/>
      <c r="S86" s="31"/>
      <c r="T86" s="31"/>
      <c r="U86" s="31"/>
      <c r="V86" s="31"/>
      <c r="W86" s="31"/>
      <c r="X86" s="46"/>
      <c r="Y86" s="46"/>
      <c r="Z86" s="46"/>
      <c r="AA86" s="46"/>
      <c r="AB86" s="46"/>
      <c r="AC86" s="46"/>
    </row>
    <row r="87" spans="1:29" ht="39.950000000000003" customHeight="1" x14ac:dyDescent="0.45">
      <c r="A87" s="146"/>
      <c r="B87" s="149"/>
      <c r="C87" s="65">
        <v>84</v>
      </c>
      <c r="D87" s="74" t="s">
        <v>470</v>
      </c>
      <c r="E87" s="103" t="s">
        <v>620</v>
      </c>
      <c r="F87" s="48" t="s">
        <v>92</v>
      </c>
      <c r="G87" s="48" t="s">
        <v>40</v>
      </c>
      <c r="H87" s="94">
        <v>108.96</v>
      </c>
      <c r="I87" s="32"/>
      <c r="J87" s="38">
        <f t="shared" si="2"/>
        <v>0</v>
      </c>
      <c r="K87" s="39" t="str">
        <f t="shared" si="3"/>
        <v>OK</v>
      </c>
      <c r="L87" s="128"/>
      <c r="M87" s="128"/>
      <c r="N87" s="128"/>
      <c r="O87" s="128"/>
      <c r="P87" s="128"/>
      <c r="Q87" s="128"/>
      <c r="R87" s="31"/>
      <c r="S87" s="31"/>
      <c r="T87" s="31"/>
      <c r="U87" s="31"/>
      <c r="V87" s="31"/>
      <c r="W87" s="31"/>
      <c r="X87" s="46"/>
      <c r="Y87" s="46"/>
      <c r="Z87" s="46"/>
      <c r="AA87" s="46"/>
      <c r="AB87" s="46"/>
      <c r="AC87" s="46"/>
    </row>
    <row r="88" spans="1:29" ht="39.950000000000003" customHeight="1" x14ac:dyDescent="0.45">
      <c r="A88" s="146"/>
      <c r="B88" s="149"/>
      <c r="C88" s="65">
        <v>85</v>
      </c>
      <c r="D88" s="74" t="s">
        <v>93</v>
      </c>
      <c r="E88" s="103" t="s">
        <v>621</v>
      </c>
      <c r="F88" s="48" t="s">
        <v>92</v>
      </c>
      <c r="G88" s="48" t="s">
        <v>40</v>
      </c>
      <c r="H88" s="94">
        <v>35.32</v>
      </c>
      <c r="I88" s="32"/>
      <c r="J88" s="38">
        <f t="shared" si="2"/>
        <v>0</v>
      </c>
      <c r="K88" s="39" t="str">
        <f t="shared" si="3"/>
        <v>OK</v>
      </c>
      <c r="L88" s="128"/>
      <c r="M88" s="128"/>
      <c r="N88" s="128"/>
      <c r="O88" s="128"/>
      <c r="P88" s="128"/>
      <c r="Q88" s="128"/>
      <c r="R88" s="31"/>
      <c r="S88" s="31"/>
      <c r="T88" s="31"/>
      <c r="U88" s="31"/>
      <c r="V88" s="31"/>
      <c r="W88" s="31"/>
      <c r="X88" s="46"/>
      <c r="Y88" s="46"/>
      <c r="Z88" s="46"/>
      <c r="AA88" s="46"/>
      <c r="AB88" s="46"/>
      <c r="AC88" s="46"/>
    </row>
    <row r="89" spans="1:29" ht="39.950000000000003" customHeight="1" x14ac:dyDescent="0.45">
      <c r="A89" s="146"/>
      <c r="B89" s="149"/>
      <c r="C89" s="65">
        <v>86</v>
      </c>
      <c r="D89" s="74" t="s">
        <v>94</v>
      </c>
      <c r="E89" s="103" t="s">
        <v>622</v>
      </c>
      <c r="F89" s="48" t="s">
        <v>92</v>
      </c>
      <c r="G89" s="48" t="s">
        <v>40</v>
      </c>
      <c r="H89" s="94">
        <v>23.03</v>
      </c>
      <c r="I89" s="32"/>
      <c r="J89" s="38">
        <f t="shared" si="2"/>
        <v>0</v>
      </c>
      <c r="K89" s="39" t="str">
        <f t="shared" si="3"/>
        <v>OK</v>
      </c>
      <c r="L89" s="128"/>
      <c r="M89" s="128"/>
      <c r="N89" s="128"/>
      <c r="O89" s="128"/>
      <c r="P89" s="128"/>
      <c r="Q89" s="128"/>
      <c r="R89" s="31"/>
      <c r="S89" s="31"/>
      <c r="T89" s="31"/>
      <c r="U89" s="31"/>
      <c r="V89" s="31"/>
      <c r="W89" s="31"/>
      <c r="X89" s="46"/>
      <c r="Y89" s="46"/>
      <c r="Z89" s="46"/>
      <c r="AA89" s="46"/>
      <c r="AB89" s="46"/>
      <c r="AC89" s="46"/>
    </row>
    <row r="90" spans="1:29" ht="39.950000000000003" customHeight="1" x14ac:dyDescent="0.45">
      <c r="A90" s="146"/>
      <c r="B90" s="149"/>
      <c r="C90" s="65">
        <v>87</v>
      </c>
      <c r="D90" s="74" t="s">
        <v>95</v>
      </c>
      <c r="E90" s="103" t="s">
        <v>623</v>
      </c>
      <c r="F90" s="48" t="s">
        <v>92</v>
      </c>
      <c r="G90" s="48" t="s">
        <v>40</v>
      </c>
      <c r="H90" s="94">
        <v>26.46</v>
      </c>
      <c r="I90" s="32"/>
      <c r="J90" s="38">
        <f t="shared" si="2"/>
        <v>0</v>
      </c>
      <c r="K90" s="39" t="str">
        <f t="shared" si="3"/>
        <v>OK</v>
      </c>
      <c r="L90" s="128"/>
      <c r="M90" s="128"/>
      <c r="N90" s="128"/>
      <c r="O90" s="128"/>
      <c r="P90" s="128"/>
      <c r="Q90" s="128"/>
      <c r="R90" s="31"/>
      <c r="S90" s="31"/>
      <c r="T90" s="31"/>
      <c r="U90" s="31"/>
      <c r="V90" s="31"/>
      <c r="W90" s="31"/>
      <c r="X90" s="46"/>
      <c r="Y90" s="46"/>
      <c r="Z90" s="46"/>
      <c r="AA90" s="46"/>
      <c r="AB90" s="46"/>
      <c r="AC90" s="46"/>
    </row>
    <row r="91" spans="1:29" ht="39.950000000000003" customHeight="1" x14ac:dyDescent="0.45">
      <c r="A91" s="146"/>
      <c r="B91" s="149"/>
      <c r="C91" s="65">
        <v>88</v>
      </c>
      <c r="D91" s="74" t="s">
        <v>96</v>
      </c>
      <c r="E91" s="103" t="s">
        <v>624</v>
      </c>
      <c r="F91" s="48" t="s">
        <v>92</v>
      </c>
      <c r="G91" s="48" t="s">
        <v>40</v>
      </c>
      <c r="H91" s="94">
        <v>34.31</v>
      </c>
      <c r="I91" s="32"/>
      <c r="J91" s="38">
        <f t="shared" si="2"/>
        <v>0</v>
      </c>
      <c r="K91" s="39" t="str">
        <f t="shared" si="3"/>
        <v>OK</v>
      </c>
      <c r="L91" s="128"/>
      <c r="M91" s="128"/>
      <c r="N91" s="128"/>
      <c r="O91" s="128"/>
      <c r="P91" s="128"/>
      <c r="Q91" s="128"/>
      <c r="R91" s="31"/>
      <c r="S91" s="31"/>
      <c r="T91" s="31"/>
      <c r="U91" s="31"/>
      <c r="V91" s="31"/>
      <c r="W91" s="31"/>
      <c r="X91" s="46"/>
      <c r="Y91" s="46"/>
      <c r="Z91" s="46"/>
      <c r="AA91" s="46"/>
      <c r="AB91" s="46"/>
      <c r="AC91" s="46"/>
    </row>
    <row r="92" spans="1:29" ht="39.950000000000003" customHeight="1" x14ac:dyDescent="0.45">
      <c r="A92" s="147"/>
      <c r="B92" s="150"/>
      <c r="C92" s="65">
        <v>89</v>
      </c>
      <c r="D92" s="74" t="s">
        <v>97</v>
      </c>
      <c r="E92" s="103" t="s">
        <v>625</v>
      </c>
      <c r="F92" s="48" t="s">
        <v>92</v>
      </c>
      <c r="G92" s="48" t="s">
        <v>40</v>
      </c>
      <c r="H92" s="94">
        <v>50.27</v>
      </c>
      <c r="I92" s="32"/>
      <c r="J92" s="38">
        <f t="shared" si="2"/>
        <v>0</v>
      </c>
      <c r="K92" s="39" t="str">
        <f t="shared" si="3"/>
        <v>OK</v>
      </c>
      <c r="L92" s="128"/>
      <c r="M92" s="128"/>
      <c r="N92" s="128"/>
      <c r="O92" s="128"/>
      <c r="P92" s="128"/>
      <c r="Q92" s="128"/>
      <c r="R92" s="31"/>
      <c r="S92" s="31"/>
      <c r="T92" s="31"/>
      <c r="U92" s="31"/>
      <c r="V92" s="31"/>
      <c r="W92" s="31"/>
      <c r="X92" s="46"/>
      <c r="Y92" s="46"/>
      <c r="Z92" s="46"/>
      <c r="AA92" s="46"/>
      <c r="AB92" s="46"/>
      <c r="AC92" s="46"/>
    </row>
    <row r="93" spans="1:29" ht="39.950000000000003" customHeight="1" x14ac:dyDescent="0.45">
      <c r="A93" s="139">
        <v>2</v>
      </c>
      <c r="B93" s="151" t="s">
        <v>626</v>
      </c>
      <c r="C93" s="67">
        <v>90</v>
      </c>
      <c r="D93" s="78" t="s">
        <v>102</v>
      </c>
      <c r="E93" s="107" t="s">
        <v>627</v>
      </c>
      <c r="F93" s="51" t="s">
        <v>35</v>
      </c>
      <c r="G93" s="51" t="s">
        <v>40</v>
      </c>
      <c r="H93" s="95">
        <v>1.23</v>
      </c>
      <c r="I93" s="32"/>
      <c r="J93" s="38">
        <f t="shared" si="2"/>
        <v>0</v>
      </c>
      <c r="K93" s="39" t="str">
        <f t="shared" si="3"/>
        <v>OK</v>
      </c>
      <c r="L93" s="128"/>
      <c r="M93" s="128"/>
      <c r="N93" s="128"/>
      <c r="O93" s="128"/>
      <c r="P93" s="128"/>
      <c r="Q93" s="128"/>
      <c r="R93" s="31"/>
      <c r="S93" s="31"/>
      <c r="T93" s="31"/>
      <c r="U93" s="31"/>
      <c r="V93" s="31"/>
      <c r="W93" s="31"/>
      <c r="X93" s="46"/>
      <c r="Y93" s="46"/>
      <c r="Z93" s="46"/>
      <c r="AA93" s="46"/>
      <c r="AB93" s="46"/>
      <c r="AC93" s="46"/>
    </row>
    <row r="94" spans="1:29" ht="39.950000000000003" customHeight="1" x14ac:dyDescent="0.45">
      <c r="A94" s="140"/>
      <c r="B94" s="152"/>
      <c r="C94" s="67">
        <v>91</v>
      </c>
      <c r="D94" s="78" t="s">
        <v>103</v>
      </c>
      <c r="E94" s="107" t="s">
        <v>628</v>
      </c>
      <c r="F94" s="51" t="s">
        <v>35</v>
      </c>
      <c r="G94" s="51" t="s">
        <v>40</v>
      </c>
      <c r="H94" s="95">
        <v>1.61</v>
      </c>
      <c r="I94" s="32"/>
      <c r="J94" s="38">
        <f t="shared" si="2"/>
        <v>0</v>
      </c>
      <c r="K94" s="39" t="str">
        <f t="shared" si="3"/>
        <v>OK</v>
      </c>
      <c r="L94" s="128"/>
      <c r="M94" s="128"/>
      <c r="N94" s="128"/>
      <c r="O94" s="128"/>
      <c r="P94" s="128"/>
      <c r="Q94" s="128"/>
      <c r="R94" s="31"/>
      <c r="S94" s="31"/>
      <c r="T94" s="31"/>
      <c r="U94" s="31"/>
      <c r="V94" s="31"/>
      <c r="W94" s="31"/>
      <c r="X94" s="46"/>
      <c r="Y94" s="46"/>
      <c r="Z94" s="46"/>
      <c r="AA94" s="46"/>
      <c r="AB94" s="46"/>
      <c r="AC94" s="46"/>
    </row>
    <row r="95" spans="1:29" ht="39.950000000000003" customHeight="1" x14ac:dyDescent="0.45">
      <c r="A95" s="140"/>
      <c r="B95" s="152"/>
      <c r="C95" s="67">
        <v>92</v>
      </c>
      <c r="D95" s="78" t="s">
        <v>104</v>
      </c>
      <c r="E95" s="107" t="s">
        <v>629</v>
      </c>
      <c r="F95" s="51" t="s">
        <v>35</v>
      </c>
      <c r="G95" s="51" t="s">
        <v>40</v>
      </c>
      <c r="H95" s="95">
        <v>1.5</v>
      </c>
      <c r="I95" s="32"/>
      <c r="J95" s="38">
        <f t="shared" si="2"/>
        <v>0</v>
      </c>
      <c r="K95" s="39" t="str">
        <f t="shared" si="3"/>
        <v>OK</v>
      </c>
      <c r="L95" s="128"/>
      <c r="M95" s="128"/>
      <c r="N95" s="128"/>
      <c r="O95" s="128"/>
      <c r="P95" s="128"/>
      <c r="Q95" s="128"/>
      <c r="R95" s="31"/>
      <c r="S95" s="31"/>
      <c r="T95" s="31"/>
      <c r="U95" s="31"/>
      <c r="V95" s="31"/>
      <c r="W95" s="31"/>
      <c r="X95" s="46"/>
      <c r="Y95" s="46"/>
      <c r="Z95" s="46"/>
      <c r="AA95" s="46"/>
      <c r="AB95" s="46"/>
      <c r="AC95" s="46"/>
    </row>
    <row r="96" spans="1:29" ht="39.950000000000003" customHeight="1" x14ac:dyDescent="0.45">
      <c r="A96" s="140"/>
      <c r="B96" s="152"/>
      <c r="C96" s="67">
        <v>93</v>
      </c>
      <c r="D96" s="78" t="s">
        <v>105</v>
      </c>
      <c r="E96" s="107" t="s">
        <v>630</v>
      </c>
      <c r="F96" s="51" t="s">
        <v>35</v>
      </c>
      <c r="G96" s="51" t="s">
        <v>40</v>
      </c>
      <c r="H96" s="95">
        <v>1.43</v>
      </c>
      <c r="I96" s="32"/>
      <c r="J96" s="38">
        <f t="shared" si="2"/>
        <v>0</v>
      </c>
      <c r="K96" s="39" t="str">
        <f t="shared" si="3"/>
        <v>OK</v>
      </c>
      <c r="L96" s="128"/>
      <c r="M96" s="128"/>
      <c r="N96" s="128"/>
      <c r="O96" s="128"/>
      <c r="P96" s="128"/>
      <c r="Q96" s="128"/>
      <c r="R96" s="31"/>
      <c r="S96" s="31"/>
      <c r="T96" s="31"/>
      <c r="U96" s="31"/>
      <c r="V96" s="31"/>
      <c r="W96" s="31"/>
      <c r="X96" s="46"/>
      <c r="Y96" s="46"/>
      <c r="Z96" s="46"/>
      <c r="AA96" s="46"/>
      <c r="AB96" s="46"/>
      <c r="AC96" s="46"/>
    </row>
    <row r="97" spans="1:29" ht="39.950000000000003" customHeight="1" x14ac:dyDescent="0.45">
      <c r="A97" s="140"/>
      <c r="B97" s="152"/>
      <c r="C97" s="67">
        <v>94</v>
      </c>
      <c r="D97" s="78" t="s">
        <v>106</v>
      </c>
      <c r="E97" s="107" t="s">
        <v>631</v>
      </c>
      <c r="F97" s="51" t="s">
        <v>35</v>
      </c>
      <c r="G97" s="51" t="s">
        <v>40</v>
      </c>
      <c r="H97" s="95">
        <v>1.42</v>
      </c>
      <c r="I97" s="32"/>
      <c r="J97" s="38">
        <f t="shared" si="2"/>
        <v>0</v>
      </c>
      <c r="K97" s="39" t="str">
        <f t="shared" si="3"/>
        <v>OK</v>
      </c>
      <c r="L97" s="128"/>
      <c r="M97" s="128"/>
      <c r="N97" s="128"/>
      <c r="O97" s="128"/>
      <c r="P97" s="128"/>
      <c r="Q97" s="128"/>
      <c r="R97" s="31"/>
      <c r="S97" s="31"/>
      <c r="T97" s="31"/>
      <c r="U97" s="31"/>
      <c r="V97" s="31"/>
      <c r="W97" s="31"/>
      <c r="X97" s="46"/>
      <c r="Y97" s="46"/>
      <c r="Z97" s="46"/>
      <c r="AA97" s="46"/>
      <c r="AB97" s="46"/>
      <c r="AC97" s="46"/>
    </row>
    <row r="98" spans="1:29" ht="39.950000000000003" customHeight="1" x14ac:dyDescent="0.45">
      <c r="A98" s="140"/>
      <c r="B98" s="152"/>
      <c r="C98" s="67">
        <v>95</v>
      </c>
      <c r="D98" s="78" t="s">
        <v>107</v>
      </c>
      <c r="E98" s="107" t="s">
        <v>632</v>
      </c>
      <c r="F98" s="51" t="s">
        <v>35</v>
      </c>
      <c r="G98" s="51" t="s">
        <v>40</v>
      </c>
      <c r="H98" s="95">
        <v>1</v>
      </c>
      <c r="I98" s="32"/>
      <c r="J98" s="38">
        <f t="shared" si="2"/>
        <v>0</v>
      </c>
      <c r="K98" s="39" t="str">
        <f t="shared" si="3"/>
        <v>OK</v>
      </c>
      <c r="L98" s="128"/>
      <c r="M98" s="128"/>
      <c r="N98" s="128"/>
      <c r="O98" s="128"/>
      <c r="P98" s="128"/>
      <c r="Q98" s="128"/>
      <c r="R98" s="31"/>
      <c r="S98" s="31"/>
      <c r="T98" s="31"/>
      <c r="U98" s="31"/>
      <c r="V98" s="31"/>
      <c r="W98" s="31"/>
      <c r="X98" s="46"/>
      <c r="Y98" s="46"/>
      <c r="Z98" s="46"/>
      <c r="AA98" s="46"/>
      <c r="AB98" s="46"/>
      <c r="AC98" s="46"/>
    </row>
    <row r="99" spans="1:29" ht="39.950000000000003" customHeight="1" x14ac:dyDescent="0.45">
      <c r="A99" s="140"/>
      <c r="B99" s="152"/>
      <c r="C99" s="67">
        <v>96</v>
      </c>
      <c r="D99" s="78" t="s">
        <v>108</v>
      </c>
      <c r="E99" s="107" t="s">
        <v>633</v>
      </c>
      <c r="F99" s="51" t="s">
        <v>35</v>
      </c>
      <c r="G99" s="51" t="s">
        <v>40</v>
      </c>
      <c r="H99" s="95">
        <v>1</v>
      </c>
      <c r="I99" s="32"/>
      <c r="J99" s="38">
        <f t="shared" si="2"/>
        <v>0</v>
      </c>
      <c r="K99" s="39" t="str">
        <f t="shared" si="3"/>
        <v>OK</v>
      </c>
      <c r="L99" s="128"/>
      <c r="M99" s="128"/>
      <c r="N99" s="128"/>
      <c r="O99" s="128"/>
      <c r="P99" s="128"/>
      <c r="Q99" s="128"/>
      <c r="R99" s="31"/>
      <c r="S99" s="31"/>
      <c r="T99" s="31"/>
      <c r="U99" s="31"/>
      <c r="V99" s="31"/>
      <c r="W99" s="31"/>
      <c r="X99" s="46"/>
      <c r="Y99" s="46"/>
      <c r="Z99" s="46"/>
      <c r="AA99" s="46"/>
      <c r="AB99" s="46"/>
      <c r="AC99" s="46"/>
    </row>
    <row r="100" spans="1:29" ht="39.950000000000003" customHeight="1" x14ac:dyDescent="0.45">
      <c r="A100" s="140"/>
      <c r="B100" s="152"/>
      <c r="C100" s="67">
        <v>97</v>
      </c>
      <c r="D100" s="78" t="s">
        <v>109</v>
      </c>
      <c r="E100" s="107" t="s">
        <v>634</v>
      </c>
      <c r="F100" s="51" t="s">
        <v>35</v>
      </c>
      <c r="G100" s="51" t="s">
        <v>40</v>
      </c>
      <c r="H100" s="95">
        <v>1</v>
      </c>
      <c r="I100" s="32"/>
      <c r="J100" s="38">
        <f t="shared" si="2"/>
        <v>0</v>
      </c>
      <c r="K100" s="39" t="str">
        <f t="shared" si="3"/>
        <v>OK</v>
      </c>
      <c r="L100" s="128"/>
      <c r="M100" s="128"/>
      <c r="N100" s="128"/>
      <c r="O100" s="128"/>
      <c r="P100" s="128"/>
      <c r="Q100" s="128"/>
      <c r="R100" s="31"/>
      <c r="S100" s="31"/>
      <c r="T100" s="31"/>
      <c r="U100" s="31"/>
      <c r="V100" s="31"/>
      <c r="W100" s="31"/>
      <c r="X100" s="46"/>
      <c r="Y100" s="46"/>
      <c r="Z100" s="46"/>
      <c r="AA100" s="46"/>
      <c r="AB100" s="46"/>
      <c r="AC100" s="46"/>
    </row>
    <row r="101" spans="1:29" ht="39.950000000000003" customHeight="1" x14ac:dyDescent="0.45">
      <c r="A101" s="140"/>
      <c r="B101" s="152"/>
      <c r="C101" s="67">
        <v>98</v>
      </c>
      <c r="D101" s="78" t="s">
        <v>635</v>
      </c>
      <c r="E101" s="107" t="s">
        <v>636</v>
      </c>
      <c r="F101" s="51" t="s">
        <v>35</v>
      </c>
      <c r="G101" s="51" t="s">
        <v>40</v>
      </c>
      <c r="H101" s="95">
        <v>0.92</v>
      </c>
      <c r="I101" s="32"/>
      <c r="J101" s="38">
        <f t="shared" si="2"/>
        <v>0</v>
      </c>
      <c r="K101" s="39" t="str">
        <f t="shared" si="3"/>
        <v>OK</v>
      </c>
      <c r="L101" s="128"/>
      <c r="M101" s="128"/>
      <c r="N101" s="128"/>
      <c r="O101" s="128"/>
      <c r="P101" s="128"/>
      <c r="Q101" s="128"/>
      <c r="R101" s="31"/>
      <c r="S101" s="31"/>
      <c r="T101" s="31"/>
      <c r="U101" s="31"/>
      <c r="V101" s="31"/>
      <c r="W101" s="31"/>
      <c r="X101" s="46"/>
      <c r="Y101" s="46"/>
      <c r="Z101" s="46"/>
      <c r="AA101" s="46"/>
      <c r="AB101" s="46"/>
      <c r="AC101" s="46"/>
    </row>
    <row r="102" spans="1:29" ht="39.950000000000003" customHeight="1" x14ac:dyDescent="0.45">
      <c r="A102" s="140"/>
      <c r="B102" s="152"/>
      <c r="C102" s="67">
        <v>99</v>
      </c>
      <c r="D102" s="78" t="s">
        <v>110</v>
      </c>
      <c r="E102" s="107" t="s">
        <v>637</v>
      </c>
      <c r="F102" s="51" t="s">
        <v>35</v>
      </c>
      <c r="G102" s="51" t="s">
        <v>40</v>
      </c>
      <c r="H102" s="95">
        <v>1</v>
      </c>
      <c r="I102" s="32"/>
      <c r="J102" s="38">
        <f t="shared" si="2"/>
        <v>0</v>
      </c>
      <c r="K102" s="39" t="str">
        <f t="shared" si="3"/>
        <v>OK</v>
      </c>
      <c r="L102" s="128"/>
      <c r="M102" s="128"/>
      <c r="N102" s="128"/>
      <c r="O102" s="128"/>
      <c r="P102" s="128"/>
      <c r="Q102" s="128"/>
      <c r="R102" s="31"/>
      <c r="S102" s="31"/>
      <c r="T102" s="31"/>
      <c r="U102" s="31"/>
      <c r="V102" s="31"/>
      <c r="W102" s="31"/>
      <c r="X102" s="46"/>
      <c r="Y102" s="46"/>
      <c r="Z102" s="46"/>
      <c r="AA102" s="46"/>
      <c r="AB102" s="46"/>
      <c r="AC102" s="46"/>
    </row>
    <row r="103" spans="1:29" ht="39.950000000000003" customHeight="1" x14ac:dyDescent="0.45">
      <c r="A103" s="140"/>
      <c r="B103" s="152"/>
      <c r="C103" s="67">
        <v>100</v>
      </c>
      <c r="D103" s="78" t="s">
        <v>111</v>
      </c>
      <c r="E103" s="107" t="s">
        <v>638</v>
      </c>
      <c r="F103" s="51" t="s">
        <v>35</v>
      </c>
      <c r="G103" s="51" t="s">
        <v>40</v>
      </c>
      <c r="H103" s="95">
        <v>1.3</v>
      </c>
      <c r="I103" s="32"/>
      <c r="J103" s="38">
        <f t="shared" si="2"/>
        <v>0</v>
      </c>
      <c r="K103" s="39" t="str">
        <f t="shared" si="3"/>
        <v>OK</v>
      </c>
      <c r="L103" s="128"/>
      <c r="M103" s="128"/>
      <c r="N103" s="128"/>
      <c r="O103" s="128"/>
      <c r="P103" s="128"/>
      <c r="Q103" s="128"/>
      <c r="R103" s="31"/>
      <c r="S103" s="31"/>
      <c r="T103" s="31"/>
      <c r="U103" s="31"/>
      <c r="V103" s="31"/>
      <c r="W103" s="31"/>
      <c r="X103" s="46"/>
      <c r="Y103" s="46"/>
      <c r="Z103" s="46"/>
      <c r="AA103" s="46"/>
      <c r="AB103" s="46"/>
      <c r="AC103" s="46"/>
    </row>
    <row r="104" spans="1:29" ht="39.950000000000003" customHeight="1" x14ac:dyDescent="0.45">
      <c r="A104" s="140"/>
      <c r="B104" s="152"/>
      <c r="C104" s="67">
        <v>101</v>
      </c>
      <c r="D104" s="78" t="s">
        <v>639</v>
      </c>
      <c r="E104" s="107" t="s">
        <v>640</v>
      </c>
      <c r="F104" s="51" t="s">
        <v>35</v>
      </c>
      <c r="G104" s="51" t="s">
        <v>40</v>
      </c>
      <c r="H104" s="95">
        <v>0.8</v>
      </c>
      <c r="I104" s="32"/>
      <c r="J104" s="38">
        <f t="shared" si="2"/>
        <v>0</v>
      </c>
      <c r="K104" s="39" t="str">
        <f t="shared" si="3"/>
        <v>OK</v>
      </c>
      <c r="L104" s="128"/>
      <c r="M104" s="128"/>
      <c r="N104" s="128"/>
      <c r="O104" s="128"/>
      <c r="P104" s="128"/>
      <c r="Q104" s="128"/>
      <c r="R104" s="31"/>
      <c r="S104" s="31"/>
      <c r="T104" s="31"/>
      <c r="U104" s="31"/>
      <c r="V104" s="31"/>
      <c r="W104" s="31"/>
      <c r="X104" s="46"/>
      <c r="Y104" s="46"/>
      <c r="Z104" s="46"/>
      <c r="AA104" s="46"/>
      <c r="AB104" s="46"/>
      <c r="AC104" s="46"/>
    </row>
    <row r="105" spans="1:29" ht="39.950000000000003" customHeight="1" x14ac:dyDescent="0.45">
      <c r="A105" s="140"/>
      <c r="B105" s="152"/>
      <c r="C105" s="67">
        <v>102</v>
      </c>
      <c r="D105" s="78" t="s">
        <v>112</v>
      </c>
      <c r="E105" s="107" t="s">
        <v>630</v>
      </c>
      <c r="F105" s="51" t="s">
        <v>35</v>
      </c>
      <c r="G105" s="51" t="s">
        <v>40</v>
      </c>
      <c r="H105" s="95">
        <v>1</v>
      </c>
      <c r="I105" s="32"/>
      <c r="J105" s="38">
        <f t="shared" si="2"/>
        <v>0</v>
      </c>
      <c r="K105" s="39" t="str">
        <f t="shared" si="3"/>
        <v>OK</v>
      </c>
      <c r="L105" s="128"/>
      <c r="M105" s="128"/>
      <c r="N105" s="128"/>
      <c r="O105" s="128"/>
      <c r="P105" s="128"/>
      <c r="Q105" s="128"/>
      <c r="R105" s="31"/>
      <c r="S105" s="31"/>
      <c r="T105" s="31"/>
      <c r="U105" s="31"/>
      <c r="V105" s="31"/>
      <c r="W105" s="31"/>
      <c r="X105" s="46"/>
      <c r="Y105" s="46"/>
      <c r="Z105" s="46"/>
      <c r="AA105" s="46"/>
      <c r="AB105" s="46"/>
      <c r="AC105" s="46"/>
    </row>
    <row r="106" spans="1:29" ht="39.950000000000003" customHeight="1" x14ac:dyDescent="0.45">
      <c r="A106" s="140"/>
      <c r="B106" s="152"/>
      <c r="C106" s="67">
        <v>103</v>
      </c>
      <c r="D106" s="78" t="s">
        <v>113</v>
      </c>
      <c r="E106" s="107" t="s">
        <v>641</v>
      </c>
      <c r="F106" s="51" t="s">
        <v>35</v>
      </c>
      <c r="G106" s="51" t="s">
        <v>40</v>
      </c>
      <c r="H106" s="95">
        <v>3.76</v>
      </c>
      <c r="I106" s="32"/>
      <c r="J106" s="38">
        <f t="shared" si="2"/>
        <v>0</v>
      </c>
      <c r="K106" s="39" t="str">
        <f t="shared" si="3"/>
        <v>OK</v>
      </c>
      <c r="L106" s="128"/>
      <c r="M106" s="128"/>
      <c r="N106" s="128"/>
      <c r="O106" s="128"/>
      <c r="P106" s="128"/>
      <c r="Q106" s="128"/>
      <c r="R106" s="31"/>
      <c r="S106" s="31"/>
      <c r="T106" s="31"/>
      <c r="U106" s="31"/>
      <c r="V106" s="31"/>
      <c r="W106" s="31"/>
      <c r="X106" s="46"/>
      <c r="Y106" s="46"/>
      <c r="Z106" s="46"/>
      <c r="AA106" s="46"/>
      <c r="AB106" s="46"/>
      <c r="AC106" s="46"/>
    </row>
    <row r="107" spans="1:29" ht="39.950000000000003" customHeight="1" x14ac:dyDescent="0.45">
      <c r="A107" s="140"/>
      <c r="B107" s="152"/>
      <c r="C107" s="67">
        <v>104</v>
      </c>
      <c r="D107" s="78" t="s">
        <v>114</v>
      </c>
      <c r="E107" s="107" t="s">
        <v>642</v>
      </c>
      <c r="F107" s="51" t="s">
        <v>35</v>
      </c>
      <c r="G107" s="51" t="s">
        <v>40</v>
      </c>
      <c r="H107" s="95">
        <v>5.93</v>
      </c>
      <c r="I107" s="32"/>
      <c r="J107" s="38">
        <f t="shared" si="2"/>
        <v>0</v>
      </c>
      <c r="K107" s="39" t="str">
        <f t="shared" si="3"/>
        <v>OK</v>
      </c>
      <c r="L107" s="128"/>
      <c r="M107" s="128"/>
      <c r="N107" s="128"/>
      <c r="O107" s="128"/>
      <c r="P107" s="128"/>
      <c r="Q107" s="128"/>
      <c r="R107" s="31"/>
      <c r="S107" s="31"/>
      <c r="T107" s="31"/>
      <c r="U107" s="31"/>
      <c r="V107" s="31"/>
      <c r="W107" s="31"/>
      <c r="X107" s="46"/>
      <c r="Y107" s="46"/>
      <c r="Z107" s="46"/>
      <c r="AA107" s="46"/>
      <c r="AB107" s="46"/>
      <c r="AC107" s="46"/>
    </row>
    <row r="108" spans="1:29" ht="39.950000000000003" customHeight="1" x14ac:dyDescent="0.45">
      <c r="A108" s="140"/>
      <c r="B108" s="152"/>
      <c r="C108" s="67">
        <v>105</v>
      </c>
      <c r="D108" s="78" t="s">
        <v>643</v>
      </c>
      <c r="E108" s="107" t="s">
        <v>644</v>
      </c>
      <c r="F108" s="51" t="s">
        <v>115</v>
      </c>
      <c r="G108" s="51" t="s">
        <v>40</v>
      </c>
      <c r="H108" s="95">
        <v>25</v>
      </c>
      <c r="I108" s="32"/>
      <c r="J108" s="38">
        <f t="shared" si="2"/>
        <v>0</v>
      </c>
      <c r="K108" s="39" t="str">
        <f t="shared" si="3"/>
        <v>OK</v>
      </c>
      <c r="L108" s="128"/>
      <c r="M108" s="128"/>
      <c r="N108" s="128"/>
      <c r="O108" s="128"/>
      <c r="P108" s="128"/>
      <c r="Q108" s="128"/>
      <c r="R108" s="31"/>
      <c r="S108" s="31"/>
      <c r="T108" s="31"/>
      <c r="U108" s="31"/>
      <c r="V108" s="31"/>
      <c r="W108" s="31"/>
      <c r="X108" s="46"/>
      <c r="Y108" s="46"/>
      <c r="Z108" s="46"/>
      <c r="AA108" s="46"/>
      <c r="AB108" s="46"/>
      <c r="AC108" s="46"/>
    </row>
    <row r="109" spans="1:29" ht="39.950000000000003" customHeight="1" x14ac:dyDescent="0.45">
      <c r="A109" s="140"/>
      <c r="B109" s="152"/>
      <c r="C109" s="67">
        <v>106</v>
      </c>
      <c r="D109" s="78" t="s">
        <v>645</v>
      </c>
      <c r="E109" s="107" t="s">
        <v>646</v>
      </c>
      <c r="F109" s="51" t="s">
        <v>35</v>
      </c>
      <c r="G109" s="51" t="s">
        <v>40</v>
      </c>
      <c r="H109" s="95">
        <v>60</v>
      </c>
      <c r="I109" s="32"/>
      <c r="J109" s="38">
        <f t="shared" si="2"/>
        <v>0</v>
      </c>
      <c r="K109" s="39" t="str">
        <f t="shared" si="3"/>
        <v>OK</v>
      </c>
      <c r="L109" s="128"/>
      <c r="M109" s="128"/>
      <c r="N109" s="128"/>
      <c r="O109" s="128"/>
      <c r="P109" s="128"/>
      <c r="Q109" s="128"/>
      <c r="R109" s="31"/>
      <c r="S109" s="31"/>
      <c r="T109" s="31"/>
      <c r="U109" s="31"/>
      <c r="V109" s="31"/>
      <c r="W109" s="31"/>
      <c r="X109" s="46"/>
      <c r="Y109" s="46"/>
      <c r="Z109" s="46"/>
      <c r="AA109" s="46"/>
      <c r="AB109" s="46"/>
      <c r="AC109" s="46"/>
    </row>
    <row r="110" spans="1:29" ht="39.950000000000003" customHeight="1" x14ac:dyDescent="0.45">
      <c r="A110" s="140"/>
      <c r="B110" s="152"/>
      <c r="C110" s="67">
        <v>107</v>
      </c>
      <c r="D110" s="78" t="s">
        <v>647</v>
      </c>
      <c r="E110" s="107" t="s">
        <v>648</v>
      </c>
      <c r="F110" s="51" t="s">
        <v>35</v>
      </c>
      <c r="G110" s="51" t="s">
        <v>40</v>
      </c>
      <c r="H110" s="95">
        <v>7.17</v>
      </c>
      <c r="I110" s="32"/>
      <c r="J110" s="38">
        <f t="shared" si="2"/>
        <v>0</v>
      </c>
      <c r="K110" s="39" t="str">
        <f t="shared" si="3"/>
        <v>OK</v>
      </c>
      <c r="L110" s="128"/>
      <c r="M110" s="128"/>
      <c r="N110" s="128"/>
      <c r="O110" s="128"/>
      <c r="P110" s="128"/>
      <c r="Q110" s="128"/>
      <c r="R110" s="31"/>
      <c r="S110" s="31"/>
      <c r="T110" s="31"/>
      <c r="U110" s="31"/>
      <c r="V110" s="31"/>
      <c r="W110" s="31"/>
      <c r="X110" s="46"/>
      <c r="Y110" s="46"/>
      <c r="Z110" s="46"/>
      <c r="AA110" s="46"/>
      <c r="AB110" s="46"/>
      <c r="AC110" s="46"/>
    </row>
    <row r="111" spans="1:29" ht="39.950000000000003" customHeight="1" x14ac:dyDescent="0.45">
      <c r="A111" s="140"/>
      <c r="B111" s="152"/>
      <c r="C111" s="67">
        <v>108</v>
      </c>
      <c r="D111" s="78" t="s">
        <v>116</v>
      </c>
      <c r="E111" s="107" t="s">
        <v>649</v>
      </c>
      <c r="F111" s="51" t="s">
        <v>35</v>
      </c>
      <c r="G111" s="51" t="s">
        <v>40</v>
      </c>
      <c r="H111" s="95">
        <v>1.9</v>
      </c>
      <c r="I111" s="32"/>
      <c r="J111" s="38">
        <f t="shared" si="2"/>
        <v>0</v>
      </c>
      <c r="K111" s="39" t="str">
        <f t="shared" si="3"/>
        <v>OK</v>
      </c>
      <c r="L111" s="128"/>
      <c r="M111" s="128"/>
      <c r="N111" s="128"/>
      <c r="O111" s="128"/>
      <c r="P111" s="128"/>
      <c r="Q111" s="128"/>
      <c r="R111" s="31"/>
      <c r="S111" s="31"/>
      <c r="T111" s="31"/>
      <c r="U111" s="31"/>
      <c r="V111" s="31"/>
      <c r="W111" s="31"/>
      <c r="X111" s="46"/>
      <c r="Y111" s="46"/>
      <c r="Z111" s="46"/>
      <c r="AA111" s="46"/>
      <c r="AB111" s="46"/>
      <c r="AC111" s="46"/>
    </row>
    <row r="112" spans="1:29" ht="39.950000000000003" customHeight="1" x14ac:dyDescent="0.45">
      <c r="A112" s="140"/>
      <c r="B112" s="152"/>
      <c r="C112" s="67">
        <v>109</v>
      </c>
      <c r="D112" s="78" t="s">
        <v>117</v>
      </c>
      <c r="E112" s="107" t="s">
        <v>650</v>
      </c>
      <c r="F112" s="51" t="s">
        <v>35</v>
      </c>
      <c r="G112" s="51" t="s">
        <v>40</v>
      </c>
      <c r="H112" s="95">
        <v>3.7</v>
      </c>
      <c r="I112" s="32"/>
      <c r="J112" s="38">
        <f t="shared" si="2"/>
        <v>0</v>
      </c>
      <c r="K112" s="39" t="str">
        <f t="shared" si="3"/>
        <v>OK</v>
      </c>
      <c r="L112" s="128"/>
      <c r="M112" s="128"/>
      <c r="N112" s="128"/>
      <c r="O112" s="128"/>
      <c r="P112" s="128"/>
      <c r="Q112" s="128"/>
      <c r="R112" s="31"/>
      <c r="S112" s="31"/>
      <c r="T112" s="31"/>
      <c r="U112" s="31"/>
      <c r="V112" s="31"/>
      <c r="W112" s="31"/>
      <c r="X112" s="46"/>
      <c r="Y112" s="46"/>
      <c r="Z112" s="46"/>
      <c r="AA112" s="46"/>
      <c r="AB112" s="46"/>
      <c r="AC112" s="46"/>
    </row>
    <row r="113" spans="1:29" ht="39.950000000000003" customHeight="1" x14ac:dyDescent="0.45">
      <c r="A113" s="140"/>
      <c r="B113" s="152"/>
      <c r="C113" s="67">
        <v>110</v>
      </c>
      <c r="D113" s="78" t="s">
        <v>118</v>
      </c>
      <c r="E113" s="107" t="s">
        <v>651</v>
      </c>
      <c r="F113" s="51" t="s">
        <v>35</v>
      </c>
      <c r="G113" s="51" t="s">
        <v>40</v>
      </c>
      <c r="H113" s="95">
        <v>6.25</v>
      </c>
      <c r="I113" s="32"/>
      <c r="J113" s="38">
        <f t="shared" si="2"/>
        <v>0</v>
      </c>
      <c r="K113" s="39" t="str">
        <f t="shared" si="3"/>
        <v>OK</v>
      </c>
      <c r="L113" s="128"/>
      <c r="M113" s="128"/>
      <c r="N113" s="128"/>
      <c r="O113" s="128"/>
      <c r="P113" s="128"/>
      <c r="Q113" s="128"/>
      <c r="R113" s="31"/>
      <c r="S113" s="31"/>
      <c r="T113" s="31"/>
      <c r="U113" s="31"/>
      <c r="V113" s="31"/>
      <c r="W113" s="31"/>
      <c r="X113" s="46"/>
      <c r="Y113" s="46"/>
      <c r="Z113" s="46"/>
      <c r="AA113" s="46"/>
      <c r="AB113" s="46"/>
      <c r="AC113" s="46"/>
    </row>
    <row r="114" spans="1:29" ht="39.950000000000003" customHeight="1" x14ac:dyDescent="0.45">
      <c r="A114" s="140"/>
      <c r="B114" s="152"/>
      <c r="C114" s="67">
        <v>111</v>
      </c>
      <c r="D114" s="78" t="s">
        <v>119</v>
      </c>
      <c r="E114" s="108" t="s">
        <v>652</v>
      </c>
      <c r="F114" s="51" t="s">
        <v>35</v>
      </c>
      <c r="G114" s="51" t="s">
        <v>40</v>
      </c>
      <c r="H114" s="95">
        <v>2.73</v>
      </c>
      <c r="I114" s="32"/>
      <c r="J114" s="38">
        <f t="shared" si="2"/>
        <v>0</v>
      </c>
      <c r="K114" s="39" t="str">
        <f t="shared" si="3"/>
        <v>OK</v>
      </c>
      <c r="L114" s="128"/>
      <c r="M114" s="128"/>
      <c r="N114" s="128"/>
      <c r="O114" s="128"/>
      <c r="P114" s="128"/>
      <c r="Q114" s="128"/>
      <c r="R114" s="31"/>
      <c r="S114" s="31"/>
      <c r="T114" s="31"/>
      <c r="U114" s="31"/>
      <c r="V114" s="31"/>
      <c r="W114" s="31"/>
      <c r="X114" s="46"/>
      <c r="Y114" s="46"/>
      <c r="Z114" s="46"/>
      <c r="AA114" s="46"/>
      <c r="AB114" s="46"/>
      <c r="AC114" s="46"/>
    </row>
    <row r="115" spans="1:29" ht="39.950000000000003" customHeight="1" x14ac:dyDescent="0.45">
      <c r="A115" s="140"/>
      <c r="B115" s="152"/>
      <c r="C115" s="67">
        <v>112</v>
      </c>
      <c r="D115" s="78" t="s">
        <v>120</v>
      </c>
      <c r="E115" s="107" t="s">
        <v>653</v>
      </c>
      <c r="F115" s="51" t="s">
        <v>35</v>
      </c>
      <c r="G115" s="51" t="s">
        <v>40</v>
      </c>
      <c r="H115" s="95">
        <v>2.96</v>
      </c>
      <c r="I115" s="32"/>
      <c r="J115" s="38">
        <f t="shared" si="2"/>
        <v>0</v>
      </c>
      <c r="K115" s="39" t="str">
        <f t="shared" si="3"/>
        <v>OK</v>
      </c>
      <c r="L115" s="128"/>
      <c r="M115" s="128"/>
      <c r="N115" s="128"/>
      <c r="O115" s="128"/>
      <c r="P115" s="128"/>
      <c r="Q115" s="128"/>
      <c r="R115" s="31"/>
      <c r="S115" s="31"/>
      <c r="T115" s="31"/>
      <c r="U115" s="31"/>
      <c r="V115" s="31"/>
      <c r="W115" s="31"/>
      <c r="X115" s="46"/>
      <c r="Y115" s="46"/>
      <c r="Z115" s="46"/>
      <c r="AA115" s="46"/>
      <c r="AB115" s="46"/>
      <c r="AC115" s="46"/>
    </row>
    <row r="116" spans="1:29" ht="39.950000000000003" customHeight="1" x14ac:dyDescent="0.45">
      <c r="A116" s="140"/>
      <c r="B116" s="152"/>
      <c r="C116" s="67">
        <v>113</v>
      </c>
      <c r="D116" s="78" t="s">
        <v>121</v>
      </c>
      <c r="E116" s="107" t="s">
        <v>654</v>
      </c>
      <c r="F116" s="51" t="s">
        <v>35</v>
      </c>
      <c r="G116" s="51" t="s">
        <v>40</v>
      </c>
      <c r="H116" s="95">
        <v>7.3</v>
      </c>
      <c r="I116" s="32"/>
      <c r="J116" s="38">
        <f t="shared" si="2"/>
        <v>0</v>
      </c>
      <c r="K116" s="39" t="str">
        <f t="shared" si="3"/>
        <v>OK</v>
      </c>
      <c r="L116" s="128"/>
      <c r="M116" s="128"/>
      <c r="N116" s="128"/>
      <c r="O116" s="128"/>
      <c r="P116" s="128"/>
      <c r="Q116" s="128"/>
      <c r="R116" s="31"/>
      <c r="S116" s="31"/>
      <c r="T116" s="31"/>
      <c r="U116" s="31"/>
      <c r="V116" s="31"/>
      <c r="W116" s="31"/>
      <c r="X116" s="46"/>
      <c r="Y116" s="46"/>
      <c r="Z116" s="46"/>
      <c r="AA116" s="46"/>
      <c r="AB116" s="46"/>
      <c r="AC116" s="46"/>
    </row>
    <row r="117" spans="1:29" ht="39.950000000000003" customHeight="1" x14ac:dyDescent="0.45">
      <c r="A117" s="140"/>
      <c r="B117" s="152"/>
      <c r="C117" s="67">
        <v>114</v>
      </c>
      <c r="D117" s="78" t="s">
        <v>122</v>
      </c>
      <c r="E117" s="107" t="s">
        <v>655</v>
      </c>
      <c r="F117" s="51" t="s">
        <v>35</v>
      </c>
      <c r="G117" s="51" t="s">
        <v>40</v>
      </c>
      <c r="H117" s="95">
        <v>9</v>
      </c>
      <c r="I117" s="32"/>
      <c r="J117" s="38">
        <f t="shared" si="2"/>
        <v>0</v>
      </c>
      <c r="K117" s="39" t="str">
        <f t="shared" si="3"/>
        <v>OK</v>
      </c>
      <c r="L117" s="128"/>
      <c r="M117" s="128"/>
      <c r="N117" s="128"/>
      <c r="O117" s="128"/>
      <c r="P117" s="128"/>
      <c r="Q117" s="128"/>
      <c r="R117" s="31"/>
      <c r="S117" s="31"/>
      <c r="T117" s="31"/>
      <c r="U117" s="31"/>
      <c r="V117" s="31"/>
      <c r="W117" s="31"/>
      <c r="X117" s="46"/>
      <c r="Y117" s="46"/>
      <c r="Z117" s="46"/>
      <c r="AA117" s="46"/>
      <c r="AB117" s="46"/>
      <c r="AC117" s="46"/>
    </row>
    <row r="118" spans="1:29" ht="39.950000000000003" customHeight="1" x14ac:dyDescent="0.45">
      <c r="A118" s="140"/>
      <c r="B118" s="152"/>
      <c r="C118" s="67">
        <v>115</v>
      </c>
      <c r="D118" s="78" t="s">
        <v>471</v>
      </c>
      <c r="E118" s="107" t="s">
        <v>656</v>
      </c>
      <c r="F118" s="51" t="s">
        <v>35</v>
      </c>
      <c r="G118" s="51" t="s">
        <v>40</v>
      </c>
      <c r="H118" s="95">
        <v>3.14</v>
      </c>
      <c r="I118" s="32"/>
      <c r="J118" s="38">
        <f t="shared" si="2"/>
        <v>0</v>
      </c>
      <c r="K118" s="39" t="str">
        <f t="shared" si="3"/>
        <v>OK</v>
      </c>
      <c r="L118" s="128"/>
      <c r="M118" s="128"/>
      <c r="N118" s="128"/>
      <c r="O118" s="128"/>
      <c r="P118" s="128"/>
      <c r="Q118" s="128"/>
      <c r="R118" s="31"/>
      <c r="S118" s="31"/>
      <c r="T118" s="31"/>
      <c r="U118" s="31"/>
      <c r="V118" s="31"/>
      <c r="W118" s="31"/>
      <c r="X118" s="46"/>
      <c r="Y118" s="46"/>
      <c r="Z118" s="46"/>
      <c r="AA118" s="46"/>
      <c r="AB118" s="46"/>
      <c r="AC118" s="46"/>
    </row>
    <row r="119" spans="1:29" ht="39.950000000000003" customHeight="1" x14ac:dyDescent="0.45">
      <c r="A119" s="140"/>
      <c r="B119" s="152"/>
      <c r="C119" s="67">
        <v>116</v>
      </c>
      <c r="D119" s="78" t="s">
        <v>123</v>
      </c>
      <c r="E119" s="107" t="s">
        <v>657</v>
      </c>
      <c r="F119" s="51" t="s">
        <v>124</v>
      </c>
      <c r="G119" s="51" t="s">
        <v>40</v>
      </c>
      <c r="H119" s="95">
        <v>9</v>
      </c>
      <c r="I119" s="32"/>
      <c r="J119" s="38">
        <f t="shared" si="2"/>
        <v>0</v>
      </c>
      <c r="K119" s="39" t="str">
        <f t="shared" si="3"/>
        <v>OK</v>
      </c>
      <c r="L119" s="128"/>
      <c r="M119" s="128"/>
      <c r="N119" s="128"/>
      <c r="O119" s="128"/>
      <c r="P119" s="128"/>
      <c r="Q119" s="128"/>
      <c r="R119" s="31"/>
      <c r="S119" s="31"/>
      <c r="T119" s="31"/>
      <c r="U119" s="31"/>
      <c r="V119" s="31"/>
      <c r="W119" s="31"/>
      <c r="X119" s="46"/>
      <c r="Y119" s="46"/>
      <c r="Z119" s="46"/>
      <c r="AA119" s="46"/>
      <c r="AB119" s="46"/>
      <c r="AC119" s="46"/>
    </row>
    <row r="120" spans="1:29" ht="39.950000000000003" customHeight="1" x14ac:dyDescent="0.45">
      <c r="A120" s="140"/>
      <c r="B120" s="152"/>
      <c r="C120" s="67">
        <v>117</v>
      </c>
      <c r="D120" s="78" t="s">
        <v>125</v>
      </c>
      <c r="E120" s="107" t="s">
        <v>658</v>
      </c>
      <c r="F120" s="51" t="s">
        <v>35</v>
      </c>
      <c r="G120" s="51" t="s">
        <v>40</v>
      </c>
      <c r="H120" s="95">
        <v>9</v>
      </c>
      <c r="I120" s="32"/>
      <c r="J120" s="38">
        <f t="shared" si="2"/>
        <v>0</v>
      </c>
      <c r="K120" s="39" t="str">
        <f t="shared" si="3"/>
        <v>OK</v>
      </c>
      <c r="L120" s="128"/>
      <c r="M120" s="128"/>
      <c r="N120" s="128"/>
      <c r="O120" s="128"/>
      <c r="P120" s="128"/>
      <c r="Q120" s="128"/>
      <c r="R120" s="31"/>
      <c r="S120" s="31"/>
      <c r="T120" s="31"/>
      <c r="U120" s="31"/>
      <c r="V120" s="31"/>
      <c r="W120" s="31"/>
      <c r="X120" s="46"/>
      <c r="Y120" s="46"/>
      <c r="Z120" s="46"/>
      <c r="AA120" s="46"/>
      <c r="AB120" s="46"/>
      <c r="AC120" s="46"/>
    </row>
    <row r="121" spans="1:29" ht="39.950000000000003" customHeight="1" x14ac:dyDescent="0.45">
      <c r="A121" s="140"/>
      <c r="B121" s="152"/>
      <c r="C121" s="67">
        <v>118</v>
      </c>
      <c r="D121" s="78" t="s">
        <v>126</v>
      </c>
      <c r="E121" s="107" t="s">
        <v>659</v>
      </c>
      <c r="F121" s="51" t="s">
        <v>35</v>
      </c>
      <c r="G121" s="51" t="s">
        <v>40</v>
      </c>
      <c r="H121" s="95">
        <v>55</v>
      </c>
      <c r="I121" s="32"/>
      <c r="J121" s="38">
        <f t="shared" si="2"/>
        <v>0</v>
      </c>
      <c r="K121" s="39" t="str">
        <f t="shared" si="3"/>
        <v>OK</v>
      </c>
      <c r="L121" s="128"/>
      <c r="M121" s="128"/>
      <c r="N121" s="128"/>
      <c r="O121" s="128"/>
      <c r="P121" s="128"/>
      <c r="Q121" s="128"/>
      <c r="R121" s="31"/>
      <c r="S121" s="31"/>
      <c r="T121" s="31"/>
      <c r="U121" s="31"/>
      <c r="V121" s="31"/>
      <c r="W121" s="31"/>
      <c r="X121" s="46"/>
      <c r="Y121" s="46"/>
      <c r="Z121" s="46"/>
      <c r="AA121" s="46"/>
      <c r="AB121" s="46"/>
      <c r="AC121" s="46"/>
    </row>
    <row r="122" spans="1:29" ht="39.950000000000003" customHeight="1" x14ac:dyDescent="0.45">
      <c r="A122" s="140"/>
      <c r="B122" s="152"/>
      <c r="C122" s="67">
        <v>119</v>
      </c>
      <c r="D122" s="78" t="s">
        <v>127</v>
      </c>
      <c r="E122" s="107" t="s">
        <v>658</v>
      </c>
      <c r="F122" s="51" t="s">
        <v>35</v>
      </c>
      <c r="G122" s="51" t="s">
        <v>40</v>
      </c>
      <c r="H122" s="95">
        <v>12.57</v>
      </c>
      <c r="I122" s="32"/>
      <c r="J122" s="38">
        <f t="shared" si="2"/>
        <v>0</v>
      </c>
      <c r="K122" s="39" t="str">
        <f t="shared" si="3"/>
        <v>OK</v>
      </c>
      <c r="L122" s="128"/>
      <c r="M122" s="128"/>
      <c r="N122" s="128"/>
      <c r="O122" s="128"/>
      <c r="P122" s="128"/>
      <c r="Q122" s="128"/>
      <c r="R122" s="31"/>
      <c r="S122" s="31"/>
      <c r="T122" s="31"/>
      <c r="U122" s="31"/>
      <c r="V122" s="31"/>
      <c r="W122" s="31"/>
      <c r="X122" s="46"/>
      <c r="Y122" s="46"/>
      <c r="Z122" s="46"/>
      <c r="AA122" s="46"/>
      <c r="AB122" s="46"/>
      <c r="AC122" s="46"/>
    </row>
    <row r="123" spans="1:29" ht="39.950000000000003" customHeight="1" x14ac:dyDescent="0.45">
      <c r="A123" s="140"/>
      <c r="B123" s="152"/>
      <c r="C123" s="67">
        <v>120</v>
      </c>
      <c r="D123" s="78" t="s">
        <v>427</v>
      </c>
      <c r="E123" s="107" t="s">
        <v>660</v>
      </c>
      <c r="F123" s="51" t="s">
        <v>428</v>
      </c>
      <c r="G123" s="51" t="s">
        <v>40</v>
      </c>
      <c r="H123" s="95">
        <v>4.34</v>
      </c>
      <c r="I123" s="32"/>
      <c r="J123" s="38">
        <f t="shared" si="2"/>
        <v>0</v>
      </c>
      <c r="K123" s="39" t="str">
        <f t="shared" si="3"/>
        <v>OK</v>
      </c>
      <c r="L123" s="128"/>
      <c r="M123" s="128"/>
      <c r="N123" s="128"/>
      <c r="O123" s="128"/>
      <c r="P123" s="128"/>
      <c r="Q123" s="128"/>
      <c r="R123" s="31"/>
      <c r="S123" s="31"/>
      <c r="T123" s="31"/>
      <c r="U123" s="31"/>
      <c r="V123" s="31"/>
      <c r="W123" s="31"/>
      <c r="X123" s="46"/>
      <c r="Y123" s="46"/>
      <c r="Z123" s="46"/>
      <c r="AA123" s="46"/>
      <c r="AB123" s="46"/>
      <c r="AC123" s="46"/>
    </row>
    <row r="124" spans="1:29" ht="39.950000000000003" customHeight="1" x14ac:dyDescent="0.45">
      <c r="A124" s="140"/>
      <c r="B124" s="152"/>
      <c r="C124" s="67">
        <v>121</v>
      </c>
      <c r="D124" s="78" t="s">
        <v>128</v>
      </c>
      <c r="E124" s="107" t="s">
        <v>661</v>
      </c>
      <c r="F124" s="51" t="s">
        <v>115</v>
      </c>
      <c r="G124" s="51" t="s">
        <v>40</v>
      </c>
      <c r="H124" s="95">
        <v>50</v>
      </c>
      <c r="I124" s="32"/>
      <c r="J124" s="38">
        <f t="shared" si="2"/>
        <v>0</v>
      </c>
      <c r="K124" s="39" t="str">
        <f t="shared" si="3"/>
        <v>OK</v>
      </c>
      <c r="L124" s="128"/>
      <c r="M124" s="128"/>
      <c r="N124" s="128"/>
      <c r="O124" s="128"/>
      <c r="P124" s="128"/>
      <c r="Q124" s="128"/>
      <c r="R124" s="31"/>
      <c r="S124" s="31"/>
      <c r="T124" s="31"/>
      <c r="U124" s="31"/>
      <c r="V124" s="31"/>
      <c r="W124" s="31"/>
      <c r="X124" s="46"/>
      <c r="Y124" s="46"/>
      <c r="Z124" s="46"/>
      <c r="AA124" s="46"/>
      <c r="AB124" s="46"/>
      <c r="AC124" s="46"/>
    </row>
    <row r="125" spans="1:29" ht="39.950000000000003" customHeight="1" x14ac:dyDescent="0.45">
      <c r="A125" s="140"/>
      <c r="B125" s="152"/>
      <c r="C125" s="67">
        <v>122</v>
      </c>
      <c r="D125" s="78" t="s">
        <v>662</v>
      </c>
      <c r="E125" s="107" t="s">
        <v>663</v>
      </c>
      <c r="F125" s="51" t="s">
        <v>129</v>
      </c>
      <c r="G125" s="51" t="s">
        <v>40</v>
      </c>
      <c r="H125" s="95">
        <v>150</v>
      </c>
      <c r="I125" s="32"/>
      <c r="J125" s="38">
        <f t="shared" si="2"/>
        <v>0</v>
      </c>
      <c r="K125" s="39" t="str">
        <f t="shared" si="3"/>
        <v>OK</v>
      </c>
      <c r="L125" s="128"/>
      <c r="M125" s="128"/>
      <c r="N125" s="128"/>
      <c r="O125" s="128"/>
      <c r="P125" s="128"/>
      <c r="Q125" s="128"/>
      <c r="R125" s="31"/>
      <c r="S125" s="31"/>
      <c r="T125" s="31"/>
      <c r="U125" s="31"/>
      <c r="V125" s="31"/>
      <c r="W125" s="31"/>
      <c r="X125" s="46"/>
      <c r="Y125" s="46"/>
      <c r="Z125" s="46"/>
      <c r="AA125" s="46"/>
      <c r="AB125" s="46"/>
      <c r="AC125" s="46"/>
    </row>
    <row r="126" spans="1:29" ht="39.950000000000003" customHeight="1" x14ac:dyDescent="0.45">
      <c r="A126" s="140"/>
      <c r="B126" s="152"/>
      <c r="C126" s="67">
        <v>123</v>
      </c>
      <c r="D126" s="78" t="s">
        <v>664</v>
      </c>
      <c r="E126" s="107" t="s">
        <v>665</v>
      </c>
      <c r="F126" s="51" t="s">
        <v>129</v>
      </c>
      <c r="G126" s="51" t="s">
        <v>40</v>
      </c>
      <c r="H126" s="95">
        <v>50</v>
      </c>
      <c r="I126" s="32">
        <v>8</v>
      </c>
      <c r="J126" s="38">
        <f t="shared" si="2"/>
        <v>8</v>
      </c>
      <c r="K126" s="39" t="str">
        <f t="shared" si="3"/>
        <v>OK</v>
      </c>
      <c r="L126" s="128"/>
      <c r="M126" s="128"/>
      <c r="N126" s="128"/>
      <c r="O126" s="128"/>
      <c r="P126" s="128"/>
      <c r="Q126" s="128"/>
      <c r="R126" s="31"/>
      <c r="S126" s="31"/>
      <c r="T126" s="31"/>
      <c r="U126" s="31"/>
      <c r="V126" s="31"/>
      <c r="W126" s="31"/>
      <c r="X126" s="46"/>
      <c r="Y126" s="46"/>
      <c r="Z126" s="46"/>
      <c r="AA126" s="46"/>
      <c r="AB126" s="46"/>
      <c r="AC126" s="46"/>
    </row>
    <row r="127" spans="1:29" ht="39.950000000000003" customHeight="1" x14ac:dyDescent="0.45">
      <c r="A127" s="140"/>
      <c r="B127" s="152"/>
      <c r="C127" s="67">
        <v>124</v>
      </c>
      <c r="D127" s="78" t="s">
        <v>666</v>
      </c>
      <c r="E127" s="107" t="s">
        <v>667</v>
      </c>
      <c r="F127" s="51" t="s">
        <v>129</v>
      </c>
      <c r="G127" s="51" t="s">
        <v>40</v>
      </c>
      <c r="H127" s="95">
        <v>150</v>
      </c>
      <c r="I127" s="32"/>
      <c r="J127" s="38">
        <f t="shared" si="2"/>
        <v>0</v>
      </c>
      <c r="K127" s="39" t="str">
        <f t="shared" si="3"/>
        <v>OK</v>
      </c>
      <c r="L127" s="128"/>
      <c r="M127" s="128"/>
      <c r="N127" s="128"/>
      <c r="O127" s="128"/>
      <c r="P127" s="128"/>
      <c r="Q127" s="128"/>
      <c r="R127" s="31"/>
      <c r="S127" s="31"/>
      <c r="T127" s="31"/>
      <c r="U127" s="31"/>
      <c r="V127" s="31"/>
      <c r="W127" s="31"/>
      <c r="X127" s="46"/>
      <c r="Y127" s="46"/>
      <c r="Z127" s="46"/>
      <c r="AA127" s="46"/>
      <c r="AB127" s="46"/>
      <c r="AC127" s="46"/>
    </row>
    <row r="128" spans="1:29" ht="39.950000000000003" customHeight="1" x14ac:dyDescent="0.45">
      <c r="A128" s="140"/>
      <c r="B128" s="152"/>
      <c r="C128" s="67">
        <v>125</v>
      </c>
      <c r="D128" s="78" t="s">
        <v>130</v>
      </c>
      <c r="E128" s="107" t="s">
        <v>668</v>
      </c>
      <c r="F128" s="51" t="s">
        <v>131</v>
      </c>
      <c r="G128" s="51" t="s">
        <v>40</v>
      </c>
      <c r="H128" s="95">
        <v>36.68</v>
      </c>
      <c r="I128" s="32"/>
      <c r="J128" s="38">
        <f t="shared" si="2"/>
        <v>0</v>
      </c>
      <c r="K128" s="39" t="str">
        <f t="shared" si="3"/>
        <v>OK</v>
      </c>
      <c r="L128" s="128"/>
      <c r="M128" s="128"/>
      <c r="N128" s="128"/>
      <c r="O128" s="128"/>
      <c r="P128" s="128"/>
      <c r="Q128" s="128"/>
      <c r="R128" s="31"/>
      <c r="S128" s="31"/>
      <c r="T128" s="31"/>
      <c r="U128" s="31"/>
      <c r="V128" s="31"/>
      <c r="W128" s="31"/>
      <c r="X128" s="46"/>
      <c r="Y128" s="46"/>
      <c r="Z128" s="46"/>
      <c r="AA128" s="46"/>
      <c r="AB128" s="46"/>
      <c r="AC128" s="46"/>
    </row>
    <row r="129" spans="1:29" ht="39.950000000000003" customHeight="1" x14ac:dyDescent="0.45">
      <c r="A129" s="140"/>
      <c r="B129" s="152"/>
      <c r="C129" s="67">
        <v>126</v>
      </c>
      <c r="D129" s="78" t="s">
        <v>669</v>
      </c>
      <c r="E129" s="107" t="s">
        <v>646</v>
      </c>
      <c r="F129" s="51" t="s">
        <v>129</v>
      </c>
      <c r="G129" s="51" t="s">
        <v>40</v>
      </c>
      <c r="H129" s="95">
        <v>152</v>
      </c>
      <c r="I129" s="32"/>
      <c r="J129" s="38">
        <f t="shared" si="2"/>
        <v>0</v>
      </c>
      <c r="K129" s="39" t="str">
        <f t="shared" si="3"/>
        <v>OK</v>
      </c>
      <c r="L129" s="128"/>
      <c r="M129" s="128"/>
      <c r="N129" s="128"/>
      <c r="O129" s="128"/>
      <c r="P129" s="128"/>
      <c r="Q129" s="128"/>
      <c r="R129" s="31"/>
      <c r="S129" s="31"/>
      <c r="T129" s="31"/>
      <c r="U129" s="31"/>
      <c r="V129" s="31"/>
      <c r="W129" s="31"/>
      <c r="X129" s="46"/>
      <c r="Y129" s="46"/>
      <c r="Z129" s="46"/>
      <c r="AA129" s="46"/>
      <c r="AB129" s="46"/>
      <c r="AC129" s="46"/>
    </row>
    <row r="130" spans="1:29" ht="39.950000000000003" customHeight="1" x14ac:dyDescent="0.45">
      <c r="A130" s="140"/>
      <c r="B130" s="152"/>
      <c r="C130" s="67">
        <v>127</v>
      </c>
      <c r="D130" s="78" t="s">
        <v>670</v>
      </c>
      <c r="E130" s="107" t="s">
        <v>665</v>
      </c>
      <c r="F130" s="51" t="s">
        <v>115</v>
      </c>
      <c r="G130" s="51" t="s">
        <v>40</v>
      </c>
      <c r="H130" s="95">
        <v>55</v>
      </c>
      <c r="I130" s="32"/>
      <c r="J130" s="38">
        <f t="shared" si="2"/>
        <v>0</v>
      </c>
      <c r="K130" s="39" t="str">
        <f t="shared" si="3"/>
        <v>OK</v>
      </c>
      <c r="L130" s="128"/>
      <c r="M130" s="128"/>
      <c r="N130" s="128"/>
      <c r="O130" s="128"/>
      <c r="P130" s="128"/>
      <c r="Q130" s="128"/>
      <c r="R130" s="31"/>
      <c r="S130" s="31"/>
      <c r="T130" s="31"/>
      <c r="U130" s="31"/>
      <c r="V130" s="31"/>
      <c r="W130" s="31"/>
      <c r="X130" s="46"/>
      <c r="Y130" s="46"/>
      <c r="Z130" s="46"/>
      <c r="AA130" s="46"/>
      <c r="AB130" s="46"/>
      <c r="AC130" s="46"/>
    </row>
    <row r="131" spans="1:29" ht="39.950000000000003" customHeight="1" x14ac:dyDescent="0.45">
      <c r="A131" s="140"/>
      <c r="B131" s="152"/>
      <c r="C131" s="67">
        <v>128</v>
      </c>
      <c r="D131" s="78" t="s">
        <v>671</v>
      </c>
      <c r="E131" s="107" t="s">
        <v>672</v>
      </c>
      <c r="F131" s="51" t="s">
        <v>115</v>
      </c>
      <c r="G131" s="51" t="s">
        <v>40</v>
      </c>
      <c r="H131" s="95">
        <v>58.57</v>
      </c>
      <c r="I131" s="32"/>
      <c r="J131" s="38">
        <f t="shared" si="2"/>
        <v>0</v>
      </c>
      <c r="K131" s="39" t="str">
        <f t="shared" si="3"/>
        <v>OK</v>
      </c>
      <c r="L131" s="128"/>
      <c r="M131" s="128"/>
      <c r="N131" s="128"/>
      <c r="O131" s="128"/>
      <c r="P131" s="128"/>
      <c r="Q131" s="128"/>
      <c r="R131" s="31"/>
      <c r="S131" s="31"/>
      <c r="T131" s="31"/>
      <c r="U131" s="31"/>
      <c r="V131" s="31"/>
      <c r="W131" s="31"/>
      <c r="X131" s="46"/>
      <c r="Y131" s="46"/>
      <c r="Z131" s="46"/>
      <c r="AA131" s="46"/>
      <c r="AB131" s="46"/>
      <c r="AC131" s="46"/>
    </row>
    <row r="132" spans="1:29" ht="39.950000000000003" customHeight="1" x14ac:dyDescent="0.45">
      <c r="A132" s="140"/>
      <c r="B132" s="152"/>
      <c r="C132" s="67">
        <v>129</v>
      </c>
      <c r="D132" s="78" t="s">
        <v>673</v>
      </c>
      <c r="E132" s="107" t="s">
        <v>674</v>
      </c>
      <c r="F132" s="51" t="s">
        <v>35</v>
      </c>
      <c r="G132" s="51" t="s">
        <v>40</v>
      </c>
      <c r="H132" s="95">
        <v>16.21</v>
      </c>
      <c r="I132" s="32"/>
      <c r="J132" s="38">
        <f t="shared" si="2"/>
        <v>0</v>
      </c>
      <c r="K132" s="39" t="str">
        <f t="shared" si="3"/>
        <v>OK</v>
      </c>
      <c r="L132" s="128"/>
      <c r="M132" s="128"/>
      <c r="N132" s="128"/>
      <c r="O132" s="128"/>
      <c r="P132" s="128"/>
      <c r="Q132" s="128"/>
      <c r="R132" s="31"/>
      <c r="S132" s="31"/>
      <c r="T132" s="31"/>
      <c r="U132" s="31"/>
      <c r="V132" s="31"/>
      <c r="W132" s="31"/>
      <c r="X132" s="46"/>
      <c r="Y132" s="46"/>
      <c r="Z132" s="46"/>
      <c r="AA132" s="46"/>
      <c r="AB132" s="46"/>
      <c r="AC132" s="46"/>
    </row>
    <row r="133" spans="1:29" ht="39.950000000000003" customHeight="1" x14ac:dyDescent="0.45">
      <c r="A133" s="140"/>
      <c r="B133" s="152"/>
      <c r="C133" s="67">
        <v>130</v>
      </c>
      <c r="D133" s="78" t="s">
        <v>675</v>
      </c>
      <c r="E133" s="107" t="s">
        <v>674</v>
      </c>
      <c r="F133" s="51" t="s">
        <v>35</v>
      </c>
      <c r="G133" s="51" t="s">
        <v>40</v>
      </c>
      <c r="H133" s="95">
        <v>23.92</v>
      </c>
      <c r="I133" s="32"/>
      <c r="J133" s="38">
        <f t="shared" ref="J133:J196" si="4">I133-(SUM(L133:AC133))</f>
        <v>0</v>
      </c>
      <c r="K133" s="39" t="str">
        <f t="shared" ref="K133:K196" si="5">IF(J133&lt;0,"ATENÇÃO","OK")</f>
        <v>OK</v>
      </c>
      <c r="L133" s="128"/>
      <c r="M133" s="128"/>
      <c r="N133" s="128"/>
      <c r="O133" s="128"/>
      <c r="P133" s="128"/>
      <c r="Q133" s="128"/>
      <c r="R133" s="31"/>
      <c r="S133" s="31"/>
      <c r="T133" s="31"/>
      <c r="U133" s="31"/>
      <c r="V133" s="31"/>
      <c r="W133" s="31"/>
      <c r="X133" s="46"/>
      <c r="Y133" s="46"/>
      <c r="Z133" s="46"/>
      <c r="AA133" s="46"/>
      <c r="AB133" s="46"/>
      <c r="AC133" s="46"/>
    </row>
    <row r="134" spans="1:29" ht="39.950000000000003" customHeight="1" x14ac:dyDescent="0.45">
      <c r="A134" s="140"/>
      <c r="B134" s="152"/>
      <c r="C134" s="67">
        <v>131</v>
      </c>
      <c r="D134" s="78" t="s">
        <v>432</v>
      </c>
      <c r="E134" s="107" t="s">
        <v>676</v>
      </c>
      <c r="F134" s="51" t="s">
        <v>431</v>
      </c>
      <c r="G134" s="51" t="s">
        <v>40</v>
      </c>
      <c r="H134" s="95">
        <v>62.95</v>
      </c>
      <c r="I134" s="32"/>
      <c r="J134" s="38">
        <f t="shared" si="4"/>
        <v>0</v>
      </c>
      <c r="K134" s="39" t="str">
        <f t="shared" si="5"/>
        <v>OK</v>
      </c>
      <c r="L134" s="128"/>
      <c r="M134" s="128"/>
      <c r="N134" s="128"/>
      <c r="O134" s="128"/>
      <c r="P134" s="128"/>
      <c r="Q134" s="128"/>
      <c r="R134" s="31"/>
      <c r="S134" s="31"/>
      <c r="T134" s="31"/>
      <c r="U134" s="31"/>
      <c r="V134" s="31"/>
      <c r="W134" s="31"/>
      <c r="X134" s="46"/>
      <c r="Y134" s="46"/>
      <c r="Z134" s="46"/>
      <c r="AA134" s="46"/>
      <c r="AB134" s="46"/>
      <c r="AC134" s="46"/>
    </row>
    <row r="135" spans="1:29" ht="39.950000000000003" customHeight="1" x14ac:dyDescent="0.45">
      <c r="A135" s="140"/>
      <c r="B135" s="152"/>
      <c r="C135" s="67">
        <v>132</v>
      </c>
      <c r="D135" s="78" t="s">
        <v>433</v>
      </c>
      <c r="E135" s="107" t="s">
        <v>677</v>
      </c>
      <c r="F135" s="51" t="s">
        <v>228</v>
      </c>
      <c r="G135" s="51" t="s">
        <v>40</v>
      </c>
      <c r="H135" s="95">
        <v>4.4400000000000004</v>
      </c>
      <c r="I135" s="32"/>
      <c r="J135" s="38">
        <f t="shared" si="4"/>
        <v>0</v>
      </c>
      <c r="K135" s="39" t="str">
        <f t="shared" si="5"/>
        <v>OK</v>
      </c>
      <c r="L135" s="128"/>
      <c r="M135" s="128"/>
      <c r="N135" s="128"/>
      <c r="O135" s="128"/>
      <c r="P135" s="128"/>
      <c r="Q135" s="128"/>
      <c r="R135" s="31"/>
      <c r="S135" s="31"/>
      <c r="T135" s="31"/>
      <c r="U135" s="31"/>
      <c r="V135" s="31"/>
      <c r="W135" s="31"/>
      <c r="X135" s="46"/>
      <c r="Y135" s="46"/>
      <c r="Z135" s="46"/>
      <c r="AA135" s="46"/>
      <c r="AB135" s="46"/>
      <c r="AC135" s="46"/>
    </row>
    <row r="136" spans="1:29" ht="39.950000000000003" customHeight="1" x14ac:dyDescent="0.45">
      <c r="A136" s="140"/>
      <c r="B136" s="152"/>
      <c r="C136" s="67">
        <v>133</v>
      </c>
      <c r="D136" s="78" t="s">
        <v>132</v>
      </c>
      <c r="E136" s="107" t="s">
        <v>678</v>
      </c>
      <c r="F136" s="51" t="s">
        <v>35</v>
      </c>
      <c r="G136" s="51" t="s">
        <v>40</v>
      </c>
      <c r="H136" s="95">
        <v>15.58</v>
      </c>
      <c r="I136" s="32"/>
      <c r="J136" s="38">
        <f t="shared" si="4"/>
        <v>0</v>
      </c>
      <c r="K136" s="39" t="str">
        <f t="shared" si="5"/>
        <v>OK</v>
      </c>
      <c r="L136" s="128"/>
      <c r="M136" s="128"/>
      <c r="N136" s="128"/>
      <c r="O136" s="128"/>
      <c r="P136" s="128"/>
      <c r="Q136" s="128"/>
      <c r="R136" s="31"/>
      <c r="S136" s="31"/>
      <c r="T136" s="31"/>
      <c r="U136" s="31"/>
      <c r="V136" s="31"/>
      <c r="W136" s="31"/>
      <c r="X136" s="46"/>
      <c r="Y136" s="46"/>
      <c r="Z136" s="46"/>
      <c r="AA136" s="46"/>
      <c r="AB136" s="46"/>
      <c r="AC136" s="46"/>
    </row>
    <row r="137" spans="1:29" ht="39.950000000000003" customHeight="1" x14ac:dyDescent="0.45">
      <c r="A137" s="140"/>
      <c r="B137" s="152"/>
      <c r="C137" s="67">
        <v>134</v>
      </c>
      <c r="D137" s="78" t="s">
        <v>133</v>
      </c>
      <c r="E137" s="107" t="s">
        <v>679</v>
      </c>
      <c r="F137" s="51" t="s">
        <v>35</v>
      </c>
      <c r="G137" s="51" t="s">
        <v>40</v>
      </c>
      <c r="H137" s="95">
        <v>1.4</v>
      </c>
      <c r="I137" s="32"/>
      <c r="J137" s="38">
        <f t="shared" si="4"/>
        <v>0</v>
      </c>
      <c r="K137" s="39" t="str">
        <f t="shared" si="5"/>
        <v>OK</v>
      </c>
      <c r="L137" s="128"/>
      <c r="M137" s="128"/>
      <c r="N137" s="128"/>
      <c r="O137" s="128"/>
      <c r="P137" s="128"/>
      <c r="Q137" s="128"/>
      <c r="R137" s="31"/>
      <c r="S137" s="31"/>
      <c r="T137" s="31"/>
      <c r="U137" s="31"/>
      <c r="V137" s="31"/>
      <c r="W137" s="31"/>
      <c r="X137" s="46"/>
      <c r="Y137" s="46"/>
      <c r="Z137" s="46"/>
      <c r="AA137" s="46"/>
      <c r="AB137" s="46"/>
      <c r="AC137" s="46"/>
    </row>
    <row r="138" spans="1:29" ht="39.950000000000003" customHeight="1" x14ac:dyDescent="0.45">
      <c r="A138" s="140"/>
      <c r="B138" s="152"/>
      <c r="C138" s="67">
        <v>135</v>
      </c>
      <c r="D138" s="78" t="s">
        <v>680</v>
      </c>
      <c r="E138" s="107" t="s">
        <v>681</v>
      </c>
      <c r="F138" s="51" t="s">
        <v>35</v>
      </c>
      <c r="G138" s="51" t="s">
        <v>40</v>
      </c>
      <c r="H138" s="95">
        <v>1.91</v>
      </c>
      <c r="I138" s="32"/>
      <c r="J138" s="38">
        <f t="shared" si="4"/>
        <v>0</v>
      </c>
      <c r="K138" s="39" t="str">
        <f t="shared" si="5"/>
        <v>OK</v>
      </c>
      <c r="L138" s="128"/>
      <c r="M138" s="128"/>
      <c r="N138" s="128"/>
      <c r="O138" s="128"/>
      <c r="P138" s="128"/>
      <c r="Q138" s="128"/>
      <c r="R138" s="31"/>
      <c r="S138" s="31"/>
      <c r="T138" s="31"/>
      <c r="U138" s="31"/>
      <c r="V138" s="31"/>
      <c r="W138" s="31"/>
      <c r="X138" s="46"/>
      <c r="Y138" s="46"/>
      <c r="Z138" s="46"/>
      <c r="AA138" s="46"/>
      <c r="AB138" s="46"/>
      <c r="AC138" s="46"/>
    </row>
    <row r="139" spans="1:29" ht="39.950000000000003" customHeight="1" x14ac:dyDescent="0.45">
      <c r="A139" s="140"/>
      <c r="B139" s="152"/>
      <c r="C139" s="67">
        <v>136</v>
      </c>
      <c r="D139" s="78" t="s">
        <v>134</v>
      </c>
      <c r="E139" s="107" t="s">
        <v>682</v>
      </c>
      <c r="F139" s="51" t="s">
        <v>35</v>
      </c>
      <c r="G139" s="51" t="s">
        <v>40</v>
      </c>
      <c r="H139" s="95">
        <v>5.46</v>
      </c>
      <c r="I139" s="32"/>
      <c r="J139" s="38">
        <f t="shared" si="4"/>
        <v>0</v>
      </c>
      <c r="K139" s="39" t="str">
        <f t="shared" si="5"/>
        <v>OK</v>
      </c>
      <c r="L139" s="128"/>
      <c r="M139" s="128"/>
      <c r="N139" s="128"/>
      <c r="O139" s="128"/>
      <c r="P139" s="128"/>
      <c r="Q139" s="128"/>
      <c r="R139" s="31"/>
      <c r="S139" s="31"/>
      <c r="T139" s="31"/>
      <c r="U139" s="31"/>
      <c r="V139" s="31"/>
      <c r="W139" s="31"/>
      <c r="X139" s="46"/>
      <c r="Y139" s="46"/>
      <c r="Z139" s="46"/>
      <c r="AA139" s="46"/>
      <c r="AB139" s="46"/>
      <c r="AC139" s="46"/>
    </row>
    <row r="140" spans="1:29" ht="39.950000000000003" customHeight="1" x14ac:dyDescent="0.45">
      <c r="A140" s="140"/>
      <c r="B140" s="152"/>
      <c r="C140" s="67">
        <v>137</v>
      </c>
      <c r="D140" s="78" t="s">
        <v>135</v>
      </c>
      <c r="E140" s="107" t="s">
        <v>658</v>
      </c>
      <c r="F140" s="51" t="s">
        <v>131</v>
      </c>
      <c r="G140" s="51" t="s">
        <v>40</v>
      </c>
      <c r="H140" s="95">
        <v>24.21</v>
      </c>
      <c r="I140" s="32"/>
      <c r="J140" s="38">
        <f t="shared" si="4"/>
        <v>0</v>
      </c>
      <c r="K140" s="39" t="str">
        <f t="shared" si="5"/>
        <v>OK</v>
      </c>
      <c r="L140" s="128"/>
      <c r="M140" s="128"/>
      <c r="N140" s="128"/>
      <c r="O140" s="128"/>
      <c r="P140" s="128"/>
      <c r="Q140" s="128"/>
      <c r="R140" s="31"/>
      <c r="S140" s="31"/>
      <c r="T140" s="31"/>
      <c r="U140" s="31"/>
      <c r="V140" s="31"/>
      <c r="W140" s="31"/>
      <c r="X140" s="46"/>
      <c r="Y140" s="46"/>
      <c r="Z140" s="46"/>
      <c r="AA140" s="46"/>
      <c r="AB140" s="46"/>
      <c r="AC140" s="46"/>
    </row>
    <row r="141" spans="1:29" ht="39.950000000000003" customHeight="1" x14ac:dyDescent="0.45">
      <c r="A141" s="140"/>
      <c r="B141" s="152"/>
      <c r="C141" s="68">
        <v>138</v>
      </c>
      <c r="D141" s="79" t="s">
        <v>683</v>
      </c>
      <c r="E141" s="109" t="s">
        <v>684</v>
      </c>
      <c r="F141" s="42" t="s">
        <v>115</v>
      </c>
      <c r="G141" s="52" t="s">
        <v>40</v>
      </c>
      <c r="H141" s="96">
        <v>1137.08</v>
      </c>
      <c r="I141" s="32">
        <v>8</v>
      </c>
      <c r="J141" s="38">
        <f t="shared" si="4"/>
        <v>0</v>
      </c>
      <c r="K141" s="39" t="str">
        <f t="shared" si="5"/>
        <v>OK</v>
      </c>
      <c r="L141" s="128"/>
      <c r="M141" s="128"/>
      <c r="N141" s="128"/>
      <c r="O141" s="128"/>
      <c r="P141" s="128"/>
      <c r="Q141" s="128">
        <v>8</v>
      </c>
      <c r="R141" s="31"/>
      <c r="S141" s="31"/>
      <c r="T141" s="31"/>
      <c r="U141" s="31"/>
      <c r="V141" s="31"/>
      <c r="W141" s="31"/>
      <c r="X141" s="46"/>
      <c r="Y141" s="46"/>
      <c r="Z141" s="46"/>
      <c r="AA141" s="46"/>
      <c r="AB141" s="46"/>
      <c r="AC141" s="46"/>
    </row>
    <row r="142" spans="1:29" ht="39.950000000000003" customHeight="1" x14ac:dyDescent="0.45">
      <c r="A142" s="140"/>
      <c r="B142" s="152"/>
      <c r="C142" s="67">
        <v>139</v>
      </c>
      <c r="D142" s="78" t="s">
        <v>685</v>
      </c>
      <c r="E142" s="110" t="s">
        <v>665</v>
      </c>
      <c r="F142" s="52" t="s">
        <v>115</v>
      </c>
      <c r="G142" s="52" t="s">
        <v>40</v>
      </c>
      <c r="H142" s="96">
        <v>86.68</v>
      </c>
      <c r="I142" s="32"/>
      <c r="J142" s="38">
        <f t="shared" si="4"/>
        <v>0</v>
      </c>
      <c r="K142" s="39" t="str">
        <f t="shared" si="5"/>
        <v>OK</v>
      </c>
      <c r="L142" s="128"/>
      <c r="M142" s="128"/>
      <c r="N142" s="128"/>
      <c r="O142" s="128"/>
      <c r="P142" s="128"/>
      <c r="Q142" s="128"/>
      <c r="R142" s="31"/>
      <c r="S142" s="31"/>
      <c r="T142" s="31"/>
      <c r="U142" s="31"/>
      <c r="V142" s="31"/>
      <c r="W142" s="31"/>
      <c r="X142" s="46"/>
      <c r="Y142" s="46"/>
      <c r="Z142" s="46"/>
      <c r="AA142" s="46"/>
      <c r="AB142" s="46"/>
      <c r="AC142" s="46"/>
    </row>
    <row r="143" spans="1:29" ht="39.950000000000003" customHeight="1" x14ac:dyDescent="0.45">
      <c r="A143" s="140"/>
      <c r="B143" s="152"/>
      <c r="C143" s="67">
        <v>140</v>
      </c>
      <c r="D143" s="78" t="s">
        <v>686</v>
      </c>
      <c r="E143" s="110" t="s">
        <v>687</v>
      </c>
      <c r="F143" s="52" t="s">
        <v>129</v>
      </c>
      <c r="G143" s="52" t="s">
        <v>40</v>
      </c>
      <c r="H143" s="96">
        <v>222.92</v>
      </c>
      <c r="I143" s="32"/>
      <c r="J143" s="38">
        <f t="shared" si="4"/>
        <v>0</v>
      </c>
      <c r="K143" s="39" t="str">
        <f t="shared" si="5"/>
        <v>OK</v>
      </c>
      <c r="L143" s="128"/>
      <c r="M143" s="128"/>
      <c r="N143" s="128"/>
      <c r="O143" s="128"/>
      <c r="P143" s="128"/>
      <c r="Q143" s="128"/>
      <c r="R143" s="31"/>
      <c r="S143" s="31"/>
      <c r="T143" s="31"/>
      <c r="U143" s="31"/>
      <c r="V143" s="31"/>
      <c r="W143" s="31"/>
      <c r="X143" s="46"/>
      <c r="Y143" s="46"/>
      <c r="Z143" s="46"/>
      <c r="AA143" s="46"/>
      <c r="AB143" s="46"/>
      <c r="AC143" s="46"/>
    </row>
    <row r="144" spans="1:29" ht="39.950000000000003" customHeight="1" x14ac:dyDescent="0.45">
      <c r="A144" s="140"/>
      <c r="B144" s="152"/>
      <c r="C144" s="67">
        <v>141</v>
      </c>
      <c r="D144" s="78" t="s">
        <v>688</v>
      </c>
      <c r="E144" s="110" t="s">
        <v>689</v>
      </c>
      <c r="F144" s="52" t="s">
        <v>131</v>
      </c>
      <c r="G144" s="52" t="s">
        <v>40</v>
      </c>
      <c r="H144" s="96">
        <v>74.92</v>
      </c>
      <c r="I144" s="32"/>
      <c r="J144" s="38">
        <f t="shared" si="4"/>
        <v>0</v>
      </c>
      <c r="K144" s="39" t="str">
        <f t="shared" si="5"/>
        <v>OK</v>
      </c>
      <c r="L144" s="128"/>
      <c r="M144" s="128"/>
      <c r="N144" s="128"/>
      <c r="O144" s="128"/>
      <c r="P144" s="128"/>
      <c r="Q144" s="128"/>
      <c r="R144" s="31"/>
      <c r="S144" s="31"/>
      <c r="T144" s="31"/>
      <c r="U144" s="31"/>
      <c r="V144" s="31"/>
      <c r="W144" s="31"/>
      <c r="X144" s="46"/>
      <c r="Y144" s="46"/>
      <c r="Z144" s="46"/>
      <c r="AA144" s="46"/>
      <c r="AB144" s="46"/>
      <c r="AC144" s="46"/>
    </row>
    <row r="145" spans="1:29" ht="39.950000000000003" customHeight="1" x14ac:dyDescent="0.45">
      <c r="A145" s="140"/>
      <c r="B145" s="152"/>
      <c r="C145" s="67">
        <v>142</v>
      </c>
      <c r="D145" s="78" t="s">
        <v>690</v>
      </c>
      <c r="E145" s="107" t="s">
        <v>691</v>
      </c>
      <c r="F145" s="52" t="s">
        <v>115</v>
      </c>
      <c r="G145" s="52" t="s">
        <v>40</v>
      </c>
      <c r="H145" s="96">
        <v>50.67</v>
      </c>
      <c r="I145" s="32"/>
      <c r="J145" s="38">
        <f t="shared" si="4"/>
        <v>0</v>
      </c>
      <c r="K145" s="39" t="str">
        <f t="shared" si="5"/>
        <v>OK</v>
      </c>
      <c r="L145" s="128"/>
      <c r="M145" s="128"/>
      <c r="N145" s="128"/>
      <c r="O145" s="128"/>
      <c r="P145" s="128"/>
      <c r="Q145" s="128"/>
      <c r="R145" s="31"/>
      <c r="S145" s="31"/>
      <c r="T145" s="31"/>
      <c r="U145" s="31"/>
      <c r="V145" s="31"/>
      <c r="W145" s="31"/>
      <c r="X145" s="46"/>
      <c r="Y145" s="46"/>
      <c r="Z145" s="46"/>
      <c r="AA145" s="46"/>
      <c r="AB145" s="46"/>
      <c r="AC145" s="46"/>
    </row>
    <row r="146" spans="1:29" ht="39.950000000000003" customHeight="1" x14ac:dyDescent="0.45">
      <c r="A146" s="140"/>
      <c r="B146" s="152"/>
      <c r="C146" s="67">
        <v>143</v>
      </c>
      <c r="D146" s="78" t="s">
        <v>692</v>
      </c>
      <c r="E146" s="110" t="s">
        <v>693</v>
      </c>
      <c r="F146" s="52" t="s">
        <v>115</v>
      </c>
      <c r="G146" s="52" t="s">
        <v>40</v>
      </c>
      <c r="H146" s="96">
        <v>65.5</v>
      </c>
      <c r="I146" s="32"/>
      <c r="J146" s="38">
        <f t="shared" si="4"/>
        <v>0</v>
      </c>
      <c r="K146" s="39" t="str">
        <f t="shared" si="5"/>
        <v>OK</v>
      </c>
      <c r="L146" s="128"/>
      <c r="M146" s="128"/>
      <c r="N146" s="128"/>
      <c r="O146" s="128"/>
      <c r="P146" s="128"/>
      <c r="Q146" s="128"/>
      <c r="R146" s="31"/>
      <c r="S146" s="31"/>
      <c r="T146" s="31"/>
      <c r="U146" s="31"/>
      <c r="V146" s="31"/>
      <c r="W146" s="31"/>
      <c r="X146" s="46"/>
      <c r="Y146" s="46"/>
      <c r="Z146" s="46"/>
      <c r="AA146" s="46"/>
      <c r="AB146" s="46"/>
      <c r="AC146" s="46"/>
    </row>
    <row r="147" spans="1:29" ht="39.950000000000003" customHeight="1" x14ac:dyDescent="0.45">
      <c r="A147" s="141"/>
      <c r="B147" s="153"/>
      <c r="C147" s="67">
        <v>144</v>
      </c>
      <c r="D147" s="78" t="s">
        <v>694</v>
      </c>
      <c r="E147" s="110" t="s">
        <v>695</v>
      </c>
      <c r="F147" s="52" t="s">
        <v>115</v>
      </c>
      <c r="G147" s="52" t="s">
        <v>40</v>
      </c>
      <c r="H147" s="96">
        <v>58.36</v>
      </c>
      <c r="I147" s="32"/>
      <c r="J147" s="38">
        <f t="shared" si="4"/>
        <v>0</v>
      </c>
      <c r="K147" s="39" t="str">
        <f t="shared" si="5"/>
        <v>OK</v>
      </c>
      <c r="L147" s="128"/>
      <c r="M147" s="128"/>
      <c r="N147" s="128"/>
      <c r="O147" s="128"/>
      <c r="P147" s="128"/>
      <c r="Q147" s="128"/>
      <c r="R147" s="31"/>
      <c r="S147" s="31"/>
      <c r="T147" s="31"/>
      <c r="U147" s="31"/>
      <c r="V147" s="31"/>
      <c r="W147" s="31"/>
      <c r="X147" s="46"/>
      <c r="Y147" s="46"/>
      <c r="Z147" s="46"/>
      <c r="AA147" s="46"/>
      <c r="AB147" s="46"/>
      <c r="AC147" s="46"/>
    </row>
    <row r="148" spans="1:29" ht="39.950000000000003" customHeight="1" x14ac:dyDescent="0.45">
      <c r="A148" s="154">
        <v>3</v>
      </c>
      <c r="B148" s="100"/>
      <c r="C148" s="66">
        <v>145</v>
      </c>
      <c r="D148" s="75" t="s">
        <v>696</v>
      </c>
      <c r="E148" s="104" t="s">
        <v>697</v>
      </c>
      <c r="F148" s="49" t="s">
        <v>136</v>
      </c>
      <c r="G148" s="49" t="s">
        <v>40</v>
      </c>
      <c r="H148" s="94">
        <v>10.63</v>
      </c>
      <c r="I148" s="32"/>
      <c r="J148" s="38">
        <f t="shared" si="4"/>
        <v>0</v>
      </c>
      <c r="K148" s="39" t="str">
        <f t="shared" si="5"/>
        <v>OK</v>
      </c>
      <c r="L148" s="128"/>
      <c r="M148" s="128"/>
      <c r="N148" s="128"/>
      <c r="O148" s="128"/>
      <c r="P148" s="128"/>
      <c r="Q148" s="128"/>
      <c r="R148" s="31"/>
      <c r="S148" s="31"/>
      <c r="T148" s="31"/>
      <c r="U148" s="31"/>
      <c r="V148" s="31"/>
      <c r="W148" s="31"/>
      <c r="X148" s="46"/>
      <c r="Y148" s="46"/>
      <c r="Z148" s="46"/>
      <c r="AA148" s="46"/>
      <c r="AB148" s="46"/>
      <c r="AC148" s="46"/>
    </row>
    <row r="149" spans="1:29" ht="39.950000000000003" customHeight="1" x14ac:dyDescent="0.45">
      <c r="A149" s="155"/>
      <c r="B149" s="101"/>
      <c r="C149" s="66">
        <v>146</v>
      </c>
      <c r="D149" s="75" t="s">
        <v>455</v>
      </c>
      <c r="E149" s="104" t="s">
        <v>698</v>
      </c>
      <c r="F149" s="49" t="s">
        <v>228</v>
      </c>
      <c r="G149" s="49" t="s">
        <v>40</v>
      </c>
      <c r="H149" s="94">
        <v>4.1399999999999997</v>
      </c>
      <c r="I149" s="32"/>
      <c r="J149" s="38">
        <f t="shared" si="4"/>
        <v>0</v>
      </c>
      <c r="K149" s="39" t="str">
        <f t="shared" si="5"/>
        <v>OK</v>
      </c>
      <c r="L149" s="128"/>
      <c r="M149" s="128"/>
      <c r="N149" s="128"/>
      <c r="O149" s="128"/>
      <c r="P149" s="128"/>
      <c r="Q149" s="128"/>
      <c r="R149" s="31"/>
      <c r="S149" s="31"/>
      <c r="T149" s="31"/>
      <c r="U149" s="31"/>
      <c r="V149" s="31"/>
      <c r="W149" s="31"/>
      <c r="X149" s="46"/>
      <c r="Y149" s="46"/>
      <c r="Z149" s="46"/>
      <c r="AA149" s="46"/>
      <c r="AB149" s="46"/>
      <c r="AC149" s="46"/>
    </row>
    <row r="150" spans="1:29" ht="39.950000000000003" customHeight="1" x14ac:dyDescent="0.45">
      <c r="A150" s="155"/>
      <c r="B150" s="101"/>
      <c r="C150" s="66">
        <v>147</v>
      </c>
      <c r="D150" s="75" t="s">
        <v>452</v>
      </c>
      <c r="E150" s="104" t="s">
        <v>699</v>
      </c>
      <c r="F150" s="49" t="s">
        <v>428</v>
      </c>
      <c r="G150" s="49" t="s">
        <v>40</v>
      </c>
      <c r="H150" s="94">
        <v>7.4</v>
      </c>
      <c r="I150" s="32"/>
      <c r="J150" s="38">
        <f t="shared" si="4"/>
        <v>0</v>
      </c>
      <c r="K150" s="39" t="str">
        <f t="shared" si="5"/>
        <v>OK</v>
      </c>
      <c r="L150" s="128"/>
      <c r="M150" s="128"/>
      <c r="N150" s="128"/>
      <c r="O150" s="128"/>
      <c r="P150" s="128"/>
      <c r="Q150" s="128"/>
      <c r="R150" s="31"/>
      <c r="S150" s="31"/>
      <c r="T150" s="31"/>
      <c r="U150" s="31"/>
      <c r="V150" s="31"/>
      <c r="W150" s="31"/>
      <c r="X150" s="46"/>
      <c r="Y150" s="46"/>
      <c r="Z150" s="46"/>
      <c r="AA150" s="46"/>
      <c r="AB150" s="46"/>
      <c r="AC150" s="46"/>
    </row>
    <row r="151" spans="1:29" ht="39.950000000000003" customHeight="1" x14ac:dyDescent="0.45">
      <c r="A151" s="155"/>
      <c r="B151" s="101"/>
      <c r="C151" s="66">
        <v>148</v>
      </c>
      <c r="D151" s="75" t="s">
        <v>137</v>
      </c>
      <c r="E151" s="104" t="s">
        <v>700</v>
      </c>
      <c r="F151" s="49" t="s">
        <v>35</v>
      </c>
      <c r="G151" s="49" t="s">
        <v>40</v>
      </c>
      <c r="H151" s="94">
        <v>14.79</v>
      </c>
      <c r="I151" s="32">
        <v>5</v>
      </c>
      <c r="J151" s="38">
        <f t="shared" si="4"/>
        <v>0</v>
      </c>
      <c r="K151" s="39" t="str">
        <f t="shared" si="5"/>
        <v>OK</v>
      </c>
      <c r="L151" s="128"/>
      <c r="M151" s="128"/>
      <c r="N151" s="128"/>
      <c r="O151" s="128"/>
      <c r="P151" s="128">
        <v>5</v>
      </c>
      <c r="Q151" s="128"/>
      <c r="R151" s="31"/>
      <c r="S151" s="31"/>
      <c r="T151" s="31"/>
      <c r="U151" s="31"/>
      <c r="V151" s="31"/>
      <c r="W151" s="31"/>
      <c r="X151" s="46"/>
      <c r="Y151" s="46"/>
      <c r="Z151" s="46"/>
      <c r="AA151" s="46"/>
      <c r="AB151" s="46"/>
      <c r="AC151" s="46"/>
    </row>
    <row r="152" spans="1:29" ht="39.950000000000003" customHeight="1" x14ac:dyDescent="0.45">
      <c r="A152" s="155"/>
      <c r="B152" s="101"/>
      <c r="C152" s="66">
        <v>149</v>
      </c>
      <c r="D152" s="75" t="s">
        <v>138</v>
      </c>
      <c r="E152" s="104" t="s">
        <v>701</v>
      </c>
      <c r="F152" s="49" t="s">
        <v>35</v>
      </c>
      <c r="G152" s="49" t="s">
        <v>40</v>
      </c>
      <c r="H152" s="94">
        <v>49.8</v>
      </c>
      <c r="I152" s="32"/>
      <c r="J152" s="38">
        <f t="shared" si="4"/>
        <v>0</v>
      </c>
      <c r="K152" s="39" t="str">
        <f t="shared" si="5"/>
        <v>OK</v>
      </c>
      <c r="L152" s="128"/>
      <c r="M152" s="128"/>
      <c r="N152" s="128"/>
      <c r="O152" s="128"/>
      <c r="P152" s="128"/>
      <c r="Q152" s="128"/>
      <c r="R152" s="31"/>
      <c r="S152" s="31"/>
      <c r="T152" s="31"/>
      <c r="U152" s="31"/>
      <c r="V152" s="31"/>
      <c r="W152" s="31"/>
      <c r="X152" s="46"/>
      <c r="Y152" s="46"/>
      <c r="Z152" s="46"/>
      <c r="AA152" s="46"/>
      <c r="AB152" s="46"/>
      <c r="AC152" s="46"/>
    </row>
    <row r="153" spans="1:29" ht="39.950000000000003" customHeight="1" x14ac:dyDescent="0.45">
      <c r="A153" s="155"/>
      <c r="B153" s="101"/>
      <c r="C153" s="66">
        <v>150</v>
      </c>
      <c r="D153" s="75" t="s">
        <v>139</v>
      </c>
      <c r="E153" s="104" t="s">
        <v>702</v>
      </c>
      <c r="F153" s="49" t="s">
        <v>31</v>
      </c>
      <c r="G153" s="49" t="s">
        <v>40</v>
      </c>
      <c r="H153" s="94">
        <v>8.81</v>
      </c>
      <c r="I153" s="32"/>
      <c r="J153" s="38">
        <f t="shared" si="4"/>
        <v>0</v>
      </c>
      <c r="K153" s="39" t="str">
        <f t="shared" si="5"/>
        <v>OK</v>
      </c>
      <c r="L153" s="128"/>
      <c r="M153" s="128"/>
      <c r="N153" s="128"/>
      <c r="O153" s="128"/>
      <c r="P153" s="128"/>
      <c r="Q153" s="128"/>
      <c r="R153" s="31"/>
      <c r="S153" s="31"/>
      <c r="T153" s="31"/>
      <c r="U153" s="31"/>
      <c r="V153" s="31"/>
      <c r="W153" s="31"/>
      <c r="X153" s="46"/>
      <c r="Y153" s="46"/>
      <c r="Z153" s="46"/>
      <c r="AA153" s="46"/>
      <c r="AB153" s="46"/>
      <c r="AC153" s="46"/>
    </row>
    <row r="154" spans="1:29" ht="39.950000000000003" customHeight="1" x14ac:dyDescent="0.45">
      <c r="A154" s="155"/>
      <c r="B154" s="101"/>
      <c r="C154" s="66">
        <v>151</v>
      </c>
      <c r="D154" s="75" t="s">
        <v>140</v>
      </c>
      <c r="E154" s="104" t="s">
        <v>703</v>
      </c>
      <c r="F154" s="49" t="s">
        <v>35</v>
      </c>
      <c r="G154" s="49" t="s">
        <v>40</v>
      </c>
      <c r="H154" s="94">
        <v>1</v>
      </c>
      <c r="I154" s="32"/>
      <c r="J154" s="38">
        <f t="shared" si="4"/>
        <v>0</v>
      </c>
      <c r="K154" s="39" t="str">
        <f t="shared" si="5"/>
        <v>OK</v>
      </c>
      <c r="L154" s="128"/>
      <c r="M154" s="128"/>
      <c r="N154" s="128"/>
      <c r="O154" s="128"/>
      <c r="P154" s="128"/>
      <c r="Q154" s="128"/>
      <c r="R154" s="31"/>
      <c r="S154" s="31"/>
      <c r="T154" s="31"/>
      <c r="U154" s="31"/>
      <c r="V154" s="31"/>
      <c r="W154" s="31"/>
      <c r="X154" s="46"/>
      <c r="Y154" s="46"/>
      <c r="Z154" s="46"/>
      <c r="AA154" s="46"/>
      <c r="AB154" s="46"/>
      <c r="AC154" s="46"/>
    </row>
    <row r="155" spans="1:29" ht="39.950000000000003" customHeight="1" x14ac:dyDescent="0.45">
      <c r="A155" s="155"/>
      <c r="B155" s="101"/>
      <c r="C155" s="66">
        <v>152</v>
      </c>
      <c r="D155" s="75" t="s">
        <v>141</v>
      </c>
      <c r="E155" s="104" t="s">
        <v>704</v>
      </c>
      <c r="F155" s="49" t="s">
        <v>142</v>
      </c>
      <c r="G155" s="49" t="s">
        <v>40</v>
      </c>
      <c r="H155" s="94">
        <v>1.76</v>
      </c>
      <c r="I155" s="32"/>
      <c r="J155" s="38">
        <f t="shared" si="4"/>
        <v>0</v>
      </c>
      <c r="K155" s="39" t="str">
        <f t="shared" si="5"/>
        <v>OK</v>
      </c>
      <c r="L155" s="128"/>
      <c r="M155" s="128"/>
      <c r="N155" s="128"/>
      <c r="O155" s="128"/>
      <c r="P155" s="128"/>
      <c r="Q155" s="128"/>
      <c r="R155" s="31"/>
      <c r="S155" s="31"/>
      <c r="T155" s="31"/>
      <c r="U155" s="31"/>
      <c r="V155" s="31"/>
      <c r="W155" s="31"/>
      <c r="X155" s="46"/>
      <c r="Y155" s="46"/>
      <c r="Z155" s="46"/>
      <c r="AA155" s="46"/>
      <c r="AB155" s="46"/>
      <c r="AC155" s="46"/>
    </row>
    <row r="156" spans="1:29" ht="39.950000000000003" customHeight="1" x14ac:dyDescent="0.45">
      <c r="A156" s="155"/>
      <c r="B156" s="101"/>
      <c r="C156" s="66">
        <v>153</v>
      </c>
      <c r="D156" s="75" t="s">
        <v>143</v>
      </c>
      <c r="E156" s="104" t="s">
        <v>705</v>
      </c>
      <c r="F156" s="49" t="s">
        <v>35</v>
      </c>
      <c r="G156" s="49" t="s">
        <v>40</v>
      </c>
      <c r="H156" s="94">
        <v>8.1</v>
      </c>
      <c r="I156" s="32"/>
      <c r="J156" s="38">
        <f t="shared" si="4"/>
        <v>0</v>
      </c>
      <c r="K156" s="39" t="str">
        <f t="shared" si="5"/>
        <v>OK</v>
      </c>
      <c r="L156" s="128"/>
      <c r="M156" s="128"/>
      <c r="N156" s="128"/>
      <c r="O156" s="128"/>
      <c r="P156" s="128"/>
      <c r="Q156" s="128"/>
      <c r="R156" s="31"/>
      <c r="S156" s="31"/>
      <c r="T156" s="31"/>
      <c r="U156" s="31"/>
      <c r="V156" s="31"/>
      <c r="W156" s="31"/>
      <c r="X156" s="46"/>
      <c r="Y156" s="46"/>
      <c r="Z156" s="46"/>
      <c r="AA156" s="46"/>
      <c r="AB156" s="46"/>
      <c r="AC156" s="46"/>
    </row>
    <row r="157" spans="1:29" ht="39.950000000000003" customHeight="1" x14ac:dyDescent="0.45">
      <c r="A157" s="155"/>
      <c r="B157" s="101"/>
      <c r="C157" s="66">
        <v>154</v>
      </c>
      <c r="D157" s="75" t="s">
        <v>472</v>
      </c>
      <c r="E157" s="104" t="s">
        <v>706</v>
      </c>
      <c r="F157" s="49" t="s">
        <v>35</v>
      </c>
      <c r="G157" s="49" t="s">
        <v>40</v>
      </c>
      <c r="H157" s="94">
        <v>45.91</v>
      </c>
      <c r="I157" s="32"/>
      <c r="J157" s="38">
        <f t="shared" si="4"/>
        <v>0</v>
      </c>
      <c r="K157" s="39" t="str">
        <f t="shared" si="5"/>
        <v>OK</v>
      </c>
      <c r="L157" s="128"/>
      <c r="M157" s="128"/>
      <c r="N157" s="128"/>
      <c r="O157" s="128"/>
      <c r="P157" s="128"/>
      <c r="Q157" s="128"/>
      <c r="R157" s="31"/>
      <c r="S157" s="31"/>
      <c r="T157" s="31"/>
      <c r="U157" s="31"/>
      <c r="V157" s="31"/>
      <c r="W157" s="31"/>
      <c r="X157" s="46"/>
      <c r="Y157" s="46"/>
      <c r="Z157" s="46"/>
      <c r="AA157" s="46"/>
      <c r="AB157" s="46"/>
      <c r="AC157" s="46"/>
    </row>
    <row r="158" spans="1:29" ht="39.950000000000003" customHeight="1" x14ac:dyDescent="0.45">
      <c r="A158" s="155"/>
      <c r="B158" s="101"/>
      <c r="C158" s="66">
        <v>155</v>
      </c>
      <c r="D158" s="75" t="s">
        <v>144</v>
      </c>
      <c r="E158" s="104" t="s">
        <v>707</v>
      </c>
      <c r="F158" s="49" t="s">
        <v>35</v>
      </c>
      <c r="G158" s="49" t="s">
        <v>40</v>
      </c>
      <c r="H158" s="94">
        <v>15.93</v>
      </c>
      <c r="I158" s="32"/>
      <c r="J158" s="38">
        <f t="shared" si="4"/>
        <v>0</v>
      </c>
      <c r="K158" s="39" t="str">
        <f t="shared" si="5"/>
        <v>OK</v>
      </c>
      <c r="L158" s="128"/>
      <c r="M158" s="128"/>
      <c r="N158" s="128"/>
      <c r="O158" s="128"/>
      <c r="P158" s="128"/>
      <c r="Q158" s="128"/>
      <c r="R158" s="31"/>
      <c r="S158" s="31"/>
      <c r="T158" s="31"/>
      <c r="U158" s="31"/>
      <c r="V158" s="31"/>
      <c r="W158" s="31"/>
      <c r="X158" s="46"/>
      <c r="Y158" s="46"/>
      <c r="Z158" s="46"/>
      <c r="AA158" s="46"/>
      <c r="AB158" s="46"/>
      <c r="AC158" s="46"/>
    </row>
    <row r="159" spans="1:29" ht="39.950000000000003" customHeight="1" x14ac:dyDescent="0.45">
      <c r="A159" s="155"/>
      <c r="B159" s="101"/>
      <c r="C159" s="66">
        <v>156</v>
      </c>
      <c r="D159" s="75" t="s">
        <v>145</v>
      </c>
      <c r="E159" s="104" t="s">
        <v>708</v>
      </c>
      <c r="F159" s="49" t="s">
        <v>146</v>
      </c>
      <c r="G159" s="49" t="s">
        <v>40</v>
      </c>
      <c r="H159" s="94">
        <v>3.71</v>
      </c>
      <c r="I159" s="32"/>
      <c r="J159" s="38">
        <f t="shared" si="4"/>
        <v>0</v>
      </c>
      <c r="K159" s="39" t="str">
        <f t="shared" si="5"/>
        <v>OK</v>
      </c>
      <c r="L159" s="128"/>
      <c r="M159" s="128"/>
      <c r="N159" s="128"/>
      <c r="O159" s="128"/>
      <c r="P159" s="128"/>
      <c r="Q159" s="128"/>
      <c r="R159" s="31"/>
      <c r="S159" s="31"/>
      <c r="T159" s="31"/>
      <c r="U159" s="31"/>
      <c r="V159" s="31"/>
      <c r="W159" s="31"/>
      <c r="X159" s="46"/>
      <c r="Y159" s="46"/>
      <c r="Z159" s="46"/>
      <c r="AA159" s="46"/>
      <c r="AB159" s="46"/>
      <c r="AC159" s="46"/>
    </row>
    <row r="160" spans="1:29" ht="39.950000000000003" customHeight="1" x14ac:dyDescent="0.45">
      <c r="A160" s="155"/>
      <c r="B160" s="157" t="s">
        <v>514</v>
      </c>
      <c r="C160" s="66">
        <v>157</v>
      </c>
      <c r="D160" s="75" t="s">
        <v>147</v>
      </c>
      <c r="E160" s="104" t="s">
        <v>709</v>
      </c>
      <c r="F160" s="49" t="s">
        <v>35</v>
      </c>
      <c r="G160" s="49" t="s">
        <v>40</v>
      </c>
      <c r="H160" s="94">
        <v>9.58</v>
      </c>
      <c r="I160" s="32"/>
      <c r="J160" s="38">
        <f t="shared" si="4"/>
        <v>0</v>
      </c>
      <c r="K160" s="39" t="str">
        <f t="shared" si="5"/>
        <v>OK</v>
      </c>
      <c r="L160" s="128"/>
      <c r="M160" s="128"/>
      <c r="N160" s="128"/>
      <c r="O160" s="128"/>
      <c r="P160" s="128"/>
      <c r="Q160" s="128"/>
      <c r="R160" s="31"/>
      <c r="S160" s="31"/>
      <c r="T160" s="31"/>
      <c r="U160" s="31"/>
      <c r="V160" s="31"/>
      <c r="W160" s="31"/>
      <c r="X160" s="46"/>
      <c r="Y160" s="46"/>
      <c r="Z160" s="46"/>
      <c r="AA160" s="46"/>
      <c r="AB160" s="46"/>
      <c r="AC160" s="46"/>
    </row>
    <row r="161" spans="1:29" ht="39.950000000000003" customHeight="1" x14ac:dyDescent="0.45">
      <c r="A161" s="155"/>
      <c r="B161" s="157"/>
      <c r="C161" s="66">
        <v>158</v>
      </c>
      <c r="D161" s="80" t="s">
        <v>473</v>
      </c>
      <c r="E161" s="111" t="s">
        <v>710</v>
      </c>
      <c r="F161" s="49" t="s">
        <v>435</v>
      </c>
      <c r="G161" s="50" t="s">
        <v>40</v>
      </c>
      <c r="H161" s="94">
        <v>4.4000000000000004</v>
      </c>
      <c r="I161" s="32"/>
      <c r="J161" s="38">
        <f t="shared" si="4"/>
        <v>0</v>
      </c>
      <c r="K161" s="39" t="str">
        <f t="shared" si="5"/>
        <v>OK</v>
      </c>
      <c r="L161" s="128"/>
      <c r="M161" s="128"/>
      <c r="N161" s="128"/>
      <c r="O161" s="128"/>
      <c r="P161" s="128"/>
      <c r="Q161" s="128"/>
      <c r="R161" s="31"/>
      <c r="S161" s="31"/>
      <c r="T161" s="31"/>
      <c r="U161" s="31"/>
      <c r="V161" s="31"/>
      <c r="W161" s="31"/>
      <c r="X161" s="46"/>
      <c r="Y161" s="46"/>
      <c r="Z161" s="46"/>
      <c r="AA161" s="46"/>
      <c r="AB161" s="46"/>
      <c r="AC161" s="46"/>
    </row>
    <row r="162" spans="1:29" ht="39.950000000000003" customHeight="1" x14ac:dyDescent="0.45">
      <c r="A162" s="155"/>
      <c r="B162" s="157"/>
      <c r="C162" s="66">
        <v>159</v>
      </c>
      <c r="D162" s="81" t="s">
        <v>474</v>
      </c>
      <c r="E162" s="112" t="s">
        <v>711</v>
      </c>
      <c r="F162" s="49" t="s">
        <v>228</v>
      </c>
      <c r="G162" s="50" t="s">
        <v>40</v>
      </c>
      <c r="H162" s="94">
        <v>11.69</v>
      </c>
      <c r="I162" s="32"/>
      <c r="J162" s="38">
        <f t="shared" si="4"/>
        <v>0</v>
      </c>
      <c r="K162" s="39" t="str">
        <f t="shared" si="5"/>
        <v>OK</v>
      </c>
      <c r="L162" s="128"/>
      <c r="M162" s="128"/>
      <c r="N162" s="128"/>
      <c r="O162" s="128"/>
      <c r="P162" s="128"/>
      <c r="Q162" s="128"/>
      <c r="R162" s="31"/>
      <c r="S162" s="31"/>
      <c r="T162" s="31"/>
      <c r="U162" s="31"/>
      <c r="V162" s="31"/>
      <c r="W162" s="31"/>
      <c r="X162" s="46"/>
      <c r="Y162" s="46"/>
      <c r="Z162" s="46"/>
      <c r="AA162" s="46"/>
      <c r="AB162" s="46"/>
      <c r="AC162" s="46"/>
    </row>
    <row r="163" spans="1:29" ht="39.950000000000003" customHeight="1" x14ac:dyDescent="0.45">
      <c r="A163" s="155"/>
      <c r="B163" s="157"/>
      <c r="C163" s="66">
        <v>160</v>
      </c>
      <c r="D163" s="81" t="s">
        <v>475</v>
      </c>
      <c r="E163" s="112" t="s">
        <v>712</v>
      </c>
      <c r="F163" s="49" t="s">
        <v>476</v>
      </c>
      <c r="G163" s="50" t="s">
        <v>40</v>
      </c>
      <c r="H163" s="94">
        <v>19.25</v>
      </c>
      <c r="I163" s="32"/>
      <c r="J163" s="38">
        <f t="shared" si="4"/>
        <v>0</v>
      </c>
      <c r="K163" s="39" t="str">
        <f t="shared" si="5"/>
        <v>OK</v>
      </c>
      <c r="L163" s="128"/>
      <c r="M163" s="128"/>
      <c r="N163" s="128"/>
      <c r="O163" s="128"/>
      <c r="P163" s="128"/>
      <c r="Q163" s="128"/>
      <c r="R163" s="31"/>
      <c r="S163" s="31"/>
      <c r="T163" s="31"/>
      <c r="U163" s="31"/>
      <c r="V163" s="31"/>
      <c r="W163" s="31"/>
      <c r="X163" s="46"/>
      <c r="Y163" s="46"/>
      <c r="Z163" s="46"/>
      <c r="AA163" s="46"/>
      <c r="AB163" s="46"/>
      <c r="AC163" s="46"/>
    </row>
    <row r="164" spans="1:29" ht="39.950000000000003" customHeight="1" x14ac:dyDescent="0.45">
      <c r="A164" s="155"/>
      <c r="B164" s="157"/>
      <c r="C164" s="66">
        <v>161</v>
      </c>
      <c r="D164" s="75" t="s">
        <v>148</v>
      </c>
      <c r="E164" s="104" t="s">
        <v>713</v>
      </c>
      <c r="F164" s="49" t="s">
        <v>35</v>
      </c>
      <c r="G164" s="49" t="s">
        <v>40</v>
      </c>
      <c r="H164" s="94">
        <v>4.4400000000000004</v>
      </c>
      <c r="I164" s="32"/>
      <c r="J164" s="38">
        <f t="shared" si="4"/>
        <v>0</v>
      </c>
      <c r="K164" s="39" t="str">
        <f t="shared" si="5"/>
        <v>OK</v>
      </c>
      <c r="L164" s="128"/>
      <c r="M164" s="128"/>
      <c r="N164" s="128"/>
      <c r="O164" s="128"/>
      <c r="P164" s="128"/>
      <c r="Q164" s="128"/>
      <c r="R164" s="31"/>
      <c r="S164" s="31"/>
      <c r="T164" s="31"/>
      <c r="U164" s="31"/>
      <c r="V164" s="31"/>
      <c r="W164" s="31"/>
      <c r="X164" s="46"/>
      <c r="Y164" s="46"/>
      <c r="Z164" s="46"/>
      <c r="AA164" s="46"/>
      <c r="AB164" s="46"/>
      <c r="AC164" s="46"/>
    </row>
    <row r="165" spans="1:29" ht="39.950000000000003" customHeight="1" x14ac:dyDescent="0.45">
      <c r="A165" s="155"/>
      <c r="B165" s="157"/>
      <c r="C165" s="66">
        <v>162</v>
      </c>
      <c r="D165" s="75" t="s">
        <v>149</v>
      </c>
      <c r="E165" s="104" t="s">
        <v>714</v>
      </c>
      <c r="F165" s="49" t="s">
        <v>44</v>
      </c>
      <c r="G165" s="49" t="s">
        <v>40</v>
      </c>
      <c r="H165" s="94">
        <v>12.33</v>
      </c>
      <c r="I165" s="32"/>
      <c r="J165" s="38">
        <f t="shared" si="4"/>
        <v>0</v>
      </c>
      <c r="K165" s="39" t="str">
        <f t="shared" si="5"/>
        <v>OK</v>
      </c>
      <c r="L165" s="128"/>
      <c r="M165" s="128"/>
      <c r="N165" s="128"/>
      <c r="O165" s="128"/>
      <c r="P165" s="128"/>
      <c r="Q165" s="128"/>
      <c r="R165" s="31"/>
      <c r="S165" s="31"/>
      <c r="T165" s="31"/>
      <c r="U165" s="31"/>
      <c r="V165" s="31"/>
      <c r="W165" s="31"/>
      <c r="X165" s="46"/>
      <c r="Y165" s="46"/>
      <c r="Z165" s="46"/>
      <c r="AA165" s="46"/>
      <c r="AB165" s="46"/>
      <c r="AC165" s="46"/>
    </row>
    <row r="166" spans="1:29" ht="39.950000000000003" customHeight="1" x14ac:dyDescent="0.45">
      <c r="A166" s="155"/>
      <c r="B166" s="157"/>
      <c r="C166" s="66">
        <v>163</v>
      </c>
      <c r="D166" s="75" t="s">
        <v>150</v>
      </c>
      <c r="E166" s="104" t="s">
        <v>715</v>
      </c>
      <c r="F166" s="49" t="s">
        <v>35</v>
      </c>
      <c r="G166" s="49" t="s">
        <v>40</v>
      </c>
      <c r="H166" s="94">
        <v>4.96</v>
      </c>
      <c r="I166" s="32"/>
      <c r="J166" s="38">
        <f t="shared" si="4"/>
        <v>0</v>
      </c>
      <c r="K166" s="39" t="str">
        <f t="shared" si="5"/>
        <v>OK</v>
      </c>
      <c r="L166" s="128"/>
      <c r="M166" s="128"/>
      <c r="N166" s="128"/>
      <c r="O166" s="128"/>
      <c r="P166" s="128"/>
      <c r="Q166" s="128"/>
      <c r="R166" s="31"/>
      <c r="S166" s="31"/>
      <c r="T166" s="31"/>
      <c r="U166" s="31"/>
      <c r="V166" s="31"/>
      <c r="W166" s="31"/>
      <c r="X166" s="46"/>
      <c r="Y166" s="46"/>
      <c r="Z166" s="46"/>
      <c r="AA166" s="46"/>
      <c r="AB166" s="46"/>
      <c r="AC166" s="46"/>
    </row>
    <row r="167" spans="1:29" ht="39.950000000000003" customHeight="1" x14ac:dyDescent="0.45">
      <c r="A167" s="155"/>
      <c r="B167" s="157"/>
      <c r="C167" s="66">
        <v>164</v>
      </c>
      <c r="D167" s="75" t="s">
        <v>151</v>
      </c>
      <c r="E167" s="104" t="s">
        <v>716</v>
      </c>
      <c r="F167" s="49" t="s">
        <v>35</v>
      </c>
      <c r="G167" s="49" t="s">
        <v>40</v>
      </c>
      <c r="H167" s="94">
        <v>6.22</v>
      </c>
      <c r="I167" s="32"/>
      <c r="J167" s="38">
        <f t="shared" si="4"/>
        <v>0</v>
      </c>
      <c r="K167" s="39" t="str">
        <f t="shared" si="5"/>
        <v>OK</v>
      </c>
      <c r="L167" s="128"/>
      <c r="M167" s="128"/>
      <c r="N167" s="128"/>
      <c r="O167" s="128"/>
      <c r="P167" s="128"/>
      <c r="Q167" s="128"/>
      <c r="R167" s="31"/>
      <c r="S167" s="31"/>
      <c r="T167" s="31"/>
      <c r="U167" s="31"/>
      <c r="V167" s="31"/>
      <c r="W167" s="31"/>
      <c r="X167" s="46"/>
      <c r="Y167" s="46"/>
      <c r="Z167" s="46"/>
      <c r="AA167" s="46"/>
      <c r="AB167" s="46"/>
      <c r="AC167" s="46"/>
    </row>
    <row r="168" spans="1:29" ht="39.950000000000003" customHeight="1" x14ac:dyDescent="0.45">
      <c r="A168" s="155"/>
      <c r="B168" s="157"/>
      <c r="C168" s="66">
        <v>165</v>
      </c>
      <c r="D168" s="75" t="s">
        <v>477</v>
      </c>
      <c r="E168" s="104" t="s">
        <v>717</v>
      </c>
      <c r="F168" s="49" t="s">
        <v>35</v>
      </c>
      <c r="G168" s="49" t="s">
        <v>40</v>
      </c>
      <c r="H168" s="94">
        <v>3.85</v>
      </c>
      <c r="I168" s="32"/>
      <c r="J168" s="38">
        <f t="shared" si="4"/>
        <v>0</v>
      </c>
      <c r="K168" s="39" t="str">
        <f t="shared" si="5"/>
        <v>OK</v>
      </c>
      <c r="L168" s="128"/>
      <c r="M168" s="128"/>
      <c r="N168" s="128"/>
      <c r="O168" s="128"/>
      <c r="P168" s="128"/>
      <c r="Q168" s="128"/>
      <c r="R168" s="31"/>
      <c r="S168" s="31"/>
      <c r="T168" s="31"/>
      <c r="U168" s="31"/>
      <c r="V168" s="31"/>
      <c r="W168" s="31"/>
      <c r="X168" s="46"/>
      <c r="Y168" s="46"/>
      <c r="Z168" s="46"/>
      <c r="AA168" s="46"/>
      <c r="AB168" s="46"/>
      <c r="AC168" s="46"/>
    </row>
    <row r="169" spans="1:29" ht="39.950000000000003" customHeight="1" x14ac:dyDescent="0.45">
      <c r="A169" s="155"/>
      <c r="B169" s="157"/>
      <c r="C169" s="66">
        <v>166</v>
      </c>
      <c r="D169" s="75" t="s">
        <v>152</v>
      </c>
      <c r="E169" s="104" t="s">
        <v>718</v>
      </c>
      <c r="F169" s="49" t="s">
        <v>35</v>
      </c>
      <c r="G169" s="49" t="s">
        <v>40</v>
      </c>
      <c r="H169" s="94">
        <v>1.66</v>
      </c>
      <c r="I169" s="32"/>
      <c r="J169" s="38">
        <f t="shared" si="4"/>
        <v>0</v>
      </c>
      <c r="K169" s="39" t="str">
        <f t="shared" si="5"/>
        <v>OK</v>
      </c>
      <c r="L169" s="128"/>
      <c r="M169" s="128"/>
      <c r="N169" s="128"/>
      <c r="O169" s="128"/>
      <c r="P169" s="128"/>
      <c r="Q169" s="128"/>
      <c r="R169" s="31"/>
      <c r="S169" s="31"/>
      <c r="T169" s="31"/>
      <c r="U169" s="31"/>
      <c r="V169" s="31"/>
      <c r="W169" s="31"/>
      <c r="X169" s="46"/>
      <c r="Y169" s="46"/>
      <c r="Z169" s="46"/>
      <c r="AA169" s="46"/>
      <c r="AB169" s="46"/>
      <c r="AC169" s="46"/>
    </row>
    <row r="170" spans="1:29" ht="39.950000000000003" customHeight="1" x14ac:dyDescent="0.45">
      <c r="A170" s="155"/>
      <c r="B170" s="157"/>
      <c r="C170" s="66">
        <v>167</v>
      </c>
      <c r="D170" s="75" t="s">
        <v>153</v>
      </c>
      <c r="E170" s="104" t="s">
        <v>719</v>
      </c>
      <c r="F170" s="49" t="s">
        <v>35</v>
      </c>
      <c r="G170" s="49" t="s">
        <v>40</v>
      </c>
      <c r="H170" s="94">
        <v>23.84</v>
      </c>
      <c r="I170" s="32"/>
      <c r="J170" s="38">
        <f t="shared" si="4"/>
        <v>0</v>
      </c>
      <c r="K170" s="39" t="str">
        <f t="shared" si="5"/>
        <v>OK</v>
      </c>
      <c r="L170" s="128"/>
      <c r="M170" s="128"/>
      <c r="N170" s="128"/>
      <c r="O170" s="128"/>
      <c r="P170" s="128"/>
      <c r="Q170" s="128"/>
      <c r="R170" s="31"/>
      <c r="S170" s="31"/>
      <c r="T170" s="31"/>
      <c r="U170" s="31"/>
      <c r="V170" s="31"/>
      <c r="W170" s="31"/>
      <c r="X170" s="46"/>
      <c r="Y170" s="46"/>
      <c r="Z170" s="46"/>
      <c r="AA170" s="46"/>
      <c r="AB170" s="46"/>
      <c r="AC170" s="46"/>
    </row>
    <row r="171" spans="1:29" ht="39.950000000000003" customHeight="1" x14ac:dyDescent="0.45">
      <c r="A171" s="155"/>
      <c r="B171" s="157"/>
      <c r="C171" s="66">
        <v>168</v>
      </c>
      <c r="D171" s="75" t="s">
        <v>154</v>
      </c>
      <c r="E171" s="104" t="s">
        <v>720</v>
      </c>
      <c r="F171" s="49" t="s">
        <v>31</v>
      </c>
      <c r="G171" s="49" t="s">
        <v>40</v>
      </c>
      <c r="H171" s="94">
        <v>10.83</v>
      </c>
      <c r="I171" s="32"/>
      <c r="J171" s="38">
        <f t="shared" si="4"/>
        <v>0</v>
      </c>
      <c r="K171" s="39" t="str">
        <f t="shared" si="5"/>
        <v>OK</v>
      </c>
      <c r="L171" s="128"/>
      <c r="M171" s="128"/>
      <c r="N171" s="128"/>
      <c r="O171" s="128"/>
      <c r="P171" s="128"/>
      <c r="Q171" s="128"/>
      <c r="R171" s="31"/>
      <c r="S171" s="31"/>
      <c r="T171" s="31"/>
      <c r="U171" s="31"/>
      <c r="V171" s="31"/>
      <c r="W171" s="31"/>
      <c r="X171" s="46"/>
      <c r="Y171" s="46"/>
      <c r="Z171" s="46"/>
      <c r="AA171" s="46"/>
      <c r="AB171" s="46"/>
      <c r="AC171" s="46"/>
    </row>
    <row r="172" spans="1:29" ht="39.950000000000003" customHeight="1" x14ac:dyDescent="0.45">
      <c r="A172" s="155"/>
      <c r="B172" s="157"/>
      <c r="C172" s="66">
        <v>169</v>
      </c>
      <c r="D172" s="75" t="s">
        <v>721</v>
      </c>
      <c r="E172" s="104" t="s">
        <v>722</v>
      </c>
      <c r="F172" s="49" t="s">
        <v>32</v>
      </c>
      <c r="G172" s="49" t="s">
        <v>40</v>
      </c>
      <c r="H172" s="94">
        <v>6.62</v>
      </c>
      <c r="I172" s="32"/>
      <c r="J172" s="38">
        <f t="shared" si="4"/>
        <v>0</v>
      </c>
      <c r="K172" s="39" t="str">
        <f t="shared" si="5"/>
        <v>OK</v>
      </c>
      <c r="L172" s="128"/>
      <c r="M172" s="128"/>
      <c r="N172" s="128"/>
      <c r="O172" s="128"/>
      <c r="P172" s="128"/>
      <c r="Q172" s="128"/>
      <c r="R172" s="31"/>
      <c r="S172" s="31"/>
      <c r="T172" s="31"/>
      <c r="U172" s="31"/>
      <c r="V172" s="31"/>
      <c r="W172" s="31"/>
      <c r="X172" s="46"/>
      <c r="Y172" s="46"/>
      <c r="Z172" s="46"/>
      <c r="AA172" s="46"/>
      <c r="AB172" s="46"/>
      <c r="AC172" s="46"/>
    </row>
    <row r="173" spans="1:29" ht="39.950000000000003" customHeight="1" x14ac:dyDescent="0.45">
      <c r="A173" s="155"/>
      <c r="B173" s="157"/>
      <c r="C173" s="66">
        <v>170</v>
      </c>
      <c r="D173" s="75" t="s">
        <v>155</v>
      </c>
      <c r="E173" s="104" t="s">
        <v>723</v>
      </c>
      <c r="F173" s="49" t="s">
        <v>32</v>
      </c>
      <c r="G173" s="49" t="s">
        <v>40</v>
      </c>
      <c r="H173" s="94">
        <v>13.77</v>
      </c>
      <c r="I173" s="32"/>
      <c r="J173" s="38">
        <f t="shared" si="4"/>
        <v>0</v>
      </c>
      <c r="K173" s="39" t="str">
        <f t="shared" si="5"/>
        <v>OK</v>
      </c>
      <c r="L173" s="128"/>
      <c r="M173" s="128"/>
      <c r="N173" s="128"/>
      <c r="O173" s="128"/>
      <c r="P173" s="128"/>
      <c r="Q173" s="128"/>
      <c r="R173" s="31"/>
      <c r="S173" s="31"/>
      <c r="T173" s="31"/>
      <c r="U173" s="31"/>
      <c r="V173" s="31"/>
      <c r="W173" s="31"/>
      <c r="X173" s="46"/>
      <c r="Y173" s="46"/>
      <c r="Z173" s="46"/>
      <c r="AA173" s="46"/>
      <c r="AB173" s="46"/>
      <c r="AC173" s="46"/>
    </row>
    <row r="174" spans="1:29" ht="39.950000000000003" customHeight="1" x14ac:dyDescent="0.45">
      <c r="A174" s="155"/>
      <c r="B174" s="157"/>
      <c r="C174" s="66">
        <v>171</v>
      </c>
      <c r="D174" s="75" t="s">
        <v>436</v>
      </c>
      <c r="E174" s="104" t="s">
        <v>724</v>
      </c>
      <c r="F174" s="49" t="s">
        <v>437</v>
      </c>
      <c r="G174" s="49" t="s">
        <v>40</v>
      </c>
      <c r="H174" s="94">
        <v>10.53</v>
      </c>
      <c r="I174" s="32"/>
      <c r="J174" s="38">
        <f t="shared" si="4"/>
        <v>0</v>
      </c>
      <c r="K174" s="39" t="str">
        <f t="shared" si="5"/>
        <v>OK</v>
      </c>
      <c r="L174" s="128"/>
      <c r="M174" s="128"/>
      <c r="N174" s="128"/>
      <c r="O174" s="128"/>
      <c r="P174" s="128"/>
      <c r="Q174" s="128"/>
      <c r="R174" s="31"/>
      <c r="S174" s="31"/>
      <c r="T174" s="31"/>
      <c r="U174" s="31"/>
      <c r="V174" s="31"/>
      <c r="W174" s="31"/>
      <c r="X174" s="46"/>
      <c r="Y174" s="46"/>
      <c r="Z174" s="46"/>
      <c r="AA174" s="46"/>
      <c r="AB174" s="46"/>
      <c r="AC174" s="46"/>
    </row>
    <row r="175" spans="1:29" ht="39.950000000000003" customHeight="1" x14ac:dyDescent="0.45">
      <c r="A175" s="155"/>
      <c r="B175" s="157"/>
      <c r="C175" s="66">
        <v>172</v>
      </c>
      <c r="D175" s="75" t="s">
        <v>449</v>
      </c>
      <c r="E175" s="104" t="s">
        <v>725</v>
      </c>
      <c r="F175" s="49" t="s">
        <v>228</v>
      </c>
      <c r="G175" s="49" t="s">
        <v>40</v>
      </c>
      <c r="H175" s="94">
        <v>132.34</v>
      </c>
      <c r="I175" s="32"/>
      <c r="J175" s="38">
        <f t="shared" si="4"/>
        <v>0</v>
      </c>
      <c r="K175" s="39" t="str">
        <f t="shared" si="5"/>
        <v>OK</v>
      </c>
      <c r="L175" s="128"/>
      <c r="M175" s="128"/>
      <c r="N175" s="128"/>
      <c r="O175" s="128"/>
      <c r="P175" s="128"/>
      <c r="Q175" s="128"/>
      <c r="R175" s="31"/>
      <c r="S175" s="31"/>
      <c r="T175" s="31"/>
      <c r="U175" s="31"/>
      <c r="V175" s="31"/>
      <c r="W175" s="31"/>
      <c r="X175" s="46"/>
      <c r="Y175" s="46"/>
      <c r="Z175" s="46"/>
      <c r="AA175" s="46"/>
      <c r="AB175" s="46"/>
      <c r="AC175" s="46"/>
    </row>
    <row r="176" spans="1:29" ht="39.950000000000003" customHeight="1" x14ac:dyDescent="0.45">
      <c r="A176" s="155"/>
      <c r="B176" s="157"/>
      <c r="C176" s="65">
        <v>173</v>
      </c>
      <c r="D176" s="74" t="s">
        <v>726</v>
      </c>
      <c r="E176" s="103" t="s">
        <v>727</v>
      </c>
      <c r="F176" s="64" t="s">
        <v>131</v>
      </c>
      <c r="G176" s="64" t="s">
        <v>40</v>
      </c>
      <c r="H176" s="93">
        <v>60.13</v>
      </c>
      <c r="I176" s="32"/>
      <c r="J176" s="38">
        <f t="shared" si="4"/>
        <v>0</v>
      </c>
      <c r="K176" s="39" t="str">
        <f t="shared" si="5"/>
        <v>OK</v>
      </c>
      <c r="L176" s="128"/>
      <c r="M176" s="128"/>
      <c r="N176" s="128"/>
      <c r="O176" s="128"/>
      <c r="P176" s="128"/>
      <c r="Q176" s="128"/>
      <c r="R176" s="31"/>
      <c r="S176" s="31"/>
      <c r="T176" s="31"/>
      <c r="U176" s="31"/>
      <c r="V176" s="31"/>
      <c r="W176" s="31"/>
      <c r="X176" s="46"/>
      <c r="Y176" s="46"/>
      <c r="Z176" s="46"/>
      <c r="AA176" s="46"/>
      <c r="AB176" s="46"/>
      <c r="AC176" s="46"/>
    </row>
    <row r="177" spans="1:29" ht="39.950000000000003" customHeight="1" x14ac:dyDescent="0.45">
      <c r="A177" s="155"/>
      <c r="B177" s="157"/>
      <c r="C177" s="65">
        <v>174</v>
      </c>
      <c r="D177" s="74" t="s">
        <v>728</v>
      </c>
      <c r="E177" s="103" t="s">
        <v>729</v>
      </c>
      <c r="F177" s="64" t="s">
        <v>35</v>
      </c>
      <c r="G177" s="64" t="s">
        <v>40</v>
      </c>
      <c r="H177" s="93">
        <v>66.92</v>
      </c>
      <c r="I177" s="32"/>
      <c r="J177" s="38">
        <f t="shared" si="4"/>
        <v>0</v>
      </c>
      <c r="K177" s="39" t="str">
        <f t="shared" si="5"/>
        <v>OK</v>
      </c>
      <c r="L177" s="128"/>
      <c r="M177" s="128"/>
      <c r="N177" s="128"/>
      <c r="O177" s="128"/>
      <c r="P177" s="128"/>
      <c r="Q177" s="128"/>
      <c r="R177" s="31"/>
      <c r="S177" s="31"/>
      <c r="T177" s="31"/>
      <c r="U177" s="31"/>
      <c r="V177" s="31"/>
      <c r="W177" s="31"/>
      <c r="X177" s="46"/>
      <c r="Y177" s="46"/>
      <c r="Z177" s="46"/>
      <c r="AA177" s="46"/>
      <c r="AB177" s="46"/>
      <c r="AC177" s="46"/>
    </row>
    <row r="178" spans="1:29" ht="39.950000000000003" customHeight="1" x14ac:dyDescent="0.45">
      <c r="A178" s="155"/>
      <c r="B178" s="157"/>
      <c r="C178" s="65">
        <v>175</v>
      </c>
      <c r="D178" s="74" t="s">
        <v>730</v>
      </c>
      <c r="E178" s="103" t="s">
        <v>731</v>
      </c>
      <c r="F178" s="64" t="s">
        <v>35</v>
      </c>
      <c r="G178" s="64" t="s">
        <v>40</v>
      </c>
      <c r="H178" s="93">
        <v>6.14</v>
      </c>
      <c r="I178" s="32"/>
      <c r="J178" s="38">
        <f t="shared" si="4"/>
        <v>0</v>
      </c>
      <c r="K178" s="39" t="str">
        <f t="shared" si="5"/>
        <v>OK</v>
      </c>
      <c r="L178" s="128"/>
      <c r="M178" s="128"/>
      <c r="N178" s="128"/>
      <c r="O178" s="128"/>
      <c r="P178" s="128"/>
      <c r="Q178" s="128"/>
      <c r="R178" s="31"/>
      <c r="S178" s="31"/>
      <c r="T178" s="31"/>
      <c r="U178" s="31"/>
      <c r="V178" s="31"/>
      <c r="W178" s="31"/>
      <c r="X178" s="46"/>
      <c r="Y178" s="46"/>
      <c r="Z178" s="46"/>
      <c r="AA178" s="46"/>
      <c r="AB178" s="46"/>
      <c r="AC178" s="46"/>
    </row>
    <row r="179" spans="1:29" ht="39.950000000000003" customHeight="1" x14ac:dyDescent="0.45">
      <c r="A179" s="155"/>
      <c r="B179" s="157"/>
      <c r="C179" s="63">
        <v>176</v>
      </c>
      <c r="D179" s="81" t="s">
        <v>732</v>
      </c>
      <c r="E179" s="112" t="s">
        <v>733</v>
      </c>
      <c r="F179" s="49" t="s">
        <v>4</v>
      </c>
      <c r="G179" s="64" t="s">
        <v>40</v>
      </c>
      <c r="H179" s="93">
        <v>36.56</v>
      </c>
      <c r="I179" s="32">
        <v>3</v>
      </c>
      <c r="J179" s="38">
        <f t="shared" si="4"/>
        <v>0</v>
      </c>
      <c r="K179" s="39" t="str">
        <f t="shared" si="5"/>
        <v>OK</v>
      </c>
      <c r="L179" s="128"/>
      <c r="M179" s="128"/>
      <c r="N179" s="128"/>
      <c r="O179" s="128"/>
      <c r="P179" s="128">
        <v>3</v>
      </c>
      <c r="Q179" s="128"/>
      <c r="R179" s="31"/>
      <c r="S179" s="31"/>
      <c r="T179" s="31"/>
      <c r="U179" s="31"/>
      <c r="V179" s="31"/>
      <c r="W179" s="31"/>
      <c r="X179" s="46"/>
      <c r="Y179" s="46"/>
      <c r="Z179" s="46"/>
      <c r="AA179" s="46"/>
      <c r="AB179" s="46"/>
      <c r="AC179" s="46"/>
    </row>
    <row r="180" spans="1:29" ht="39.950000000000003" customHeight="1" x14ac:dyDescent="0.45">
      <c r="A180" s="155"/>
      <c r="B180" s="157"/>
      <c r="C180" s="63">
        <v>177</v>
      </c>
      <c r="D180" s="73" t="s">
        <v>734</v>
      </c>
      <c r="E180" s="102" t="s">
        <v>735</v>
      </c>
      <c r="F180" s="64" t="s">
        <v>228</v>
      </c>
      <c r="G180" s="64" t="s">
        <v>40</v>
      </c>
      <c r="H180" s="93">
        <v>60.85</v>
      </c>
      <c r="I180" s="32"/>
      <c r="J180" s="38">
        <f t="shared" si="4"/>
        <v>0</v>
      </c>
      <c r="K180" s="39" t="str">
        <f t="shared" si="5"/>
        <v>OK</v>
      </c>
      <c r="L180" s="128"/>
      <c r="M180" s="128"/>
      <c r="N180" s="128"/>
      <c r="O180" s="128"/>
      <c r="P180" s="128"/>
      <c r="Q180" s="128"/>
      <c r="R180" s="31"/>
      <c r="S180" s="31"/>
      <c r="T180" s="31"/>
      <c r="U180" s="31"/>
      <c r="V180" s="31"/>
      <c r="W180" s="31"/>
      <c r="X180" s="46"/>
      <c r="Y180" s="46"/>
      <c r="Z180" s="46"/>
      <c r="AA180" s="46"/>
      <c r="AB180" s="46"/>
      <c r="AC180" s="46"/>
    </row>
    <row r="181" spans="1:29" ht="39.950000000000003" customHeight="1" x14ac:dyDescent="0.45">
      <c r="A181" s="155"/>
      <c r="B181" s="157"/>
      <c r="C181" s="65">
        <v>178</v>
      </c>
      <c r="D181" s="74" t="s">
        <v>736</v>
      </c>
      <c r="E181" s="103" t="s">
        <v>737</v>
      </c>
      <c r="F181" s="48" t="s">
        <v>35</v>
      </c>
      <c r="G181" s="64" t="s">
        <v>40</v>
      </c>
      <c r="H181" s="93">
        <v>17.39</v>
      </c>
      <c r="I181" s="32"/>
      <c r="J181" s="38">
        <f t="shared" si="4"/>
        <v>0</v>
      </c>
      <c r="K181" s="39" t="str">
        <f t="shared" si="5"/>
        <v>OK</v>
      </c>
      <c r="L181" s="128"/>
      <c r="M181" s="128"/>
      <c r="N181" s="128"/>
      <c r="O181" s="128"/>
      <c r="P181" s="128"/>
      <c r="Q181" s="128"/>
      <c r="R181" s="31"/>
      <c r="S181" s="31"/>
      <c r="T181" s="31"/>
      <c r="U181" s="31"/>
      <c r="V181" s="31"/>
      <c r="W181" s="31"/>
      <c r="X181" s="46"/>
      <c r="Y181" s="46"/>
      <c r="Z181" s="46"/>
      <c r="AA181" s="46"/>
      <c r="AB181" s="46"/>
      <c r="AC181" s="46"/>
    </row>
    <row r="182" spans="1:29" ht="39.950000000000003" customHeight="1" x14ac:dyDescent="0.45">
      <c r="A182" s="156"/>
      <c r="B182" s="158"/>
      <c r="C182" s="65">
        <v>179</v>
      </c>
      <c r="D182" s="74" t="s">
        <v>738</v>
      </c>
      <c r="E182" s="103" t="s">
        <v>739</v>
      </c>
      <c r="F182" s="64" t="s">
        <v>131</v>
      </c>
      <c r="G182" s="64" t="s">
        <v>40</v>
      </c>
      <c r="H182" s="93">
        <v>12.07</v>
      </c>
      <c r="I182" s="32"/>
      <c r="J182" s="38">
        <f t="shared" si="4"/>
        <v>0</v>
      </c>
      <c r="K182" s="39" t="str">
        <f t="shared" si="5"/>
        <v>OK</v>
      </c>
      <c r="L182" s="128"/>
      <c r="M182" s="128"/>
      <c r="N182" s="128"/>
      <c r="O182" s="128"/>
      <c r="P182" s="128"/>
      <c r="Q182" s="128"/>
      <c r="R182" s="31"/>
      <c r="S182" s="31"/>
      <c r="T182" s="31"/>
      <c r="U182" s="31"/>
      <c r="V182" s="31"/>
      <c r="W182" s="31"/>
      <c r="X182" s="46"/>
      <c r="Y182" s="46"/>
      <c r="Z182" s="46"/>
      <c r="AA182" s="46"/>
      <c r="AB182" s="46"/>
      <c r="AC182" s="46"/>
    </row>
    <row r="183" spans="1:29" ht="39.950000000000003" customHeight="1" x14ac:dyDescent="0.45">
      <c r="A183" s="139">
        <v>4</v>
      </c>
      <c r="B183" s="151" t="s">
        <v>740</v>
      </c>
      <c r="C183" s="67">
        <v>180</v>
      </c>
      <c r="D183" s="78" t="s">
        <v>156</v>
      </c>
      <c r="E183" s="107" t="s">
        <v>741</v>
      </c>
      <c r="F183" s="51" t="s">
        <v>35</v>
      </c>
      <c r="G183" s="51" t="s">
        <v>157</v>
      </c>
      <c r="H183" s="95">
        <v>8.5</v>
      </c>
      <c r="I183" s="32">
        <v>2</v>
      </c>
      <c r="J183" s="38">
        <f t="shared" si="4"/>
        <v>2</v>
      </c>
      <c r="K183" s="39" t="str">
        <f t="shared" si="5"/>
        <v>OK</v>
      </c>
      <c r="L183" s="128"/>
      <c r="M183" s="128"/>
      <c r="N183" s="128"/>
      <c r="O183" s="128"/>
      <c r="P183" s="128"/>
      <c r="Q183" s="128"/>
      <c r="R183" s="31"/>
      <c r="S183" s="31"/>
      <c r="T183" s="31"/>
      <c r="U183" s="31"/>
      <c r="V183" s="31"/>
      <c r="W183" s="31"/>
      <c r="X183" s="46"/>
      <c r="Y183" s="46"/>
      <c r="Z183" s="46"/>
      <c r="AA183" s="46"/>
      <c r="AB183" s="46"/>
      <c r="AC183" s="46"/>
    </row>
    <row r="184" spans="1:29" ht="39.950000000000003" customHeight="1" x14ac:dyDescent="0.45">
      <c r="A184" s="140"/>
      <c r="B184" s="152"/>
      <c r="C184" s="67">
        <v>181</v>
      </c>
      <c r="D184" s="78" t="s">
        <v>158</v>
      </c>
      <c r="E184" s="107" t="s">
        <v>742</v>
      </c>
      <c r="F184" s="51" t="s">
        <v>35</v>
      </c>
      <c r="G184" s="51" t="s">
        <v>157</v>
      </c>
      <c r="H184" s="95">
        <v>1.1599999999999999</v>
      </c>
      <c r="I184" s="32"/>
      <c r="J184" s="38">
        <f t="shared" si="4"/>
        <v>0</v>
      </c>
      <c r="K184" s="39" t="str">
        <f t="shared" si="5"/>
        <v>OK</v>
      </c>
      <c r="L184" s="128"/>
      <c r="M184" s="128"/>
      <c r="N184" s="128"/>
      <c r="O184" s="128"/>
      <c r="P184" s="128"/>
      <c r="Q184" s="128"/>
      <c r="R184" s="31"/>
      <c r="S184" s="31"/>
      <c r="T184" s="31"/>
      <c r="U184" s="31"/>
      <c r="V184" s="31"/>
      <c r="W184" s="31"/>
      <c r="X184" s="46"/>
      <c r="Y184" s="46"/>
      <c r="Z184" s="46"/>
      <c r="AA184" s="46"/>
      <c r="AB184" s="46"/>
      <c r="AC184" s="46"/>
    </row>
    <row r="185" spans="1:29" ht="39.950000000000003" customHeight="1" x14ac:dyDescent="0.45">
      <c r="A185" s="140"/>
      <c r="B185" s="152"/>
      <c r="C185" s="67">
        <v>182</v>
      </c>
      <c r="D185" s="78" t="s">
        <v>159</v>
      </c>
      <c r="E185" s="107" t="s">
        <v>741</v>
      </c>
      <c r="F185" s="51" t="s">
        <v>35</v>
      </c>
      <c r="G185" s="51" t="s">
        <v>157</v>
      </c>
      <c r="H185" s="95">
        <v>12</v>
      </c>
      <c r="I185" s="32">
        <v>1</v>
      </c>
      <c r="J185" s="38">
        <f t="shared" si="4"/>
        <v>1</v>
      </c>
      <c r="K185" s="39" t="str">
        <f t="shared" si="5"/>
        <v>OK</v>
      </c>
      <c r="L185" s="128"/>
      <c r="M185" s="128"/>
      <c r="N185" s="128"/>
      <c r="O185" s="128"/>
      <c r="P185" s="128"/>
      <c r="Q185" s="128"/>
      <c r="R185" s="31"/>
      <c r="S185" s="31"/>
      <c r="T185" s="31"/>
      <c r="U185" s="31"/>
      <c r="V185" s="31"/>
      <c r="W185" s="31"/>
      <c r="X185" s="46"/>
      <c r="Y185" s="46"/>
      <c r="Z185" s="46"/>
      <c r="AA185" s="46"/>
      <c r="AB185" s="46"/>
      <c r="AC185" s="46"/>
    </row>
    <row r="186" spans="1:29" ht="39.950000000000003" customHeight="1" x14ac:dyDescent="0.45">
      <c r="A186" s="140"/>
      <c r="B186" s="152"/>
      <c r="C186" s="67">
        <v>183</v>
      </c>
      <c r="D186" s="78" t="s">
        <v>160</v>
      </c>
      <c r="E186" s="107" t="s">
        <v>741</v>
      </c>
      <c r="F186" s="51" t="s">
        <v>35</v>
      </c>
      <c r="G186" s="51" t="s">
        <v>157</v>
      </c>
      <c r="H186" s="95">
        <v>8</v>
      </c>
      <c r="I186" s="32">
        <v>1</v>
      </c>
      <c r="J186" s="38">
        <f t="shared" si="4"/>
        <v>1</v>
      </c>
      <c r="K186" s="39" t="str">
        <f t="shared" si="5"/>
        <v>OK</v>
      </c>
      <c r="L186" s="128"/>
      <c r="M186" s="128"/>
      <c r="N186" s="128"/>
      <c r="O186" s="128"/>
      <c r="P186" s="128"/>
      <c r="Q186" s="128"/>
      <c r="R186" s="31"/>
      <c r="S186" s="31"/>
      <c r="T186" s="31"/>
      <c r="U186" s="31"/>
      <c r="V186" s="31"/>
      <c r="W186" s="31"/>
      <c r="X186" s="46"/>
      <c r="Y186" s="46"/>
      <c r="Z186" s="46"/>
      <c r="AA186" s="46"/>
      <c r="AB186" s="46"/>
      <c r="AC186" s="46"/>
    </row>
    <row r="187" spans="1:29" ht="39.950000000000003" customHeight="1" x14ac:dyDescent="0.45">
      <c r="A187" s="140"/>
      <c r="B187" s="152"/>
      <c r="C187" s="67">
        <v>184</v>
      </c>
      <c r="D187" s="78" t="s">
        <v>161</v>
      </c>
      <c r="E187" s="107">
        <v>954</v>
      </c>
      <c r="F187" s="51" t="s">
        <v>35</v>
      </c>
      <c r="G187" s="51" t="s">
        <v>157</v>
      </c>
      <c r="H187" s="95">
        <v>8</v>
      </c>
      <c r="I187" s="32"/>
      <c r="J187" s="38">
        <f t="shared" si="4"/>
        <v>0</v>
      </c>
      <c r="K187" s="39" t="str">
        <f t="shared" si="5"/>
        <v>OK</v>
      </c>
      <c r="L187" s="128"/>
      <c r="M187" s="128"/>
      <c r="N187" s="128"/>
      <c r="O187" s="128"/>
      <c r="P187" s="128"/>
      <c r="Q187" s="128"/>
      <c r="R187" s="31"/>
      <c r="S187" s="31"/>
      <c r="T187" s="31"/>
      <c r="U187" s="31"/>
      <c r="V187" s="31"/>
      <c r="W187" s="31"/>
      <c r="X187" s="46"/>
      <c r="Y187" s="46"/>
      <c r="Z187" s="46"/>
      <c r="AA187" s="46"/>
      <c r="AB187" s="46"/>
      <c r="AC187" s="46"/>
    </row>
    <row r="188" spans="1:29" ht="39.950000000000003" customHeight="1" x14ac:dyDescent="0.45">
      <c r="A188" s="140"/>
      <c r="B188" s="152"/>
      <c r="C188" s="67">
        <v>185</v>
      </c>
      <c r="D188" s="78" t="s">
        <v>162</v>
      </c>
      <c r="E188" s="107">
        <v>954</v>
      </c>
      <c r="F188" s="51" t="s">
        <v>35</v>
      </c>
      <c r="G188" s="51" t="s">
        <v>157</v>
      </c>
      <c r="H188" s="95">
        <v>10</v>
      </c>
      <c r="I188" s="32"/>
      <c r="J188" s="38">
        <f t="shared" si="4"/>
        <v>0</v>
      </c>
      <c r="K188" s="39" t="str">
        <f t="shared" si="5"/>
        <v>OK</v>
      </c>
      <c r="L188" s="128"/>
      <c r="M188" s="128"/>
      <c r="N188" s="128"/>
      <c r="O188" s="128"/>
      <c r="P188" s="128"/>
      <c r="Q188" s="128"/>
      <c r="R188" s="31"/>
      <c r="S188" s="31"/>
      <c r="T188" s="31"/>
      <c r="U188" s="31"/>
      <c r="V188" s="31"/>
      <c r="W188" s="31"/>
      <c r="X188" s="46"/>
      <c r="Y188" s="46"/>
      <c r="Z188" s="46"/>
      <c r="AA188" s="46"/>
      <c r="AB188" s="46"/>
      <c r="AC188" s="46"/>
    </row>
    <row r="189" spans="1:29" ht="39.950000000000003" customHeight="1" x14ac:dyDescent="0.45">
      <c r="A189" s="140"/>
      <c r="B189" s="152"/>
      <c r="C189" s="67">
        <v>186</v>
      </c>
      <c r="D189" s="78" t="s">
        <v>163</v>
      </c>
      <c r="E189" s="107">
        <v>954</v>
      </c>
      <c r="F189" s="51" t="s">
        <v>35</v>
      </c>
      <c r="G189" s="51" t="s">
        <v>157</v>
      </c>
      <c r="H189" s="95">
        <v>7.91</v>
      </c>
      <c r="I189" s="32"/>
      <c r="J189" s="38">
        <f t="shared" si="4"/>
        <v>0</v>
      </c>
      <c r="K189" s="39" t="str">
        <f t="shared" si="5"/>
        <v>OK</v>
      </c>
      <c r="L189" s="128"/>
      <c r="M189" s="128"/>
      <c r="N189" s="128"/>
      <c r="O189" s="128"/>
      <c r="P189" s="128"/>
      <c r="Q189" s="128"/>
      <c r="R189" s="31"/>
      <c r="S189" s="31"/>
      <c r="T189" s="31"/>
      <c r="U189" s="31"/>
      <c r="V189" s="31"/>
      <c r="W189" s="31"/>
      <c r="X189" s="46"/>
      <c r="Y189" s="46"/>
      <c r="Z189" s="46"/>
      <c r="AA189" s="46"/>
      <c r="AB189" s="46"/>
      <c r="AC189" s="46"/>
    </row>
    <row r="190" spans="1:29" ht="39.950000000000003" customHeight="1" x14ac:dyDescent="0.45">
      <c r="A190" s="140"/>
      <c r="B190" s="152"/>
      <c r="C190" s="67">
        <v>187</v>
      </c>
      <c r="D190" s="78" t="s">
        <v>164</v>
      </c>
      <c r="E190" s="107">
        <v>954</v>
      </c>
      <c r="F190" s="51" t="s">
        <v>35</v>
      </c>
      <c r="G190" s="51" t="s">
        <v>157</v>
      </c>
      <c r="H190" s="95">
        <v>5</v>
      </c>
      <c r="I190" s="32"/>
      <c r="J190" s="38">
        <f t="shared" si="4"/>
        <v>0</v>
      </c>
      <c r="K190" s="39" t="str">
        <f t="shared" si="5"/>
        <v>OK</v>
      </c>
      <c r="L190" s="128"/>
      <c r="M190" s="128"/>
      <c r="N190" s="128"/>
      <c r="O190" s="128"/>
      <c r="P190" s="128"/>
      <c r="Q190" s="128"/>
      <c r="R190" s="31"/>
      <c r="S190" s="31"/>
      <c r="T190" s="31"/>
      <c r="U190" s="31"/>
      <c r="V190" s="31"/>
      <c r="W190" s="31"/>
      <c r="X190" s="46"/>
      <c r="Y190" s="46"/>
      <c r="Z190" s="46"/>
      <c r="AA190" s="46"/>
      <c r="AB190" s="46"/>
      <c r="AC190" s="46"/>
    </row>
    <row r="191" spans="1:29" ht="39.950000000000003" customHeight="1" x14ac:dyDescent="0.45">
      <c r="A191" s="140"/>
      <c r="B191" s="152"/>
      <c r="C191" s="67">
        <v>188</v>
      </c>
      <c r="D191" s="78" t="s">
        <v>165</v>
      </c>
      <c r="E191" s="107">
        <v>954</v>
      </c>
      <c r="F191" s="51" t="s">
        <v>35</v>
      </c>
      <c r="G191" s="51" t="s">
        <v>157</v>
      </c>
      <c r="H191" s="95">
        <v>26.46</v>
      </c>
      <c r="I191" s="32"/>
      <c r="J191" s="38">
        <f t="shared" si="4"/>
        <v>0</v>
      </c>
      <c r="K191" s="39" t="str">
        <f t="shared" si="5"/>
        <v>OK</v>
      </c>
      <c r="L191" s="128"/>
      <c r="M191" s="128"/>
      <c r="N191" s="128"/>
      <c r="O191" s="128"/>
      <c r="P191" s="128"/>
      <c r="Q191" s="128"/>
      <c r="R191" s="31"/>
      <c r="S191" s="31"/>
      <c r="T191" s="31"/>
      <c r="U191" s="31"/>
      <c r="V191" s="31"/>
      <c r="W191" s="31"/>
      <c r="X191" s="46"/>
      <c r="Y191" s="46"/>
      <c r="Z191" s="46"/>
      <c r="AA191" s="46"/>
      <c r="AB191" s="46"/>
      <c r="AC191" s="46"/>
    </row>
    <row r="192" spans="1:29" ht="39.950000000000003" customHeight="1" x14ac:dyDescent="0.45">
      <c r="A192" s="140"/>
      <c r="B192" s="152"/>
      <c r="C192" s="67">
        <v>189</v>
      </c>
      <c r="D192" s="78" t="s">
        <v>166</v>
      </c>
      <c r="E192" s="107">
        <v>954</v>
      </c>
      <c r="F192" s="51" t="s">
        <v>35</v>
      </c>
      <c r="G192" s="51" t="s">
        <v>157</v>
      </c>
      <c r="H192" s="95">
        <v>27.05</v>
      </c>
      <c r="I192" s="32"/>
      <c r="J192" s="38">
        <f t="shared" si="4"/>
        <v>0</v>
      </c>
      <c r="K192" s="39" t="str">
        <f t="shared" si="5"/>
        <v>OK</v>
      </c>
      <c r="L192" s="128"/>
      <c r="M192" s="128"/>
      <c r="N192" s="128"/>
      <c r="O192" s="128"/>
      <c r="P192" s="128"/>
      <c r="Q192" s="128"/>
      <c r="R192" s="31"/>
      <c r="S192" s="31"/>
      <c r="T192" s="31"/>
      <c r="U192" s="31"/>
      <c r="V192" s="31"/>
      <c r="W192" s="31"/>
      <c r="X192" s="46"/>
      <c r="Y192" s="46"/>
      <c r="Z192" s="46"/>
      <c r="AA192" s="46"/>
      <c r="AB192" s="46"/>
      <c r="AC192" s="46"/>
    </row>
    <row r="193" spans="1:29" ht="39.950000000000003" customHeight="1" x14ac:dyDescent="0.45">
      <c r="A193" s="140"/>
      <c r="B193" s="152"/>
      <c r="C193" s="67">
        <v>190</v>
      </c>
      <c r="D193" s="78" t="s">
        <v>167</v>
      </c>
      <c r="E193" s="107">
        <v>954</v>
      </c>
      <c r="F193" s="51" t="s">
        <v>35</v>
      </c>
      <c r="G193" s="51" t="s">
        <v>157</v>
      </c>
      <c r="H193" s="95">
        <v>6.52</v>
      </c>
      <c r="I193" s="32"/>
      <c r="J193" s="38">
        <f t="shared" si="4"/>
        <v>0</v>
      </c>
      <c r="K193" s="39" t="str">
        <f t="shared" si="5"/>
        <v>OK</v>
      </c>
      <c r="L193" s="128"/>
      <c r="M193" s="128"/>
      <c r="N193" s="128"/>
      <c r="O193" s="128"/>
      <c r="P193" s="128"/>
      <c r="Q193" s="128"/>
      <c r="R193" s="31"/>
      <c r="S193" s="31"/>
      <c r="T193" s="31"/>
      <c r="U193" s="31"/>
      <c r="V193" s="31"/>
      <c r="W193" s="31"/>
      <c r="X193" s="46"/>
      <c r="Y193" s="46"/>
      <c r="Z193" s="46"/>
      <c r="AA193" s="46"/>
      <c r="AB193" s="46"/>
      <c r="AC193" s="46"/>
    </row>
    <row r="194" spans="1:29" ht="39.950000000000003" customHeight="1" x14ac:dyDescent="0.45">
      <c r="A194" s="140"/>
      <c r="B194" s="152"/>
      <c r="C194" s="67">
        <v>191</v>
      </c>
      <c r="D194" s="78" t="s">
        <v>168</v>
      </c>
      <c r="E194" s="107" t="s">
        <v>741</v>
      </c>
      <c r="F194" s="51" t="s">
        <v>35</v>
      </c>
      <c r="G194" s="51" t="s">
        <v>157</v>
      </c>
      <c r="H194" s="95">
        <v>5</v>
      </c>
      <c r="I194" s="32"/>
      <c r="J194" s="38">
        <f t="shared" si="4"/>
        <v>0</v>
      </c>
      <c r="K194" s="39" t="str">
        <f t="shared" si="5"/>
        <v>OK</v>
      </c>
      <c r="L194" s="128"/>
      <c r="M194" s="128"/>
      <c r="N194" s="128"/>
      <c r="O194" s="128"/>
      <c r="P194" s="128"/>
      <c r="Q194" s="128"/>
      <c r="R194" s="31"/>
      <c r="S194" s="31"/>
      <c r="T194" s="31"/>
      <c r="U194" s="31"/>
      <c r="V194" s="31"/>
      <c r="W194" s="31"/>
      <c r="X194" s="46"/>
      <c r="Y194" s="46"/>
      <c r="Z194" s="46"/>
      <c r="AA194" s="46"/>
      <c r="AB194" s="46"/>
      <c r="AC194" s="46"/>
    </row>
    <row r="195" spans="1:29" ht="39.950000000000003" customHeight="1" x14ac:dyDescent="0.45">
      <c r="A195" s="140"/>
      <c r="B195" s="152"/>
      <c r="C195" s="67">
        <v>192</v>
      </c>
      <c r="D195" s="79" t="s">
        <v>169</v>
      </c>
      <c r="E195" s="113" t="s">
        <v>741</v>
      </c>
      <c r="F195" s="51" t="s">
        <v>35</v>
      </c>
      <c r="G195" s="51" t="s">
        <v>157</v>
      </c>
      <c r="H195" s="95">
        <v>3</v>
      </c>
      <c r="I195" s="32"/>
      <c r="J195" s="38">
        <f t="shared" si="4"/>
        <v>0</v>
      </c>
      <c r="K195" s="39" t="str">
        <f t="shared" si="5"/>
        <v>OK</v>
      </c>
      <c r="L195" s="128"/>
      <c r="M195" s="128"/>
      <c r="N195" s="128"/>
      <c r="O195" s="128"/>
      <c r="P195" s="128"/>
      <c r="Q195" s="128"/>
      <c r="R195" s="31"/>
      <c r="S195" s="31"/>
      <c r="T195" s="31"/>
      <c r="U195" s="31"/>
      <c r="V195" s="31"/>
      <c r="W195" s="31"/>
      <c r="X195" s="46"/>
      <c r="Y195" s="46"/>
      <c r="Z195" s="46"/>
      <c r="AA195" s="46"/>
      <c r="AB195" s="46"/>
      <c r="AC195" s="46"/>
    </row>
    <row r="196" spans="1:29" ht="39.950000000000003" customHeight="1" x14ac:dyDescent="0.45">
      <c r="A196" s="140"/>
      <c r="B196" s="152"/>
      <c r="C196" s="67">
        <v>193</v>
      </c>
      <c r="D196" s="78" t="s">
        <v>170</v>
      </c>
      <c r="E196" s="107" t="s">
        <v>741</v>
      </c>
      <c r="F196" s="51" t="s">
        <v>35</v>
      </c>
      <c r="G196" s="51" t="s">
        <v>157</v>
      </c>
      <c r="H196" s="95">
        <v>18</v>
      </c>
      <c r="I196" s="32"/>
      <c r="J196" s="38">
        <f t="shared" si="4"/>
        <v>0</v>
      </c>
      <c r="K196" s="39" t="str">
        <f t="shared" si="5"/>
        <v>OK</v>
      </c>
      <c r="L196" s="128"/>
      <c r="M196" s="128"/>
      <c r="N196" s="128"/>
      <c r="O196" s="128"/>
      <c r="P196" s="128"/>
      <c r="Q196" s="128"/>
      <c r="R196" s="31"/>
      <c r="S196" s="31"/>
      <c r="T196" s="31"/>
      <c r="U196" s="31"/>
      <c r="V196" s="31"/>
      <c r="W196" s="31"/>
      <c r="X196" s="46"/>
      <c r="Y196" s="46"/>
      <c r="Z196" s="46"/>
      <c r="AA196" s="46"/>
      <c r="AB196" s="46"/>
      <c r="AC196" s="46"/>
    </row>
    <row r="197" spans="1:29" ht="39.950000000000003" customHeight="1" x14ac:dyDescent="0.45">
      <c r="A197" s="140"/>
      <c r="B197" s="152"/>
      <c r="C197" s="67">
        <v>194</v>
      </c>
      <c r="D197" s="78" t="s">
        <v>171</v>
      </c>
      <c r="E197" s="107" t="s">
        <v>34</v>
      </c>
      <c r="F197" s="51" t="s">
        <v>35</v>
      </c>
      <c r="G197" s="51" t="s">
        <v>157</v>
      </c>
      <c r="H197" s="95">
        <v>16</v>
      </c>
      <c r="I197" s="32"/>
      <c r="J197" s="38">
        <f t="shared" ref="J197:J260" si="6">I197-(SUM(L197:AC197))</f>
        <v>0</v>
      </c>
      <c r="K197" s="39" t="str">
        <f t="shared" ref="K197:K260" si="7">IF(J197&lt;0,"ATENÇÃO","OK")</f>
        <v>OK</v>
      </c>
      <c r="L197" s="128"/>
      <c r="M197" s="128"/>
      <c r="N197" s="128"/>
      <c r="O197" s="128"/>
      <c r="P197" s="128"/>
      <c r="Q197" s="128"/>
      <c r="R197" s="31"/>
      <c r="S197" s="31"/>
      <c r="T197" s="31"/>
      <c r="U197" s="31"/>
      <c r="V197" s="31"/>
      <c r="W197" s="31"/>
      <c r="X197" s="46"/>
      <c r="Y197" s="46"/>
      <c r="Z197" s="46"/>
      <c r="AA197" s="46"/>
      <c r="AB197" s="46"/>
      <c r="AC197" s="46"/>
    </row>
    <row r="198" spans="1:29" ht="39.950000000000003" customHeight="1" x14ac:dyDescent="0.45">
      <c r="A198" s="140"/>
      <c r="B198" s="152"/>
      <c r="C198" s="67">
        <v>195</v>
      </c>
      <c r="D198" s="78" t="s">
        <v>172</v>
      </c>
      <c r="E198" s="107" t="s">
        <v>741</v>
      </c>
      <c r="F198" s="51" t="s">
        <v>35</v>
      </c>
      <c r="G198" s="51" t="s">
        <v>157</v>
      </c>
      <c r="H198" s="95">
        <v>15.99</v>
      </c>
      <c r="I198" s="32"/>
      <c r="J198" s="38">
        <f t="shared" si="6"/>
        <v>0</v>
      </c>
      <c r="K198" s="39" t="str">
        <f t="shared" si="7"/>
        <v>OK</v>
      </c>
      <c r="L198" s="128"/>
      <c r="M198" s="128"/>
      <c r="N198" s="128"/>
      <c r="O198" s="128"/>
      <c r="P198" s="128"/>
      <c r="Q198" s="128"/>
      <c r="R198" s="31"/>
      <c r="S198" s="31"/>
      <c r="T198" s="31"/>
      <c r="U198" s="31"/>
      <c r="V198" s="31"/>
      <c r="W198" s="31"/>
      <c r="X198" s="46"/>
      <c r="Y198" s="46"/>
      <c r="Z198" s="46"/>
      <c r="AA198" s="46"/>
      <c r="AB198" s="46"/>
      <c r="AC198" s="46"/>
    </row>
    <row r="199" spans="1:29" ht="39.950000000000003" customHeight="1" x14ac:dyDescent="0.45">
      <c r="A199" s="140"/>
      <c r="B199" s="152"/>
      <c r="C199" s="67">
        <v>196</v>
      </c>
      <c r="D199" s="78" t="s">
        <v>173</v>
      </c>
      <c r="E199" s="107" t="s">
        <v>741</v>
      </c>
      <c r="F199" s="51" t="s">
        <v>35</v>
      </c>
      <c r="G199" s="51" t="s">
        <v>157</v>
      </c>
      <c r="H199" s="95">
        <v>22.85</v>
      </c>
      <c r="I199" s="32"/>
      <c r="J199" s="38">
        <f t="shared" si="6"/>
        <v>0</v>
      </c>
      <c r="K199" s="39" t="str">
        <f t="shared" si="7"/>
        <v>OK</v>
      </c>
      <c r="L199" s="128"/>
      <c r="M199" s="128"/>
      <c r="N199" s="128"/>
      <c r="O199" s="128"/>
      <c r="P199" s="128"/>
      <c r="Q199" s="128"/>
      <c r="R199" s="31"/>
      <c r="S199" s="31"/>
      <c r="T199" s="31"/>
      <c r="U199" s="31"/>
      <c r="V199" s="31"/>
      <c r="W199" s="31"/>
      <c r="X199" s="46"/>
      <c r="Y199" s="46"/>
      <c r="Z199" s="46"/>
      <c r="AA199" s="46"/>
      <c r="AB199" s="46"/>
      <c r="AC199" s="46"/>
    </row>
    <row r="200" spans="1:29" ht="39.950000000000003" customHeight="1" x14ac:dyDescent="0.45">
      <c r="A200" s="140"/>
      <c r="B200" s="152"/>
      <c r="C200" s="67">
        <v>197</v>
      </c>
      <c r="D200" s="78" t="s">
        <v>174</v>
      </c>
      <c r="E200" s="107" t="s">
        <v>741</v>
      </c>
      <c r="F200" s="51" t="s">
        <v>35</v>
      </c>
      <c r="G200" s="51" t="s">
        <v>157</v>
      </c>
      <c r="H200" s="95">
        <v>20.79</v>
      </c>
      <c r="I200" s="32"/>
      <c r="J200" s="38">
        <f t="shared" si="6"/>
        <v>0</v>
      </c>
      <c r="K200" s="39" t="str">
        <f t="shared" si="7"/>
        <v>OK</v>
      </c>
      <c r="L200" s="128"/>
      <c r="M200" s="128"/>
      <c r="N200" s="128"/>
      <c r="O200" s="128"/>
      <c r="P200" s="128"/>
      <c r="Q200" s="128"/>
      <c r="R200" s="31"/>
      <c r="S200" s="31"/>
      <c r="T200" s="31"/>
      <c r="U200" s="31"/>
      <c r="V200" s="31"/>
      <c r="W200" s="31"/>
      <c r="X200" s="46"/>
      <c r="Y200" s="46"/>
      <c r="Z200" s="46"/>
      <c r="AA200" s="46"/>
      <c r="AB200" s="46"/>
      <c r="AC200" s="46"/>
    </row>
    <row r="201" spans="1:29" ht="39.950000000000003" customHeight="1" x14ac:dyDescent="0.45">
      <c r="A201" s="140"/>
      <c r="B201" s="152"/>
      <c r="C201" s="67">
        <v>198</v>
      </c>
      <c r="D201" s="78" t="s">
        <v>175</v>
      </c>
      <c r="E201" s="107" t="s">
        <v>743</v>
      </c>
      <c r="F201" s="51" t="s">
        <v>35</v>
      </c>
      <c r="G201" s="51" t="s">
        <v>157</v>
      </c>
      <c r="H201" s="95">
        <v>30</v>
      </c>
      <c r="I201" s="32"/>
      <c r="J201" s="38">
        <f t="shared" si="6"/>
        <v>0</v>
      </c>
      <c r="K201" s="39" t="str">
        <f t="shared" si="7"/>
        <v>OK</v>
      </c>
      <c r="L201" s="128"/>
      <c r="M201" s="128"/>
      <c r="N201" s="128"/>
      <c r="O201" s="128"/>
      <c r="P201" s="128"/>
      <c r="Q201" s="128"/>
      <c r="R201" s="31"/>
      <c r="S201" s="31"/>
      <c r="T201" s="31"/>
      <c r="U201" s="31"/>
      <c r="V201" s="31"/>
      <c r="W201" s="31"/>
      <c r="X201" s="46"/>
      <c r="Y201" s="46"/>
      <c r="Z201" s="46"/>
      <c r="AA201" s="46"/>
      <c r="AB201" s="46"/>
      <c r="AC201" s="46"/>
    </row>
    <row r="202" spans="1:29" ht="39.950000000000003" customHeight="1" x14ac:dyDescent="0.45">
      <c r="A202" s="140"/>
      <c r="B202" s="152"/>
      <c r="C202" s="67">
        <v>199</v>
      </c>
      <c r="D202" s="78" t="s">
        <v>176</v>
      </c>
      <c r="E202" s="107" t="s">
        <v>743</v>
      </c>
      <c r="F202" s="51" t="s">
        <v>35</v>
      </c>
      <c r="G202" s="51" t="s">
        <v>157</v>
      </c>
      <c r="H202" s="95">
        <v>20</v>
      </c>
      <c r="I202" s="32"/>
      <c r="J202" s="38">
        <f t="shared" si="6"/>
        <v>0</v>
      </c>
      <c r="K202" s="39" t="str">
        <f t="shared" si="7"/>
        <v>OK</v>
      </c>
      <c r="L202" s="128"/>
      <c r="M202" s="128"/>
      <c r="N202" s="128"/>
      <c r="O202" s="128"/>
      <c r="P202" s="128"/>
      <c r="Q202" s="128"/>
      <c r="R202" s="31"/>
      <c r="S202" s="31"/>
      <c r="T202" s="31"/>
      <c r="U202" s="31"/>
      <c r="V202" s="31"/>
      <c r="W202" s="31"/>
      <c r="X202" s="46"/>
      <c r="Y202" s="46"/>
      <c r="Z202" s="46"/>
      <c r="AA202" s="46"/>
      <c r="AB202" s="46"/>
      <c r="AC202" s="46"/>
    </row>
    <row r="203" spans="1:29" ht="39.950000000000003" customHeight="1" x14ac:dyDescent="0.45">
      <c r="A203" s="140"/>
      <c r="B203" s="152"/>
      <c r="C203" s="67">
        <v>200</v>
      </c>
      <c r="D203" s="78" t="s">
        <v>177</v>
      </c>
      <c r="E203" s="107" t="s">
        <v>743</v>
      </c>
      <c r="F203" s="51" t="s">
        <v>35</v>
      </c>
      <c r="G203" s="51" t="s">
        <v>157</v>
      </c>
      <c r="H203" s="95">
        <v>30</v>
      </c>
      <c r="I203" s="32"/>
      <c r="J203" s="38">
        <f t="shared" si="6"/>
        <v>0</v>
      </c>
      <c r="K203" s="39" t="str">
        <f t="shared" si="7"/>
        <v>OK</v>
      </c>
      <c r="L203" s="128"/>
      <c r="M203" s="128"/>
      <c r="N203" s="128"/>
      <c r="O203" s="128"/>
      <c r="P203" s="128"/>
      <c r="Q203" s="128"/>
      <c r="R203" s="31"/>
      <c r="S203" s="31"/>
      <c r="T203" s="31"/>
      <c r="U203" s="31"/>
      <c r="V203" s="31"/>
      <c r="W203" s="31"/>
      <c r="X203" s="46"/>
      <c r="Y203" s="46"/>
      <c r="Z203" s="46"/>
      <c r="AA203" s="46"/>
      <c r="AB203" s="46"/>
      <c r="AC203" s="46"/>
    </row>
    <row r="204" spans="1:29" ht="39.950000000000003" customHeight="1" x14ac:dyDescent="0.45">
      <c r="A204" s="140"/>
      <c r="B204" s="152"/>
      <c r="C204" s="67">
        <v>201</v>
      </c>
      <c r="D204" s="78" t="s">
        <v>178</v>
      </c>
      <c r="E204" s="107" t="s">
        <v>743</v>
      </c>
      <c r="F204" s="51" t="s">
        <v>35</v>
      </c>
      <c r="G204" s="51" t="s">
        <v>157</v>
      </c>
      <c r="H204" s="95">
        <v>25</v>
      </c>
      <c r="I204" s="32"/>
      <c r="J204" s="38">
        <f t="shared" si="6"/>
        <v>0</v>
      </c>
      <c r="K204" s="39" t="str">
        <f t="shared" si="7"/>
        <v>OK</v>
      </c>
      <c r="L204" s="128"/>
      <c r="M204" s="128"/>
      <c r="N204" s="128"/>
      <c r="O204" s="128"/>
      <c r="P204" s="128"/>
      <c r="Q204" s="128"/>
      <c r="R204" s="31"/>
      <c r="S204" s="31"/>
      <c r="T204" s="31"/>
      <c r="U204" s="31"/>
      <c r="V204" s="31"/>
      <c r="W204" s="31"/>
      <c r="X204" s="46"/>
      <c r="Y204" s="46"/>
      <c r="Z204" s="46"/>
      <c r="AA204" s="46"/>
      <c r="AB204" s="46"/>
      <c r="AC204" s="46"/>
    </row>
    <row r="205" spans="1:29" ht="39.950000000000003" customHeight="1" x14ac:dyDescent="0.45">
      <c r="A205" s="140"/>
      <c r="B205" s="152"/>
      <c r="C205" s="67">
        <v>202</v>
      </c>
      <c r="D205" s="78" t="s">
        <v>179</v>
      </c>
      <c r="E205" s="107" t="s">
        <v>743</v>
      </c>
      <c r="F205" s="51" t="s">
        <v>35</v>
      </c>
      <c r="G205" s="51" t="s">
        <v>157</v>
      </c>
      <c r="H205" s="95">
        <v>20</v>
      </c>
      <c r="I205" s="32"/>
      <c r="J205" s="38">
        <f t="shared" si="6"/>
        <v>0</v>
      </c>
      <c r="K205" s="39" t="str">
        <f t="shared" si="7"/>
        <v>OK</v>
      </c>
      <c r="L205" s="128"/>
      <c r="M205" s="128"/>
      <c r="N205" s="128"/>
      <c r="O205" s="128"/>
      <c r="P205" s="128"/>
      <c r="Q205" s="128"/>
      <c r="R205" s="31"/>
      <c r="S205" s="31"/>
      <c r="T205" s="31"/>
      <c r="U205" s="31"/>
      <c r="V205" s="31"/>
      <c r="W205" s="31"/>
      <c r="X205" s="46"/>
      <c r="Y205" s="46"/>
      <c r="Z205" s="46"/>
      <c r="AA205" s="46"/>
      <c r="AB205" s="46"/>
      <c r="AC205" s="46"/>
    </row>
    <row r="206" spans="1:29" ht="39.950000000000003" customHeight="1" x14ac:dyDescent="0.45">
      <c r="A206" s="140"/>
      <c r="B206" s="152"/>
      <c r="C206" s="67">
        <v>203</v>
      </c>
      <c r="D206" s="78" t="s">
        <v>180</v>
      </c>
      <c r="E206" s="107" t="s">
        <v>480</v>
      </c>
      <c r="F206" s="51" t="s">
        <v>35</v>
      </c>
      <c r="G206" s="51" t="s">
        <v>157</v>
      </c>
      <c r="H206" s="95">
        <v>8.35</v>
      </c>
      <c r="I206" s="32"/>
      <c r="J206" s="38">
        <f t="shared" si="6"/>
        <v>0</v>
      </c>
      <c r="K206" s="39" t="str">
        <f t="shared" si="7"/>
        <v>OK</v>
      </c>
      <c r="L206" s="128"/>
      <c r="M206" s="128"/>
      <c r="N206" s="128"/>
      <c r="O206" s="128"/>
      <c r="P206" s="128"/>
      <c r="Q206" s="128"/>
      <c r="R206" s="31"/>
      <c r="S206" s="31"/>
      <c r="T206" s="31"/>
      <c r="U206" s="31"/>
      <c r="V206" s="31"/>
      <c r="W206" s="31"/>
      <c r="X206" s="46"/>
      <c r="Y206" s="46"/>
      <c r="Z206" s="46"/>
      <c r="AA206" s="46"/>
      <c r="AB206" s="46"/>
      <c r="AC206" s="46"/>
    </row>
    <row r="207" spans="1:29" ht="39.950000000000003" customHeight="1" x14ac:dyDescent="0.45">
      <c r="A207" s="140"/>
      <c r="B207" s="152"/>
      <c r="C207" s="67">
        <v>204</v>
      </c>
      <c r="D207" s="78" t="s">
        <v>181</v>
      </c>
      <c r="E207" s="107" t="s">
        <v>741</v>
      </c>
      <c r="F207" s="51" t="s">
        <v>35</v>
      </c>
      <c r="G207" s="51" t="s">
        <v>157</v>
      </c>
      <c r="H207" s="95">
        <v>10</v>
      </c>
      <c r="I207" s="32"/>
      <c r="J207" s="38">
        <f t="shared" si="6"/>
        <v>0</v>
      </c>
      <c r="K207" s="39" t="str">
        <f t="shared" si="7"/>
        <v>OK</v>
      </c>
      <c r="L207" s="128"/>
      <c r="M207" s="128"/>
      <c r="N207" s="128"/>
      <c r="O207" s="128"/>
      <c r="P207" s="128"/>
      <c r="Q207" s="128"/>
      <c r="R207" s="31"/>
      <c r="S207" s="31"/>
      <c r="T207" s="31"/>
      <c r="U207" s="31"/>
      <c r="V207" s="31"/>
      <c r="W207" s="31"/>
      <c r="X207" s="46"/>
      <c r="Y207" s="46"/>
      <c r="Z207" s="46"/>
      <c r="AA207" s="46"/>
      <c r="AB207" s="46"/>
      <c r="AC207" s="46"/>
    </row>
    <row r="208" spans="1:29" ht="39.950000000000003" customHeight="1" x14ac:dyDescent="0.45">
      <c r="A208" s="140"/>
      <c r="B208" s="152"/>
      <c r="C208" s="67">
        <v>205</v>
      </c>
      <c r="D208" s="78" t="s">
        <v>182</v>
      </c>
      <c r="E208" s="107" t="s">
        <v>34</v>
      </c>
      <c r="F208" s="51" t="s">
        <v>35</v>
      </c>
      <c r="G208" s="51" t="s">
        <v>157</v>
      </c>
      <c r="H208" s="95">
        <v>22.26</v>
      </c>
      <c r="I208" s="32"/>
      <c r="J208" s="38">
        <f t="shared" si="6"/>
        <v>0</v>
      </c>
      <c r="K208" s="39" t="str">
        <f t="shared" si="7"/>
        <v>OK</v>
      </c>
      <c r="L208" s="128"/>
      <c r="M208" s="128"/>
      <c r="N208" s="128"/>
      <c r="O208" s="128"/>
      <c r="P208" s="128"/>
      <c r="Q208" s="128"/>
      <c r="R208" s="31"/>
      <c r="S208" s="31"/>
      <c r="T208" s="31"/>
      <c r="U208" s="31"/>
      <c r="V208" s="31"/>
      <c r="W208" s="31"/>
      <c r="X208" s="46"/>
      <c r="Y208" s="46"/>
      <c r="Z208" s="46"/>
      <c r="AA208" s="46"/>
      <c r="AB208" s="46"/>
      <c r="AC208" s="46"/>
    </row>
    <row r="209" spans="1:29" ht="39.950000000000003" customHeight="1" x14ac:dyDescent="0.45">
      <c r="A209" s="140"/>
      <c r="B209" s="152"/>
      <c r="C209" s="67">
        <v>206</v>
      </c>
      <c r="D209" s="78" t="s">
        <v>183</v>
      </c>
      <c r="E209" s="107" t="s">
        <v>34</v>
      </c>
      <c r="F209" s="51" t="s">
        <v>35</v>
      </c>
      <c r="G209" s="51" t="s">
        <v>157</v>
      </c>
      <c r="H209" s="95">
        <v>16.690000000000001</v>
      </c>
      <c r="I209" s="32"/>
      <c r="J209" s="38">
        <f t="shared" si="6"/>
        <v>0</v>
      </c>
      <c r="K209" s="39" t="str">
        <f t="shared" si="7"/>
        <v>OK</v>
      </c>
      <c r="L209" s="128"/>
      <c r="M209" s="128"/>
      <c r="N209" s="128"/>
      <c r="O209" s="128"/>
      <c r="P209" s="128"/>
      <c r="Q209" s="128"/>
      <c r="R209" s="31"/>
      <c r="S209" s="31"/>
      <c r="T209" s="31"/>
      <c r="U209" s="31"/>
      <c r="V209" s="31"/>
      <c r="W209" s="31"/>
      <c r="X209" s="46"/>
      <c r="Y209" s="46"/>
      <c r="Z209" s="46"/>
      <c r="AA209" s="46"/>
      <c r="AB209" s="46"/>
      <c r="AC209" s="46"/>
    </row>
    <row r="210" spans="1:29" ht="39.950000000000003" customHeight="1" x14ac:dyDescent="0.45">
      <c r="A210" s="140"/>
      <c r="B210" s="152"/>
      <c r="C210" s="67">
        <v>207</v>
      </c>
      <c r="D210" s="78" t="s">
        <v>184</v>
      </c>
      <c r="E210" s="107" t="s">
        <v>34</v>
      </c>
      <c r="F210" s="51" t="s">
        <v>35</v>
      </c>
      <c r="G210" s="51" t="s">
        <v>157</v>
      </c>
      <c r="H210" s="95">
        <v>33.96</v>
      </c>
      <c r="I210" s="32"/>
      <c r="J210" s="38">
        <f t="shared" si="6"/>
        <v>0</v>
      </c>
      <c r="K210" s="39" t="str">
        <f t="shared" si="7"/>
        <v>OK</v>
      </c>
      <c r="L210" s="128"/>
      <c r="M210" s="128"/>
      <c r="N210" s="128"/>
      <c r="O210" s="128"/>
      <c r="P210" s="128"/>
      <c r="Q210" s="128"/>
      <c r="R210" s="31"/>
      <c r="S210" s="31"/>
      <c r="T210" s="31"/>
      <c r="U210" s="31"/>
      <c r="V210" s="31"/>
      <c r="W210" s="31"/>
      <c r="X210" s="46"/>
      <c r="Y210" s="46"/>
      <c r="Z210" s="46"/>
      <c r="AA210" s="46"/>
      <c r="AB210" s="46"/>
      <c r="AC210" s="46"/>
    </row>
    <row r="211" spans="1:29" ht="39.950000000000003" customHeight="1" x14ac:dyDescent="0.45">
      <c r="A211" s="140"/>
      <c r="B211" s="152"/>
      <c r="C211" s="67">
        <v>208</v>
      </c>
      <c r="D211" s="78" t="s">
        <v>185</v>
      </c>
      <c r="E211" s="107" t="s">
        <v>34</v>
      </c>
      <c r="F211" s="51" t="s">
        <v>35</v>
      </c>
      <c r="G211" s="51" t="s">
        <v>157</v>
      </c>
      <c r="H211" s="95">
        <v>17.690000000000001</v>
      </c>
      <c r="I211" s="32"/>
      <c r="J211" s="38">
        <f t="shared" si="6"/>
        <v>0</v>
      </c>
      <c r="K211" s="39" t="str">
        <f t="shared" si="7"/>
        <v>OK</v>
      </c>
      <c r="L211" s="128"/>
      <c r="M211" s="128"/>
      <c r="N211" s="128"/>
      <c r="O211" s="128"/>
      <c r="P211" s="128"/>
      <c r="Q211" s="128"/>
      <c r="R211" s="31"/>
      <c r="S211" s="31"/>
      <c r="T211" s="31"/>
      <c r="U211" s="31"/>
      <c r="V211" s="31"/>
      <c r="W211" s="31"/>
      <c r="X211" s="46"/>
      <c r="Y211" s="46"/>
      <c r="Z211" s="46"/>
      <c r="AA211" s="46"/>
      <c r="AB211" s="46"/>
      <c r="AC211" s="46"/>
    </row>
    <row r="212" spans="1:29" ht="39.950000000000003" customHeight="1" x14ac:dyDescent="0.45">
      <c r="A212" s="140"/>
      <c r="B212" s="152"/>
      <c r="C212" s="67">
        <v>209</v>
      </c>
      <c r="D212" s="78" t="s">
        <v>186</v>
      </c>
      <c r="E212" s="107" t="s">
        <v>741</v>
      </c>
      <c r="F212" s="51" t="s">
        <v>35</v>
      </c>
      <c r="G212" s="51" t="s">
        <v>157</v>
      </c>
      <c r="H212" s="95">
        <v>28.15</v>
      </c>
      <c r="I212" s="32"/>
      <c r="J212" s="38">
        <f t="shared" si="6"/>
        <v>0</v>
      </c>
      <c r="K212" s="39" t="str">
        <f t="shared" si="7"/>
        <v>OK</v>
      </c>
      <c r="L212" s="128"/>
      <c r="M212" s="128"/>
      <c r="N212" s="128"/>
      <c r="O212" s="128"/>
      <c r="P212" s="128"/>
      <c r="Q212" s="128"/>
      <c r="R212" s="31"/>
      <c r="S212" s="31"/>
      <c r="T212" s="31"/>
      <c r="U212" s="31"/>
      <c r="V212" s="31"/>
      <c r="W212" s="31"/>
      <c r="X212" s="46"/>
      <c r="Y212" s="46"/>
      <c r="Z212" s="46"/>
      <c r="AA212" s="46"/>
      <c r="AB212" s="46"/>
      <c r="AC212" s="46"/>
    </row>
    <row r="213" spans="1:29" ht="39.950000000000003" customHeight="1" x14ac:dyDescent="0.45">
      <c r="A213" s="140"/>
      <c r="B213" s="152"/>
      <c r="C213" s="67">
        <v>210</v>
      </c>
      <c r="D213" s="78" t="s">
        <v>187</v>
      </c>
      <c r="E213" s="107" t="s">
        <v>741</v>
      </c>
      <c r="F213" s="51" t="s">
        <v>35</v>
      </c>
      <c r="G213" s="51" t="s">
        <v>157</v>
      </c>
      <c r="H213" s="95">
        <v>47.56</v>
      </c>
      <c r="I213" s="32"/>
      <c r="J213" s="38">
        <f t="shared" si="6"/>
        <v>0</v>
      </c>
      <c r="K213" s="39" t="str">
        <f t="shared" si="7"/>
        <v>OK</v>
      </c>
      <c r="L213" s="128"/>
      <c r="M213" s="128"/>
      <c r="N213" s="128"/>
      <c r="O213" s="128"/>
      <c r="P213" s="128"/>
      <c r="Q213" s="128"/>
      <c r="R213" s="31"/>
      <c r="S213" s="31"/>
      <c r="T213" s="31"/>
      <c r="U213" s="31"/>
      <c r="V213" s="31"/>
      <c r="W213" s="31"/>
      <c r="X213" s="46"/>
      <c r="Y213" s="46"/>
      <c r="Z213" s="46"/>
      <c r="AA213" s="46"/>
      <c r="AB213" s="46"/>
      <c r="AC213" s="46"/>
    </row>
    <row r="214" spans="1:29" ht="39.950000000000003" customHeight="1" x14ac:dyDescent="0.45">
      <c r="A214" s="140"/>
      <c r="B214" s="152"/>
      <c r="C214" s="67">
        <v>211</v>
      </c>
      <c r="D214" s="78" t="s">
        <v>188</v>
      </c>
      <c r="E214" s="107" t="s">
        <v>741</v>
      </c>
      <c r="F214" s="51" t="s">
        <v>35</v>
      </c>
      <c r="G214" s="51" t="s">
        <v>40</v>
      </c>
      <c r="H214" s="95">
        <v>71.11</v>
      </c>
      <c r="I214" s="32"/>
      <c r="J214" s="38">
        <f t="shared" si="6"/>
        <v>0</v>
      </c>
      <c r="K214" s="39" t="str">
        <f t="shared" si="7"/>
        <v>OK</v>
      </c>
      <c r="L214" s="128"/>
      <c r="M214" s="128"/>
      <c r="N214" s="128"/>
      <c r="O214" s="128"/>
      <c r="P214" s="128"/>
      <c r="Q214" s="128"/>
      <c r="R214" s="31"/>
      <c r="S214" s="31"/>
      <c r="T214" s="31"/>
      <c r="U214" s="31"/>
      <c r="V214" s="31"/>
      <c r="W214" s="31"/>
      <c r="X214" s="46"/>
      <c r="Y214" s="46"/>
      <c r="Z214" s="46"/>
      <c r="AA214" s="46"/>
      <c r="AB214" s="46"/>
      <c r="AC214" s="46"/>
    </row>
    <row r="215" spans="1:29" ht="39.950000000000003" customHeight="1" x14ac:dyDescent="0.45">
      <c r="A215" s="140"/>
      <c r="B215" s="152"/>
      <c r="C215" s="67">
        <v>212</v>
      </c>
      <c r="D215" s="78" t="s">
        <v>189</v>
      </c>
      <c r="E215" s="107" t="s">
        <v>741</v>
      </c>
      <c r="F215" s="51" t="s">
        <v>35</v>
      </c>
      <c r="G215" s="51" t="s">
        <v>157</v>
      </c>
      <c r="H215" s="95">
        <v>19</v>
      </c>
      <c r="I215" s="32"/>
      <c r="J215" s="38">
        <f t="shared" si="6"/>
        <v>0</v>
      </c>
      <c r="K215" s="39" t="str">
        <f t="shared" si="7"/>
        <v>OK</v>
      </c>
      <c r="L215" s="128"/>
      <c r="M215" s="128"/>
      <c r="N215" s="128"/>
      <c r="O215" s="128"/>
      <c r="P215" s="128"/>
      <c r="Q215" s="128"/>
      <c r="R215" s="31"/>
      <c r="S215" s="31"/>
      <c r="T215" s="31"/>
      <c r="U215" s="31"/>
      <c r="V215" s="31"/>
      <c r="W215" s="31"/>
      <c r="X215" s="46"/>
      <c r="Y215" s="46"/>
      <c r="Z215" s="46"/>
      <c r="AA215" s="46"/>
      <c r="AB215" s="46"/>
      <c r="AC215" s="46"/>
    </row>
    <row r="216" spans="1:29" ht="39.950000000000003" customHeight="1" x14ac:dyDescent="0.45">
      <c r="A216" s="140"/>
      <c r="B216" s="152"/>
      <c r="C216" s="67">
        <v>213</v>
      </c>
      <c r="D216" s="78" t="s">
        <v>190</v>
      </c>
      <c r="E216" s="107" t="s">
        <v>741</v>
      </c>
      <c r="F216" s="51" t="s">
        <v>35</v>
      </c>
      <c r="G216" s="51" t="s">
        <v>157</v>
      </c>
      <c r="H216" s="95">
        <v>13.51</v>
      </c>
      <c r="I216" s="32"/>
      <c r="J216" s="38">
        <f t="shared" si="6"/>
        <v>0</v>
      </c>
      <c r="K216" s="39" t="str">
        <f t="shared" si="7"/>
        <v>OK</v>
      </c>
      <c r="L216" s="128"/>
      <c r="M216" s="128"/>
      <c r="N216" s="128"/>
      <c r="O216" s="128"/>
      <c r="P216" s="128"/>
      <c r="Q216" s="128"/>
      <c r="R216" s="31"/>
      <c r="S216" s="31"/>
      <c r="T216" s="31"/>
      <c r="U216" s="31"/>
      <c r="V216" s="31"/>
      <c r="W216" s="31"/>
      <c r="X216" s="46"/>
      <c r="Y216" s="46"/>
      <c r="Z216" s="46"/>
      <c r="AA216" s="46"/>
      <c r="AB216" s="46"/>
      <c r="AC216" s="46"/>
    </row>
    <row r="217" spans="1:29" ht="39.950000000000003" customHeight="1" x14ac:dyDescent="0.45">
      <c r="A217" s="140"/>
      <c r="B217" s="152"/>
      <c r="C217" s="67">
        <v>214</v>
      </c>
      <c r="D217" s="78" t="s">
        <v>191</v>
      </c>
      <c r="E217" s="107" t="s">
        <v>741</v>
      </c>
      <c r="F217" s="51" t="s">
        <v>35</v>
      </c>
      <c r="G217" s="51" t="s">
        <v>157</v>
      </c>
      <c r="H217" s="95">
        <v>14</v>
      </c>
      <c r="I217" s="32"/>
      <c r="J217" s="38">
        <f t="shared" si="6"/>
        <v>0</v>
      </c>
      <c r="K217" s="39" t="str">
        <f t="shared" si="7"/>
        <v>OK</v>
      </c>
      <c r="L217" s="128"/>
      <c r="M217" s="128"/>
      <c r="N217" s="128"/>
      <c r="O217" s="128"/>
      <c r="P217" s="128"/>
      <c r="Q217" s="128"/>
      <c r="R217" s="31"/>
      <c r="S217" s="31"/>
      <c r="T217" s="31"/>
      <c r="U217" s="31"/>
      <c r="V217" s="31"/>
      <c r="W217" s="31"/>
      <c r="X217" s="46"/>
      <c r="Y217" s="46"/>
      <c r="Z217" s="46"/>
      <c r="AA217" s="46"/>
      <c r="AB217" s="46"/>
      <c r="AC217" s="46"/>
    </row>
    <row r="218" spans="1:29" ht="39.950000000000003" customHeight="1" x14ac:dyDescent="0.45">
      <c r="A218" s="140"/>
      <c r="B218" s="152"/>
      <c r="C218" s="67">
        <v>215</v>
      </c>
      <c r="D218" s="78" t="s">
        <v>192</v>
      </c>
      <c r="E218" s="107" t="s">
        <v>34</v>
      </c>
      <c r="F218" s="51" t="s">
        <v>35</v>
      </c>
      <c r="G218" s="51" t="s">
        <v>157</v>
      </c>
      <c r="H218" s="95">
        <v>21.79</v>
      </c>
      <c r="I218" s="32"/>
      <c r="J218" s="38">
        <f t="shared" si="6"/>
        <v>0</v>
      </c>
      <c r="K218" s="39" t="str">
        <f t="shared" si="7"/>
        <v>OK</v>
      </c>
      <c r="L218" s="128"/>
      <c r="M218" s="128"/>
      <c r="N218" s="128"/>
      <c r="O218" s="128"/>
      <c r="P218" s="128"/>
      <c r="Q218" s="128"/>
      <c r="R218" s="31"/>
      <c r="S218" s="31"/>
      <c r="T218" s="31"/>
      <c r="U218" s="31"/>
      <c r="V218" s="31"/>
      <c r="W218" s="31"/>
      <c r="X218" s="46"/>
      <c r="Y218" s="46"/>
      <c r="Z218" s="46"/>
      <c r="AA218" s="46"/>
      <c r="AB218" s="46"/>
      <c r="AC218" s="46"/>
    </row>
    <row r="219" spans="1:29" ht="39.950000000000003" customHeight="1" x14ac:dyDescent="0.45">
      <c r="A219" s="140"/>
      <c r="B219" s="152"/>
      <c r="C219" s="67">
        <v>216</v>
      </c>
      <c r="D219" s="78" t="s">
        <v>193</v>
      </c>
      <c r="E219" s="107" t="s">
        <v>34</v>
      </c>
      <c r="F219" s="51" t="s">
        <v>35</v>
      </c>
      <c r="G219" s="51" t="s">
        <v>157</v>
      </c>
      <c r="H219" s="95">
        <v>45</v>
      </c>
      <c r="I219" s="32"/>
      <c r="J219" s="38">
        <f t="shared" si="6"/>
        <v>0</v>
      </c>
      <c r="K219" s="39" t="str">
        <f t="shared" si="7"/>
        <v>OK</v>
      </c>
      <c r="L219" s="128"/>
      <c r="M219" s="128"/>
      <c r="N219" s="128"/>
      <c r="O219" s="128"/>
      <c r="P219" s="128"/>
      <c r="Q219" s="128"/>
      <c r="R219" s="31"/>
      <c r="S219" s="31"/>
      <c r="T219" s="31"/>
      <c r="U219" s="31"/>
      <c r="V219" s="31"/>
      <c r="W219" s="31"/>
      <c r="X219" s="46"/>
      <c r="Y219" s="46"/>
      <c r="Z219" s="46"/>
      <c r="AA219" s="46"/>
      <c r="AB219" s="46"/>
      <c r="AC219" s="46"/>
    </row>
    <row r="220" spans="1:29" ht="39.950000000000003" customHeight="1" x14ac:dyDescent="0.45">
      <c r="A220" s="140"/>
      <c r="B220" s="152"/>
      <c r="C220" s="67">
        <v>217</v>
      </c>
      <c r="D220" s="78" t="s">
        <v>194</v>
      </c>
      <c r="E220" s="107" t="s">
        <v>480</v>
      </c>
      <c r="F220" s="51" t="s">
        <v>35</v>
      </c>
      <c r="G220" s="51" t="s">
        <v>157</v>
      </c>
      <c r="H220" s="95">
        <v>25</v>
      </c>
      <c r="I220" s="32"/>
      <c r="J220" s="38">
        <f t="shared" si="6"/>
        <v>0</v>
      </c>
      <c r="K220" s="39" t="str">
        <f t="shared" si="7"/>
        <v>OK</v>
      </c>
      <c r="L220" s="128"/>
      <c r="M220" s="128"/>
      <c r="N220" s="128"/>
      <c r="O220" s="128"/>
      <c r="P220" s="128"/>
      <c r="Q220" s="128"/>
      <c r="R220" s="31"/>
      <c r="S220" s="31"/>
      <c r="T220" s="31"/>
      <c r="U220" s="31"/>
      <c r="V220" s="31"/>
      <c r="W220" s="31"/>
      <c r="X220" s="46"/>
      <c r="Y220" s="46"/>
      <c r="Z220" s="46"/>
      <c r="AA220" s="46"/>
      <c r="AB220" s="46"/>
      <c r="AC220" s="46"/>
    </row>
    <row r="221" spans="1:29" ht="39.950000000000003" customHeight="1" x14ac:dyDescent="0.45">
      <c r="A221" s="140"/>
      <c r="B221" s="152"/>
      <c r="C221" s="67">
        <v>218</v>
      </c>
      <c r="D221" s="78" t="s">
        <v>195</v>
      </c>
      <c r="E221" s="107" t="s">
        <v>741</v>
      </c>
      <c r="F221" s="51" t="s">
        <v>35</v>
      </c>
      <c r="G221" s="51" t="s">
        <v>157</v>
      </c>
      <c r="H221" s="95">
        <v>40.590000000000003</v>
      </c>
      <c r="I221" s="32"/>
      <c r="J221" s="38">
        <f t="shared" si="6"/>
        <v>0</v>
      </c>
      <c r="K221" s="39" t="str">
        <f t="shared" si="7"/>
        <v>OK</v>
      </c>
      <c r="L221" s="128"/>
      <c r="M221" s="128"/>
      <c r="N221" s="128"/>
      <c r="O221" s="128"/>
      <c r="P221" s="128"/>
      <c r="Q221" s="128"/>
      <c r="R221" s="31"/>
      <c r="S221" s="31"/>
      <c r="T221" s="31"/>
      <c r="U221" s="31"/>
      <c r="V221" s="31"/>
      <c r="W221" s="31"/>
      <c r="X221" s="46"/>
      <c r="Y221" s="46"/>
      <c r="Z221" s="46"/>
      <c r="AA221" s="46"/>
      <c r="AB221" s="46"/>
      <c r="AC221" s="46"/>
    </row>
    <row r="222" spans="1:29" ht="39.950000000000003" customHeight="1" x14ac:dyDescent="0.45">
      <c r="A222" s="140"/>
      <c r="B222" s="152"/>
      <c r="C222" s="67">
        <v>219</v>
      </c>
      <c r="D222" s="78" t="s">
        <v>196</v>
      </c>
      <c r="E222" s="107" t="s">
        <v>741</v>
      </c>
      <c r="F222" s="51" t="s">
        <v>35</v>
      </c>
      <c r="G222" s="51" t="s">
        <v>157</v>
      </c>
      <c r="H222" s="95">
        <v>34</v>
      </c>
      <c r="I222" s="32"/>
      <c r="J222" s="38">
        <f t="shared" si="6"/>
        <v>0</v>
      </c>
      <c r="K222" s="39" t="str">
        <f t="shared" si="7"/>
        <v>OK</v>
      </c>
      <c r="L222" s="128"/>
      <c r="M222" s="128"/>
      <c r="N222" s="128"/>
      <c r="O222" s="128"/>
      <c r="P222" s="128"/>
      <c r="Q222" s="128"/>
      <c r="R222" s="31"/>
      <c r="S222" s="31"/>
      <c r="T222" s="31"/>
      <c r="U222" s="31"/>
      <c r="V222" s="31"/>
      <c r="W222" s="31"/>
      <c r="X222" s="46"/>
      <c r="Y222" s="46"/>
      <c r="Z222" s="46"/>
      <c r="AA222" s="46"/>
      <c r="AB222" s="46"/>
      <c r="AC222" s="46"/>
    </row>
    <row r="223" spans="1:29" ht="39.950000000000003" customHeight="1" x14ac:dyDescent="0.45">
      <c r="A223" s="140"/>
      <c r="B223" s="152"/>
      <c r="C223" s="67">
        <v>220</v>
      </c>
      <c r="D223" s="78" t="s">
        <v>197</v>
      </c>
      <c r="E223" s="107" t="s">
        <v>741</v>
      </c>
      <c r="F223" s="51" t="s">
        <v>35</v>
      </c>
      <c r="G223" s="51" t="s">
        <v>157</v>
      </c>
      <c r="H223" s="95">
        <v>7</v>
      </c>
      <c r="I223" s="32"/>
      <c r="J223" s="38">
        <f t="shared" si="6"/>
        <v>0</v>
      </c>
      <c r="K223" s="39" t="str">
        <f t="shared" si="7"/>
        <v>OK</v>
      </c>
      <c r="L223" s="128"/>
      <c r="M223" s="128"/>
      <c r="N223" s="128"/>
      <c r="O223" s="128"/>
      <c r="P223" s="128"/>
      <c r="Q223" s="128"/>
      <c r="R223" s="31"/>
      <c r="S223" s="31"/>
      <c r="T223" s="31"/>
      <c r="U223" s="31"/>
      <c r="V223" s="31"/>
      <c r="W223" s="31"/>
      <c r="X223" s="46"/>
      <c r="Y223" s="46"/>
      <c r="Z223" s="46"/>
      <c r="AA223" s="46"/>
      <c r="AB223" s="46"/>
      <c r="AC223" s="46"/>
    </row>
    <row r="224" spans="1:29" ht="39.950000000000003" customHeight="1" x14ac:dyDescent="0.45">
      <c r="A224" s="140"/>
      <c r="B224" s="152"/>
      <c r="C224" s="67">
        <v>221</v>
      </c>
      <c r="D224" s="78" t="s">
        <v>198</v>
      </c>
      <c r="E224" s="107" t="s">
        <v>741</v>
      </c>
      <c r="F224" s="51" t="s">
        <v>35</v>
      </c>
      <c r="G224" s="51" t="s">
        <v>157</v>
      </c>
      <c r="H224" s="95">
        <v>44.64</v>
      </c>
      <c r="I224" s="32"/>
      <c r="J224" s="38">
        <f t="shared" si="6"/>
        <v>0</v>
      </c>
      <c r="K224" s="39" t="str">
        <f t="shared" si="7"/>
        <v>OK</v>
      </c>
      <c r="L224" s="128"/>
      <c r="M224" s="128"/>
      <c r="N224" s="128"/>
      <c r="O224" s="128"/>
      <c r="P224" s="128"/>
      <c r="Q224" s="128"/>
      <c r="R224" s="31"/>
      <c r="S224" s="31"/>
      <c r="T224" s="31"/>
      <c r="U224" s="31"/>
      <c r="V224" s="31"/>
      <c r="W224" s="31"/>
      <c r="X224" s="46"/>
      <c r="Y224" s="46"/>
      <c r="Z224" s="46"/>
      <c r="AA224" s="46"/>
      <c r="AB224" s="46"/>
      <c r="AC224" s="46"/>
    </row>
    <row r="225" spans="1:29" ht="39.950000000000003" customHeight="1" x14ac:dyDescent="0.45">
      <c r="A225" s="140"/>
      <c r="B225" s="152"/>
      <c r="C225" s="67">
        <v>222</v>
      </c>
      <c r="D225" s="78" t="s">
        <v>199</v>
      </c>
      <c r="E225" s="107" t="s">
        <v>744</v>
      </c>
      <c r="F225" s="51" t="s">
        <v>35</v>
      </c>
      <c r="G225" s="51" t="s">
        <v>157</v>
      </c>
      <c r="H225" s="95">
        <v>153.91</v>
      </c>
      <c r="I225" s="32"/>
      <c r="J225" s="38">
        <f t="shared" si="6"/>
        <v>0</v>
      </c>
      <c r="K225" s="39" t="str">
        <f t="shared" si="7"/>
        <v>OK</v>
      </c>
      <c r="L225" s="128"/>
      <c r="M225" s="128"/>
      <c r="N225" s="128"/>
      <c r="O225" s="128"/>
      <c r="P225" s="128"/>
      <c r="Q225" s="128"/>
      <c r="R225" s="31"/>
      <c r="S225" s="31"/>
      <c r="T225" s="31"/>
      <c r="U225" s="31"/>
      <c r="V225" s="31"/>
      <c r="W225" s="31"/>
      <c r="X225" s="46"/>
      <c r="Y225" s="46"/>
      <c r="Z225" s="46"/>
      <c r="AA225" s="46"/>
      <c r="AB225" s="46"/>
      <c r="AC225" s="46"/>
    </row>
    <row r="226" spans="1:29" ht="39.950000000000003" customHeight="1" x14ac:dyDescent="0.45">
      <c r="A226" s="140"/>
      <c r="B226" s="152"/>
      <c r="C226" s="67">
        <v>223</v>
      </c>
      <c r="D226" s="78" t="s">
        <v>200</v>
      </c>
      <c r="E226" s="107" t="s">
        <v>745</v>
      </c>
      <c r="F226" s="51" t="s">
        <v>35</v>
      </c>
      <c r="G226" s="51" t="s">
        <v>157</v>
      </c>
      <c r="H226" s="95">
        <v>66.87</v>
      </c>
      <c r="I226" s="32"/>
      <c r="J226" s="38">
        <f t="shared" si="6"/>
        <v>0</v>
      </c>
      <c r="K226" s="39" t="str">
        <f t="shared" si="7"/>
        <v>OK</v>
      </c>
      <c r="L226" s="128"/>
      <c r="M226" s="128"/>
      <c r="N226" s="128"/>
      <c r="O226" s="128"/>
      <c r="P226" s="128"/>
      <c r="Q226" s="128"/>
      <c r="R226" s="31"/>
      <c r="S226" s="31"/>
      <c r="T226" s="31"/>
      <c r="U226" s="31"/>
      <c r="V226" s="31"/>
      <c r="W226" s="31"/>
      <c r="X226" s="46"/>
      <c r="Y226" s="46"/>
      <c r="Z226" s="46"/>
      <c r="AA226" s="46"/>
      <c r="AB226" s="46"/>
      <c r="AC226" s="46"/>
    </row>
    <row r="227" spans="1:29" ht="39.950000000000003" customHeight="1" x14ac:dyDescent="0.45">
      <c r="A227" s="140"/>
      <c r="B227" s="152"/>
      <c r="C227" s="67">
        <v>224</v>
      </c>
      <c r="D227" s="78" t="s">
        <v>746</v>
      </c>
      <c r="E227" s="107" t="s">
        <v>744</v>
      </c>
      <c r="F227" s="51" t="s">
        <v>228</v>
      </c>
      <c r="G227" s="51" t="s">
        <v>157</v>
      </c>
      <c r="H227" s="95">
        <v>222</v>
      </c>
      <c r="I227" s="32"/>
      <c r="J227" s="38">
        <f t="shared" si="6"/>
        <v>0</v>
      </c>
      <c r="K227" s="39" t="str">
        <f t="shared" si="7"/>
        <v>OK</v>
      </c>
      <c r="L227" s="128"/>
      <c r="M227" s="128"/>
      <c r="N227" s="128"/>
      <c r="O227" s="128"/>
      <c r="P227" s="128"/>
      <c r="Q227" s="128"/>
      <c r="R227" s="31"/>
      <c r="S227" s="31"/>
      <c r="T227" s="31"/>
      <c r="U227" s="31"/>
      <c r="V227" s="31"/>
      <c r="W227" s="31"/>
      <c r="X227" s="46"/>
      <c r="Y227" s="46"/>
      <c r="Z227" s="46"/>
      <c r="AA227" s="46"/>
      <c r="AB227" s="46"/>
      <c r="AC227" s="46"/>
    </row>
    <row r="228" spans="1:29" ht="39.950000000000003" customHeight="1" x14ac:dyDescent="0.45">
      <c r="A228" s="140"/>
      <c r="B228" s="152"/>
      <c r="C228" s="67">
        <v>225</v>
      </c>
      <c r="D228" s="78" t="s">
        <v>747</v>
      </c>
      <c r="E228" s="107" t="s">
        <v>481</v>
      </c>
      <c r="F228" s="51" t="s">
        <v>228</v>
      </c>
      <c r="G228" s="51" t="s">
        <v>157</v>
      </c>
      <c r="H228" s="95">
        <v>491.29</v>
      </c>
      <c r="I228" s="32"/>
      <c r="J228" s="38">
        <f t="shared" si="6"/>
        <v>0</v>
      </c>
      <c r="K228" s="39" t="str">
        <f t="shared" si="7"/>
        <v>OK</v>
      </c>
      <c r="L228" s="128"/>
      <c r="M228" s="128"/>
      <c r="N228" s="128"/>
      <c r="O228" s="128"/>
      <c r="P228" s="128"/>
      <c r="Q228" s="128"/>
      <c r="R228" s="31"/>
      <c r="S228" s="31"/>
      <c r="T228" s="31"/>
      <c r="U228" s="31"/>
      <c r="V228" s="31"/>
      <c r="W228" s="31"/>
      <c r="X228" s="46"/>
      <c r="Y228" s="46"/>
      <c r="Z228" s="46"/>
      <c r="AA228" s="46"/>
      <c r="AB228" s="46"/>
      <c r="AC228" s="46"/>
    </row>
    <row r="229" spans="1:29" ht="39.950000000000003" customHeight="1" x14ac:dyDescent="0.45">
      <c r="A229" s="140"/>
      <c r="B229" s="152"/>
      <c r="C229" s="67">
        <v>226</v>
      </c>
      <c r="D229" s="78" t="s">
        <v>201</v>
      </c>
      <c r="E229" s="107" t="s">
        <v>34</v>
      </c>
      <c r="F229" s="51" t="s">
        <v>35</v>
      </c>
      <c r="G229" s="51" t="s">
        <v>157</v>
      </c>
      <c r="H229" s="95">
        <v>27.11</v>
      </c>
      <c r="I229" s="32"/>
      <c r="J229" s="38">
        <f t="shared" si="6"/>
        <v>0</v>
      </c>
      <c r="K229" s="39" t="str">
        <f t="shared" si="7"/>
        <v>OK</v>
      </c>
      <c r="L229" s="128"/>
      <c r="M229" s="128"/>
      <c r="N229" s="128"/>
      <c r="O229" s="128"/>
      <c r="P229" s="128"/>
      <c r="Q229" s="128"/>
      <c r="R229" s="31"/>
      <c r="S229" s="31"/>
      <c r="T229" s="31"/>
      <c r="U229" s="31"/>
      <c r="V229" s="31"/>
      <c r="W229" s="31"/>
      <c r="X229" s="46"/>
      <c r="Y229" s="46"/>
      <c r="Z229" s="46"/>
      <c r="AA229" s="46"/>
      <c r="AB229" s="46"/>
      <c r="AC229" s="46"/>
    </row>
    <row r="230" spans="1:29" ht="39.950000000000003" customHeight="1" x14ac:dyDescent="0.45">
      <c r="A230" s="140"/>
      <c r="B230" s="152"/>
      <c r="C230" s="67">
        <v>227</v>
      </c>
      <c r="D230" s="78" t="s">
        <v>202</v>
      </c>
      <c r="E230" s="107" t="s">
        <v>34</v>
      </c>
      <c r="F230" s="51" t="s">
        <v>35</v>
      </c>
      <c r="G230" s="51" t="s">
        <v>157</v>
      </c>
      <c r="H230" s="95">
        <v>18</v>
      </c>
      <c r="I230" s="32"/>
      <c r="J230" s="38">
        <f t="shared" si="6"/>
        <v>0</v>
      </c>
      <c r="K230" s="39" t="str">
        <f t="shared" si="7"/>
        <v>OK</v>
      </c>
      <c r="L230" s="128"/>
      <c r="M230" s="128"/>
      <c r="N230" s="128"/>
      <c r="O230" s="128"/>
      <c r="P230" s="128"/>
      <c r="Q230" s="128"/>
      <c r="R230" s="31"/>
      <c r="S230" s="31"/>
      <c r="T230" s="31"/>
      <c r="U230" s="31"/>
      <c r="V230" s="31"/>
      <c r="W230" s="31"/>
      <c r="X230" s="46"/>
      <c r="Y230" s="46"/>
      <c r="Z230" s="46"/>
      <c r="AA230" s="46"/>
      <c r="AB230" s="46"/>
      <c r="AC230" s="46"/>
    </row>
    <row r="231" spans="1:29" ht="39.950000000000003" customHeight="1" x14ac:dyDescent="0.45">
      <c r="A231" s="140"/>
      <c r="B231" s="152"/>
      <c r="C231" s="67">
        <v>228</v>
      </c>
      <c r="D231" s="78" t="s">
        <v>203</v>
      </c>
      <c r="E231" s="107" t="s">
        <v>741</v>
      </c>
      <c r="F231" s="51" t="s">
        <v>35</v>
      </c>
      <c r="G231" s="51" t="s">
        <v>157</v>
      </c>
      <c r="H231" s="95">
        <v>27.3</v>
      </c>
      <c r="I231" s="32"/>
      <c r="J231" s="38">
        <f t="shared" si="6"/>
        <v>0</v>
      </c>
      <c r="K231" s="39" t="str">
        <f t="shared" si="7"/>
        <v>OK</v>
      </c>
      <c r="L231" s="128"/>
      <c r="M231" s="128"/>
      <c r="N231" s="128"/>
      <c r="O231" s="128"/>
      <c r="P231" s="128"/>
      <c r="Q231" s="128"/>
      <c r="R231" s="31"/>
      <c r="S231" s="31"/>
      <c r="T231" s="31"/>
      <c r="U231" s="31"/>
      <c r="V231" s="31"/>
      <c r="W231" s="31"/>
      <c r="X231" s="46"/>
      <c r="Y231" s="46"/>
      <c r="Z231" s="46"/>
      <c r="AA231" s="46"/>
      <c r="AB231" s="46"/>
      <c r="AC231" s="46"/>
    </row>
    <row r="232" spans="1:29" ht="39.950000000000003" customHeight="1" x14ac:dyDescent="0.45">
      <c r="A232" s="140"/>
      <c r="B232" s="152"/>
      <c r="C232" s="67">
        <v>229</v>
      </c>
      <c r="D232" s="78" t="s">
        <v>204</v>
      </c>
      <c r="E232" s="107" t="s">
        <v>34</v>
      </c>
      <c r="F232" s="51" t="s">
        <v>35</v>
      </c>
      <c r="G232" s="51" t="s">
        <v>157</v>
      </c>
      <c r="H232" s="95">
        <v>42.67</v>
      </c>
      <c r="I232" s="32"/>
      <c r="J232" s="38">
        <f t="shared" si="6"/>
        <v>0</v>
      </c>
      <c r="K232" s="39" t="str">
        <f t="shared" si="7"/>
        <v>OK</v>
      </c>
      <c r="L232" s="128"/>
      <c r="M232" s="128"/>
      <c r="N232" s="128"/>
      <c r="O232" s="128"/>
      <c r="P232" s="128"/>
      <c r="Q232" s="128"/>
      <c r="R232" s="31"/>
      <c r="S232" s="31"/>
      <c r="T232" s="31"/>
      <c r="U232" s="31"/>
      <c r="V232" s="31"/>
      <c r="W232" s="31"/>
      <c r="X232" s="46"/>
      <c r="Y232" s="46"/>
      <c r="Z232" s="46"/>
      <c r="AA232" s="46"/>
      <c r="AB232" s="46"/>
      <c r="AC232" s="46"/>
    </row>
    <row r="233" spans="1:29" ht="39.950000000000003" customHeight="1" x14ac:dyDescent="0.45">
      <c r="A233" s="140"/>
      <c r="B233" s="152"/>
      <c r="C233" s="67">
        <v>230</v>
      </c>
      <c r="D233" s="78" t="s">
        <v>205</v>
      </c>
      <c r="E233" s="107" t="s">
        <v>741</v>
      </c>
      <c r="F233" s="51" t="s">
        <v>35</v>
      </c>
      <c r="G233" s="51" t="s">
        <v>157</v>
      </c>
      <c r="H233" s="95">
        <v>22.91</v>
      </c>
      <c r="I233" s="32"/>
      <c r="J233" s="38">
        <f t="shared" si="6"/>
        <v>0</v>
      </c>
      <c r="K233" s="39" t="str">
        <f t="shared" si="7"/>
        <v>OK</v>
      </c>
      <c r="L233" s="128"/>
      <c r="M233" s="128"/>
      <c r="N233" s="128"/>
      <c r="O233" s="128"/>
      <c r="P233" s="128"/>
      <c r="Q233" s="128"/>
      <c r="R233" s="31"/>
      <c r="S233" s="31"/>
      <c r="T233" s="31"/>
      <c r="U233" s="31"/>
      <c r="V233" s="31"/>
      <c r="W233" s="31"/>
      <c r="X233" s="46"/>
      <c r="Y233" s="46"/>
      <c r="Z233" s="46"/>
      <c r="AA233" s="46"/>
      <c r="AB233" s="46"/>
      <c r="AC233" s="46"/>
    </row>
    <row r="234" spans="1:29" ht="39.950000000000003" customHeight="1" x14ac:dyDescent="0.45">
      <c r="A234" s="140"/>
      <c r="B234" s="152"/>
      <c r="C234" s="67">
        <v>231</v>
      </c>
      <c r="D234" s="78" t="s">
        <v>748</v>
      </c>
      <c r="E234" s="107" t="s">
        <v>749</v>
      </c>
      <c r="F234" s="51" t="s">
        <v>35</v>
      </c>
      <c r="G234" s="51" t="s">
        <v>157</v>
      </c>
      <c r="H234" s="95">
        <v>8.41</v>
      </c>
      <c r="I234" s="32"/>
      <c r="J234" s="38">
        <f t="shared" si="6"/>
        <v>0</v>
      </c>
      <c r="K234" s="39" t="str">
        <f t="shared" si="7"/>
        <v>OK</v>
      </c>
      <c r="L234" s="128"/>
      <c r="M234" s="128"/>
      <c r="N234" s="128"/>
      <c r="O234" s="128"/>
      <c r="P234" s="128"/>
      <c r="Q234" s="128"/>
      <c r="R234" s="31"/>
      <c r="S234" s="31"/>
      <c r="T234" s="31"/>
      <c r="U234" s="31"/>
      <c r="V234" s="31"/>
      <c r="W234" s="31"/>
      <c r="X234" s="46"/>
      <c r="Y234" s="46"/>
      <c r="Z234" s="46"/>
      <c r="AA234" s="46"/>
      <c r="AB234" s="46"/>
      <c r="AC234" s="46"/>
    </row>
    <row r="235" spans="1:29" ht="39.950000000000003" customHeight="1" x14ac:dyDescent="0.45">
      <c r="A235" s="140"/>
      <c r="B235" s="152"/>
      <c r="C235" s="67">
        <v>232</v>
      </c>
      <c r="D235" s="78" t="s">
        <v>426</v>
      </c>
      <c r="E235" s="107" t="s">
        <v>741</v>
      </c>
      <c r="F235" s="51" t="s">
        <v>228</v>
      </c>
      <c r="G235" s="51" t="s">
        <v>157</v>
      </c>
      <c r="H235" s="95">
        <v>16.82</v>
      </c>
      <c r="I235" s="32"/>
      <c r="J235" s="38">
        <f t="shared" si="6"/>
        <v>0</v>
      </c>
      <c r="K235" s="39" t="str">
        <f t="shared" si="7"/>
        <v>OK</v>
      </c>
      <c r="L235" s="128"/>
      <c r="M235" s="128"/>
      <c r="N235" s="128"/>
      <c r="O235" s="128"/>
      <c r="P235" s="128"/>
      <c r="Q235" s="128"/>
      <c r="R235" s="31"/>
      <c r="S235" s="31"/>
      <c r="T235" s="31"/>
      <c r="U235" s="31"/>
      <c r="V235" s="31"/>
      <c r="W235" s="31"/>
      <c r="X235" s="46"/>
      <c r="Y235" s="46"/>
      <c r="Z235" s="46"/>
      <c r="AA235" s="46"/>
      <c r="AB235" s="46"/>
      <c r="AC235" s="46"/>
    </row>
    <row r="236" spans="1:29" ht="39.950000000000003" customHeight="1" x14ac:dyDescent="0.45">
      <c r="A236" s="140"/>
      <c r="B236" s="152"/>
      <c r="C236" s="67">
        <v>233</v>
      </c>
      <c r="D236" s="78" t="s">
        <v>443</v>
      </c>
      <c r="E236" s="107">
        <v>954</v>
      </c>
      <c r="F236" s="51" t="s">
        <v>228</v>
      </c>
      <c r="G236" s="51" t="s">
        <v>157</v>
      </c>
      <c r="H236" s="95">
        <v>48</v>
      </c>
      <c r="I236" s="32"/>
      <c r="J236" s="38">
        <f t="shared" si="6"/>
        <v>0</v>
      </c>
      <c r="K236" s="39" t="str">
        <f t="shared" si="7"/>
        <v>OK</v>
      </c>
      <c r="L236" s="128"/>
      <c r="M236" s="128"/>
      <c r="N236" s="128"/>
      <c r="O236" s="128"/>
      <c r="P236" s="128"/>
      <c r="Q236" s="128"/>
      <c r="R236" s="31"/>
      <c r="S236" s="31"/>
      <c r="T236" s="31"/>
      <c r="U236" s="31"/>
      <c r="V236" s="31"/>
      <c r="W236" s="31"/>
      <c r="X236" s="46"/>
      <c r="Y236" s="46"/>
      <c r="Z236" s="46"/>
      <c r="AA236" s="46"/>
      <c r="AB236" s="46"/>
      <c r="AC236" s="46"/>
    </row>
    <row r="237" spans="1:29" ht="39.950000000000003" customHeight="1" x14ac:dyDescent="0.45">
      <c r="A237" s="140"/>
      <c r="B237" s="152"/>
      <c r="C237" s="67">
        <v>234</v>
      </c>
      <c r="D237" s="78" t="s">
        <v>444</v>
      </c>
      <c r="E237" s="107" t="s">
        <v>34</v>
      </c>
      <c r="F237" s="51" t="s">
        <v>228</v>
      </c>
      <c r="G237" s="51" t="s">
        <v>157</v>
      </c>
      <c r="H237" s="95">
        <v>27.6</v>
      </c>
      <c r="I237" s="32"/>
      <c r="J237" s="38">
        <f t="shared" si="6"/>
        <v>0</v>
      </c>
      <c r="K237" s="39" t="str">
        <f t="shared" si="7"/>
        <v>OK</v>
      </c>
      <c r="L237" s="128"/>
      <c r="M237" s="128"/>
      <c r="N237" s="128"/>
      <c r="O237" s="128"/>
      <c r="P237" s="128"/>
      <c r="Q237" s="128"/>
      <c r="R237" s="31"/>
      <c r="S237" s="31"/>
      <c r="T237" s="31"/>
      <c r="U237" s="31"/>
      <c r="V237" s="31"/>
      <c r="W237" s="31"/>
      <c r="X237" s="46"/>
      <c r="Y237" s="46"/>
      <c r="Z237" s="46"/>
      <c r="AA237" s="46"/>
      <c r="AB237" s="46"/>
      <c r="AC237" s="46"/>
    </row>
    <row r="238" spans="1:29" ht="39.950000000000003" customHeight="1" x14ac:dyDescent="0.45">
      <c r="A238" s="140"/>
      <c r="B238" s="152"/>
      <c r="C238" s="67">
        <v>235</v>
      </c>
      <c r="D238" s="78" t="s">
        <v>429</v>
      </c>
      <c r="E238" s="107" t="s">
        <v>480</v>
      </c>
      <c r="F238" s="51" t="s">
        <v>228</v>
      </c>
      <c r="G238" s="51" t="s">
        <v>157</v>
      </c>
      <c r="H238" s="95">
        <v>3</v>
      </c>
      <c r="I238" s="32"/>
      <c r="J238" s="38">
        <f t="shared" si="6"/>
        <v>0</v>
      </c>
      <c r="K238" s="39" t="str">
        <f t="shared" si="7"/>
        <v>OK</v>
      </c>
      <c r="L238" s="128"/>
      <c r="M238" s="128"/>
      <c r="N238" s="128"/>
      <c r="O238" s="128"/>
      <c r="P238" s="128"/>
      <c r="Q238" s="128"/>
      <c r="R238" s="31"/>
      <c r="S238" s="31"/>
      <c r="T238" s="31"/>
      <c r="U238" s="31"/>
      <c r="V238" s="31"/>
      <c r="W238" s="31"/>
      <c r="X238" s="46"/>
      <c r="Y238" s="46"/>
      <c r="Z238" s="46"/>
      <c r="AA238" s="46"/>
      <c r="AB238" s="46"/>
      <c r="AC238" s="46"/>
    </row>
    <row r="239" spans="1:29" ht="39.950000000000003" customHeight="1" x14ac:dyDescent="0.45">
      <c r="A239" s="140"/>
      <c r="B239" s="152"/>
      <c r="C239" s="67">
        <v>236</v>
      </c>
      <c r="D239" s="78" t="s">
        <v>442</v>
      </c>
      <c r="E239" s="107" t="s">
        <v>484</v>
      </c>
      <c r="F239" s="51" t="s">
        <v>228</v>
      </c>
      <c r="G239" s="51" t="s">
        <v>157</v>
      </c>
      <c r="H239" s="95">
        <v>9.3000000000000007</v>
      </c>
      <c r="I239" s="32"/>
      <c r="J239" s="38">
        <f t="shared" si="6"/>
        <v>0</v>
      </c>
      <c r="K239" s="39" t="str">
        <f t="shared" si="7"/>
        <v>OK</v>
      </c>
      <c r="L239" s="128"/>
      <c r="M239" s="128"/>
      <c r="N239" s="128"/>
      <c r="O239" s="128"/>
      <c r="P239" s="128"/>
      <c r="Q239" s="128"/>
      <c r="R239" s="31"/>
      <c r="S239" s="31"/>
      <c r="T239" s="31"/>
      <c r="U239" s="31"/>
      <c r="V239" s="31"/>
      <c r="W239" s="31"/>
      <c r="X239" s="46"/>
      <c r="Y239" s="46"/>
      <c r="Z239" s="46"/>
      <c r="AA239" s="46"/>
      <c r="AB239" s="46"/>
      <c r="AC239" s="46"/>
    </row>
    <row r="240" spans="1:29" ht="39.950000000000003" customHeight="1" x14ac:dyDescent="0.45">
      <c r="A240" s="140"/>
      <c r="B240" s="152"/>
      <c r="C240" s="67">
        <v>237</v>
      </c>
      <c r="D240" s="78" t="s">
        <v>445</v>
      </c>
      <c r="E240" s="107" t="s">
        <v>480</v>
      </c>
      <c r="F240" s="51" t="s">
        <v>228</v>
      </c>
      <c r="G240" s="51" t="s">
        <v>157</v>
      </c>
      <c r="H240" s="95">
        <v>26</v>
      </c>
      <c r="I240" s="32"/>
      <c r="J240" s="38">
        <f t="shared" si="6"/>
        <v>0</v>
      </c>
      <c r="K240" s="39" t="str">
        <f t="shared" si="7"/>
        <v>OK</v>
      </c>
      <c r="L240" s="128"/>
      <c r="M240" s="128"/>
      <c r="N240" s="128"/>
      <c r="O240" s="128"/>
      <c r="P240" s="128"/>
      <c r="Q240" s="128"/>
      <c r="R240" s="31"/>
      <c r="S240" s="31"/>
      <c r="T240" s="31"/>
      <c r="U240" s="31"/>
      <c r="V240" s="31"/>
      <c r="W240" s="31"/>
      <c r="X240" s="46"/>
      <c r="Y240" s="46"/>
      <c r="Z240" s="46"/>
      <c r="AA240" s="46"/>
      <c r="AB240" s="46"/>
      <c r="AC240" s="46"/>
    </row>
    <row r="241" spans="1:29" ht="39.950000000000003" customHeight="1" x14ac:dyDescent="0.45">
      <c r="A241" s="140"/>
      <c r="B241" s="152"/>
      <c r="C241" s="67">
        <v>238</v>
      </c>
      <c r="D241" s="78" t="s">
        <v>482</v>
      </c>
      <c r="E241" s="107" t="s">
        <v>34</v>
      </c>
      <c r="F241" s="51" t="s">
        <v>228</v>
      </c>
      <c r="G241" s="51" t="s">
        <v>157</v>
      </c>
      <c r="H241" s="95">
        <v>23.9</v>
      </c>
      <c r="I241" s="32"/>
      <c r="J241" s="38">
        <f t="shared" si="6"/>
        <v>0</v>
      </c>
      <c r="K241" s="39" t="str">
        <f t="shared" si="7"/>
        <v>OK</v>
      </c>
      <c r="L241" s="128"/>
      <c r="M241" s="128"/>
      <c r="N241" s="128"/>
      <c r="O241" s="128"/>
      <c r="P241" s="128"/>
      <c r="Q241" s="128"/>
      <c r="R241" s="31"/>
      <c r="S241" s="31"/>
      <c r="T241" s="31"/>
      <c r="U241" s="31"/>
      <c r="V241" s="31"/>
      <c r="W241" s="31"/>
      <c r="X241" s="46"/>
      <c r="Y241" s="46"/>
      <c r="Z241" s="46"/>
      <c r="AA241" s="46"/>
      <c r="AB241" s="46"/>
      <c r="AC241" s="46"/>
    </row>
    <row r="242" spans="1:29" ht="39.950000000000003" customHeight="1" x14ac:dyDescent="0.45">
      <c r="A242" s="140"/>
      <c r="B242" s="152"/>
      <c r="C242" s="67">
        <v>239</v>
      </c>
      <c r="D242" s="78" t="s">
        <v>483</v>
      </c>
      <c r="E242" s="107">
        <v>954</v>
      </c>
      <c r="F242" s="51" t="s">
        <v>228</v>
      </c>
      <c r="G242" s="51" t="s">
        <v>157</v>
      </c>
      <c r="H242" s="95">
        <v>32.299999999999997</v>
      </c>
      <c r="I242" s="32"/>
      <c r="J242" s="38">
        <f t="shared" si="6"/>
        <v>0</v>
      </c>
      <c r="K242" s="39" t="str">
        <f t="shared" si="7"/>
        <v>OK</v>
      </c>
      <c r="L242" s="128"/>
      <c r="M242" s="128"/>
      <c r="N242" s="128"/>
      <c r="O242" s="128"/>
      <c r="P242" s="128"/>
      <c r="Q242" s="128"/>
      <c r="R242" s="31"/>
      <c r="S242" s="31"/>
      <c r="T242" s="31"/>
      <c r="U242" s="31"/>
      <c r="V242" s="31"/>
      <c r="W242" s="31"/>
      <c r="X242" s="46"/>
      <c r="Y242" s="46"/>
      <c r="Z242" s="46"/>
      <c r="AA242" s="46"/>
      <c r="AB242" s="46"/>
      <c r="AC242" s="46"/>
    </row>
    <row r="243" spans="1:29" ht="39.950000000000003" customHeight="1" x14ac:dyDescent="0.45">
      <c r="A243" s="140"/>
      <c r="B243" s="152"/>
      <c r="C243" s="67">
        <v>240</v>
      </c>
      <c r="D243" s="78" t="s">
        <v>446</v>
      </c>
      <c r="E243" s="107" t="s">
        <v>741</v>
      </c>
      <c r="F243" s="51" t="s">
        <v>228</v>
      </c>
      <c r="G243" s="51" t="s">
        <v>157</v>
      </c>
      <c r="H243" s="95">
        <v>22</v>
      </c>
      <c r="I243" s="32"/>
      <c r="J243" s="38">
        <f t="shared" si="6"/>
        <v>0</v>
      </c>
      <c r="K243" s="39" t="str">
        <f t="shared" si="7"/>
        <v>OK</v>
      </c>
      <c r="L243" s="128"/>
      <c r="M243" s="128"/>
      <c r="N243" s="128"/>
      <c r="O243" s="128"/>
      <c r="P243" s="128"/>
      <c r="Q243" s="128"/>
      <c r="R243" s="31"/>
      <c r="S243" s="31"/>
      <c r="T243" s="31"/>
      <c r="U243" s="31"/>
      <c r="V243" s="31"/>
      <c r="W243" s="31"/>
      <c r="X243" s="46"/>
      <c r="Y243" s="46"/>
      <c r="Z243" s="46"/>
      <c r="AA243" s="46"/>
      <c r="AB243" s="46"/>
      <c r="AC243" s="46"/>
    </row>
    <row r="244" spans="1:29" ht="39.950000000000003" customHeight="1" x14ac:dyDescent="0.45">
      <c r="A244" s="140"/>
      <c r="B244" s="152"/>
      <c r="C244" s="67">
        <v>241</v>
      </c>
      <c r="D244" s="78" t="s">
        <v>447</v>
      </c>
      <c r="E244" s="107" t="s">
        <v>34</v>
      </c>
      <c r="F244" s="51" t="s">
        <v>228</v>
      </c>
      <c r="G244" s="51" t="s">
        <v>40</v>
      </c>
      <c r="H244" s="95">
        <v>13.43</v>
      </c>
      <c r="I244" s="32"/>
      <c r="J244" s="38">
        <f t="shared" si="6"/>
        <v>0</v>
      </c>
      <c r="K244" s="39" t="str">
        <f t="shared" si="7"/>
        <v>OK</v>
      </c>
      <c r="L244" s="128"/>
      <c r="M244" s="128"/>
      <c r="N244" s="128"/>
      <c r="O244" s="128"/>
      <c r="P244" s="128"/>
      <c r="Q244" s="128"/>
      <c r="R244" s="31"/>
      <c r="S244" s="31"/>
      <c r="T244" s="31"/>
      <c r="U244" s="31"/>
      <c r="V244" s="31"/>
      <c r="W244" s="31"/>
      <c r="X244" s="46"/>
      <c r="Y244" s="46"/>
      <c r="Z244" s="46"/>
      <c r="AA244" s="46"/>
      <c r="AB244" s="46"/>
      <c r="AC244" s="46"/>
    </row>
    <row r="245" spans="1:29" ht="39.950000000000003" customHeight="1" x14ac:dyDescent="0.45">
      <c r="A245" s="140"/>
      <c r="B245" s="152"/>
      <c r="C245" s="67">
        <v>242</v>
      </c>
      <c r="D245" s="78" t="s">
        <v>448</v>
      </c>
      <c r="E245" s="107" t="s">
        <v>34</v>
      </c>
      <c r="F245" s="51" t="s">
        <v>228</v>
      </c>
      <c r="G245" s="51" t="s">
        <v>157</v>
      </c>
      <c r="H245" s="95">
        <v>26.45</v>
      </c>
      <c r="I245" s="32"/>
      <c r="J245" s="38">
        <f t="shared" si="6"/>
        <v>0</v>
      </c>
      <c r="K245" s="39" t="str">
        <f t="shared" si="7"/>
        <v>OK</v>
      </c>
      <c r="L245" s="128"/>
      <c r="M245" s="128"/>
      <c r="N245" s="128"/>
      <c r="O245" s="128"/>
      <c r="P245" s="128"/>
      <c r="Q245" s="128"/>
      <c r="R245" s="31"/>
      <c r="S245" s="31"/>
      <c r="T245" s="31"/>
      <c r="U245" s="31"/>
      <c r="V245" s="31"/>
      <c r="W245" s="31"/>
      <c r="X245" s="46"/>
      <c r="Y245" s="46"/>
      <c r="Z245" s="46"/>
      <c r="AA245" s="46"/>
      <c r="AB245" s="46"/>
      <c r="AC245" s="46"/>
    </row>
    <row r="246" spans="1:29" ht="39.950000000000003" customHeight="1" x14ac:dyDescent="0.45">
      <c r="A246" s="140"/>
      <c r="B246" s="152"/>
      <c r="C246" s="67">
        <v>243</v>
      </c>
      <c r="D246" s="78" t="s">
        <v>450</v>
      </c>
      <c r="E246" s="107" t="s">
        <v>741</v>
      </c>
      <c r="F246" s="51" t="s">
        <v>228</v>
      </c>
      <c r="G246" s="51" t="s">
        <v>157</v>
      </c>
      <c r="H246" s="95">
        <v>48</v>
      </c>
      <c r="I246" s="32"/>
      <c r="J246" s="38">
        <f t="shared" si="6"/>
        <v>0</v>
      </c>
      <c r="K246" s="39" t="str">
        <f t="shared" si="7"/>
        <v>OK</v>
      </c>
      <c r="L246" s="128"/>
      <c r="M246" s="128"/>
      <c r="N246" s="128"/>
      <c r="O246" s="128"/>
      <c r="P246" s="128"/>
      <c r="Q246" s="128"/>
      <c r="R246" s="31"/>
      <c r="S246" s="31"/>
      <c r="T246" s="31"/>
      <c r="U246" s="31"/>
      <c r="V246" s="31"/>
      <c r="W246" s="31"/>
      <c r="X246" s="46"/>
      <c r="Y246" s="46"/>
      <c r="Z246" s="46"/>
      <c r="AA246" s="46"/>
      <c r="AB246" s="46"/>
      <c r="AC246" s="46"/>
    </row>
    <row r="247" spans="1:29" ht="39.950000000000003" customHeight="1" x14ac:dyDescent="0.45">
      <c r="A247" s="140"/>
      <c r="B247" s="152"/>
      <c r="C247" s="68">
        <v>244</v>
      </c>
      <c r="D247" s="78" t="s">
        <v>750</v>
      </c>
      <c r="E247" s="107" t="s">
        <v>478</v>
      </c>
      <c r="F247" s="51" t="s">
        <v>4</v>
      </c>
      <c r="G247" s="52" t="s">
        <v>157</v>
      </c>
      <c r="H247" s="96">
        <v>17.059999999999999</v>
      </c>
      <c r="I247" s="32"/>
      <c r="J247" s="38">
        <f t="shared" si="6"/>
        <v>0</v>
      </c>
      <c r="K247" s="39" t="str">
        <f t="shared" si="7"/>
        <v>OK</v>
      </c>
      <c r="L247" s="128"/>
      <c r="M247" s="128"/>
      <c r="N247" s="128"/>
      <c r="O247" s="128"/>
      <c r="P247" s="128"/>
      <c r="Q247" s="128"/>
      <c r="R247" s="31"/>
      <c r="S247" s="31"/>
      <c r="T247" s="31"/>
      <c r="U247" s="31"/>
      <c r="V247" s="31"/>
      <c r="W247" s="31"/>
      <c r="X247" s="46"/>
      <c r="Y247" s="46"/>
      <c r="Z247" s="46"/>
      <c r="AA247" s="46"/>
      <c r="AB247" s="46"/>
      <c r="AC247" s="46"/>
    </row>
    <row r="248" spans="1:29" ht="39.950000000000003" customHeight="1" x14ac:dyDescent="0.45">
      <c r="A248" s="140"/>
      <c r="B248" s="152"/>
      <c r="C248" s="67">
        <v>245</v>
      </c>
      <c r="D248" s="78" t="s">
        <v>751</v>
      </c>
      <c r="E248" s="107" t="s">
        <v>479</v>
      </c>
      <c r="F248" s="52" t="s">
        <v>35</v>
      </c>
      <c r="G248" s="52" t="s">
        <v>157</v>
      </c>
      <c r="H248" s="96">
        <v>799.76</v>
      </c>
      <c r="I248" s="32"/>
      <c r="J248" s="38">
        <f t="shared" si="6"/>
        <v>0</v>
      </c>
      <c r="K248" s="39" t="str">
        <f t="shared" si="7"/>
        <v>OK</v>
      </c>
      <c r="L248" s="128"/>
      <c r="M248" s="128"/>
      <c r="N248" s="128"/>
      <c r="O248" s="128"/>
      <c r="P248" s="128"/>
      <c r="Q248" s="128"/>
      <c r="R248" s="31"/>
      <c r="S248" s="31"/>
      <c r="T248" s="31"/>
      <c r="U248" s="31"/>
      <c r="V248" s="31"/>
      <c r="W248" s="31"/>
      <c r="X248" s="46"/>
      <c r="Y248" s="46"/>
      <c r="Z248" s="46"/>
      <c r="AA248" s="46"/>
      <c r="AB248" s="46"/>
      <c r="AC248" s="46"/>
    </row>
    <row r="249" spans="1:29" ht="39.950000000000003" customHeight="1" x14ac:dyDescent="0.45">
      <c r="A249" s="140"/>
      <c r="B249" s="152"/>
      <c r="C249" s="67">
        <v>246</v>
      </c>
      <c r="D249" s="78" t="s">
        <v>752</v>
      </c>
      <c r="E249" s="107" t="s">
        <v>741</v>
      </c>
      <c r="F249" s="52" t="s">
        <v>35</v>
      </c>
      <c r="G249" s="52" t="s">
        <v>157</v>
      </c>
      <c r="H249" s="96">
        <v>11.99</v>
      </c>
      <c r="I249" s="32"/>
      <c r="J249" s="38">
        <f t="shared" si="6"/>
        <v>0</v>
      </c>
      <c r="K249" s="39" t="str">
        <f t="shared" si="7"/>
        <v>OK</v>
      </c>
      <c r="L249" s="128"/>
      <c r="M249" s="128"/>
      <c r="N249" s="128"/>
      <c r="O249" s="128"/>
      <c r="P249" s="128"/>
      <c r="Q249" s="128"/>
      <c r="R249" s="31"/>
      <c r="S249" s="31"/>
      <c r="T249" s="31"/>
      <c r="U249" s="31"/>
      <c r="V249" s="31"/>
      <c r="W249" s="31"/>
      <c r="X249" s="46"/>
      <c r="Y249" s="46"/>
      <c r="Z249" s="46"/>
      <c r="AA249" s="46"/>
      <c r="AB249" s="46"/>
      <c r="AC249" s="46"/>
    </row>
    <row r="250" spans="1:29" ht="39.950000000000003" customHeight="1" x14ac:dyDescent="0.45">
      <c r="A250" s="140"/>
      <c r="B250" s="152"/>
      <c r="C250" s="68">
        <v>247</v>
      </c>
      <c r="D250" s="78" t="s">
        <v>753</v>
      </c>
      <c r="E250" s="107">
        <v>954</v>
      </c>
      <c r="F250" s="52" t="s">
        <v>99</v>
      </c>
      <c r="G250" s="52" t="s">
        <v>157</v>
      </c>
      <c r="H250" s="96">
        <v>55</v>
      </c>
      <c r="I250" s="32"/>
      <c r="J250" s="38">
        <f t="shared" si="6"/>
        <v>0</v>
      </c>
      <c r="K250" s="39" t="str">
        <f t="shared" si="7"/>
        <v>OK</v>
      </c>
      <c r="L250" s="128"/>
      <c r="M250" s="128"/>
      <c r="N250" s="128"/>
      <c r="O250" s="128"/>
      <c r="P250" s="128"/>
      <c r="Q250" s="128"/>
      <c r="R250" s="31"/>
      <c r="S250" s="31"/>
      <c r="T250" s="31"/>
      <c r="U250" s="31"/>
      <c r="V250" s="31"/>
      <c r="W250" s="31"/>
      <c r="X250" s="46"/>
      <c r="Y250" s="46"/>
      <c r="Z250" s="46"/>
      <c r="AA250" s="46"/>
      <c r="AB250" s="46"/>
      <c r="AC250" s="46"/>
    </row>
    <row r="251" spans="1:29" ht="39.950000000000003" customHeight="1" x14ac:dyDescent="0.45">
      <c r="A251" s="140"/>
      <c r="B251" s="152"/>
      <c r="C251" s="68">
        <v>248</v>
      </c>
      <c r="D251" s="78" t="s">
        <v>754</v>
      </c>
      <c r="E251" s="107" t="s">
        <v>34</v>
      </c>
      <c r="F251" s="52" t="s">
        <v>99</v>
      </c>
      <c r="G251" s="52" t="s">
        <v>157</v>
      </c>
      <c r="H251" s="96">
        <v>401.04</v>
      </c>
      <c r="I251" s="32"/>
      <c r="J251" s="38">
        <f t="shared" si="6"/>
        <v>0</v>
      </c>
      <c r="K251" s="39" t="str">
        <f t="shared" si="7"/>
        <v>OK</v>
      </c>
      <c r="L251" s="128"/>
      <c r="M251" s="128"/>
      <c r="N251" s="128"/>
      <c r="O251" s="128"/>
      <c r="P251" s="128"/>
      <c r="Q251" s="128"/>
      <c r="R251" s="31"/>
      <c r="S251" s="31"/>
      <c r="T251" s="31"/>
      <c r="U251" s="31"/>
      <c r="V251" s="31"/>
      <c r="W251" s="31"/>
      <c r="X251" s="46"/>
      <c r="Y251" s="46"/>
      <c r="Z251" s="46"/>
      <c r="AA251" s="46"/>
      <c r="AB251" s="46"/>
      <c r="AC251" s="46"/>
    </row>
    <row r="252" spans="1:29" ht="39.950000000000003" customHeight="1" x14ac:dyDescent="0.45">
      <c r="A252" s="140"/>
      <c r="B252" s="152"/>
      <c r="C252" s="68">
        <v>249</v>
      </c>
      <c r="D252" s="78" t="s">
        <v>755</v>
      </c>
      <c r="E252" s="107" t="s">
        <v>756</v>
      </c>
      <c r="F252" s="52" t="s">
        <v>99</v>
      </c>
      <c r="G252" s="52" t="s">
        <v>157</v>
      </c>
      <c r="H252" s="96">
        <v>390</v>
      </c>
      <c r="I252" s="32"/>
      <c r="J252" s="38">
        <f t="shared" si="6"/>
        <v>0</v>
      </c>
      <c r="K252" s="39" t="str">
        <f t="shared" si="7"/>
        <v>OK</v>
      </c>
      <c r="L252" s="128"/>
      <c r="M252" s="128"/>
      <c r="N252" s="128"/>
      <c r="O252" s="128"/>
      <c r="P252" s="128"/>
      <c r="Q252" s="128"/>
      <c r="R252" s="31"/>
      <c r="S252" s="31"/>
      <c r="T252" s="31"/>
      <c r="U252" s="31"/>
      <c r="V252" s="31"/>
      <c r="W252" s="31"/>
      <c r="X252" s="46"/>
      <c r="Y252" s="46"/>
      <c r="Z252" s="46"/>
      <c r="AA252" s="46"/>
      <c r="AB252" s="46"/>
      <c r="AC252" s="46"/>
    </row>
    <row r="253" spans="1:29" ht="39.950000000000003" customHeight="1" x14ac:dyDescent="0.45">
      <c r="A253" s="140"/>
      <c r="B253" s="152"/>
      <c r="C253" s="68">
        <v>250</v>
      </c>
      <c r="D253" s="78" t="s">
        <v>757</v>
      </c>
      <c r="E253" s="107" t="s">
        <v>478</v>
      </c>
      <c r="F253" s="52" t="s">
        <v>99</v>
      </c>
      <c r="G253" s="52" t="s">
        <v>157</v>
      </c>
      <c r="H253" s="96">
        <v>12.74</v>
      </c>
      <c r="I253" s="32"/>
      <c r="J253" s="38">
        <f t="shared" si="6"/>
        <v>0</v>
      </c>
      <c r="K253" s="39" t="str">
        <f t="shared" si="7"/>
        <v>OK</v>
      </c>
      <c r="L253" s="128"/>
      <c r="M253" s="128"/>
      <c r="N253" s="128"/>
      <c r="O253" s="128"/>
      <c r="P253" s="128"/>
      <c r="Q253" s="128"/>
      <c r="R253" s="31"/>
      <c r="S253" s="31"/>
      <c r="T253" s="31"/>
      <c r="U253" s="31"/>
      <c r="V253" s="31"/>
      <c r="W253" s="31"/>
      <c r="X253" s="46"/>
      <c r="Y253" s="46"/>
      <c r="Z253" s="46"/>
      <c r="AA253" s="46"/>
      <c r="AB253" s="46"/>
      <c r="AC253" s="46"/>
    </row>
    <row r="254" spans="1:29" ht="39.950000000000003" customHeight="1" x14ac:dyDescent="0.45">
      <c r="A254" s="140"/>
      <c r="B254" s="152"/>
      <c r="C254" s="68">
        <v>251</v>
      </c>
      <c r="D254" s="82" t="s">
        <v>758</v>
      </c>
      <c r="E254" s="114" t="s">
        <v>478</v>
      </c>
      <c r="F254" s="51" t="s">
        <v>99</v>
      </c>
      <c r="G254" s="52" t="s">
        <v>157</v>
      </c>
      <c r="H254" s="96">
        <v>18</v>
      </c>
      <c r="I254" s="32"/>
      <c r="J254" s="38">
        <f t="shared" si="6"/>
        <v>0</v>
      </c>
      <c r="K254" s="39" t="str">
        <f t="shared" si="7"/>
        <v>OK</v>
      </c>
      <c r="L254" s="128"/>
      <c r="M254" s="128"/>
      <c r="N254" s="128"/>
      <c r="O254" s="128"/>
      <c r="P254" s="128"/>
      <c r="Q254" s="128"/>
      <c r="R254" s="31"/>
      <c r="S254" s="31"/>
      <c r="T254" s="31"/>
      <c r="U254" s="31"/>
      <c r="V254" s="31"/>
      <c r="W254" s="31"/>
      <c r="X254" s="46"/>
      <c r="Y254" s="46"/>
      <c r="Z254" s="46"/>
      <c r="AA254" s="46"/>
      <c r="AB254" s="46"/>
      <c r="AC254" s="46"/>
    </row>
    <row r="255" spans="1:29" ht="39.950000000000003" customHeight="1" x14ac:dyDescent="0.45">
      <c r="A255" s="140"/>
      <c r="B255" s="152"/>
      <c r="C255" s="67">
        <v>252</v>
      </c>
      <c r="D255" s="78" t="s">
        <v>759</v>
      </c>
      <c r="E255" s="107" t="s">
        <v>480</v>
      </c>
      <c r="F255" s="52" t="s">
        <v>383</v>
      </c>
      <c r="G255" s="52" t="s">
        <v>157</v>
      </c>
      <c r="H255" s="96">
        <v>40</v>
      </c>
      <c r="I255" s="32"/>
      <c r="J255" s="38">
        <f t="shared" si="6"/>
        <v>0</v>
      </c>
      <c r="K255" s="39" t="str">
        <f t="shared" si="7"/>
        <v>OK</v>
      </c>
      <c r="L255" s="128"/>
      <c r="M255" s="128"/>
      <c r="N255" s="128"/>
      <c r="O255" s="128"/>
      <c r="P255" s="128"/>
      <c r="Q255" s="128"/>
      <c r="R255" s="31"/>
      <c r="S255" s="31"/>
      <c r="T255" s="31"/>
      <c r="U255" s="31"/>
      <c r="V255" s="31"/>
      <c r="W255" s="31"/>
      <c r="X255" s="46"/>
      <c r="Y255" s="46"/>
      <c r="Z255" s="46"/>
      <c r="AA255" s="46"/>
      <c r="AB255" s="46"/>
      <c r="AC255" s="46"/>
    </row>
    <row r="256" spans="1:29" ht="39.950000000000003" customHeight="1" x14ac:dyDescent="0.45">
      <c r="A256" s="140"/>
      <c r="B256" s="152"/>
      <c r="C256" s="68">
        <v>253</v>
      </c>
      <c r="D256" s="83" t="s">
        <v>760</v>
      </c>
      <c r="E256" s="109" t="s">
        <v>761</v>
      </c>
      <c r="F256" s="42" t="s">
        <v>99</v>
      </c>
      <c r="G256" s="52" t="s">
        <v>157</v>
      </c>
      <c r="H256" s="96">
        <v>31.26</v>
      </c>
      <c r="I256" s="32">
        <v>1</v>
      </c>
      <c r="J256" s="38">
        <f t="shared" si="6"/>
        <v>1</v>
      </c>
      <c r="K256" s="39" t="str">
        <f t="shared" si="7"/>
        <v>OK</v>
      </c>
      <c r="L256" s="128"/>
      <c r="M256" s="128"/>
      <c r="N256" s="128"/>
      <c r="O256" s="128"/>
      <c r="P256" s="128"/>
      <c r="Q256" s="128"/>
      <c r="R256" s="31"/>
      <c r="S256" s="31"/>
      <c r="T256" s="31"/>
      <c r="U256" s="31"/>
      <c r="V256" s="31"/>
      <c r="W256" s="31"/>
      <c r="X256" s="46"/>
      <c r="Y256" s="46"/>
      <c r="Z256" s="46"/>
      <c r="AA256" s="46"/>
      <c r="AB256" s="46"/>
      <c r="AC256" s="46"/>
    </row>
    <row r="257" spans="1:29" ht="39.950000000000003" customHeight="1" x14ac:dyDescent="0.45">
      <c r="A257" s="140"/>
      <c r="B257" s="152"/>
      <c r="C257" s="68">
        <v>254</v>
      </c>
      <c r="D257" s="78" t="s">
        <v>762</v>
      </c>
      <c r="E257" s="107" t="s">
        <v>763</v>
      </c>
      <c r="F257" s="51" t="s">
        <v>99</v>
      </c>
      <c r="G257" s="52" t="s">
        <v>157</v>
      </c>
      <c r="H257" s="96">
        <v>130</v>
      </c>
      <c r="I257" s="32"/>
      <c r="J257" s="38">
        <f t="shared" si="6"/>
        <v>0</v>
      </c>
      <c r="K257" s="39" t="str">
        <f t="shared" si="7"/>
        <v>OK</v>
      </c>
      <c r="L257" s="128"/>
      <c r="M257" s="128"/>
      <c r="N257" s="128"/>
      <c r="O257" s="128"/>
      <c r="P257" s="128"/>
      <c r="Q257" s="128"/>
      <c r="R257" s="31"/>
      <c r="S257" s="31"/>
      <c r="T257" s="31"/>
      <c r="U257" s="31"/>
      <c r="V257" s="31"/>
      <c r="W257" s="31"/>
      <c r="X257" s="46"/>
      <c r="Y257" s="46"/>
      <c r="Z257" s="46"/>
      <c r="AA257" s="46"/>
      <c r="AB257" s="46"/>
      <c r="AC257" s="46"/>
    </row>
    <row r="258" spans="1:29" ht="39.950000000000003" customHeight="1" x14ac:dyDescent="0.45">
      <c r="A258" s="141"/>
      <c r="B258" s="153"/>
      <c r="C258" s="68">
        <v>255</v>
      </c>
      <c r="D258" s="78" t="s">
        <v>764</v>
      </c>
      <c r="E258" s="107" t="s">
        <v>741</v>
      </c>
      <c r="F258" s="52" t="s">
        <v>99</v>
      </c>
      <c r="G258" s="52" t="s">
        <v>157</v>
      </c>
      <c r="H258" s="96">
        <v>289.02</v>
      </c>
      <c r="I258" s="32"/>
      <c r="J258" s="38">
        <f t="shared" si="6"/>
        <v>0</v>
      </c>
      <c r="K258" s="39" t="str">
        <f t="shared" si="7"/>
        <v>OK</v>
      </c>
      <c r="L258" s="128"/>
      <c r="M258" s="128"/>
      <c r="N258" s="128"/>
      <c r="O258" s="128"/>
      <c r="P258" s="128"/>
      <c r="Q258" s="128"/>
      <c r="R258" s="31"/>
      <c r="S258" s="31"/>
      <c r="T258" s="31"/>
      <c r="U258" s="31"/>
      <c r="V258" s="31"/>
      <c r="W258" s="31"/>
      <c r="X258" s="46"/>
      <c r="Y258" s="46"/>
      <c r="Z258" s="46"/>
      <c r="AA258" s="46"/>
      <c r="AB258" s="46"/>
      <c r="AC258" s="46"/>
    </row>
    <row r="259" spans="1:29" ht="39.950000000000003" customHeight="1" x14ac:dyDescent="0.45">
      <c r="A259" s="154">
        <v>5</v>
      </c>
      <c r="B259" s="159" t="s">
        <v>514</v>
      </c>
      <c r="C259" s="66">
        <v>256</v>
      </c>
      <c r="D259" s="75" t="s">
        <v>206</v>
      </c>
      <c r="E259" s="104" t="s">
        <v>765</v>
      </c>
      <c r="F259" s="49" t="s">
        <v>207</v>
      </c>
      <c r="G259" s="49" t="s">
        <v>40</v>
      </c>
      <c r="H259" s="94">
        <v>89.46</v>
      </c>
      <c r="I259" s="32"/>
      <c r="J259" s="38">
        <f t="shared" si="6"/>
        <v>0</v>
      </c>
      <c r="K259" s="39" t="str">
        <f t="shared" si="7"/>
        <v>OK</v>
      </c>
      <c r="L259" s="128"/>
      <c r="M259" s="128"/>
      <c r="N259" s="128"/>
      <c r="O259" s="128"/>
      <c r="P259" s="128"/>
      <c r="Q259" s="128"/>
      <c r="R259" s="31"/>
      <c r="S259" s="31"/>
      <c r="T259" s="31"/>
      <c r="U259" s="31"/>
      <c r="V259" s="31"/>
      <c r="W259" s="31"/>
      <c r="X259" s="46"/>
      <c r="Y259" s="46"/>
      <c r="Z259" s="46"/>
      <c r="AA259" s="46"/>
      <c r="AB259" s="46"/>
      <c r="AC259" s="46"/>
    </row>
    <row r="260" spans="1:29" ht="39.950000000000003" customHeight="1" x14ac:dyDescent="0.45">
      <c r="A260" s="155"/>
      <c r="B260" s="157"/>
      <c r="C260" s="66">
        <v>257</v>
      </c>
      <c r="D260" s="75" t="s">
        <v>208</v>
      </c>
      <c r="E260" s="104" t="s">
        <v>766</v>
      </c>
      <c r="F260" s="49" t="s">
        <v>207</v>
      </c>
      <c r="G260" s="49" t="s">
        <v>40</v>
      </c>
      <c r="H260" s="94">
        <v>70.819999999999993</v>
      </c>
      <c r="I260" s="32"/>
      <c r="J260" s="38">
        <f t="shared" si="6"/>
        <v>0</v>
      </c>
      <c r="K260" s="39" t="str">
        <f t="shared" si="7"/>
        <v>OK</v>
      </c>
      <c r="L260" s="128"/>
      <c r="M260" s="128"/>
      <c r="N260" s="128"/>
      <c r="O260" s="128"/>
      <c r="P260" s="56"/>
      <c r="Q260" s="128"/>
      <c r="R260" s="31"/>
      <c r="S260" s="31"/>
      <c r="T260" s="31"/>
      <c r="U260" s="31"/>
      <c r="V260" s="31"/>
      <c r="W260" s="31"/>
      <c r="X260" s="46"/>
      <c r="Y260" s="46"/>
      <c r="Z260" s="46"/>
      <c r="AA260" s="46"/>
      <c r="AB260" s="46"/>
      <c r="AC260" s="46"/>
    </row>
    <row r="261" spans="1:29" ht="39.950000000000003" customHeight="1" x14ac:dyDescent="0.45">
      <c r="A261" s="155"/>
      <c r="B261" s="157"/>
      <c r="C261" s="66">
        <v>258</v>
      </c>
      <c r="D261" s="75" t="s">
        <v>209</v>
      </c>
      <c r="E261" s="104" t="s">
        <v>767</v>
      </c>
      <c r="F261" s="49" t="s">
        <v>207</v>
      </c>
      <c r="G261" s="49" t="s">
        <v>40</v>
      </c>
      <c r="H261" s="94">
        <v>64.53</v>
      </c>
      <c r="I261" s="32"/>
      <c r="J261" s="38">
        <f t="shared" ref="J261:J324" si="8">I261-(SUM(L261:AC261))</f>
        <v>0</v>
      </c>
      <c r="K261" s="39" t="str">
        <f t="shared" ref="K261:K324" si="9">IF(J261&lt;0,"ATENÇÃO","OK")</f>
        <v>OK</v>
      </c>
      <c r="L261" s="128"/>
      <c r="M261" s="128"/>
      <c r="N261" s="128"/>
      <c r="O261" s="128"/>
      <c r="P261" s="128"/>
      <c r="Q261" s="128"/>
      <c r="R261" s="31"/>
      <c r="S261" s="31"/>
      <c r="T261" s="31"/>
      <c r="U261" s="31"/>
      <c r="V261" s="31"/>
      <c r="W261" s="31"/>
      <c r="X261" s="46"/>
      <c r="Y261" s="46"/>
      <c r="Z261" s="46"/>
      <c r="AA261" s="46"/>
      <c r="AB261" s="46"/>
      <c r="AC261" s="46"/>
    </row>
    <row r="262" spans="1:29" ht="39.950000000000003" customHeight="1" x14ac:dyDescent="0.45">
      <c r="A262" s="155"/>
      <c r="B262" s="157"/>
      <c r="C262" s="66">
        <v>259</v>
      </c>
      <c r="D262" s="75" t="s">
        <v>440</v>
      </c>
      <c r="E262" s="104" t="s">
        <v>768</v>
      </c>
      <c r="F262" s="49" t="s">
        <v>441</v>
      </c>
      <c r="G262" s="49" t="s">
        <v>40</v>
      </c>
      <c r="H262" s="94">
        <v>17.649999999999999</v>
      </c>
      <c r="I262" s="32"/>
      <c r="J262" s="38">
        <f t="shared" si="8"/>
        <v>0</v>
      </c>
      <c r="K262" s="39" t="str">
        <f t="shared" si="9"/>
        <v>OK</v>
      </c>
      <c r="L262" s="128"/>
      <c r="M262" s="128"/>
      <c r="N262" s="128"/>
      <c r="O262" s="128"/>
      <c r="P262" s="128"/>
      <c r="Q262" s="128"/>
      <c r="R262" s="31"/>
      <c r="S262" s="31"/>
      <c r="T262" s="31"/>
      <c r="U262" s="31"/>
      <c r="V262" s="31"/>
      <c r="W262" s="31"/>
      <c r="X262" s="46"/>
      <c r="Y262" s="46"/>
      <c r="Z262" s="46"/>
      <c r="AA262" s="46"/>
      <c r="AB262" s="46"/>
      <c r="AC262" s="46"/>
    </row>
    <row r="263" spans="1:29" ht="39.950000000000003" customHeight="1" x14ac:dyDescent="0.45">
      <c r="A263" s="155"/>
      <c r="B263" s="157"/>
      <c r="C263" s="66">
        <v>260</v>
      </c>
      <c r="D263" s="75" t="s">
        <v>210</v>
      </c>
      <c r="E263" s="104" t="s">
        <v>769</v>
      </c>
      <c r="F263" s="49" t="s">
        <v>211</v>
      </c>
      <c r="G263" s="49" t="s">
        <v>40</v>
      </c>
      <c r="H263" s="94">
        <v>11.16</v>
      </c>
      <c r="I263" s="32">
        <v>1</v>
      </c>
      <c r="J263" s="38">
        <f t="shared" si="8"/>
        <v>1</v>
      </c>
      <c r="K263" s="39" t="str">
        <f t="shared" si="9"/>
        <v>OK</v>
      </c>
      <c r="L263" s="128"/>
      <c r="M263" s="128"/>
      <c r="N263" s="128"/>
      <c r="O263" s="128"/>
      <c r="P263" s="128"/>
      <c r="Q263" s="128"/>
      <c r="R263" s="31"/>
      <c r="S263" s="31"/>
      <c r="T263" s="31"/>
      <c r="U263" s="31"/>
      <c r="V263" s="31"/>
      <c r="W263" s="31"/>
      <c r="X263" s="46"/>
      <c r="Y263" s="46"/>
      <c r="Z263" s="46"/>
      <c r="AA263" s="46"/>
      <c r="AB263" s="46"/>
      <c r="AC263" s="46"/>
    </row>
    <row r="264" spans="1:29" ht="39.950000000000003" customHeight="1" x14ac:dyDescent="0.45">
      <c r="A264" s="155"/>
      <c r="B264" s="157"/>
      <c r="C264" s="66">
        <v>261</v>
      </c>
      <c r="D264" s="75" t="s">
        <v>212</v>
      </c>
      <c r="E264" s="104" t="s">
        <v>769</v>
      </c>
      <c r="F264" s="49" t="s">
        <v>211</v>
      </c>
      <c r="G264" s="49" t="s">
        <v>40</v>
      </c>
      <c r="H264" s="94">
        <v>3.86</v>
      </c>
      <c r="I264" s="32"/>
      <c r="J264" s="38">
        <f t="shared" si="8"/>
        <v>0</v>
      </c>
      <c r="K264" s="39" t="str">
        <f t="shared" si="9"/>
        <v>OK</v>
      </c>
      <c r="L264" s="128"/>
      <c r="M264" s="128"/>
      <c r="N264" s="128"/>
      <c r="O264" s="128"/>
      <c r="P264" s="128"/>
      <c r="Q264" s="128"/>
      <c r="R264" s="31"/>
      <c r="S264" s="31"/>
      <c r="T264" s="31"/>
      <c r="U264" s="31"/>
      <c r="V264" s="31"/>
      <c r="W264" s="31"/>
      <c r="X264" s="46"/>
      <c r="Y264" s="46"/>
      <c r="Z264" s="46"/>
      <c r="AA264" s="46"/>
      <c r="AB264" s="46"/>
      <c r="AC264" s="46"/>
    </row>
    <row r="265" spans="1:29" ht="39.950000000000003" customHeight="1" x14ac:dyDescent="0.45">
      <c r="A265" s="155"/>
      <c r="B265" s="157"/>
      <c r="C265" s="66">
        <v>262</v>
      </c>
      <c r="D265" s="75" t="s">
        <v>213</v>
      </c>
      <c r="E265" s="104" t="s">
        <v>770</v>
      </c>
      <c r="F265" s="49" t="s">
        <v>207</v>
      </c>
      <c r="G265" s="49" t="s">
        <v>40</v>
      </c>
      <c r="H265" s="94">
        <v>64.16</v>
      </c>
      <c r="I265" s="32"/>
      <c r="J265" s="38">
        <f t="shared" si="8"/>
        <v>0</v>
      </c>
      <c r="K265" s="39" t="str">
        <f t="shared" si="9"/>
        <v>OK</v>
      </c>
      <c r="L265" s="128"/>
      <c r="M265" s="128"/>
      <c r="N265" s="128"/>
      <c r="O265" s="128"/>
      <c r="P265" s="128"/>
      <c r="Q265" s="128"/>
      <c r="R265" s="31"/>
      <c r="S265" s="31"/>
      <c r="T265" s="31"/>
      <c r="U265" s="31"/>
      <c r="V265" s="31"/>
      <c r="W265" s="31"/>
      <c r="X265" s="46"/>
      <c r="Y265" s="46"/>
      <c r="Z265" s="46"/>
      <c r="AA265" s="46"/>
      <c r="AB265" s="46"/>
      <c r="AC265" s="46"/>
    </row>
    <row r="266" spans="1:29" ht="39.950000000000003" customHeight="1" x14ac:dyDescent="0.45">
      <c r="A266" s="155"/>
      <c r="B266" s="157"/>
      <c r="C266" s="66">
        <v>263</v>
      </c>
      <c r="D266" s="77" t="s">
        <v>214</v>
      </c>
      <c r="E266" s="106" t="s">
        <v>771</v>
      </c>
      <c r="F266" s="49" t="s">
        <v>207</v>
      </c>
      <c r="G266" s="49" t="s">
        <v>40</v>
      </c>
      <c r="H266" s="94">
        <v>78.599999999999994</v>
      </c>
      <c r="I266" s="32"/>
      <c r="J266" s="38">
        <f t="shared" si="8"/>
        <v>0</v>
      </c>
      <c r="K266" s="39" t="str">
        <f t="shared" si="9"/>
        <v>OK</v>
      </c>
      <c r="L266" s="128"/>
      <c r="M266" s="128"/>
      <c r="N266" s="128"/>
      <c r="O266" s="128"/>
      <c r="P266" s="128"/>
      <c r="Q266" s="128"/>
      <c r="R266" s="31"/>
      <c r="S266" s="31"/>
      <c r="T266" s="31"/>
      <c r="U266" s="31"/>
      <c r="V266" s="31"/>
      <c r="W266" s="31"/>
      <c r="X266" s="46"/>
      <c r="Y266" s="46"/>
      <c r="Z266" s="46"/>
      <c r="AA266" s="46"/>
      <c r="AB266" s="46"/>
      <c r="AC266" s="46"/>
    </row>
    <row r="267" spans="1:29" ht="39.950000000000003" customHeight="1" x14ac:dyDescent="0.45">
      <c r="A267" s="155"/>
      <c r="B267" s="157"/>
      <c r="C267" s="66">
        <v>264</v>
      </c>
      <c r="D267" s="75" t="s">
        <v>215</v>
      </c>
      <c r="E267" s="104" t="s">
        <v>772</v>
      </c>
      <c r="F267" s="49" t="s">
        <v>211</v>
      </c>
      <c r="G267" s="49" t="s">
        <v>40</v>
      </c>
      <c r="H267" s="94">
        <v>10.4</v>
      </c>
      <c r="I267" s="32"/>
      <c r="J267" s="38">
        <f t="shared" si="8"/>
        <v>0</v>
      </c>
      <c r="K267" s="39" t="str">
        <f t="shared" si="9"/>
        <v>OK</v>
      </c>
      <c r="L267" s="128"/>
      <c r="M267" s="128"/>
      <c r="N267" s="128"/>
      <c r="O267" s="128"/>
      <c r="P267" s="56"/>
      <c r="Q267" s="128"/>
      <c r="R267" s="31"/>
      <c r="S267" s="31"/>
      <c r="T267" s="31"/>
      <c r="U267" s="31"/>
      <c r="V267" s="31"/>
      <c r="W267" s="31"/>
      <c r="X267" s="46"/>
      <c r="Y267" s="46"/>
      <c r="Z267" s="46"/>
      <c r="AA267" s="46"/>
      <c r="AB267" s="46"/>
      <c r="AC267" s="46"/>
    </row>
    <row r="268" spans="1:29" ht="39.950000000000003" customHeight="1" x14ac:dyDescent="0.45">
      <c r="A268" s="155"/>
      <c r="B268" s="157"/>
      <c r="C268" s="66">
        <v>265</v>
      </c>
      <c r="D268" s="75" t="s">
        <v>216</v>
      </c>
      <c r="E268" s="104" t="s">
        <v>773</v>
      </c>
      <c r="F268" s="49" t="s">
        <v>211</v>
      </c>
      <c r="G268" s="49" t="s">
        <v>40</v>
      </c>
      <c r="H268" s="94">
        <v>17.88</v>
      </c>
      <c r="I268" s="32"/>
      <c r="J268" s="38">
        <f t="shared" si="8"/>
        <v>0</v>
      </c>
      <c r="K268" s="39" t="str">
        <f t="shared" si="9"/>
        <v>OK</v>
      </c>
      <c r="L268" s="128"/>
      <c r="M268" s="128"/>
      <c r="N268" s="128"/>
      <c r="O268" s="128"/>
      <c r="P268" s="56"/>
      <c r="Q268" s="128"/>
      <c r="R268" s="31"/>
      <c r="S268" s="31"/>
      <c r="T268" s="31"/>
      <c r="U268" s="31"/>
      <c r="V268" s="31"/>
      <c r="W268" s="31"/>
      <c r="X268" s="46"/>
      <c r="Y268" s="46"/>
      <c r="Z268" s="46"/>
      <c r="AA268" s="46"/>
      <c r="AB268" s="46"/>
      <c r="AC268" s="46"/>
    </row>
    <row r="269" spans="1:29" ht="39.950000000000003" customHeight="1" x14ac:dyDescent="0.45">
      <c r="A269" s="155"/>
      <c r="B269" s="157"/>
      <c r="C269" s="66">
        <v>266</v>
      </c>
      <c r="D269" s="75" t="s">
        <v>217</v>
      </c>
      <c r="E269" s="104" t="s">
        <v>774</v>
      </c>
      <c r="F269" s="49" t="s">
        <v>211</v>
      </c>
      <c r="G269" s="49" t="s">
        <v>40</v>
      </c>
      <c r="H269" s="94">
        <v>21.53</v>
      </c>
      <c r="I269" s="32"/>
      <c r="J269" s="38">
        <f t="shared" si="8"/>
        <v>0</v>
      </c>
      <c r="K269" s="39" t="str">
        <f t="shared" si="9"/>
        <v>OK</v>
      </c>
      <c r="L269" s="128"/>
      <c r="M269" s="128"/>
      <c r="N269" s="128"/>
      <c r="O269" s="128"/>
      <c r="P269" s="128"/>
      <c r="Q269" s="128"/>
      <c r="R269" s="31"/>
      <c r="S269" s="31"/>
      <c r="T269" s="31"/>
      <c r="U269" s="31"/>
      <c r="V269" s="31"/>
      <c r="W269" s="31"/>
      <c r="X269" s="46"/>
      <c r="Y269" s="46"/>
      <c r="Z269" s="46"/>
      <c r="AA269" s="46"/>
      <c r="AB269" s="46"/>
      <c r="AC269" s="46"/>
    </row>
    <row r="270" spans="1:29" ht="39.950000000000003" customHeight="1" x14ac:dyDescent="0.45">
      <c r="A270" s="155"/>
      <c r="B270" s="157"/>
      <c r="C270" s="66">
        <v>267</v>
      </c>
      <c r="D270" s="75" t="s">
        <v>218</v>
      </c>
      <c r="E270" s="104" t="s">
        <v>775</v>
      </c>
      <c r="F270" s="49" t="s">
        <v>35</v>
      </c>
      <c r="G270" s="49" t="s">
        <v>40</v>
      </c>
      <c r="H270" s="94">
        <v>22.76</v>
      </c>
      <c r="I270" s="32"/>
      <c r="J270" s="38">
        <f t="shared" si="8"/>
        <v>0</v>
      </c>
      <c r="K270" s="39" t="str">
        <f t="shared" si="9"/>
        <v>OK</v>
      </c>
      <c r="L270" s="128"/>
      <c r="M270" s="128"/>
      <c r="N270" s="128"/>
      <c r="O270" s="128"/>
      <c r="P270" s="128"/>
      <c r="Q270" s="128"/>
      <c r="R270" s="31"/>
      <c r="S270" s="31"/>
      <c r="T270" s="31"/>
      <c r="U270" s="31"/>
      <c r="V270" s="31"/>
      <c r="W270" s="31"/>
      <c r="X270" s="46"/>
      <c r="Y270" s="46"/>
      <c r="Z270" s="46"/>
      <c r="AA270" s="46"/>
      <c r="AB270" s="46"/>
      <c r="AC270" s="46"/>
    </row>
    <row r="271" spans="1:29" ht="39.950000000000003" customHeight="1" x14ac:dyDescent="0.45">
      <c r="A271" s="155"/>
      <c r="B271" s="157"/>
      <c r="C271" s="66">
        <v>268</v>
      </c>
      <c r="D271" s="75" t="s">
        <v>219</v>
      </c>
      <c r="E271" s="104" t="s">
        <v>776</v>
      </c>
      <c r="F271" s="49" t="s">
        <v>35</v>
      </c>
      <c r="G271" s="49" t="s">
        <v>40</v>
      </c>
      <c r="H271" s="94">
        <v>5.43</v>
      </c>
      <c r="I271" s="32"/>
      <c r="J271" s="38">
        <f t="shared" si="8"/>
        <v>0</v>
      </c>
      <c r="K271" s="39" t="str">
        <f t="shared" si="9"/>
        <v>OK</v>
      </c>
      <c r="L271" s="128"/>
      <c r="M271" s="128"/>
      <c r="N271" s="128"/>
      <c r="O271" s="128"/>
      <c r="P271" s="128"/>
      <c r="Q271" s="128"/>
      <c r="R271" s="31"/>
      <c r="S271" s="31"/>
      <c r="T271" s="31"/>
      <c r="U271" s="31"/>
      <c r="V271" s="31"/>
      <c r="W271" s="31"/>
      <c r="X271" s="46"/>
      <c r="Y271" s="46"/>
      <c r="Z271" s="46"/>
      <c r="AA271" s="46"/>
      <c r="AB271" s="46"/>
      <c r="AC271" s="46"/>
    </row>
    <row r="272" spans="1:29" ht="39.950000000000003" customHeight="1" x14ac:dyDescent="0.45">
      <c r="A272" s="155"/>
      <c r="B272" s="157"/>
      <c r="C272" s="66">
        <v>269</v>
      </c>
      <c r="D272" s="75" t="s">
        <v>220</v>
      </c>
      <c r="E272" s="104" t="s">
        <v>777</v>
      </c>
      <c r="F272" s="49" t="s">
        <v>221</v>
      </c>
      <c r="G272" s="49" t="s">
        <v>40</v>
      </c>
      <c r="H272" s="94">
        <v>24.65</v>
      </c>
      <c r="I272" s="32"/>
      <c r="J272" s="38">
        <f t="shared" si="8"/>
        <v>0</v>
      </c>
      <c r="K272" s="39" t="str">
        <f t="shared" si="9"/>
        <v>OK</v>
      </c>
      <c r="L272" s="128"/>
      <c r="M272" s="128"/>
      <c r="N272" s="128"/>
      <c r="O272" s="128"/>
      <c r="P272" s="128"/>
      <c r="Q272" s="128"/>
      <c r="R272" s="31"/>
      <c r="S272" s="31"/>
      <c r="T272" s="31"/>
      <c r="U272" s="31"/>
      <c r="V272" s="31"/>
      <c r="W272" s="31"/>
      <c r="X272" s="46"/>
      <c r="Y272" s="46"/>
      <c r="Z272" s="46"/>
      <c r="AA272" s="46"/>
      <c r="AB272" s="46"/>
      <c r="AC272" s="46"/>
    </row>
    <row r="273" spans="1:29" ht="39.950000000000003" customHeight="1" x14ac:dyDescent="0.45">
      <c r="A273" s="155"/>
      <c r="B273" s="157"/>
      <c r="C273" s="66">
        <v>270</v>
      </c>
      <c r="D273" s="75" t="s">
        <v>222</v>
      </c>
      <c r="E273" s="104" t="s">
        <v>778</v>
      </c>
      <c r="F273" s="49" t="s">
        <v>221</v>
      </c>
      <c r="G273" s="49" t="s">
        <v>40</v>
      </c>
      <c r="H273" s="94">
        <v>21.03</v>
      </c>
      <c r="I273" s="32"/>
      <c r="J273" s="38">
        <f t="shared" si="8"/>
        <v>0</v>
      </c>
      <c r="K273" s="39" t="str">
        <f t="shared" si="9"/>
        <v>OK</v>
      </c>
      <c r="L273" s="128"/>
      <c r="M273" s="128"/>
      <c r="N273" s="128"/>
      <c r="O273" s="128"/>
      <c r="P273" s="128"/>
      <c r="Q273" s="128"/>
      <c r="R273" s="31"/>
      <c r="S273" s="31"/>
      <c r="T273" s="31"/>
      <c r="U273" s="31"/>
      <c r="V273" s="31"/>
      <c r="W273" s="31"/>
      <c r="X273" s="46"/>
      <c r="Y273" s="46"/>
      <c r="Z273" s="46"/>
      <c r="AA273" s="46"/>
      <c r="AB273" s="46"/>
      <c r="AC273" s="46"/>
    </row>
    <row r="274" spans="1:29" ht="39.950000000000003" customHeight="1" x14ac:dyDescent="0.45">
      <c r="A274" s="155"/>
      <c r="B274" s="157"/>
      <c r="C274" s="66">
        <v>271</v>
      </c>
      <c r="D274" s="75" t="s">
        <v>223</v>
      </c>
      <c r="E274" s="104" t="s">
        <v>779</v>
      </c>
      <c r="F274" s="49" t="s">
        <v>44</v>
      </c>
      <c r="G274" s="49" t="s">
        <v>40</v>
      </c>
      <c r="H274" s="94">
        <v>3.57</v>
      </c>
      <c r="I274" s="32"/>
      <c r="J274" s="38">
        <f t="shared" si="8"/>
        <v>0</v>
      </c>
      <c r="K274" s="39" t="str">
        <f t="shared" si="9"/>
        <v>OK</v>
      </c>
      <c r="L274" s="128"/>
      <c r="M274" s="128"/>
      <c r="N274" s="128"/>
      <c r="O274" s="128"/>
      <c r="P274" s="128"/>
      <c r="Q274" s="128"/>
      <c r="R274" s="31"/>
      <c r="S274" s="31"/>
      <c r="T274" s="31"/>
      <c r="U274" s="31"/>
      <c r="V274" s="31"/>
      <c r="W274" s="31"/>
      <c r="X274" s="46"/>
      <c r="Y274" s="46"/>
      <c r="Z274" s="46"/>
      <c r="AA274" s="46"/>
      <c r="AB274" s="46"/>
      <c r="AC274" s="46"/>
    </row>
    <row r="275" spans="1:29" ht="39.950000000000003" customHeight="1" x14ac:dyDescent="0.45">
      <c r="A275" s="155"/>
      <c r="B275" s="157"/>
      <c r="C275" s="66">
        <v>272</v>
      </c>
      <c r="D275" s="75" t="s">
        <v>224</v>
      </c>
      <c r="E275" s="104" t="s">
        <v>780</v>
      </c>
      <c r="F275" s="49" t="s">
        <v>35</v>
      </c>
      <c r="G275" s="49" t="s">
        <v>40</v>
      </c>
      <c r="H275" s="94">
        <v>53.86</v>
      </c>
      <c r="I275" s="32"/>
      <c r="J275" s="38">
        <f t="shared" si="8"/>
        <v>0</v>
      </c>
      <c r="K275" s="39" t="str">
        <f t="shared" si="9"/>
        <v>OK</v>
      </c>
      <c r="L275" s="128"/>
      <c r="M275" s="128"/>
      <c r="N275" s="128"/>
      <c r="O275" s="128"/>
      <c r="P275" s="128"/>
      <c r="Q275" s="128"/>
      <c r="R275" s="31"/>
      <c r="S275" s="31"/>
      <c r="T275" s="31"/>
      <c r="U275" s="31"/>
      <c r="V275" s="31"/>
      <c r="W275" s="31"/>
      <c r="X275" s="46"/>
      <c r="Y275" s="46"/>
      <c r="Z275" s="46"/>
      <c r="AA275" s="46"/>
      <c r="AB275" s="46"/>
      <c r="AC275" s="46"/>
    </row>
    <row r="276" spans="1:29" ht="39.950000000000003" customHeight="1" x14ac:dyDescent="0.45">
      <c r="A276" s="155"/>
      <c r="B276" s="157"/>
      <c r="C276" s="66">
        <v>273</v>
      </c>
      <c r="D276" s="75" t="s">
        <v>485</v>
      </c>
      <c r="E276" s="104" t="s">
        <v>781</v>
      </c>
      <c r="F276" s="49" t="s">
        <v>35</v>
      </c>
      <c r="G276" s="49" t="s">
        <v>40</v>
      </c>
      <c r="H276" s="94">
        <v>0.98</v>
      </c>
      <c r="I276" s="32"/>
      <c r="J276" s="38">
        <f t="shared" si="8"/>
        <v>0</v>
      </c>
      <c r="K276" s="39" t="str">
        <f t="shared" si="9"/>
        <v>OK</v>
      </c>
      <c r="L276" s="128"/>
      <c r="M276" s="128"/>
      <c r="N276" s="128"/>
      <c r="O276" s="128"/>
      <c r="P276" s="128"/>
      <c r="Q276" s="128"/>
      <c r="R276" s="31"/>
      <c r="S276" s="31"/>
      <c r="T276" s="31"/>
      <c r="U276" s="31"/>
      <c r="V276" s="31"/>
      <c r="W276" s="31"/>
      <c r="X276" s="46"/>
      <c r="Y276" s="46"/>
      <c r="Z276" s="46"/>
      <c r="AA276" s="46"/>
      <c r="AB276" s="46"/>
      <c r="AC276" s="46"/>
    </row>
    <row r="277" spans="1:29" ht="39.950000000000003" customHeight="1" x14ac:dyDescent="0.45">
      <c r="A277" s="155"/>
      <c r="B277" s="157"/>
      <c r="C277" s="66">
        <v>274</v>
      </c>
      <c r="D277" s="77" t="s">
        <v>782</v>
      </c>
      <c r="E277" s="106" t="s">
        <v>783</v>
      </c>
      <c r="F277" s="49" t="s">
        <v>35</v>
      </c>
      <c r="G277" s="49" t="s">
        <v>40</v>
      </c>
      <c r="H277" s="94">
        <v>0.86</v>
      </c>
      <c r="I277" s="32"/>
      <c r="J277" s="38">
        <f t="shared" si="8"/>
        <v>0</v>
      </c>
      <c r="K277" s="39" t="str">
        <f t="shared" si="9"/>
        <v>OK</v>
      </c>
      <c r="L277" s="128"/>
      <c r="M277" s="128"/>
      <c r="N277" s="128"/>
      <c r="O277" s="128"/>
      <c r="P277" s="128"/>
      <c r="Q277" s="128"/>
      <c r="R277" s="31"/>
      <c r="S277" s="31"/>
      <c r="T277" s="31"/>
      <c r="U277" s="31"/>
      <c r="V277" s="31"/>
      <c r="W277" s="31"/>
      <c r="X277" s="46"/>
      <c r="Y277" s="46"/>
      <c r="Z277" s="46"/>
      <c r="AA277" s="46"/>
      <c r="AB277" s="46"/>
      <c r="AC277" s="46"/>
    </row>
    <row r="278" spans="1:29" ht="39.950000000000003" customHeight="1" x14ac:dyDescent="0.45">
      <c r="A278" s="155"/>
      <c r="B278" s="157"/>
      <c r="C278" s="66">
        <v>275</v>
      </c>
      <c r="D278" s="75" t="s">
        <v>225</v>
      </c>
      <c r="E278" s="104" t="s">
        <v>784</v>
      </c>
      <c r="F278" s="49" t="s">
        <v>221</v>
      </c>
      <c r="G278" s="49" t="s">
        <v>40</v>
      </c>
      <c r="H278" s="94">
        <v>102.73</v>
      </c>
      <c r="I278" s="32"/>
      <c r="J278" s="38">
        <f t="shared" si="8"/>
        <v>0</v>
      </c>
      <c r="K278" s="39" t="str">
        <f t="shared" si="9"/>
        <v>OK</v>
      </c>
      <c r="L278" s="128"/>
      <c r="M278" s="128"/>
      <c r="N278" s="128"/>
      <c r="O278" s="128"/>
      <c r="P278" s="128"/>
      <c r="Q278" s="128"/>
      <c r="R278" s="31"/>
      <c r="S278" s="31"/>
      <c r="T278" s="31"/>
      <c r="U278" s="31"/>
      <c r="V278" s="31"/>
      <c r="W278" s="31"/>
      <c r="X278" s="46"/>
      <c r="Y278" s="46"/>
      <c r="Z278" s="46"/>
      <c r="AA278" s="46"/>
      <c r="AB278" s="46"/>
      <c r="AC278" s="46"/>
    </row>
    <row r="279" spans="1:29" ht="39.950000000000003" customHeight="1" x14ac:dyDescent="0.45">
      <c r="A279" s="155"/>
      <c r="B279" s="157"/>
      <c r="C279" s="66">
        <v>276</v>
      </c>
      <c r="D279" s="77" t="s">
        <v>486</v>
      </c>
      <c r="E279" s="106" t="s">
        <v>785</v>
      </c>
      <c r="F279" s="47" t="s">
        <v>487</v>
      </c>
      <c r="G279" s="50" t="s">
        <v>40</v>
      </c>
      <c r="H279" s="97">
        <v>21.77</v>
      </c>
      <c r="I279" s="32"/>
      <c r="J279" s="38">
        <f t="shared" si="8"/>
        <v>0</v>
      </c>
      <c r="K279" s="39" t="str">
        <f t="shared" si="9"/>
        <v>OK</v>
      </c>
      <c r="L279" s="128"/>
      <c r="M279" s="128"/>
      <c r="N279" s="128"/>
      <c r="O279" s="128"/>
      <c r="P279" s="128"/>
      <c r="Q279" s="128"/>
      <c r="R279" s="31"/>
      <c r="S279" s="31"/>
      <c r="T279" s="31"/>
      <c r="U279" s="31"/>
      <c r="V279" s="31"/>
      <c r="W279" s="31"/>
      <c r="X279" s="46"/>
      <c r="Y279" s="46"/>
      <c r="Z279" s="46"/>
      <c r="AA279" s="46"/>
      <c r="AB279" s="46"/>
      <c r="AC279" s="46"/>
    </row>
    <row r="280" spans="1:29" ht="39.950000000000003" customHeight="1" x14ac:dyDescent="0.45">
      <c r="A280" s="155"/>
      <c r="B280" s="157"/>
      <c r="C280" s="66">
        <v>277</v>
      </c>
      <c r="D280" s="75" t="s">
        <v>226</v>
      </c>
      <c r="E280" s="104" t="s">
        <v>786</v>
      </c>
      <c r="F280" s="49" t="s">
        <v>35</v>
      </c>
      <c r="G280" s="49" t="s">
        <v>40</v>
      </c>
      <c r="H280" s="94">
        <v>6.09</v>
      </c>
      <c r="I280" s="32"/>
      <c r="J280" s="38">
        <f t="shared" si="8"/>
        <v>0</v>
      </c>
      <c r="K280" s="39" t="str">
        <f t="shared" si="9"/>
        <v>OK</v>
      </c>
      <c r="L280" s="128"/>
      <c r="M280" s="128"/>
      <c r="N280" s="128"/>
      <c r="O280" s="128"/>
      <c r="P280" s="128"/>
      <c r="Q280" s="128"/>
      <c r="R280" s="31"/>
      <c r="S280" s="31"/>
      <c r="T280" s="31"/>
      <c r="U280" s="31"/>
      <c r="V280" s="31"/>
      <c r="W280" s="31"/>
      <c r="X280" s="46"/>
      <c r="Y280" s="46"/>
      <c r="Z280" s="46"/>
      <c r="AA280" s="46"/>
      <c r="AB280" s="46"/>
      <c r="AC280" s="46"/>
    </row>
    <row r="281" spans="1:29" ht="39.950000000000003" customHeight="1" x14ac:dyDescent="0.45">
      <c r="A281" s="155"/>
      <c r="B281" s="157"/>
      <c r="C281" s="66">
        <v>278</v>
      </c>
      <c r="D281" s="75" t="s">
        <v>227</v>
      </c>
      <c r="E281" s="104" t="s">
        <v>787</v>
      </c>
      <c r="F281" s="49" t="s">
        <v>228</v>
      </c>
      <c r="G281" s="49" t="s">
        <v>40</v>
      </c>
      <c r="H281" s="94">
        <v>6.12</v>
      </c>
      <c r="I281" s="32"/>
      <c r="J281" s="38">
        <f t="shared" si="8"/>
        <v>0</v>
      </c>
      <c r="K281" s="39" t="str">
        <f t="shared" si="9"/>
        <v>OK</v>
      </c>
      <c r="L281" s="128"/>
      <c r="M281" s="128"/>
      <c r="N281" s="128"/>
      <c r="O281" s="128"/>
      <c r="P281" s="128"/>
      <c r="Q281" s="128"/>
      <c r="R281" s="31"/>
      <c r="S281" s="31"/>
      <c r="T281" s="31"/>
      <c r="U281" s="31"/>
      <c r="V281" s="31"/>
      <c r="W281" s="31"/>
      <c r="X281" s="46"/>
      <c r="Y281" s="46"/>
      <c r="Z281" s="46"/>
      <c r="AA281" s="46"/>
      <c r="AB281" s="46"/>
      <c r="AC281" s="46"/>
    </row>
    <row r="282" spans="1:29" ht="39.950000000000003" customHeight="1" x14ac:dyDescent="0.45">
      <c r="A282" s="155"/>
      <c r="B282" s="157"/>
      <c r="C282" s="63">
        <v>279</v>
      </c>
      <c r="D282" s="75" t="s">
        <v>229</v>
      </c>
      <c r="E282" s="104" t="s">
        <v>788</v>
      </c>
      <c r="F282" s="49" t="s">
        <v>99</v>
      </c>
      <c r="G282" s="49" t="s">
        <v>40</v>
      </c>
      <c r="H282" s="94">
        <v>61.71</v>
      </c>
      <c r="I282" s="32"/>
      <c r="J282" s="38">
        <f t="shared" si="8"/>
        <v>0</v>
      </c>
      <c r="K282" s="39" t="str">
        <f t="shared" si="9"/>
        <v>OK</v>
      </c>
      <c r="L282" s="128"/>
      <c r="M282" s="128"/>
      <c r="N282" s="128"/>
      <c r="O282" s="128"/>
      <c r="P282" s="128"/>
      <c r="Q282" s="128"/>
      <c r="R282" s="31"/>
      <c r="S282" s="31"/>
      <c r="T282" s="31"/>
      <c r="U282" s="31"/>
      <c r="V282" s="31"/>
      <c r="W282" s="31"/>
      <c r="X282" s="46"/>
      <c r="Y282" s="46"/>
      <c r="Z282" s="46"/>
      <c r="AA282" s="46"/>
      <c r="AB282" s="46"/>
      <c r="AC282" s="46"/>
    </row>
    <row r="283" spans="1:29" ht="39.950000000000003" customHeight="1" x14ac:dyDescent="0.45">
      <c r="A283" s="155"/>
      <c r="B283" s="157"/>
      <c r="C283" s="63">
        <v>280</v>
      </c>
      <c r="D283" s="75" t="s">
        <v>230</v>
      </c>
      <c r="E283" s="104" t="s">
        <v>789</v>
      </c>
      <c r="F283" s="49" t="s">
        <v>99</v>
      </c>
      <c r="G283" s="49" t="s">
        <v>40</v>
      </c>
      <c r="H283" s="94">
        <v>80.81</v>
      </c>
      <c r="I283" s="32"/>
      <c r="J283" s="38">
        <f t="shared" si="8"/>
        <v>0</v>
      </c>
      <c r="K283" s="39" t="str">
        <f t="shared" si="9"/>
        <v>OK</v>
      </c>
      <c r="L283" s="128"/>
      <c r="M283" s="128"/>
      <c r="N283" s="128"/>
      <c r="O283" s="128"/>
      <c r="P283" s="128"/>
      <c r="Q283" s="128"/>
      <c r="R283" s="31"/>
      <c r="S283" s="31"/>
      <c r="T283" s="31"/>
      <c r="U283" s="31"/>
      <c r="V283" s="31"/>
      <c r="W283" s="31"/>
      <c r="X283" s="46"/>
      <c r="Y283" s="46"/>
      <c r="Z283" s="46"/>
      <c r="AA283" s="46"/>
      <c r="AB283" s="46"/>
      <c r="AC283" s="46"/>
    </row>
    <row r="284" spans="1:29" ht="39.950000000000003" customHeight="1" x14ac:dyDescent="0.45">
      <c r="A284" s="155"/>
      <c r="B284" s="157"/>
      <c r="C284" s="66">
        <v>281</v>
      </c>
      <c r="D284" s="75" t="s">
        <v>231</v>
      </c>
      <c r="E284" s="104" t="s">
        <v>790</v>
      </c>
      <c r="F284" s="49" t="s">
        <v>99</v>
      </c>
      <c r="G284" s="49" t="s">
        <v>40</v>
      </c>
      <c r="H284" s="94">
        <v>101.84</v>
      </c>
      <c r="I284" s="32"/>
      <c r="J284" s="38">
        <f t="shared" si="8"/>
        <v>0</v>
      </c>
      <c r="K284" s="39" t="str">
        <f t="shared" si="9"/>
        <v>OK</v>
      </c>
      <c r="L284" s="128"/>
      <c r="M284" s="128"/>
      <c r="N284" s="128"/>
      <c r="O284" s="128"/>
      <c r="P284" s="128"/>
      <c r="Q284" s="128"/>
      <c r="R284" s="31"/>
      <c r="S284" s="31"/>
      <c r="T284" s="31"/>
      <c r="U284" s="31"/>
      <c r="V284" s="31"/>
      <c r="W284" s="31"/>
      <c r="X284" s="46"/>
      <c r="Y284" s="46"/>
      <c r="Z284" s="46"/>
      <c r="AA284" s="46"/>
      <c r="AB284" s="46"/>
      <c r="AC284" s="46"/>
    </row>
    <row r="285" spans="1:29" ht="39.950000000000003" customHeight="1" x14ac:dyDescent="0.45">
      <c r="A285" s="155"/>
      <c r="B285" s="157"/>
      <c r="C285" s="66">
        <v>282</v>
      </c>
      <c r="D285" s="75" t="s">
        <v>791</v>
      </c>
      <c r="E285" s="104" t="s">
        <v>792</v>
      </c>
      <c r="F285" s="50" t="s">
        <v>793</v>
      </c>
      <c r="G285" s="50" t="s">
        <v>40</v>
      </c>
      <c r="H285" s="93">
        <v>8.51</v>
      </c>
      <c r="I285" s="32"/>
      <c r="J285" s="38">
        <f t="shared" si="8"/>
        <v>0</v>
      </c>
      <c r="K285" s="39" t="str">
        <f t="shared" si="9"/>
        <v>OK</v>
      </c>
      <c r="L285" s="128"/>
      <c r="M285" s="128"/>
      <c r="N285" s="128"/>
      <c r="O285" s="128"/>
      <c r="P285" s="128"/>
      <c r="Q285" s="128"/>
      <c r="R285" s="31"/>
      <c r="S285" s="31"/>
      <c r="T285" s="31"/>
      <c r="U285" s="31"/>
      <c r="V285" s="31"/>
      <c r="W285" s="31"/>
      <c r="X285" s="46"/>
      <c r="Y285" s="46"/>
      <c r="Z285" s="46"/>
      <c r="AA285" s="46"/>
      <c r="AB285" s="46"/>
      <c r="AC285" s="46"/>
    </row>
    <row r="286" spans="1:29" ht="39.950000000000003" customHeight="1" x14ac:dyDescent="0.45">
      <c r="A286" s="155"/>
      <c r="B286" s="157"/>
      <c r="C286" s="66">
        <v>283</v>
      </c>
      <c r="D286" s="75" t="s">
        <v>794</v>
      </c>
      <c r="E286" s="104" t="s">
        <v>795</v>
      </c>
      <c r="F286" s="50" t="s">
        <v>441</v>
      </c>
      <c r="G286" s="50" t="s">
        <v>40</v>
      </c>
      <c r="H286" s="93">
        <v>23.2</v>
      </c>
      <c r="I286" s="32"/>
      <c r="J286" s="38">
        <f t="shared" si="8"/>
        <v>0</v>
      </c>
      <c r="K286" s="39" t="str">
        <f t="shared" si="9"/>
        <v>OK</v>
      </c>
      <c r="L286" s="128"/>
      <c r="M286" s="128"/>
      <c r="N286" s="128"/>
      <c r="O286" s="128"/>
      <c r="P286" s="128"/>
      <c r="Q286" s="128"/>
      <c r="R286" s="31"/>
      <c r="S286" s="31"/>
      <c r="T286" s="31"/>
      <c r="U286" s="31"/>
      <c r="V286" s="31"/>
      <c r="W286" s="31"/>
      <c r="X286" s="46"/>
      <c r="Y286" s="46"/>
      <c r="Z286" s="46"/>
      <c r="AA286" s="46"/>
      <c r="AB286" s="46"/>
      <c r="AC286" s="46"/>
    </row>
    <row r="287" spans="1:29" ht="39.950000000000003" customHeight="1" x14ac:dyDescent="0.45">
      <c r="A287" s="155"/>
      <c r="B287" s="157"/>
      <c r="C287" s="66">
        <v>284</v>
      </c>
      <c r="D287" s="75" t="s">
        <v>796</v>
      </c>
      <c r="E287" s="104" t="s">
        <v>797</v>
      </c>
      <c r="F287" s="50" t="s">
        <v>441</v>
      </c>
      <c r="G287" s="50" t="s">
        <v>40</v>
      </c>
      <c r="H287" s="93">
        <v>25.36</v>
      </c>
      <c r="I287" s="32"/>
      <c r="J287" s="38">
        <f t="shared" si="8"/>
        <v>0</v>
      </c>
      <c r="K287" s="39" t="str">
        <f t="shared" si="9"/>
        <v>OK</v>
      </c>
      <c r="L287" s="128"/>
      <c r="M287" s="128"/>
      <c r="N287" s="128"/>
      <c r="O287" s="128"/>
      <c r="P287" s="128"/>
      <c r="Q287" s="128"/>
      <c r="R287" s="31"/>
      <c r="S287" s="31"/>
      <c r="T287" s="31"/>
      <c r="U287" s="31"/>
      <c r="V287" s="31"/>
      <c r="W287" s="31"/>
      <c r="X287" s="46"/>
      <c r="Y287" s="46"/>
      <c r="Z287" s="46"/>
      <c r="AA287" s="46"/>
      <c r="AB287" s="46"/>
      <c r="AC287" s="46"/>
    </row>
    <row r="288" spans="1:29" ht="39.950000000000003" customHeight="1" x14ac:dyDescent="0.45">
      <c r="A288" s="155"/>
      <c r="B288" s="157"/>
      <c r="C288" s="66">
        <v>285</v>
      </c>
      <c r="D288" s="75" t="s">
        <v>798</v>
      </c>
      <c r="E288" s="104" t="s">
        <v>799</v>
      </c>
      <c r="F288" s="50" t="s">
        <v>35</v>
      </c>
      <c r="G288" s="50" t="s">
        <v>40</v>
      </c>
      <c r="H288" s="93">
        <v>21.57</v>
      </c>
      <c r="I288" s="32"/>
      <c r="J288" s="38">
        <f t="shared" si="8"/>
        <v>0</v>
      </c>
      <c r="K288" s="39" t="str">
        <f t="shared" si="9"/>
        <v>OK</v>
      </c>
      <c r="L288" s="128"/>
      <c r="M288" s="128"/>
      <c r="N288" s="128"/>
      <c r="O288" s="128"/>
      <c r="P288" s="128"/>
      <c r="Q288" s="128"/>
      <c r="R288" s="31"/>
      <c r="S288" s="31"/>
      <c r="T288" s="31"/>
      <c r="U288" s="31"/>
      <c r="V288" s="31"/>
      <c r="W288" s="31"/>
      <c r="X288" s="46"/>
      <c r="Y288" s="46"/>
      <c r="Z288" s="46"/>
      <c r="AA288" s="46"/>
      <c r="AB288" s="46"/>
      <c r="AC288" s="46"/>
    </row>
    <row r="289" spans="1:29" ht="39.950000000000003" customHeight="1" x14ac:dyDescent="0.45">
      <c r="A289" s="155"/>
      <c r="B289" s="157"/>
      <c r="C289" s="66">
        <v>286</v>
      </c>
      <c r="D289" s="75" t="s">
        <v>800</v>
      </c>
      <c r="E289" s="104" t="s">
        <v>801</v>
      </c>
      <c r="F289" s="50" t="s">
        <v>35</v>
      </c>
      <c r="G289" s="50" t="s">
        <v>40</v>
      </c>
      <c r="H289" s="93">
        <v>6.3</v>
      </c>
      <c r="I289" s="32"/>
      <c r="J289" s="38">
        <f t="shared" si="8"/>
        <v>0</v>
      </c>
      <c r="K289" s="39" t="str">
        <f t="shared" si="9"/>
        <v>OK</v>
      </c>
      <c r="L289" s="128"/>
      <c r="M289" s="128"/>
      <c r="N289" s="128"/>
      <c r="O289" s="128"/>
      <c r="P289" s="128"/>
      <c r="Q289" s="128"/>
      <c r="R289" s="31"/>
      <c r="S289" s="31"/>
      <c r="T289" s="31"/>
      <c r="U289" s="31"/>
      <c r="V289" s="31"/>
      <c r="W289" s="31"/>
      <c r="X289" s="46"/>
      <c r="Y289" s="46"/>
      <c r="Z289" s="46"/>
      <c r="AA289" s="46"/>
      <c r="AB289" s="46"/>
      <c r="AC289" s="46"/>
    </row>
    <row r="290" spans="1:29" ht="39.950000000000003" customHeight="1" x14ac:dyDescent="0.45">
      <c r="A290" s="155"/>
      <c r="B290" s="157"/>
      <c r="C290" s="63">
        <v>287</v>
      </c>
      <c r="D290" s="75" t="s">
        <v>802</v>
      </c>
      <c r="E290" s="104" t="s">
        <v>803</v>
      </c>
      <c r="F290" s="50" t="s">
        <v>99</v>
      </c>
      <c r="G290" s="50" t="s">
        <v>40</v>
      </c>
      <c r="H290" s="93">
        <v>326.01</v>
      </c>
      <c r="I290" s="32"/>
      <c r="J290" s="38">
        <f t="shared" si="8"/>
        <v>0</v>
      </c>
      <c r="K290" s="39" t="str">
        <f t="shared" si="9"/>
        <v>OK</v>
      </c>
      <c r="L290" s="128"/>
      <c r="M290" s="128"/>
      <c r="N290" s="128"/>
      <c r="O290" s="128"/>
      <c r="P290" s="128"/>
      <c r="Q290" s="128"/>
      <c r="R290" s="31"/>
      <c r="S290" s="31"/>
      <c r="T290" s="31"/>
      <c r="U290" s="31"/>
      <c r="V290" s="31"/>
      <c r="W290" s="31"/>
      <c r="X290" s="46"/>
      <c r="Y290" s="46"/>
      <c r="Z290" s="46"/>
      <c r="AA290" s="46"/>
      <c r="AB290" s="46"/>
      <c r="AC290" s="46"/>
    </row>
    <row r="291" spans="1:29" ht="39.950000000000003" customHeight="1" x14ac:dyDescent="0.45">
      <c r="A291" s="155"/>
      <c r="B291" s="157"/>
      <c r="C291" s="66">
        <v>288</v>
      </c>
      <c r="D291" s="75" t="s">
        <v>804</v>
      </c>
      <c r="E291" s="104" t="s">
        <v>805</v>
      </c>
      <c r="F291" s="50" t="s">
        <v>4</v>
      </c>
      <c r="G291" s="50" t="s">
        <v>40</v>
      </c>
      <c r="H291" s="93">
        <v>61.56</v>
      </c>
      <c r="I291" s="32"/>
      <c r="J291" s="38">
        <f t="shared" si="8"/>
        <v>0</v>
      </c>
      <c r="K291" s="39" t="str">
        <f t="shared" si="9"/>
        <v>OK</v>
      </c>
      <c r="L291" s="128"/>
      <c r="M291" s="128"/>
      <c r="N291" s="128"/>
      <c r="O291" s="128"/>
      <c r="P291" s="128"/>
      <c r="Q291" s="128"/>
      <c r="R291" s="31"/>
      <c r="S291" s="31"/>
      <c r="T291" s="31"/>
      <c r="U291" s="31"/>
      <c r="V291" s="31"/>
      <c r="W291" s="31"/>
      <c r="X291" s="46"/>
      <c r="Y291" s="46"/>
      <c r="Z291" s="46"/>
      <c r="AA291" s="46"/>
      <c r="AB291" s="46"/>
      <c r="AC291" s="46"/>
    </row>
    <row r="292" spans="1:29" ht="39.950000000000003" customHeight="1" x14ac:dyDescent="0.45">
      <c r="A292" s="155"/>
      <c r="B292" s="157"/>
      <c r="C292" s="63">
        <v>289</v>
      </c>
      <c r="D292" s="84" t="s">
        <v>806</v>
      </c>
      <c r="E292" s="105" t="s">
        <v>807</v>
      </c>
      <c r="F292" s="50" t="s">
        <v>528</v>
      </c>
      <c r="G292" s="50" t="s">
        <v>40</v>
      </c>
      <c r="H292" s="93">
        <v>75.95</v>
      </c>
      <c r="I292" s="32"/>
      <c r="J292" s="38">
        <f t="shared" si="8"/>
        <v>0</v>
      </c>
      <c r="K292" s="39" t="str">
        <f t="shared" si="9"/>
        <v>OK</v>
      </c>
      <c r="L292" s="128"/>
      <c r="M292" s="128"/>
      <c r="N292" s="128"/>
      <c r="O292" s="128"/>
      <c r="P292" s="128"/>
      <c r="Q292" s="128"/>
      <c r="R292" s="31"/>
      <c r="S292" s="31"/>
      <c r="T292" s="31"/>
      <c r="U292" s="31"/>
      <c r="V292" s="31"/>
      <c r="W292" s="31"/>
      <c r="X292" s="46"/>
      <c r="Y292" s="46"/>
      <c r="Z292" s="46"/>
      <c r="AA292" s="46"/>
      <c r="AB292" s="46"/>
      <c r="AC292" s="46"/>
    </row>
    <row r="293" spans="1:29" ht="39.950000000000003" customHeight="1" x14ac:dyDescent="0.45">
      <c r="A293" s="155"/>
      <c r="B293" s="157"/>
      <c r="C293" s="63">
        <v>290</v>
      </c>
      <c r="D293" s="84" t="s">
        <v>808</v>
      </c>
      <c r="E293" s="105" t="s">
        <v>809</v>
      </c>
      <c r="F293" s="50" t="s">
        <v>528</v>
      </c>
      <c r="G293" s="50" t="s">
        <v>40</v>
      </c>
      <c r="H293" s="93">
        <v>109.28</v>
      </c>
      <c r="I293" s="32"/>
      <c r="J293" s="38">
        <f t="shared" si="8"/>
        <v>0</v>
      </c>
      <c r="K293" s="39" t="str">
        <f t="shared" si="9"/>
        <v>OK</v>
      </c>
      <c r="L293" s="128"/>
      <c r="M293" s="128"/>
      <c r="N293" s="128"/>
      <c r="O293" s="128"/>
      <c r="P293" s="128"/>
      <c r="Q293" s="128"/>
      <c r="R293" s="31"/>
      <c r="S293" s="31"/>
      <c r="T293" s="31"/>
      <c r="U293" s="31"/>
      <c r="V293" s="31"/>
      <c r="W293" s="31"/>
      <c r="X293" s="46"/>
      <c r="Y293" s="46"/>
      <c r="Z293" s="46"/>
      <c r="AA293" s="46"/>
      <c r="AB293" s="46"/>
      <c r="AC293" s="46"/>
    </row>
    <row r="294" spans="1:29" ht="39.950000000000003" customHeight="1" x14ac:dyDescent="0.45">
      <c r="A294" s="155"/>
      <c r="B294" s="157"/>
      <c r="C294" s="63">
        <v>291</v>
      </c>
      <c r="D294" s="84" t="s">
        <v>810</v>
      </c>
      <c r="E294" s="105" t="s">
        <v>811</v>
      </c>
      <c r="F294" s="50" t="s">
        <v>528</v>
      </c>
      <c r="G294" s="50" t="s">
        <v>40</v>
      </c>
      <c r="H294" s="93">
        <v>177.22</v>
      </c>
      <c r="I294" s="32"/>
      <c r="J294" s="38">
        <f t="shared" si="8"/>
        <v>0</v>
      </c>
      <c r="K294" s="39" t="str">
        <f t="shared" si="9"/>
        <v>OK</v>
      </c>
      <c r="L294" s="128"/>
      <c r="M294" s="128"/>
      <c r="N294" s="128"/>
      <c r="O294" s="128"/>
      <c r="P294" s="128"/>
      <c r="Q294" s="128"/>
      <c r="R294" s="31"/>
      <c r="S294" s="31"/>
      <c r="T294" s="31"/>
      <c r="U294" s="31"/>
      <c r="V294" s="31"/>
      <c r="W294" s="31"/>
      <c r="X294" s="46"/>
      <c r="Y294" s="46"/>
      <c r="Z294" s="46"/>
      <c r="AA294" s="46"/>
      <c r="AB294" s="46"/>
      <c r="AC294" s="46"/>
    </row>
    <row r="295" spans="1:29" ht="39.950000000000003" customHeight="1" x14ac:dyDescent="0.45">
      <c r="A295" s="155"/>
      <c r="B295" s="157"/>
      <c r="C295" s="63">
        <v>292</v>
      </c>
      <c r="D295" s="76" t="s">
        <v>812</v>
      </c>
      <c r="E295" s="105" t="s">
        <v>813</v>
      </c>
      <c r="F295" s="49" t="s">
        <v>228</v>
      </c>
      <c r="G295" s="50" t="s">
        <v>40</v>
      </c>
      <c r="H295" s="93">
        <v>18.72</v>
      </c>
      <c r="I295" s="32"/>
      <c r="J295" s="38">
        <f t="shared" si="8"/>
        <v>0</v>
      </c>
      <c r="K295" s="39" t="str">
        <f t="shared" si="9"/>
        <v>OK</v>
      </c>
      <c r="L295" s="128"/>
      <c r="M295" s="128"/>
      <c r="N295" s="128"/>
      <c r="O295" s="128"/>
      <c r="P295" s="128"/>
      <c r="Q295" s="128"/>
      <c r="R295" s="31"/>
      <c r="S295" s="31"/>
      <c r="T295" s="31"/>
      <c r="U295" s="31"/>
      <c r="V295" s="31"/>
      <c r="W295" s="31"/>
      <c r="X295" s="46"/>
      <c r="Y295" s="46"/>
      <c r="Z295" s="46"/>
      <c r="AA295" s="46"/>
      <c r="AB295" s="46"/>
      <c r="AC295" s="46"/>
    </row>
    <row r="296" spans="1:29" ht="39.950000000000003" customHeight="1" x14ac:dyDescent="0.45">
      <c r="A296" s="155"/>
      <c r="B296" s="157"/>
      <c r="C296" s="63">
        <v>293</v>
      </c>
      <c r="D296" s="84" t="s">
        <v>814</v>
      </c>
      <c r="E296" s="105" t="s">
        <v>815</v>
      </c>
      <c r="F296" s="50" t="s">
        <v>528</v>
      </c>
      <c r="G296" s="50" t="s">
        <v>40</v>
      </c>
      <c r="H296" s="93">
        <v>77.73</v>
      </c>
      <c r="I296" s="32"/>
      <c r="J296" s="38">
        <f t="shared" si="8"/>
        <v>0</v>
      </c>
      <c r="K296" s="39" t="str">
        <f t="shared" si="9"/>
        <v>OK</v>
      </c>
      <c r="L296" s="128"/>
      <c r="M296" s="128"/>
      <c r="N296" s="128"/>
      <c r="O296" s="128"/>
      <c r="P296" s="128"/>
      <c r="Q296" s="128"/>
      <c r="R296" s="31"/>
      <c r="S296" s="31"/>
      <c r="T296" s="31"/>
      <c r="U296" s="31"/>
      <c r="V296" s="31"/>
      <c r="W296" s="31"/>
      <c r="X296" s="46"/>
      <c r="Y296" s="46"/>
      <c r="Z296" s="46"/>
      <c r="AA296" s="46"/>
      <c r="AB296" s="46"/>
      <c r="AC296" s="46"/>
    </row>
    <row r="297" spans="1:29" ht="39.950000000000003" customHeight="1" x14ac:dyDescent="0.45">
      <c r="A297" s="155"/>
      <c r="B297" s="157"/>
      <c r="C297" s="63">
        <v>294</v>
      </c>
      <c r="D297" s="84" t="s">
        <v>816</v>
      </c>
      <c r="E297" s="105" t="s">
        <v>817</v>
      </c>
      <c r="F297" s="50" t="s">
        <v>528</v>
      </c>
      <c r="G297" s="50" t="s">
        <v>40</v>
      </c>
      <c r="H297" s="93">
        <v>116.87</v>
      </c>
      <c r="I297" s="32"/>
      <c r="J297" s="38">
        <f t="shared" si="8"/>
        <v>0</v>
      </c>
      <c r="K297" s="39" t="str">
        <f t="shared" si="9"/>
        <v>OK</v>
      </c>
      <c r="L297" s="128"/>
      <c r="M297" s="128"/>
      <c r="N297" s="128"/>
      <c r="O297" s="128"/>
      <c r="P297" s="128"/>
      <c r="Q297" s="128"/>
      <c r="R297" s="31"/>
      <c r="S297" s="31"/>
      <c r="T297" s="31"/>
      <c r="U297" s="31"/>
      <c r="V297" s="31"/>
      <c r="W297" s="31"/>
      <c r="X297" s="46"/>
      <c r="Y297" s="46"/>
      <c r="Z297" s="46"/>
      <c r="AA297" s="46"/>
      <c r="AB297" s="46"/>
      <c r="AC297" s="46"/>
    </row>
    <row r="298" spans="1:29" ht="39.950000000000003" customHeight="1" x14ac:dyDescent="0.45">
      <c r="A298" s="155"/>
      <c r="B298" s="157"/>
      <c r="C298" s="66">
        <v>295</v>
      </c>
      <c r="D298" s="75" t="s">
        <v>818</v>
      </c>
      <c r="E298" s="104" t="s">
        <v>819</v>
      </c>
      <c r="F298" s="50" t="s">
        <v>35</v>
      </c>
      <c r="G298" s="50" t="s">
        <v>40</v>
      </c>
      <c r="H298" s="93">
        <v>27.22</v>
      </c>
      <c r="I298" s="32"/>
      <c r="J298" s="38">
        <f t="shared" si="8"/>
        <v>0</v>
      </c>
      <c r="K298" s="39" t="str">
        <f t="shared" si="9"/>
        <v>OK</v>
      </c>
      <c r="L298" s="128"/>
      <c r="M298" s="128"/>
      <c r="N298" s="128"/>
      <c r="O298" s="128"/>
      <c r="P298" s="128"/>
      <c r="Q298" s="128"/>
      <c r="R298" s="31"/>
      <c r="S298" s="31"/>
      <c r="T298" s="31"/>
      <c r="U298" s="31"/>
      <c r="V298" s="31"/>
      <c r="W298" s="31"/>
      <c r="X298" s="46"/>
      <c r="Y298" s="46"/>
      <c r="Z298" s="46"/>
      <c r="AA298" s="46"/>
      <c r="AB298" s="46"/>
      <c r="AC298" s="46"/>
    </row>
    <row r="299" spans="1:29" ht="39.950000000000003" customHeight="1" x14ac:dyDescent="0.45">
      <c r="A299" s="155"/>
      <c r="B299" s="157"/>
      <c r="C299" s="66">
        <v>296</v>
      </c>
      <c r="D299" s="75" t="s">
        <v>820</v>
      </c>
      <c r="E299" s="104" t="s">
        <v>821</v>
      </c>
      <c r="F299" s="50" t="s">
        <v>35</v>
      </c>
      <c r="G299" s="50" t="s">
        <v>157</v>
      </c>
      <c r="H299" s="93">
        <v>42.04</v>
      </c>
      <c r="I299" s="32"/>
      <c r="J299" s="38">
        <f t="shared" si="8"/>
        <v>0</v>
      </c>
      <c r="K299" s="39" t="str">
        <f t="shared" si="9"/>
        <v>OK</v>
      </c>
      <c r="L299" s="128"/>
      <c r="M299" s="128"/>
      <c r="N299" s="128"/>
      <c r="O299" s="128"/>
      <c r="P299" s="128"/>
      <c r="Q299" s="128"/>
      <c r="R299" s="31"/>
      <c r="S299" s="31"/>
      <c r="T299" s="31"/>
      <c r="U299" s="31"/>
      <c r="V299" s="31"/>
      <c r="W299" s="31"/>
      <c r="X299" s="46"/>
      <c r="Y299" s="46"/>
      <c r="Z299" s="46"/>
      <c r="AA299" s="46"/>
      <c r="AB299" s="46"/>
      <c r="AC299" s="46"/>
    </row>
    <row r="300" spans="1:29" ht="39.950000000000003" customHeight="1" x14ac:dyDescent="0.45">
      <c r="A300" s="155"/>
      <c r="B300" s="157"/>
      <c r="C300" s="66">
        <v>297</v>
      </c>
      <c r="D300" s="75" t="s">
        <v>822</v>
      </c>
      <c r="E300" s="104" t="s">
        <v>823</v>
      </c>
      <c r="F300" s="50" t="s">
        <v>35</v>
      </c>
      <c r="G300" s="50" t="s">
        <v>40</v>
      </c>
      <c r="H300" s="93">
        <v>6.01</v>
      </c>
      <c r="I300" s="32"/>
      <c r="J300" s="38">
        <f t="shared" si="8"/>
        <v>0</v>
      </c>
      <c r="K300" s="39" t="str">
        <f t="shared" si="9"/>
        <v>OK</v>
      </c>
      <c r="L300" s="128"/>
      <c r="M300" s="128"/>
      <c r="N300" s="128"/>
      <c r="O300" s="128"/>
      <c r="P300" s="128"/>
      <c r="Q300" s="128"/>
      <c r="R300" s="31"/>
      <c r="S300" s="31"/>
      <c r="T300" s="31"/>
      <c r="U300" s="31"/>
      <c r="V300" s="31"/>
      <c r="W300" s="31"/>
      <c r="X300" s="46"/>
      <c r="Y300" s="46"/>
      <c r="Z300" s="46"/>
      <c r="AA300" s="46"/>
      <c r="AB300" s="46"/>
      <c r="AC300" s="46"/>
    </row>
    <row r="301" spans="1:29" ht="39.950000000000003" customHeight="1" x14ac:dyDescent="0.45">
      <c r="A301" s="155"/>
      <c r="B301" s="157"/>
      <c r="C301" s="63">
        <v>298</v>
      </c>
      <c r="D301" s="84" t="s">
        <v>824</v>
      </c>
      <c r="E301" s="105" t="s">
        <v>825</v>
      </c>
      <c r="F301" s="50" t="s">
        <v>826</v>
      </c>
      <c r="G301" s="50" t="s">
        <v>40</v>
      </c>
      <c r="H301" s="93">
        <v>11.34</v>
      </c>
      <c r="I301" s="32"/>
      <c r="J301" s="38">
        <f t="shared" si="8"/>
        <v>0</v>
      </c>
      <c r="K301" s="39" t="str">
        <f t="shared" si="9"/>
        <v>OK</v>
      </c>
      <c r="L301" s="128"/>
      <c r="M301" s="128"/>
      <c r="N301" s="128"/>
      <c r="O301" s="128"/>
      <c r="P301" s="128"/>
      <c r="Q301" s="128"/>
      <c r="R301" s="31"/>
      <c r="S301" s="31"/>
      <c r="T301" s="31"/>
      <c r="U301" s="31"/>
      <c r="V301" s="31"/>
      <c r="W301" s="31"/>
      <c r="X301" s="46"/>
      <c r="Y301" s="46"/>
      <c r="Z301" s="46"/>
      <c r="AA301" s="46"/>
      <c r="AB301" s="46"/>
      <c r="AC301" s="46"/>
    </row>
    <row r="302" spans="1:29" ht="39.950000000000003" customHeight="1" x14ac:dyDescent="0.45">
      <c r="A302" s="156"/>
      <c r="B302" s="158"/>
      <c r="C302" s="66">
        <v>299</v>
      </c>
      <c r="D302" s="75" t="s">
        <v>827</v>
      </c>
      <c r="E302" s="104" t="s">
        <v>828</v>
      </c>
      <c r="F302" s="50" t="s">
        <v>829</v>
      </c>
      <c r="G302" s="50" t="s">
        <v>40</v>
      </c>
      <c r="H302" s="93">
        <v>34.24</v>
      </c>
      <c r="I302" s="32"/>
      <c r="J302" s="38">
        <f t="shared" si="8"/>
        <v>0</v>
      </c>
      <c r="K302" s="39" t="str">
        <f t="shared" si="9"/>
        <v>OK</v>
      </c>
      <c r="L302" s="128"/>
      <c r="M302" s="128"/>
      <c r="N302" s="128"/>
      <c r="O302" s="128"/>
      <c r="P302" s="128"/>
      <c r="Q302" s="128"/>
      <c r="R302" s="31"/>
      <c r="S302" s="31"/>
      <c r="T302" s="31"/>
      <c r="U302" s="31"/>
      <c r="V302" s="31"/>
      <c r="W302" s="31"/>
      <c r="X302" s="46"/>
      <c r="Y302" s="46"/>
      <c r="Z302" s="46"/>
      <c r="AA302" s="46"/>
      <c r="AB302" s="46"/>
      <c r="AC302" s="46"/>
    </row>
    <row r="303" spans="1:29" ht="39.950000000000003" customHeight="1" x14ac:dyDescent="0.45">
      <c r="A303" s="139">
        <v>6</v>
      </c>
      <c r="B303" s="151" t="s">
        <v>830</v>
      </c>
      <c r="C303" s="67">
        <v>300</v>
      </c>
      <c r="D303" s="78" t="s">
        <v>831</v>
      </c>
      <c r="E303" s="107" t="s">
        <v>832</v>
      </c>
      <c r="F303" s="51" t="s">
        <v>35</v>
      </c>
      <c r="G303" s="51" t="s">
        <v>157</v>
      </c>
      <c r="H303" s="95">
        <v>72.849999999999994</v>
      </c>
      <c r="I303" s="32"/>
      <c r="J303" s="38">
        <f t="shared" si="8"/>
        <v>0</v>
      </c>
      <c r="K303" s="39" t="str">
        <f t="shared" si="9"/>
        <v>OK</v>
      </c>
      <c r="L303" s="128"/>
      <c r="M303" s="128"/>
      <c r="N303" s="128"/>
      <c r="O303" s="128"/>
      <c r="P303" s="128"/>
      <c r="Q303" s="128"/>
      <c r="R303" s="31"/>
      <c r="S303" s="31"/>
      <c r="T303" s="31"/>
      <c r="U303" s="31"/>
      <c r="V303" s="31"/>
      <c r="W303" s="31"/>
      <c r="X303" s="46"/>
      <c r="Y303" s="46"/>
      <c r="Z303" s="46"/>
      <c r="AA303" s="46"/>
      <c r="AB303" s="46"/>
      <c r="AC303" s="46"/>
    </row>
    <row r="304" spans="1:29" ht="39.950000000000003" customHeight="1" x14ac:dyDescent="0.45">
      <c r="A304" s="140"/>
      <c r="B304" s="152"/>
      <c r="C304" s="67">
        <v>301</v>
      </c>
      <c r="D304" s="78" t="s">
        <v>833</v>
      </c>
      <c r="E304" s="107" t="s">
        <v>834</v>
      </c>
      <c r="F304" s="51" t="s">
        <v>35</v>
      </c>
      <c r="G304" s="51" t="s">
        <v>157</v>
      </c>
      <c r="H304" s="95">
        <v>27.32</v>
      </c>
      <c r="I304" s="32"/>
      <c r="J304" s="38">
        <f t="shared" si="8"/>
        <v>0</v>
      </c>
      <c r="K304" s="39" t="str">
        <f t="shared" si="9"/>
        <v>OK</v>
      </c>
      <c r="L304" s="128"/>
      <c r="M304" s="128"/>
      <c r="N304" s="128"/>
      <c r="O304" s="128"/>
      <c r="P304" s="128"/>
      <c r="Q304" s="128"/>
      <c r="R304" s="31"/>
      <c r="S304" s="31"/>
      <c r="T304" s="31"/>
      <c r="U304" s="31"/>
      <c r="V304" s="31"/>
      <c r="W304" s="31"/>
      <c r="X304" s="46"/>
      <c r="Y304" s="46"/>
      <c r="Z304" s="46"/>
      <c r="AA304" s="46"/>
      <c r="AB304" s="46"/>
      <c r="AC304" s="46"/>
    </row>
    <row r="305" spans="1:29" ht="39.950000000000003" customHeight="1" x14ac:dyDescent="0.45">
      <c r="A305" s="140"/>
      <c r="B305" s="152"/>
      <c r="C305" s="67">
        <v>302</v>
      </c>
      <c r="D305" s="78" t="s">
        <v>835</v>
      </c>
      <c r="E305" s="107" t="s">
        <v>836</v>
      </c>
      <c r="F305" s="51" t="s">
        <v>35</v>
      </c>
      <c r="G305" s="51" t="s">
        <v>157</v>
      </c>
      <c r="H305" s="95">
        <v>23</v>
      </c>
      <c r="I305" s="32"/>
      <c r="J305" s="38">
        <f t="shared" si="8"/>
        <v>0</v>
      </c>
      <c r="K305" s="39" t="str">
        <f t="shared" si="9"/>
        <v>OK</v>
      </c>
      <c r="L305" s="128"/>
      <c r="M305" s="128"/>
      <c r="N305" s="128"/>
      <c r="O305" s="128"/>
      <c r="P305" s="128"/>
      <c r="Q305" s="128"/>
      <c r="R305" s="31"/>
      <c r="S305" s="31"/>
      <c r="T305" s="31"/>
      <c r="U305" s="31"/>
      <c r="V305" s="31"/>
      <c r="W305" s="31"/>
      <c r="X305" s="46"/>
      <c r="Y305" s="46"/>
      <c r="Z305" s="46"/>
      <c r="AA305" s="46"/>
      <c r="AB305" s="46"/>
      <c r="AC305" s="46"/>
    </row>
    <row r="306" spans="1:29" ht="39.950000000000003" customHeight="1" x14ac:dyDescent="0.45">
      <c r="A306" s="140"/>
      <c r="B306" s="152"/>
      <c r="C306" s="67">
        <v>303</v>
      </c>
      <c r="D306" s="78" t="s">
        <v>837</v>
      </c>
      <c r="E306" s="107" t="s">
        <v>838</v>
      </c>
      <c r="F306" s="51" t="s">
        <v>35</v>
      </c>
      <c r="G306" s="51" t="s">
        <v>157</v>
      </c>
      <c r="H306" s="95">
        <v>23.49</v>
      </c>
      <c r="I306" s="32"/>
      <c r="J306" s="38">
        <f t="shared" si="8"/>
        <v>0</v>
      </c>
      <c r="K306" s="39" t="str">
        <f t="shared" si="9"/>
        <v>OK</v>
      </c>
      <c r="L306" s="128"/>
      <c r="M306" s="128"/>
      <c r="N306" s="128"/>
      <c r="O306" s="128"/>
      <c r="P306" s="128"/>
      <c r="Q306" s="128"/>
      <c r="R306" s="31"/>
      <c r="S306" s="31"/>
      <c r="T306" s="31"/>
      <c r="U306" s="31"/>
      <c r="V306" s="31"/>
      <c r="W306" s="31"/>
      <c r="X306" s="46"/>
      <c r="Y306" s="46"/>
      <c r="Z306" s="46"/>
      <c r="AA306" s="46"/>
      <c r="AB306" s="46"/>
      <c r="AC306" s="46"/>
    </row>
    <row r="307" spans="1:29" ht="39.950000000000003" customHeight="1" x14ac:dyDescent="0.45">
      <c r="A307" s="140"/>
      <c r="B307" s="152"/>
      <c r="C307" s="67">
        <v>304</v>
      </c>
      <c r="D307" s="78" t="s">
        <v>839</v>
      </c>
      <c r="E307" s="107" t="s">
        <v>840</v>
      </c>
      <c r="F307" s="51" t="s">
        <v>35</v>
      </c>
      <c r="G307" s="51" t="s">
        <v>157</v>
      </c>
      <c r="H307" s="95">
        <v>30.57</v>
      </c>
      <c r="I307" s="32">
        <v>1</v>
      </c>
      <c r="J307" s="38">
        <f t="shared" si="8"/>
        <v>0</v>
      </c>
      <c r="K307" s="39" t="str">
        <f t="shared" si="9"/>
        <v>OK</v>
      </c>
      <c r="L307" s="128">
        <v>1</v>
      </c>
      <c r="M307" s="128"/>
      <c r="N307" s="128"/>
      <c r="O307" s="128"/>
      <c r="P307" s="128"/>
      <c r="Q307" s="128"/>
      <c r="R307" s="31"/>
      <c r="S307" s="31"/>
      <c r="T307" s="31"/>
      <c r="U307" s="31"/>
      <c r="V307" s="31"/>
      <c r="W307" s="31"/>
      <c r="X307" s="46"/>
      <c r="Y307" s="46"/>
      <c r="Z307" s="46"/>
      <c r="AA307" s="46"/>
      <c r="AB307" s="46"/>
      <c r="AC307" s="46"/>
    </row>
    <row r="308" spans="1:29" ht="39.950000000000003" customHeight="1" x14ac:dyDescent="0.45">
      <c r="A308" s="140"/>
      <c r="B308" s="152"/>
      <c r="C308" s="67">
        <v>305</v>
      </c>
      <c r="D308" s="78" t="s">
        <v>841</v>
      </c>
      <c r="E308" s="107" t="s">
        <v>842</v>
      </c>
      <c r="F308" s="51" t="s">
        <v>35</v>
      </c>
      <c r="G308" s="51" t="s">
        <v>157</v>
      </c>
      <c r="H308" s="95">
        <v>24.75</v>
      </c>
      <c r="I308" s="32"/>
      <c r="J308" s="38">
        <f t="shared" si="8"/>
        <v>0</v>
      </c>
      <c r="K308" s="39" t="str">
        <f t="shared" si="9"/>
        <v>OK</v>
      </c>
      <c r="L308" s="128"/>
      <c r="M308" s="128"/>
      <c r="N308" s="128"/>
      <c r="O308" s="128"/>
      <c r="P308" s="128"/>
      <c r="Q308" s="128"/>
      <c r="R308" s="31"/>
      <c r="S308" s="31"/>
      <c r="T308" s="31"/>
      <c r="U308" s="31"/>
      <c r="V308" s="31"/>
      <c r="W308" s="31"/>
      <c r="X308" s="46"/>
      <c r="Y308" s="46"/>
      <c r="Z308" s="46"/>
      <c r="AA308" s="46"/>
      <c r="AB308" s="46"/>
      <c r="AC308" s="46"/>
    </row>
    <row r="309" spans="1:29" ht="39.950000000000003" customHeight="1" x14ac:dyDescent="0.45">
      <c r="A309" s="140"/>
      <c r="B309" s="152"/>
      <c r="C309" s="67">
        <v>306</v>
      </c>
      <c r="D309" s="78" t="s">
        <v>843</v>
      </c>
      <c r="E309" s="107" t="s">
        <v>844</v>
      </c>
      <c r="F309" s="51" t="s">
        <v>35</v>
      </c>
      <c r="G309" s="51" t="s">
        <v>157</v>
      </c>
      <c r="H309" s="95">
        <v>49.92</v>
      </c>
      <c r="I309" s="32"/>
      <c r="J309" s="38">
        <f t="shared" si="8"/>
        <v>0</v>
      </c>
      <c r="K309" s="39" t="str">
        <f t="shared" si="9"/>
        <v>OK</v>
      </c>
      <c r="L309" s="128"/>
      <c r="M309" s="128"/>
      <c r="N309" s="128"/>
      <c r="O309" s="128"/>
      <c r="P309" s="128"/>
      <c r="Q309" s="128"/>
      <c r="R309" s="31"/>
      <c r="S309" s="31"/>
      <c r="T309" s="31"/>
      <c r="U309" s="31"/>
      <c r="V309" s="31"/>
      <c r="W309" s="31"/>
      <c r="X309" s="46"/>
      <c r="Y309" s="46"/>
      <c r="Z309" s="46"/>
      <c r="AA309" s="46"/>
      <c r="AB309" s="46"/>
      <c r="AC309" s="46"/>
    </row>
    <row r="310" spans="1:29" ht="39.950000000000003" customHeight="1" x14ac:dyDescent="0.45">
      <c r="A310" s="140"/>
      <c r="B310" s="152"/>
      <c r="C310" s="67">
        <v>307</v>
      </c>
      <c r="D310" s="78" t="s">
        <v>845</v>
      </c>
      <c r="E310" s="107" t="s">
        <v>846</v>
      </c>
      <c r="F310" s="51" t="s">
        <v>35</v>
      </c>
      <c r="G310" s="51" t="s">
        <v>157</v>
      </c>
      <c r="H310" s="95">
        <v>40.17</v>
      </c>
      <c r="I310" s="32"/>
      <c r="J310" s="38">
        <f t="shared" si="8"/>
        <v>0</v>
      </c>
      <c r="K310" s="39" t="str">
        <f t="shared" si="9"/>
        <v>OK</v>
      </c>
      <c r="L310" s="128"/>
      <c r="M310" s="128"/>
      <c r="N310" s="128"/>
      <c r="O310" s="128"/>
      <c r="P310" s="128"/>
      <c r="Q310" s="128"/>
      <c r="R310" s="31"/>
      <c r="S310" s="31"/>
      <c r="T310" s="31"/>
      <c r="U310" s="31"/>
      <c r="V310" s="31"/>
      <c r="W310" s="31"/>
      <c r="X310" s="46"/>
      <c r="Y310" s="46"/>
      <c r="Z310" s="46"/>
      <c r="AA310" s="46"/>
      <c r="AB310" s="46"/>
      <c r="AC310" s="46"/>
    </row>
    <row r="311" spans="1:29" ht="39.950000000000003" customHeight="1" x14ac:dyDescent="0.45">
      <c r="A311" s="140"/>
      <c r="B311" s="152"/>
      <c r="C311" s="67">
        <v>308</v>
      </c>
      <c r="D311" s="78" t="s">
        <v>847</v>
      </c>
      <c r="E311" s="107" t="s">
        <v>840</v>
      </c>
      <c r="F311" s="51" t="s">
        <v>35</v>
      </c>
      <c r="G311" s="51" t="s">
        <v>157</v>
      </c>
      <c r="H311" s="95">
        <v>29.39</v>
      </c>
      <c r="I311" s="32">
        <v>1</v>
      </c>
      <c r="J311" s="38">
        <f t="shared" si="8"/>
        <v>0</v>
      </c>
      <c r="K311" s="39" t="str">
        <f t="shared" si="9"/>
        <v>OK</v>
      </c>
      <c r="L311" s="128">
        <v>1</v>
      </c>
      <c r="M311" s="128"/>
      <c r="N311" s="128"/>
      <c r="O311" s="128"/>
      <c r="P311" s="128"/>
      <c r="Q311" s="128"/>
      <c r="R311" s="31"/>
      <c r="S311" s="31"/>
      <c r="T311" s="31"/>
      <c r="U311" s="31"/>
      <c r="V311" s="31"/>
      <c r="W311" s="31"/>
      <c r="X311" s="46"/>
      <c r="Y311" s="46"/>
      <c r="Z311" s="46"/>
      <c r="AA311" s="46"/>
      <c r="AB311" s="46"/>
      <c r="AC311" s="46"/>
    </row>
    <row r="312" spans="1:29" ht="39.950000000000003" customHeight="1" x14ac:dyDescent="0.45">
      <c r="A312" s="140"/>
      <c r="B312" s="152"/>
      <c r="C312" s="67">
        <v>309</v>
      </c>
      <c r="D312" s="78" t="s">
        <v>848</v>
      </c>
      <c r="E312" s="107" t="s">
        <v>849</v>
      </c>
      <c r="F312" s="51" t="s">
        <v>35</v>
      </c>
      <c r="G312" s="51" t="s">
        <v>157</v>
      </c>
      <c r="H312" s="95">
        <v>48.82</v>
      </c>
      <c r="I312" s="32">
        <v>1</v>
      </c>
      <c r="J312" s="38">
        <f t="shared" si="8"/>
        <v>0</v>
      </c>
      <c r="K312" s="39" t="str">
        <f t="shared" si="9"/>
        <v>OK</v>
      </c>
      <c r="L312" s="128">
        <v>1</v>
      </c>
      <c r="M312" s="128"/>
      <c r="N312" s="128"/>
      <c r="O312" s="128"/>
      <c r="P312" s="128"/>
      <c r="Q312" s="128"/>
      <c r="R312" s="31"/>
      <c r="S312" s="31"/>
      <c r="T312" s="31"/>
      <c r="U312" s="31"/>
      <c r="V312" s="31"/>
      <c r="W312" s="31"/>
      <c r="X312" s="46"/>
      <c r="Y312" s="46"/>
      <c r="Z312" s="46"/>
      <c r="AA312" s="46"/>
      <c r="AB312" s="46"/>
      <c r="AC312" s="46"/>
    </row>
    <row r="313" spans="1:29" ht="39.950000000000003" customHeight="1" x14ac:dyDescent="0.45">
      <c r="A313" s="140"/>
      <c r="B313" s="152"/>
      <c r="C313" s="67">
        <v>310</v>
      </c>
      <c r="D313" s="78" t="s">
        <v>850</v>
      </c>
      <c r="E313" s="107" t="s">
        <v>851</v>
      </c>
      <c r="F313" s="51" t="s">
        <v>35</v>
      </c>
      <c r="G313" s="51" t="s">
        <v>157</v>
      </c>
      <c r="H313" s="95">
        <v>7.94</v>
      </c>
      <c r="I313" s="32"/>
      <c r="J313" s="38">
        <f t="shared" si="8"/>
        <v>0</v>
      </c>
      <c r="K313" s="39" t="str">
        <f t="shared" si="9"/>
        <v>OK</v>
      </c>
      <c r="L313" s="128"/>
      <c r="M313" s="128"/>
      <c r="N313" s="128"/>
      <c r="O313" s="128"/>
      <c r="P313" s="128"/>
      <c r="Q313" s="128"/>
      <c r="R313" s="31"/>
      <c r="S313" s="31"/>
      <c r="T313" s="31"/>
      <c r="U313" s="31"/>
      <c r="V313" s="31"/>
      <c r="W313" s="31"/>
      <c r="X313" s="46"/>
      <c r="Y313" s="46"/>
      <c r="Z313" s="46"/>
      <c r="AA313" s="46"/>
      <c r="AB313" s="46"/>
      <c r="AC313" s="46"/>
    </row>
    <row r="314" spans="1:29" ht="39.950000000000003" customHeight="1" x14ac:dyDescent="0.45">
      <c r="A314" s="140"/>
      <c r="B314" s="152"/>
      <c r="C314" s="67">
        <v>311</v>
      </c>
      <c r="D314" s="78" t="s">
        <v>852</v>
      </c>
      <c r="E314" s="107" t="s">
        <v>853</v>
      </c>
      <c r="F314" s="51" t="s">
        <v>35</v>
      </c>
      <c r="G314" s="51" t="s">
        <v>157</v>
      </c>
      <c r="H314" s="95">
        <v>6.95</v>
      </c>
      <c r="I314" s="32"/>
      <c r="J314" s="38">
        <f t="shared" si="8"/>
        <v>0</v>
      </c>
      <c r="K314" s="39" t="str">
        <f t="shared" si="9"/>
        <v>OK</v>
      </c>
      <c r="L314" s="128"/>
      <c r="M314" s="128"/>
      <c r="N314" s="128"/>
      <c r="O314" s="128"/>
      <c r="P314" s="128"/>
      <c r="Q314" s="128"/>
      <c r="R314" s="31"/>
      <c r="S314" s="31"/>
      <c r="T314" s="31"/>
      <c r="U314" s="31"/>
      <c r="V314" s="31"/>
      <c r="W314" s="31"/>
      <c r="X314" s="46"/>
      <c r="Y314" s="46"/>
      <c r="Z314" s="46"/>
      <c r="AA314" s="46"/>
      <c r="AB314" s="46"/>
      <c r="AC314" s="46"/>
    </row>
    <row r="315" spans="1:29" ht="39.950000000000003" customHeight="1" x14ac:dyDescent="0.45">
      <c r="A315" s="140"/>
      <c r="B315" s="152"/>
      <c r="C315" s="67">
        <v>312</v>
      </c>
      <c r="D315" s="78" t="s">
        <v>854</v>
      </c>
      <c r="E315" s="107" t="s">
        <v>855</v>
      </c>
      <c r="F315" s="51" t="s">
        <v>35</v>
      </c>
      <c r="G315" s="51" t="s">
        <v>157</v>
      </c>
      <c r="H315" s="95">
        <v>7.98</v>
      </c>
      <c r="I315" s="32"/>
      <c r="J315" s="38">
        <f t="shared" si="8"/>
        <v>0</v>
      </c>
      <c r="K315" s="39" t="str">
        <f t="shared" si="9"/>
        <v>OK</v>
      </c>
      <c r="L315" s="128"/>
      <c r="M315" s="128"/>
      <c r="N315" s="128"/>
      <c r="O315" s="128"/>
      <c r="P315" s="128"/>
      <c r="Q315" s="128"/>
      <c r="R315" s="31"/>
      <c r="S315" s="31"/>
      <c r="T315" s="31"/>
      <c r="U315" s="31"/>
      <c r="V315" s="31"/>
      <c r="W315" s="31"/>
      <c r="X315" s="46"/>
      <c r="Y315" s="46"/>
      <c r="Z315" s="46"/>
      <c r="AA315" s="46"/>
      <c r="AB315" s="46"/>
      <c r="AC315" s="46"/>
    </row>
    <row r="316" spans="1:29" ht="39.950000000000003" customHeight="1" x14ac:dyDescent="0.45">
      <c r="A316" s="140"/>
      <c r="B316" s="152"/>
      <c r="C316" s="67">
        <v>313</v>
      </c>
      <c r="D316" s="78" t="s">
        <v>856</v>
      </c>
      <c r="E316" s="107" t="s">
        <v>853</v>
      </c>
      <c r="F316" s="51" t="s">
        <v>35</v>
      </c>
      <c r="G316" s="51" t="s">
        <v>157</v>
      </c>
      <c r="H316" s="95">
        <v>7.35</v>
      </c>
      <c r="I316" s="32"/>
      <c r="J316" s="38">
        <f t="shared" si="8"/>
        <v>0</v>
      </c>
      <c r="K316" s="39" t="str">
        <f t="shared" si="9"/>
        <v>OK</v>
      </c>
      <c r="L316" s="128"/>
      <c r="M316" s="128"/>
      <c r="N316" s="128"/>
      <c r="O316" s="128"/>
      <c r="P316" s="128"/>
      <c r="Q316" s="128"/>
      <c r="R316" s="31"/>
      <c r="S316" s="31"/>
      <c r="T316" s="31"/>
      <c r="U316" s="31"/>
      <c r="V316" s="31"/>
      <c r="W316" s="31"/>
      <c r="X316" s="46"/>
      <c r="Y316" s="46"/>
      <c r="Z316" s="46"/>
      <c r="AA316" s="46"/>
      <c r="AB316" s="46"/>
      <c r="AC316" s="46"/>
    </row>
    <row r="317" spans="1:29" ht="39.950000000000003" customHeight="1" x14ac:dyDescent="0.45">
      <c r="A317" s="140"/>
      <c r="B317" s="152"/>
      <c r="C317" s="67">
        <v>314</v>
      </c>
      <c r="D317" s="78" t="s">
        <v>857</v>
      </c>
      <c r="E317" s="107" t="s">
        <v>858</v>
      </c>
      <c r="F317" s="51" t="s">
        <v>35</v>
      </c>
      <c r="G317" s="51" t="s">
        <v>40</v>
      </c>
      <c r="H317" s="95">
        <v>10.7</v>
      </c>
      <c r="I317" s="32"/>
      <c r="J317" s="38">
        <f t="shared" si="8"/>
        <v>0</v>
      </c>
      <c r="K317" s="39" t="str">
        <f t="shared" si="9"/>
        <v>OK</v>
      </c>
      <c r="L317" s="128"/>
      <c r="M317" s="128"/>
      <c r="N317" s="128"/>
      <c r="O317" s="128"/>
      <c r="P317" s="128"/>
      <c r="Q317" s="128"/>
      <c r="R317" s="31"/>
      <c r="S317" s="31"/>
      <c r="T317" s="31"/>
      <c r="U317" s="31"/>
      <c r="V317" s="31"/>
      <c r="W317" s="31"/>
      <c r="X317" s="46"/>
      <c r="Y317" s="46"/>
      <c r="Z317" s="46"/>
      <c r="AA317" s="46"/>
      <c r="AB317" s="46"/>
      <c r="AC317" s="46"/>
    </row>
    <row r="318" spans="1:29" ht="39.950000000000003" customHeight="1" x14ac:dyDescent="0.45">
      <c r="A318" s="140"/>
      <c r="B318" s="152"/>
      <c r="C318" s="67">
        <v>315</v>
      </c>
      <c r="D318" s="78" t="s">
        <v>859</v>
      </c>
      <c r="E318" s="107" t="s">
        <v>860</v>
      </c>
      <c r="F318" s="51" t="s">
        <v>35</v>
      </c>
      <c r="G318" s="51" t="s">
        <v>157</v>
      </c>
      <c r="H318" s="95">
        <v>8.1</v>
      </c>
      <c r="I318" s="32"/>
      <c r="J318" s="38">
        <f t="shared" si="8"/>
        <v>0</v>
      </c>
      <c r="K318" s="39" t="str">
        <f t="shared" si="9"/>
        <v>OK</v>
      </c>
      <c r="L318" s="128"/>
      <c r="M318" s="128"/>
      <c r="N318" s="128"/>
      <c r="O318" s="128"/>
      <c r="P318" s="128"/>
      <c r="Q318" s="128"/>
      <c r="R318" s="31"/>
      <c r="S318" s="31"/>
      <c r="T318" s="31"/>
      <c r="U318" s="31"/>
      <c r="V318" s="31"/>
      <c r="W318" s="31"/>
      <c r="X318" s="46"/>
      <c r="Y318" s="46"/>
      <c r="Z318" s="46"/>
      <c r="AA318" s="46"/>
      <c r="AB318" s="46"/>
      <c r="AC318" s="46"/>
    </row>
    <row r="319" spans="1:29" ht="39.950000000000003" customHeight="1" x14ac:dyDescent="0.45">
      <c r="A319" s="140"/>
      <c r="B319" s="152"/>
      <c r="C319" s="67">
        <v>316</v>
      </c>
      <c r="D319" s="78" t="s">
        <v>861</v>
      </c>
      <c r="E319" s="107" t="s">
        <v>862</v>
      </c>
      <c r="F319" s="51" t="s">
        <v>35</v>
      </c>
      <c r="G319" s="51" t="s">
        <v>157</v>
      </c>
      <c r="H319" s="95">
        <v>14.42</v>
      </c>
      <c r="I319" s="32"/>
      <c r="J319" s="38">
        <f t="shared" si="8"/>
        <v>0</v>
      </c>
      <c r="K319" s="39" t="str">
        <f t="shared" si="9"/>
        <v>OK</v>
      </c>
      <c r="L319" s="128"/>
      <c r="M319" s="128"/>
      <c r="N319" s="128"/>
      <c r="O319" s="128"/>
      <c r="P319" s="128"/>
      <c r="Q319" s="128"/>
      <c r="R319" s="31"/>
      <c r="S319" s="31"/>
      <c r="T319" s="31"/>
      <c r="U319" s="31"/>
      <c r="V319" s="31"/>
      <c r="W319" s="31"/>
      <c r="X319" s="46"/>
      <c r="Y319" s="46"/>
      <c r="Z319" s="46"/>
      <c r="AA319" s="46"/>
      <c r="AB319" s="46"/>
      <c r="AC319" s="46"/>
    </row>
    <row r="320" spans="1:29" ht="39.950000000000003" customHeight="1" x14ac:dyDescent="0.45">
      <c r="A320" s="140"/>
      <c r="B320" s="152"/>
      <c r="C320" s="67">
        <v>317</v>
      </c>
      <c r="D320" s="78" t="s">
        <v>863</v>
      </c>
      <c r="E320" s="107" t="s">
        <v>864</v>
      </c>
      <c r="F320" s="51" t="s">
        <v>35</v>
      </c>
      <c r="G320" s="51" t="s">
        <v>157</v>
      </c>
      <c r="H320" s="95">
        <v>14.58</v>
      </c>
      <c r="I320" s="32"/>
      <c r="J320" s="38">
        <f t="shared" si="8"/>
        <v>0</v>
      </c>
      <c r="K320" s="39" t="str">
        <f t="shared" si="9"/>
        <v>OK</v>
      </c>
      <c r="L320" s="128"/>
      <c r="M320" s="128"/>
      <c r="N320" s="128"/>
      <c r="O320" s="128"/>
      <c r="P320" s="128"/>
      <c r="Q320" s="128"/>
      <c r="R320" s="31"/>
      <c r="S320" s="31"/>
      <c r="T320" s="31"/>
      <c r="U320" s="31"/>
      <c r="V320" s="31"/>
      <c r="W320" s="31"/>
      <c r="X320" s="46"/>
      <c r="Y320" s="46"/>
      <c r="Z320" s="46"/>
      <c r="AA320" s="46"/>
      <c r="AB320" s="46"/>
      <c r="AC320" s="46"/>
    </row>
    <row r="321" spans="1:29" ht="39.950000000000003" customHeight="1" x14ac:dyDescent="0.45">
      <c r="A321" s="140"/>
      <c r="B321" s="152"/>
      <c r="C321" s="67">
        <v>318</v>
      </c>
      <c r="D321" s="78" t="s">
        <v>865</v>
      </c>
      <c r="E321" s="107" t="s">
        <v>851</v>
      </c>
      <c r="F321" s="51" t="s">
        <v>35</v>
      </c>
      <c r="G321" s="51" t="s">
        <v>157</v>
      </c>
      <c r="H321" s="95">
        <v>9.33</v>
      </c>
      <c r="I321" s="32"/>
      <c r="J321" s="38">
        <f t="shared" si="8"/>
        <v>0</v>
      </c>
      <c r="K321" s="39" t="str">
        <f t="shared" si="9"/>
        <v>OK</v>
      </c>
      <c r="L321" s="128"/>
      <c r="M321" s="128"/>
      <c r="N321" s="128"/>
      <c r="O321" s="128"/>
      <c r="P321" s="128"/>
      <c r="Q321" s="128"/>
      <c r="R321" s="31"/>
      <c r="S321" s="31"/>
      <c r="T321" s="31"/>
      <c r="U321" s="31"/>
      <c r="V321" s="31"/>
      <c r="W321" s="31"/>
      <c r="X321" s="46"/>
      <c r="Y321" s="46"/>
      <c r="Z321" s="46"/>
      <c r="AA321" s="46"/>
      <c r="AB321" s="46"/>
      <c r="AC321" s="46"/>
    </row>
    <row r="322" spans="1:29" ht="39.950000000000003" customHeight="1" x14ac:dyDescent="0.45">
      <c r="A322" s="140"/>
      <c r="B322" s="152"/>
      <c r="C322" s="67">
        <v>319</v>
      </c>
      <c r="D322" s="78" t="s">
        <v>866</v>
      </c>
      <c r="E322" s="107" t="s">
        <v>867</v>
      </c>
      <c r="F322" s="51" t="s">
        <v>35</v>
      </c>
      <c r="G322" s="51" t="s">
        <v>157</v>
      </c>
      <c r="H322" s="95">
        <v>7.59</v>
      </c>
      <c r="I322" s="32"/>
      <c r="J322" s="38">
        <f t="shared" si="8"/>
        <v>0</v>
      </c>
      <c r="K322" s="39" t="str">
        <f t="shared" si="9"/>
        <v>OK</v>
      </c>
      <c r="L322" s="128"/>
      <c r="M322" s="128"/>
      <c r="N322" s="128"/>
      <c r="O322" s="128"/>
      <c r="P322" s="128"/>
      <c r="Q322" s="128"/>
      <c r="R322" s="31"/>
      <c r="S322" s="31"/>
      <c r="T322" s="31"/>
      <c r="U322" s="31"/>
      <c r="V322" s="31"/>
      <c r="W322" s="31"/>
      <c r="X322" s="46"/>
      <c r="Y322" s="46"/>
      <c r="Z322" s="46"/>
      <c r="AA322" s="46"/>
      <c r="AB322" s="46"/>
      <c r="AC322" s="46"/>
    </row>
    <row r="323" spans="1:29" ht="39.950000000000003" customHeight="1" x14ac:dyDescent="0.45">
      <c r="A323" s="140"/>
      <c r="B323" s="152"/>
      <c r="C323" s="67">
        <v>320</v>
      </c>
      <c r="D323" s="78" t="s">
        <v>868</v>
      </c>
      <c r="E323" s="107" t="s">
        <v>869</v>
      </c>
      <c r="F323" s="51" t="s">
        <v>35</v>
      </c>
      <c r="G323" s="51" t="s">
        <v>157</v>
      </c>
      <c r="H323" s="95">
        <v>8.3000000000000007</v>
      </c>
      <c r="I323" s="32"/>
      <c r="J323" s="38">
        <f t="shared" si="8"/>
        <v>0</v>
      </c>
      <c r="K323" s="39" t="str">
        <f t="shared" si="9"/>
        <v>OK</v>
      </c>
      <c r="L323" s="128"/>
      <c r="M323" s="128"/>
      <c r="N323" s="128"/>
      <c r="O323" s="128"/>
      <c r="P323" s="128"/>
      <c r="Q323" s="128"/>
      <c r="R323" s="31"/>
      <c r="S323" s="31"/>
      <c r="T323" s="31"/>
      <c r="U323" s="31"/>
      <c r="V323" s="31"/>
      <c r="W323" s="31"/>
      <c r="X323" s="46"/>
      <c r="Y323" s="46"/>
      <c r="Z323" s="46"/>
      <c r="AA323" s="46"/>
      <c r="AB323" s="46"/>
      <c r="AC323" s="46"/>
    </row>
    <row r="324" spans="1:29" ht="39.950000000000003" customHeight="1" x14ac:dyDescent="0.45">
      <c r="A324" s="140"/>
      <c r="B324" s="152"/>
      <c r="C324" s="67">
        <v>321</v>
      </c>
      <c r="D324" s="78" t="s">
        <v>870</v>
      </c>
      <c r="E324" s="107" t="s">
        <v>871</v>
      </c>
      <c r="F324" s="51" t="s">
        <v>35</v>
      </c>
      <c r="G324" s="51" t="s">
        <v>157</v>
      </c>
      <c r="H324" s="95">
        <v>9.2899999999999991</v>
      </c>
      <c r="I324" s="32"/>
      <c r="J324" s="38">
        <f t="shared" si="8"/>
        <v>0</v>
      </c>
      <c r="K324" s="39" t="str">
        <f t="shared" si="9"/>
        <v>OK</v>
      </c>
      <c r="L324" s="128"/>
      <c r="M324" s="128"/>
      <c r="N324" s="128"/>
      <c r="O324" s="128"/>
      <c r="P324" s="128"/>
      <c r="Q324" s="128"/>
      <c r="R324" s="31"/>
      <c r="S324" s="31"/>
      <c r="T324" s="31"/>
      <c r="U324" s="31"/>
      <c r="V324" s="31"/>
      <c r="W324" s="31"/>
      <c r="X324" s="46"/>
      <c r="Y324" s="46"/>
      <c r="Z324" s="46"/>
      <c r="AA324" s="46"/>
      <c r="AB324" s="46"/>
      <c r="AC324" s="46"/>
    </row>
    <row r="325" spans="1:29" ht="39.950000000000003" customHeight="1" x14ac:dyDescent="0.45">
      <c r="A325" s="140"/>
      <c r="B325" s="152"/>
      <c r="C325" s="67">
        <v>322</v>
      </c>
      <c r="D325" s="78" t="s">
        <v>872</v>
      </c>
      <c r="E325" s="107" t="s">
        <v>873</v>
      </c>
      <c r="F325" s="51" t="s">
        <v>35</v>
      </c>
      <c r="G325" s="51" t="s">
        <v>157</v>
      </c>
      <c r="H325" s="95">
        <v>13.6</v>
      </c>
      <c r="I325" s="32"/>
      <c r="J325" s="38">
        <f t="shared" ref="J325:J388" si="10">I325-(SUM(L325:AC325))</f>
        <v>0</v>
      </c>
      <c r="K325" s="39" t="str">
        <f t="shared" ref="K325:K388" si="11">IF(J325&lt;0,"ATENÇÃO","OK")</f>
        <v>OK</v>
      </c>
      <c r="L325" s="128"/>
      <c r="M325" s="128"/>
      <c r="N325" s="128"/>
      <c r="O325" s="128"/>
      <c r="P325" s="128"/>
      <c r="Q325" s="128"/>
      <c r="R325" s="31"/>
      <c r="S325" s="31"/>
      <c r="T325" s="31"/>
      <c r="U325" s="31"/>
      <c r="V325" s="31"/>
      <c r="W325" s="31"/>
      <c r="X325" s="46"/>
      <c r="Y325" s="46"/>
      <c r="Z325" s="46"/>
      <c r="AA325" s="46"/>
      <c r="AB325" s="46"/>
      <c r="AC325" s="46"/>
    </row>
    <row r="326" spans="1:29" ht="39.950000000000003" customHeight="1" x14ac:dyDescent="0.45">
      <c r="A326" s="140"/>
      <c r="B326" s="152"/>
      <c r="C326" s="67">
        <v>323</v>
      </c>
      <c r="D326" s="78" t="s">
        <v>874</v>
      </c>
      <c r="E326" s="107" t="s">
        <v>875</v>
      </c>
      <c r="F326" s="51" t="s">
        <v>35</v>
      </c>
      <c r="G326" s="51" t="s">
        <v>157</v>
      </c>
      <c r="H326" s="95">
        <v>14.05</v>
      </c>
      <c r="I326" s="32"/>
      <c r="J326" s="38">
        <f t="shared" si="10"/>
        <v>0</v>
      </c>
      <c r="K326" s="39" t="str">
        <f t="shared" si="11"/>
        <v>OK</v>
      </c>
      <c r="L326" s="128"/>
      <c r="M326" s="128"/>
      <c r="N326" s="128"/>
      <c r="O326" s="128"/>
      <c r="P326" s="128"/>
      <c r="Q326" s="128"/>
      <c r="R326" s="31"/>
      <c r="S326" s="31"/>
      <c r="T326" s="31"/>
      <c r="U326" s="31"/>
      <c r="V326" s="31"/>
      <c r="W326" s="31"/>
      <c r="X326" s="46"/>
      <c r="Y326" s="46"/>
      <c r="Z326" s="46"/>
      <c r="AA326" s="46"/>
      <c r="AB326" s="46"/>
      <c r="AC326" s="46"/>
    </row>
    <row r="327" spans="1:29" ht="39.950000000000003" customHeight="1" x14ac:dyDescent="0.45">
      <c r="A327" s="140"/>
      <c r="B327" s="152"/>
      <c r="C327" s="67">
        <v>324</v>
      </c>
      <c r="D327" s="78" t="s">
        <v>876</v>
      </c>
      <c r="E327" s="107" t="s">
        <v>877</v>
      </c>
      <c r="F327" s="51" t="s">
        <v>35</v>
      </c>
      <c r="G327" s="51" t="s">
        <v>157</v>
      </c>
      <c r="H327" s="95">
        <v>7.39</v>
      </c>
      <c r="I327" s="32"/>
      <c r="J327" s="38">
        <f t="shared" si="10"/>
        <v>0</v>
      </c>
      <c r="K327" s="39" t="str">
        <f t="shared" si="11"/>
        <v>OK</v>
      </c>
      <c r="L327" s="128"/>
      <c r="M327" s="128"/>
      <c r="N327" s="128"/>
      <c r="O327" s="128"/>
      <c r="P327" s="128"/>
      <c r="Q327" s="128"/>
      <c r="R327" s="31"/>
      <c r="S327" s="31"/>
      <c r="T327" s="31"/>
      <c r="U327" s="31"/>
      <c r="V327" s="31"/>
      <c r="W327" s="31"/>
      <c r="X327" s="46"/>
      <c r="Y327" s="46"/>
      <c r="Z327" s="46"/>
      <c r="AA327" s="46"/>
      <c r="AB327" s="46"/>
      <c r="AC327" s="46"/>
    </row>
    <row r="328" spans="1:29" ht="39.950000000000003" customHeight="1" x14ac:dyDescent="0.45">
      <c r="A328" s="140"/>
      <c r="B328" s="152"/>
      <c r="C328" s="67">
        <v>325</v>
      </c>
      <c r="D328" s="78" t="s">
        <v>878</v>
      </c>
      <c r="E328" s="107" t="s">
        <v>879</v>
      </c>
      <c r="F328" s="51" t="s">
        <v>35</v>
      </c>
      <c r="G328" s="51" t="s">
        <v>157</v>
      </c>
      <c r="H328" s="95">
        <v>7.42</v>
      </c>
      <c r="I328" s="32"/>
      <c r="J328" s="38">
        <f t="shared" si="10"/>
        <v>0</v>
      </c>
      <c r="K328" s="39" t="str">
        <f t="shared" si="11"/>
        <v>OK</v>
      </c>
      <c r="L328" s="128"/>
      <c r="M328" s="128"/>
      <c r="N328" s="128"/>
      <c r="O328" s="128"/>
      <c r="P328" s="128"/>
      <c r="Q328" s="128"/>
      <c r="R328" s="31"/>
      <c r="S328" s="31"/>
      <c r="T328" s="31"/>
      <c r="U328" s="31"/>
      <c r="V328" s="31"/>
      <c r="W328" s="31"/>
      <c r="X328" s="46"/>
      <c r="Y328" s="46"/>
      <c r="Z328" s="46"/>
      <c r="AA328" s="46"/>
      <c r="AB328" s="46"/>
      <c r="AC328" s="46"/>
    </row>
    <row r="329" spans="1:29" ht="39.950000000000003" customHeight="1" x14ac:dyDescent="0.45">
      <c r="A329" s="140"/>
      <c r="B329" s="152"/>
      <c r="C329" s="67">
        <v>326</v>
      </c>
      <c r="D329" s="78" t="s">
        <v>880</v>
      </c>
      <c r="E329" s="107" t="s">
        <v>881</v>
      </c>
      <c r="F329" s="51" t="s">
        <v>35</v>
      </c>
      <c r="G329" s="51" t="s">
        <v>157</v>
      </c>
      <c r="H329" s="95">
        <v>10.09</v>
      </c>
      <c r="I329" s="32"/>
      <c r="J329" s="38">
        <f t="shared" si="10"/>
        <v>0</v>
      </c>
      <c r="K329" s="39" t="str">
        <f t="shared" si="11"/>
        <v>OK</v>
      </c>
      <c r="L329" s="128"/>
      <c r="M329" s="128"/>
      <c r="N329" s="128"/>
      <c r="O329" s="128"/>
      <c r="P329" s="128"/>
      <c r="Q329" s="128"/>
      <c r="R329" s="31"/>
      <c r="S329" s="31"/>
      <c r="T329" s="31"/>
      <c r="U329" s="31"/>
      <c r="V329" s="31"/>
      <c r="W329" s="31"/>
      <c r="X329" s="46"/>
      <c r="Y329" s="46"/>
      <c r="Z329" s="46"/>
      <c r="AA329" s="46"/>
      <c r="AB329" s="46"/>
      <c r="AC329" s="46"/>
    </row>
    <row r="330" spans="1:29" ht="39.950000000000003" customHeight="1" x14ac:dyDescent="0.45">
      <c r="A330" s="140"/>
      <c r="B330" s="152"/>
      <c r="C330" s="67">
        <v>327</v>
      </c>
      <c r="D330" s="78" t="s">
        <v>882</v>
      </c>
      <c r="E330" s="107" t="s">
        <v>883</v>
      </c>
      <c r="F330" s="51" t="s">
        <v>35</v>
      </c>
      <c r="G330" s="51" t="s">
        <v>157</v>
      </c>
      <c r="H330" s="95">
        <v>10.02</v>
      </c>
      <c r="I330" s="32"/>
      <c r="J330" s="38">
        <f t="shared" si="10"/>
        <v>0</v>
      </c>
      <c r="K330" s="39" t="str">
        <f t="shared" si="11"/>
        <v>OK</v>
      </c>
      <c r="L330" s="128"/>
      <c r="M330" s="128"/>
      <c r="N330" s="128"/>
      <c r="O330" s="128"/>
      <c r="P330" s="128"/>
      <c r="Q330" s="128"/>
      <c r="R330" s="31"/>
      <c r="S330" s="31"/>
      <c r="T330" s="31"/>
      <c r="U330" s="31"/>
      <c r="V330" s="31"/>
      <c r="W330" s="31"/>
      <c r="X330" s="46"/>
      <c r="Y330" s="46"/>
      <c r="Z330" s="46"/>
      <c r="AA330" s="46"/>
      <c r="AB330" s="46"/>
      <c r="AC330" s="46"/>
    </row>
    <row r="331" spans="1:29" ht="39.950000000000003" customHeight="1" x14ac:dyDescent="0.45">
      <c r="A331" s="140"/>
      <c r="B331" s="152"/>
      <c r="C331" s="67">
        <v>328</v>
      </c>
      <c r="D331" s="78" t="s">
        <v>884</v>
      </c>
      <c r="E331" s="107" t="s">
        <v>885</v>
      </c>
      <c r="F331" s="51" t="s">
        <v>35</v>
      </c>
      <c r="G331" s="51" t="s">
        <v>157</v>
      </c>
      <c r="H331" s="95">
        <v>9.7200000000000006</v>
      </c>
      <c r="I331" s="32"/>
      <c r="J331" s="38">
        <f t="shared" si="10"/>
        <v>0</v>
      </c>
      <c r="K331" s="39" t="str">
        <f t="shared" si="11"/>
        <v>OK</v>
      </c>
      <c r="L331" s="128"/>
      <c r="M331" s="128"/>
      <c r="N331" s="128"/>
      <c r="O331" s="128"/>
      <c r="P331" s="128"/>
      <c r="Q331" s="128"/>
      <c r="R331" s="31"/>
      <c r="S331" s="31"/>
      <c r="T331" s="31"/>
      <c r="U331" s="31"/>
      <c r="V331" s="31"/>
      <c r="W331" s="31"/>
      <c r="X331" s="46"/>
      <c r="Y331" s="46"/>
      <c r="Z331" s="46"/>
      <c r="AA331" s="46"/>
      <c r="AB331" s="46"/>
      <c r="AC331" s="46"/>
    </row>
    <row r="332" spans="1:29" ht="39.950000000000003" customHeight="1" x14ac:dyDescent="0.45">
      <c r="A332" s="140"/>
      <c r="B332" s="152"/>
      <c r="C332" s="67">
        <v>329</v>
      </c>
      <c r="D332" s="78" t="s">
        <v>886</v>
      </c>
      <c r="E332" s="107" t="s">
        <v>887</v>
      </c>
      <c r="F332" s="51" t="s">
        <v>35</v>
      </c>
      <c r="G332" s="51" t="s">
        <v>157</v>
      </c>
      <c r="H332" s="95">
        <v>10.5</v>
      </c>
      <c r="I332" s="32"/>
      <c r="J332" s="38">
        <f t="shared" si="10"/>
        <v>0</v>
      </c>
      <c r="K332" s="39" t="str">
        <f t="shared" si="11"/>
        <v>OK</v>
      </c>
      <c r="L332" s="128"/>
      <c r="M332" s="128"/>
      <c r="N332" s="128"/>
      <c r="O332" s="128"/>
      <c r="P332" s="128"/>
      <c r="Q332" s="128"/>
      <c r="R332" s="31"/>
      <c r="S332" s="31"/>
      <c r="T332" s="31"/>
      <c r="U332" s="31"/>
      <c r="V332" s="31"/>
      <c r="W332" s="31"/>
      <c r="X332" s="46"/>
      <c r="Y332" s="46"/>
      <c r="Z332" s="46"/>
      <c r="AA332" s="46"/>
      <c r="AB332" s="46"/>
      <c r="AC332" s="46"/>
    </row>
    <row r="333" spans="1:29" ht="39.950000000000003" customHeight="1" x14ac:dyDescent="0.45">
      <c r="A333" s="140"/>
      <c r="B333" s="152"/>
      <c r="C333" s="67">
        <v>330</v>
      </c>
      <c r="D333" s="78" t="s">
        <v>888</v>
      </c>
      <c r="E333" s="107" t="s">
        <v>889</v>
      </c>
      <c r="F333" s="51" t="s">
        <v>35</v>
      </c>
      <c r="G333" s="51" t="s">
        <v>157</v>
      </c>
      <c r="H333" s="95">
        <v>10.69</v>
      </c>
      <c r="I333" s="32"/>
      <c r="J333" s="38">
        <f t="shared" si="10"/>
        <v>0</v>
      </c>
      <c r="K333" s="39" t="str">
        <f t="shared" si="11"/>
        <v>OK</v>
      </c>
      <c r="L333" s="128"/>
      <c r="M333" s="128"/>
      <c r="N333" s="128"/>
      <c r="O333" s="128"/>
      <c r="P333" s="128"/>
      <c r="Q333" s="128"/>
      <c r="R333" s="31"/>
      <c r="S333" s="31"/>
      <c r="T333" s="31"/>
      <c r="U333" s="31"/>
      <c r="V333" s="31"/>
      <c r="W333" s="31"/>
      <c r="X333" s="46"/>
      <c r="Y333" s="46"/>
      <c r="Z333" s="46"/>
      <c r="AA333" s="46"/>
      <c r="AB333" s="46"/>
      <c r="AC333" s="46"/>
    </row>
    <row r="334" spans="1:29" ht="39.950000000000003" customHeight="1" x14ac:dyDescent="0.45">
      <c r="A334" s="140"/>
      <c r="B334" s="152"/>
      <c r="C334" s="67">
        <v>331</v>
      </c>
      <c r="D334" s="78" t="s">
        <v>890</v>
      </c>
      <c r="E334" s="107" t="s">
        <v>891</v>
      </c>
      <c r="F334" s="51" t="s">
        <v>35</v>
      </c>
      <c r="G334" s="51" t="s">
        <v>157</v>
      </c>
      <c r="H334" s="95">
        <v>42.99</v>
      </c>
      <c r="I334" s="32"/>
      <c r="J334" s="38">
        <f t="shared" si="10"/>
        <v>0</v>
      </c>
      <c r="K334" s="39" t="str">
        <f t="shared" si="11"/>
        <v>OK</v>
      </c>
      <c r="L334" s="128"/>
      <c r="M334" s="128"/>
      <c r="N334" s="128"/>
      <c r="O334" s="128"/>
      <c r="P334" s="128"/>
      <c r="Q334" s="128"/>
      <c r="R334" s="31"/>
      <c r="S334" s="31"/>
      <c r="T334" s="31"/>
      <c r="U334" s="31"/>
      <c r="V334" s="31"/>
      <c r="W334" s="31"/>
      <c r="X334" s="46"/>
      <c r="Y334" s="46"/>
      <c r="Z334" s="46"/>
      <c r="AA334" s="46"/>
      <c r="AB334" s="46"/>
      <c r="AC334" s="46"/>
    </row>
    <row r="335" spans="1:29" ht="39.950000000000003" customHeight="1" x14ac:dyDescent="0.45">
      <c r="A335" s="140"/>
      <c r="B335" s="152"/>
      <c r="C335" s="67">
        <v>332</v>
      </c>
      <c r="D335" s="78" t="s">
        <v>892</v>
      </c>
      <c r="E335" s="107" t="s">
        <v>849</v>
      </c>
      <c r="F335" s="51" t="s">
        <v>35</v>
      </c>
      <c r="G335" s="51" t="s">
        <v>157</v>
      </c>
      <c r="H335" s="95">
        <v>45.02</v>
      </c>
      <c r="I335" s="32">
        <v>1</v>
      </c>
      <c r="J335" s="38">
        <f t="shared" si="10"/>
        <v>0</v>
      </c>
      <c r="K335" s="39" t="str">
        <f t="shared" si="11"/>
        <v>OK</v>
      </c>
      <c r="L335" s="128">
        <v>1</v>
      </c>
      <c r="M335" s="128"/>
      <c r="N335" s="128"/>
      <c r="O335" s="128"/>
      <c r="P335" s="128"/>
      <c r="Q335" s="128"/>
      <c r="R335" s="31"/>
      <c r="S335" s="31"/>
      <c r="T335" s="31"/>
      <c r="U335" s="31"/>
      <c r="V335" s="31"/>
      <c r="W335" s="31"/>
      <c r="X335" s="46"/>
      <c r="Y335" s="46"/>
      <c r="Z335" s="46"/>
      <c r="AA335" s="46"/>
      <c r="AB335" s="46"/>
      <c r="AC335" s="46"/>
    </row>
    <row r="336" spans="1:29" ht="39.950000000000003" customHeight="1" x14ac:dyDescent="0.45">
      <c r="A336" s="140"/>
      <c r="B336" s="152"/>
      <c r="C336" s="67">
        <v>333</v>
      </c>
      <c r="D336" s="78" t="s">
        <v>893</v>
      </c>
      <c r="E336" s="107" t="s">
        <v>894</v>
      </c>
      <c r="F336" s="51" t="s">
        <v>35</v>
      </c>
      <c r="G336" s="51" t="s">
        <v>157</v>
      </c>
      <c r="H336" s="95">
        <v>31.05</v>
      </c>
      <c r="I336" s="32"/>
      <c r="J336" s="38">
        <f t="shared" si="10"/>
        <v>0</v>
      </c>
      <c r="K336" s="39" t="str">
        <f t="shared" si="11"/>
        <v>OK</v>
      </c>
      <c r="L336" s="128"/>
      <c r="M336" s="128"/>
      <c r="N336" s="128"/>
      <c r="O336" s="128"/>
      <c r="P336" s="128"/>
      <c r="Q336" s="128"/>
      <c r="R336" s="31"/>
      <c r="S336" s="31"/>
      <c r="T336" s="31"/>
      <c r="U336" s="31"/>
      <c r="V336" s="31"/>
      <c r="W336" s="31"/>
      <c r="X336" s="46"/>
      <c r="Y336" s="46"/>
      <c r="Z336" s="46"/>
      <c r="AA336" s="46"/>
      <c r="AB336" s="46"/>
      <c r="AC336" s="46"/>
    </row>
    <row r="337" spans="1:29" ht="39.950000000000003" customHeight="1" x14ac:dyDescent="0.45">
      <c r="A337" s="140"/>
      <c r="B337" s="152"/>
      <c r="C337" s="67">
        <v>334</v>
      </c>
      <c r="D337" s="78" t="s">
        <v>895</v>
      </c>
      <c r="E337" s="107" t="s">
        <v>842</v>
      </c>
      <c r="F337" s="51" t="s">
        <v>35</v>
      </c>
      <c r="G337" s="51" t="s">
        <v>157</v>
      </c>
      <c r="H337" s="95">
        <v>23.69</v>
      </c>
      <c r="I337" s="32"/>
      <c r="J337" s="38">
        <f t="shared" si="10"/>
        <v>0</v>
      </c>
      <c r="K337" s="39" t="str">
        <f t="shared" si="11"/>
        <v>OK</v>
      </c>
      <c r="L337" s="128"/>
      <c r="M337" s="128"/>
      <c r="N337" s="128"/>
      <c r="O337" s="128"/>
      <c r="P337" s="128"/>
      <c r="Q337" s="128"/>
      <c r="R337" s="31"/>
      <c r="S337" s="31"/>
      <c r="T337" s="31"/>
      <c r="U337" s="31"/>
      <c r="V337" s="31"/>
      <c r="W337" s="31"/>
      <c r="X337" s="46"/>
      <c r="Y337" s="46"/>
      <c r="Z337" s="46"/>
      <c r="AA337" s="46"/>
      <c r="AB337" s="46"/>
      <c r="AC337" s="46"/>
    </row>
    <row r="338" spans="1:29" ht="39.950000000000003" customHeight="1" x14ac:dyDescent="0.45">
      <c r="A338" s="140"/>
      <c r="B338" s="152"/>
      <c r="C338" s="67">
        <v>335</v>
      </c>
      <c r="D338" s="78" t="s">
        <v>896</v>
      </c>
      <c r="E338" s="107" t="s">
        <v>897</v>
      </c>
      <c r="F338" s="51" t="s">
        <v>35</v>
      </c>
      <c r="G338" s="51" t="s">
        <v>157</v>
      </c>
      <c r="H338" s="95">
        <v>30.41</v>
      </c>
      <c r="I338" s="32"/>
      <c r="J338" s="38">
        <f t="shared" si="10"/>
        <v>0</v>
      </c>
      <c r="K338" s="39" t="str">
        <f t="shared" si="11"/>
        <v>OK</v>
      </c>
      <c r="L338" s="128"/>
      <c r="M338" s="128"/>
      <c r="N338" s="128"/>
      <c r="O338" s="128"/>
      <c r="P338" s="128"/>
      <c r="Q338" s="128"/>
      <c r="R338" s="31"/>
      <c r="S338" s="31"/>
      <c r="T338" s="31"/>
      <c r="U338" s="31"/>
      <c r="V338" s="31"/>
      <c r="W338" s="31"/>
      <c r="X338" s="46"/>
      <c r="Y338" s="46"/>
      <c r="Z338" s="46"/>
      <c r="AA338" s="46"/>
      <c r="AB338" s="46"/>
      <c r="AC338" s="46"/>
    </row>
    <row r="339" spans="1:29" ht="39.950000000000003" customHeight="1" x14ac:dyDescent="0.45">
      <c r="A339" s="140"/>
      <c r="B339" s="152"/>
      <c r="C339" s="67">
        <v>336</v>
      </c>
      <c r="D339" s="78" t="s">
        <v>898</v>
      </c>
      <c r="E339" s="107" t="s">
        <v>899</v>
      </c>
      <c r="F339" s="51" t="s">
        <v>35</v>
      </c>
      <c r="G339" s="51" t="s">
        <v>157</v>
      </c>
      <c r="H339" s="95">
        <v>56.71</v>
      </c>
      <c r="I339" s="32"/>
      <c r="J339" s="38">
        <f t="shared" si="10"/>
        <v>0</v>
      </c>
      <c r="K339" s="39" t="str">
        <f t="shared" si="11"/>
        <v>OK</v>
      </c>
      <c r="L339" s="128"/>
      <c r="M339" s="128"/>
      <c r="N339" s="128"/>
      <c r="O339" s="128"/>
      <c r="P339" s="128"/>
      <c r="Q339" s="128"/>
      <c r="R339" s="31"/>
      <c r="S339" s="31"/>
      <c r="T339" s="31"/>
      <c r="U339" s="31"/>
      <c r="V339" s="31"/>
      <c r="W339" s="31"/>
      <c r="X339" s="46"/>
      <c r="Y339" s="46"/>
      <c r="Z339" s="46"/>
      <c r="AA339" s="46"/>
      <c r="AB339" s="46"/>
      <c r="AC339" s="46"/>
    </row>
    <row r="340" spans="1:29" ht="39.950000000000003" customHeight="1" x14ac:dyDescent="0.45">
      <c r="A340" s="140"/>
      <c r="B340" s="152"/>
      <c r="C340" s="67">
        <v>337</v>
      </c>
      <c r="D340" s="78" t="s">
        <v>900</v>
      </c>
      <c r="E340" s="107" t="s">
        <v>901</v>
      </c>
      <c r="F340" s="51" t="s">
        <v>35</v>
      </c>
      <c r="G340" s="51" t="s">
        <v>157</v>
      </c>
      <c r="H340" s="95">
        <v>263.06</v>
      </c>
      <c r="I340" s="32"/>
      <c r="J340" s="38">
        <f t="shared" si="10"/>
        <v>0</v>
      </c>
      <c r="K340" s="39" t="str">
        <f t="shared" si="11"/>
        <v>OK</v>
      </c>
      <c r="L340" s="128"/>
      <c r="M340" s="128"/>
      <c r="N340" s="128"/>
      <c r="O340" s="128"/>
      <c r="P340" s="128"/>
      <c r="Q340" s="128"/>
      <c r="R340" s="31"/>
      <c r="S340" s="31"/>
      <c r="T340" s="31"/>
      <c r="U340" s="31"/>
      <c r="V340" s="31"/>
      <c r="W340" s="31"/>
      <c r="X340" s="46"/>
      <c r="Y340" s="46"/>
      <c r="Z340" s="46"/>
      <c r="AA340" s="46"/>
      <c r="AB340" s="46"/>
      <c r="AC340" s="46"/>
    </row>
    <row r="341" spans="1:29" ht="39.950000000000003" customHeight="1" x14ac:dyDescent="0.45">
      <c r="A341" s="140"/>
      <c r="B341" s="152"/>
      <c r="C341" s="68">
        <v>338</v>
      </c>
      <c r="D341" s="83" t="s">
        <v>902</v>
      </c>
      <c r="E341" s="109" t="s">
        <v>903</v>
      </c>
      <c r="F341" s="42" t="s">
        <v>99</v>
      </c>
      <c r="G341" s="52" t="s">
        <v>157</v>
      </c>
      <c r="H341" s="96">
        <v>30.81</v>
      </c>
      <c r="I341" s="32">
        <v>1</v>
      </c>
      <c r="J341" s="38">
        <f t="shared" si="10"/>
        <v>0</v>
      </c>
      <c r="K341" s="39" t="str">
        <f t="shared" si="11"/>
        <v>OK</v>
      </c>
      <c r="L341" s="128">
        <v>1</v>
      </c>
      <c r="M341" s="128"/>
      <c r="N341" s="128"/>
      <c r="O341" s="128"/>
      <c r="P341" s="128"/>
      <c r="Q341" s="128"/>
      <c r="R341" s="31"/>
      <c r="S341" s="31"/>
      <c r="T341" s="31"/>
      <c r="U341" s="31"/>
      <c r="V341" s="31"/>
      <c r="W341" s="31"/>
      <c r="X341" s="46"/>
      <c r="Y341" s="46"/>
      <c r="Z341" s="46"/>
      <c r="AA341" s="46"/>
      <c r="AB341" s="46"/>
      <c r="AC341" s="46"/>
    </row>
    <row r="342" spans="1:29" ht="39.950000000000003" customHeight="1" x14ac:dyDescent="0.45">
      <c r="A342" s="140"/>
      <c r="B342" s="152"/>
      <c r="C342" s="68">
        <v>339</v>
      </c>
      <c r="D342" s="83" t="s">
        <v>1193</v>
      </c>
      <c r="E342" s="109" t="s">
        <v>904</v>
      </c>
      <c r="F342" s="52" t="s">
        <v>424</v>
      </c>
      <c r="G342" s="52" t="s">
        <v>157</v>
      </c>
      <c r="H342" s="96">
        <v>3907.4</v>
      </c>
      <c r="I342" s="32"/>
      <c r="J342" s="38">
        <f t="shared" si="10"/>
        <v>0</v>
      </c>
      <c r="K342" s="39" t="str">
        <f t="shared" si="11"/>
        <v>OK</v>
      </c>
      <c r="L342" s="128"/>
      <c r="M342" s="128"/>
      <c r="N342" s="128"/>
      <c r="O342" s="128"/>
      <c r="P342" s="128"/>
      <c r="Q342" s="128"/>
      <c r="R342" s="31"/>
      <c r="S342" s="31"/>
      <c r="T342" s="31"/>
      <c r="U342" s="31"/>
      <c r="V342" s="31"/>
      <c r="W342" s="31"/>
      <c r="X342" s="46"/>
      <c r="Y342" s="46"/>
      <c r="Z342" s="46"/>
      <c r="AA342" s="46"/>
      <c r="AB342" s="46"/>
      <c r="AC342" s="46"/>
    </row>
    <row r="343" spans="1:29" ht="39.950000000000003" customHeight="1" x14ac:dyDescent="0.45">
      <c r="A343" s="140"/>
      <c r="B343" s="152"/>
      <c r="C343" s="67">
        <v>340</v>
      </c>
      <c r="D343" s="78" t="s">
        <v>905</v>
      </c>
      <c r="E343" s="107" t="s">
        <v>906</v>
      </c>
      <c r="F343" s="52" t="s">
        <v>35</v>
      </c>
      <c r="G343" s="52" t="s">
        <v>157</v>
      </c>
      <c r="H343" s="96">
        <v>15.19</v>
      </c>
      <c r="I343" s="32"/>
      <c r="J343" s="38">
        <f t="shared" si="10"/>
        <v>0</v>
      </c>
      <c r="K343" s="39" t="str">
        <f t="shared" si="11"/>
        <v>OK</v>
      </c>
      <c r="L343" s="128"/>
      <c r="M343" s="128"/>
      <c r="N343" s="128"/>
      <c r="O343" s="128"/>
      <c r="P343" s="128"/>
      <c r="Q343" s="128"/>
      <c r="R343" s="31"/>
      <c r="S343" s="31"/>
      <c r="T343" s="31"/>
      <c r="U343" s="31"/>
      <c r="V343" s="31"/>
      <c r="W343" s="31"/>
      <c r="X343" s="46"/>
      <c r="Y343" s="46"/>
      <c r="Z343" s="46"/>
      <c r="AA343" s="46"/>
      <c r="AB343" s="46"/>
      <c r="AC343" s="46"/>
    </row>
    <row r="344" spans="1:29" ht="39.950000000000003" customHeight="1" x14ac:dyDescent="0.45">
      <c r="A344" s="140"/>
      <c r="B344" s="152"/>
      <c r="C344" s="67">
        <v>341</v>
      </c>
      <c r="D344" s="78" t="s">
        <v>907</v>
      </c>
      <c r="E344" s="107" t="s">
        <v>908</v>
      </c>
      <c r="F344" s="52" t="s">
        <v>233</v>
      </c>
      <c r="G344" s="52" t="s">
        <v>157</v>
      </c>
      <c r="H344" s="96">
        <v>310</v>
      </c>
      <c r="I344" s="32"/>
      <c r="J344" s="38">
        <f t="shared" si="10"/>
        <v>0</v>
      </c>
      <c r="K344" s="39" t="str">
        <f t="shared" si="11"/>
        <v>OK</v>
      </c>
      <c r="L344" s="128"/>
      <c r="M344" s="128"/>
      <c r="N344" s="128"/>
      <c r="O344" s="128"/>
      <c r="P344" s="128"/>
      <c r="Q344" s="128"/>
      <c r="R344" s="31"/>
      <c r="S344" s="31"/>
      <c r="T344" s="31"/>
      <c r="U344" s="31"/>
      <c r="V344" s="31"/>
      <c r="W344" s="31"/>
      <c r="X344" s="46"/>
      <c r="Y344" s="46"/>
      <c r="Z344" s="46"/>
      <c r="AA344" s="46"/>
      <c r="AB344" s="46"/>
      <c r="AC344" s="46"/>
    </row>
    <row r="345" spans="1:29" ht="39.950000000000003" customHeight="1" x14ac:dyDescent="0.45">
      <c r="A345" s="140"/>
      <c r="B345" s="152"/>
      <c r="C345" s="68">
        <v>342</v>
      </c>
      <c r="D345" s="83" t="s">
        <v>909</v>
      </c>
      <c r="E345" s="109" t="s">
        <v>910</v>
      </c>
      <c r="F345" s="42" t="s">
        <v>99</v>
      </c>
      <c r="G345" s="52" t="s">
        <v>157</v>
      </c>
      <c r="H345" s="96">
        <v>24.83</v>
      </c>
      <c r="I345" s="32">
        <v>1</v>
      </c>
      <c r="J345" s="38">
        <f t="shared" si="10"/>
        <v>0</v>
      </c>
      <c r="K345" s="39" t="str">
        <f t="shared" si="11"/>
        <v>OK</v>
      </c>
      <c r="L345" s="128">
        <v>1</v>
      </c>
      <c r="M345" s="128"/>
      <c r="N345" s="128"/>
      <c r="O345" s="128"/>
      <c r="P345" s="128"/>
      <c r="Q345" s="128"/>
      <c r="R345" s="31"/>
      <c r="S345" s="31"/>
      <c r="T345" s="31"/>
      <c r="U345" s="31"/>
      <c r="V345" s="31"/>
      <c r="W345" s="31"/>
      <c r="X345" s="46"/>
      <c r="Y345" s="46"/>
      <c r="Z345" s="46"/>
      <c r="AA345" s="46"/>
      <c r="AB345" s="46"/>
      <c r="AC345" s="46"/>
    </row>
    <row r="346" spans="1:29" ht="39.950000000000003" customHeight="1" x14ac:dyDescent="0.45">
      <c r="A346" s="140"/>
      <c r="B346" s="152"/>
      <c r="C346" s="68">
        <v>343</v>
      </c>
      <c r="D346" s="78" t="s">
        <v>911</v>
      </c>
      <c r="E346" s="107" t="s">
        <v>912</v>
      </c>
      <c r="F346" s="51" t="s">
        <v>4</v>
      </c>
      <c r="G346" s="52" t="s">
        <v>157</v>
      </c>
      <c r="H346" s="96">
        <v>33.64</v>
      </c>
      <c r="I346" s="32"/>
      <c r="J346" s="38">
        <f t="shared" si="10"/>
        <v>0</v>
      </c>
      <c r="K346" s="39" t="str">
        <f t="shared" si="11"/>
        <v>OK</v>
      </c>
      <c r="L346" s="128"/>
      <c r="M346" s="128"/>
      <c r="N346" s="128"/>
      <c r="O346" s="128"/>
      <c r="P346" s="128"/>
      <c r="Q346" s="128"/>
      <c r="R346" s="31"/>
      <c r="S346" s="31"/>
      <c r="T346" s="31"/>
      <c r="U346" s="31"/>
      <c r="V346" s="31"/>
      <c r="W346" s="31"/>
      <c r="X346" s="46"/>
      <c r="Y346" s="46"/>
      <c r="Z346" s="46"/>
      <c r="AA346" s="46"/>
      <c r="AB346" s="46"/>
      <c r="AC346" s="46"/>
    </row>
    <row r="347" spans="1:29" ht="39.950000000000003" customHeight="1" x14ac:dyDescent="0.45">
      <c r="A347" s="140"/>
      <c r="B347" s="152"/>
      <c r="C347" s="67">
        <v>344</v>
      </c>
      <c r="D347" s="78" t="s">
        <v>913</v>
      </c>
      <c r="E347" s="107" t="s">
        <v>914</v>
      </c>
      <c r="F347" s="52" t="s">
        <v>233</v>
      </c>
      <c r="G347" s="52" t="s">
        <v>157</v>
      </c>
      <c r="H347" s="96">
        <v>97.8</v>
      </c>
      <c r="I347" s="32"/>
      <c r="J347" s="38">
        <f t="shared" si="10"/>
        <v>0</v>
      </c>
      <c r="K347" s="39" t="str">
        <f t="shared" si="11"/>
        <v>OK</v>
      </c>
      <c r="L347" s="128"/>
      <c r="M347" s="128"/>
      <c r="N347" s="128"/>
      <c r="O347" s="128"/>
      <c r="P347" s="128"/>
      <c r="Q347" s="128"/>
      <c r="R347" s="31"/>
      <c r="S347" s="31"/>
      <c r="T347" s="31"/>
      <c r="U347" s="31"/>
      <c r="V347" s="31"/>
      <c r="W347" s="31"/>
      <c r="X347" s="46"/>
      <c r="Y347" s="46"/>
      <c r="Z347" s="46"/>
      <c r="AA347" s="46"/>
      <c r="AB347" s="46"/>
      <c r="AC347" s="46"/>
    </row>
    <row r="348" spans="1:29" ht="39.950000000000003" customHeight="1" x14ac:dyDescent="0.45">
      <c r="A348" s="140"/>
      <c r="B348" s="152"/>
      <c r="C348" s="68">
        <v>345</v>
      </c>
      <c r="D348" s="83" t="s">
        <v>915</v>
      </c>
      <c r="E348" s="109" t="s">
        <v>916</v>
      </c>
      <c r="F348" s="42" t="s">
        <v>99</v>
      </c>
      <c r="G348" s="52" t="s">
        <v>157</v>
      </c>
      <c r="H348" s="96">
        <v>16.850000000000001</v>
      </c>
      <c r="I348" s="32">
        <v>1</v>
      </c>
      <c r="J348" s="38">
        <f t="shared" si="10"/>
        <v>0</v>
      </c>
      <c r="K348" s="39" t="str">
        <f t="shared" si="11"/>
        <v>OK</v>
      </c>
      <c r="L348" s="128">
        <v>1</v>
      </c>
      <c r="M348" s="128"/>
      <c r="N348" s="128"/>
      <c r="O348" s="128"/>
      <c r="P348" s="128"/>
      <c r="Q348" s="128"/>
      <c r="R348" s="31"/>
      <c r="S348" s="31"/>
      <c r="T348" s="31"/>
      <c r="U348" s="31"/>
      <c r="V348" s="31"/>
      <c r="W348" s="31"/>
      <c r="X348" s="46"/>
      <c r="Y348" s="46"/>
      <c r="Z348" s="46"/>
      <c r="AA348" s="46"/>
      <c r="AB348" s="46"/>
      <c r="AC348" s="46"/>
    </row>
    <row r="349" spans="1:29" ht="39.950000000000003" customHeight="1" x14ac:dyDescent="0.45">
      <c r="A349" s="140"/>
      <c r="B349" s="152"/>
      <c r="C349" s="68">
        <v>346</v>
      </c>
      <c r="D349" s="85" t="s">
        <v>917</v>
      </c>
      <c r="E349" s="110" t="s">
        <v>918</v>
      </c>
      <c r="F349" s="51" t="s">
        <v>35</v>
      </c>
      <c r="G349" s="52" t="s">
        <v>157</v>
      </c>
      <c r="H349" s="96">
        <v>170.39</v>
      </c>
      <c r="I349" s="32"/>
      <c r="J349" s="38">
        <f t="shared" si="10"/>
        <v>0</v>
      </c>
      <c r="K349" s="39" t="str">
        <f t="shared" si="11"/>
        <v>OK</v>
      </c>
      <c r="L349" s="128"/>
      <c r="M349" s="128"/>
      <c r="N349" s="128"/>
      <c r="O349" s="128"/>
      <c r="P349" s="128"/>
      <c r="Q349" s="128"/>
      <c r="R349" s="31"/>
      <c r="S349" s="31"/>
      <c r="T349" s="31"/>
      <c r="U349" s="31"/>
      <c r="V349" s="31"/>
      <c r="W349" s="31"/>
      <c r="X349" s="46"/>
      <c r="Y349" s="46"/>
      <c r="Z349" s="46"/>
      <c r="AA349" s="46"/>
      <c r="AB349" s="46"/>
      <c r="AC349" s="46"/>
    </row>
    <row r="350" spans="1:29" ht="39.950000000000003" customHeight="1" x14ac:dyDescent="0.45">
      <c r="A350" s="140"/>
      <c r="B350" s="152"/>
      <c r="C350" s="67">
        <v>347</v>
      </c>
      <c r="D350" s="78" t="s">
        <v>919</v>
      </c>
      <c r="E350" s="107" t="s">
        <v>920</v>
      </c>
      <c r="F350" s="52" t="s">
        <v>35</v>
      </c>
      <c r="G350" s="52" t="s">
        <v>157</v>
      </c>
      <c r="H350" s="96">
        <v>188</v>
      </c>
      <c r="I350" s="32"/>
      <c r="J350" s="38">
        <f t="shared" si="10"/>
        <v>0</v>
      </c>
      <c r="K350" s="39" t="str">
        <f t="shared" si="11"/>
        <v>OK</v>
      </c>
      <c r="L350" s="128"/>
      <c r="M350" s="128"/>
      <c r="N350" s="128"/>
      <c r="O350" s="128"/>
      <c r="P350" s="128"/>
      <c r="Q350" s="128"/>
      <c r="R350" s="31"/>
      <c r="S350" s="31"/>
      <c r="T350" s="31"/>
      <c r="U350" s="31"/>
      <c r="V350" s="31"/>
      <c r="W350" s="31"/>
      <c r="X350" s="46"/>
      <c r="Y350" s="46"/>
      <c r="Z350" s="46"/>
      <c r="AA350" s="46"/>
      <c r="AB350" s="46"/>
      <c r="AC350" s="46"/>
    </row>
    <row r="351" spans="1:29" ht="39.950000000000003" customHeight="1" x14ac:dyDescent="0.45">
      <c r="A351" s="141"/>
      <c r="B351" s="153"/>
      <c r="C351" s="67">
        <v>348</v>
      </c>
      <c r="D351" s="78" t="s">
        <v>921</v>
      </c>
      <c r="E351" s="107" t="s">
        <v>920</v>
      </c>
      <c r="F351" s="52" t="s">
        <v>233</v>
      </c>
      <c r="G351" s="52" t="s">
        <v>157</v>
      </c>
      <c r="H351" s="96">
        <v>188</v>
      </c>
      <c r="I351" s="32"/>
      <c r="J351" s="38">
        <f t="shared" si="10"/>
        <v>0</v>
      </c>
      <c r="K351" s="39" t="str">
        <f t="shared" si="11"/>
        <v>OK</v>
      </c>
      <c r="L351" s="128"/>
      <c r="M351" s="128"/>
      <c r="N351" s="128"/>
      <c r="O351" s="128"/>
      <c r="P351" s="128"/>
      <c r="Q351" s="128"/>
      <c r="R351" s="31"/>
      <c r="S351" s="31"/>
      <c r="T351" s="31"/>
      <c r="U351" s="31"/>
      <c r="V351" s="31"/>
      <c r="W351" s="31"/>
      <c r="X351" s="46"/>
      <c r="Y351" s="46"/>
      <c r="Z351" s="46"/>
      <c r="AA351" s="46"/>
      <c r="AB351" s="46"/>
      <c r="AC351" s="46"/>
    </row>
    <row r="352" spans="1:29" ht="39.950000000000003" customHeight="1" x14ac:dyDescent="0.45">
      <c r="A352" s="154">
        <v>7</v>
      </c>
      <c r="B352" s="159" t="s">
        <v>922</v>
      </c>
      <c r="C352" s="66">
        <v>349</v>
      </c>
      <c r="D352" s="75" t="s">
        <v>488</v>
      </c>
      <c r="E352" s="115" t="s">
        <v>923</v>
      </c>
      <c r="F352" s="49" t="s">
        <v>35</v>
      </c>
      <c r="G352" s="49" t="s">
        <v>40</v>
      </c>
      <c r="H352" s="94">
        <v>32</v>
      </c>
      <c r="I352" s="32"/>
      <c r="J352" s="38">
        <f t="shared" si="10"/>
        <v>0</v>
      </c>
      <c r="K352" s="39" t="str">
        <f t="shared" si="11"/>
        <v>OK</v>
      </c>
      <c r="L352" s="128"/>
      <c r="M352" s="128"/>
      <c r="N352" s="128"/>
      <c r="O352" s="128"/>
      <c r="P352" s="128"/>
      <c r="Q352" s="128"/>
      <c r="R352" s="31"/>
      <c r="S352" s="31"/>
      <c r="T352" s="31"/>
      <c r="U352" s="31"/>
      <c r="V352" s="31"/>
      <c r="W352" s="31"/>
      <c r="X352" s="46"/>
      <c r="Y352" s="46"/>
      <c r="Z352" s="46"/>
      <c r="AA352" s="46"/>
      <c r="AB352" s="46"/>
      <c r="AC352" s="46"/>
    </row>
    <row r="353" spans="1:29" ht="39.950000000000003" customHeight="1" x14ac:dyDescent="0.45">
      <c r="A353" s="155"/>
      <c r="B353" s="157"/>
      <c r="C353" s="66">
        <v>350</v>
      </c>
      <c r="D353" s="75" t="s">
        <v>235</v>
      </c>
      <c r="E353" s="115" t="s">
        <v>924</v>
      </c>
      <c r="F353" s="49" t="s">
        <v>35</v>
      </c>
      <c r="G353" s="49" t="s">
        <v>40</v>
      </c>
      <c r="H353" s="94">
        <v>35</v>
      </c>
      <c r="I353" s="32"/>
      <c r="J353" s="38">
        <f t="shared" si="10"/>
        <v>0</v>
      </c>
      <c r="K353" s="39" t="str">
        <f t="shared" si="11"/>
        <v>OK</v>
      </c>
      <c r="L353" s="128"/>
      <c r="M353" s="128"/>
      <c r="N353" s="128"/>
      <c r="O353" s="128"/>
      <c r="P353" s="128"/>
      <c r="Q353" s="128"/>
      <c r="R353" s="31"/>
      <c r="S353" s="31"/>
      <c r="T353" s="31"/>
      <c r="U353" s="31"/>
      <c r="V353" s="31"/>
      <c r="W353" s="31"/>
      <c r="X353" s="46"/>
      <c r="Y353" s="46"/>
      <c r="Z353" s="46"/>
      <c r="AA353" s="46"/>
      <c r="AB353" s="46"/>
      <c r="AC353" s="46"/>
    </row>
    <row r="354" spans="1:29" ht="39.950000000000003" customHeight="1" x14ac:dyDescent="0.45">
      <c r="A354" s="155"/>
      <c r="B354" s="157"/>
      <c r="C354" s="66">
        <v>351</v>
      </c>
      <c r="D354" s="75" t="s">
        <v>925</v>
      </c>
      <c r="E354" s="115" t="s">
        <v>926</v>
      </c>
      <c r="F354" s="49" t="s">
        <v>35</v>
      </c>
      <c r="G354" s="49" t="s">
        <v>40</v>
      </c>
      <c r="H354" s="94">
        <v>78.78</v>
      </c>
      <c r="I354" s="32"/>
      <c r="J354" s="38">
        <f t="shared" si="10"/>
        <v>0</v>
      </c>
      <c r="K354" s="39" t="str">
        <f t="shared" si="11"/>
        <v>OK</v>
      </c>
      <c r="L354" s="128"/>
      <c r="M354" s="128"/>
      <c r="N354" s="128"/>
      <c r="O354" s="128"/>
      <c r="P354" s="128"/>
      <c r="Q354" s="128"/>
      <c r="R354" s="31"/>
      <c r="S354" s="31"/>
      <c r="T354" s="31"/>
      <c r="U354" s="31"/>
      <c r="V354" s="31"/>
      <c r="W354" s="31"/>
      <c r="X354" s="46"/>
      <c r="Y354" s="46"/>
      <c r="Z354" s="46"/>
      <c r="AA354" s="46"/>
      <c r="AB354" s="46"/>
      <c r="AC354" s="46"/>
    </row>
    <row r="355" spans="1:29" ht="39.950000000000003" customHeight="1" x14ac:dyDescent="0.45">
      <c r="A355" s="155"/>
      <c r="B355" s="157"/>
      <c r="C355" s="66">
        <v>352</v>
      </c>
      <c r="D355" s="75" t="s">
        <v>236</v>
      </c>
      <c r="E355" s="115" t="s">
        <v>927</v>
      </c>
      <c r="F355" s="49" t="s">
        <v>35</v>
      </c>
      <c r="G355" s="49" t="s">
        <v>40</v>
      </c>
      <c r="H355" s="94">
        <v>19.13</v>
      </c>
      <c r="I355" s="32"/>
      <c r="J355" s="38">
        <f t="shared" si="10"/>
        <v>0</v>
      </c>
      <c r="K355" s="39" t="str">
        <f t="shared" si="11"/>
        <v>OK</v>
      </c>
      <c r="L355" s="128"/>
      <c r="M355" s="128"/>
      <c r="N355" s="128"/>
      <c r="O355" s="128"/>
      <c r="P355" s="128"/>
      <c r="Q355" s="128"/>
      <c r="R355" s="31"/>
      <c r="S355" s="31"/>
      <c r="T355" s="31"/>
      <c r="U355" s="31"/>
      <c r="V355" s="31"/>
      <c r="W355" s="31"/>
      <c r="X355" s="46"/>
      <c r="Y355" s="46"/>
      <c r="Z355" s="46"/>
      <c r="AA355" s="46"/>
      <c r="AB355" s="46"/>
      <c r="AC355" s="46"/>
    </row>
    <row r="356" spans="1:29" ht="39.950000000000003" customHeight="1" x14ac:dyDescent="0.45">
      <c r="A356" s="155"/>
      <c r="B356" s="157"/>
      <c r="C356" s="66">
        <v>353</v>
      </c>
      <c r="D356" s="75" t="s">
        <v>928</v>
      </c>
      <c r="E356" s="115" t="s">
        <v>929</v>
      </c>
      <c r="F356" s="49" t="s">
        <v>35</v>
      </c>
      <c r="G356" s="49" t="s">
        <v>40</v>
      </c>
      <c r="H356" s="94">
        <v>25.24</v>
      </c>
      <c r="I356" s="32"/>
      <c r="J356" s="38">
        <f t="shared" si="10"/>
        <v>0</v>
      </c>
      <c r="K356" s="39" t="str">
        <f t="shared" si="11"/>
        <v>OK</v>
      </c>
      <c r="L356" s="128"/>
      <c r="M356" s="128"/>
      <c r="N356" s="128"/>
      <c r="O356" s="128"/>
      <c r="P356" s="128"/>
      <c r="Q356" s="128"/>
      <c r="R356" s="31"/>
      <c r="S356" s="31"/>
      <c r="T356" s="31"/>
      <c r="U356" s="31"/>
      <c r="V356" s="31"/>
      <c r="W356" s="31"/>
      <c r="X356" s="46"/>
      <c r="Y356" s="46"/>
      <c r="Z356" s="46"/>
      <c r="AA356" s="46"/>
      <c r="AB356" s="46"/>
      <c r="AC356" s="46"/>
    </row>
    <row r="357" spans="1:29" ht="39.950000000000003" customHeight="1" x14ac:dyDescent="0.45">
      <c r="A357" s="155"/>
      <c r="B357" s="157"/>
      <c r="C357" s="66">
        <v>354</v>
      </c>
      <c r="D357" s="75" t="s">
        <v>489</v>
      </c>
      <c r="E357" s="115" t="s">
        <v>930</v>
      </c>
      <c r="F357" s="49" t="s">
        <v>35</v>
      </c>
      <c r="G357" s="49" t="s">
        <v>40</v>
      </c>
      <c r="H357" s="94">
        <v>68.48</v>
      </c>
      <c r="I357" s="32"/>
      <c r="J357" s="38">
        <f t="shared" si="10"/>
        <v>0</v>
      </c>
      <c r="K357" s="39" t="str">
        <f t="shared" si="11"/>
        <v>OK</v>
      </c>
      <c r="L357" s="128"/>
      <c r="M357" s="128"/>
      <c r="N357" s="128"/>
      <c r="O357" s="128"/>
      <c r="P357" s="128"/>
      <c r="Q357" s="128"/>
      <c r="R357" s="31"/>
      <c r="S357" s="31"/>
      <c r="T357" s="31"/>
      <c r="U357" s="31"/>
      <c r="V357" s="31"/>
      <c r="W357" s="31"/>
      <c r="X357" s="46"/>
      <c r="Y357" s="46"/>
      <c r="Z357" s="46"/>
      <c r="AA357" s="46"/>
      <c r="AB357" s="46"/>
      <c r="AC357" s="46"/>
    </row>
    <row r="358" spans="1:29" ht="39.950000000000003" customHeight="1" x14ac:dyDescent="0.45">
      <c r="A358" s="155"/>
      <c r="B358" s="157"/>
      <c r="C358" s="66">
        <v>355</v>
      </c>
      <c r="D358" s="75" t="s">
        <v>237</v>
      </c>
      <c r="E358" s="115" t="s">
        <v>931</v>
      </c>
      <c r="F358" s="49" t="s">
        <v>35</v>
      </c>
      <c r="G358" s="49" t="s">
        <v>40</v>
      </c>
      <c r="H358" s="94">
        <v>55</v>
      </c>
      <c r="I358" s="32"/>
      <c r="J358" s="38">
        <f t="shared" si="10"/>
        <v>0</v>
      </c>
      <c r="K358" s="39" t="str">
        <f t="shared" si="11"/>
        <v>OK</v>
      </c>
      <c r="L358" s="128"/>
      <c r="M358" s="128"/>
      <c r="N358" s="128"/>
      <c r="O358" s="128"/>
      <c r="P358" s="128"/>
      <c r="Q358" s="128"/>
      <c r="R358" s="31"/>
      <c r="S358" s="31"/>
      <c r="T358" s="31"/>
      <c r="U358" s="31"/>
      <c r="V358" s="31"/>
      <c r="W358" s="31"/>
      <c r="X358" s="46"/>
      <c r="Y358" s="46"/>
      <c r="Z358" s="46"/>
      <c r="AA358" s="46"/>
      <c r="AB358" s="46"/>
      <c r="AC358" s="46"/>
    </row>
    <row r="359" spans="1:29" ht="39.950000000000003" customHeight="1" x14ac:dyDescent="0.45">
      <c r="A359" s="155"/>
      <c r="B359" s="157"/>
      <c r="C359" s="66">
        <v>356</v>
      </c>
      <c r="D359" s="75" t="s">
        <v>238</v>
      </c>
      <c r="E359" s="115" t="s">
        <v>932</v>
      </c>
      <c r="F359" s="49" t="s">
        <v>35</v>
      </c>
      <c r="G359" s="49" t="s">
        <v>40</v>
      </c>
      <c r="H359" s="94">
        <v>45.23</v>
      </c>
      <c r="I359" s="32"/>
      <c r="J359" s="38">
        <f t="shared" si="10"/>
        <v>0</v>
      </c>
      <c r="K359" s="39" t="str">
        <f t="shared" si="11"/>
        <v>OK</v>
      </c>
      <c r="L359" s="128"/>
      <c r="M359" s="128"/>
      <c r="N359" s="128"/>
      <c r="O359" s="128"/>
      <c r="P359" s="128"/>
      <c r="Q359" s="128"/>
      <c r="R359" s="31"/>
      <c r="S359" s="31"/>
      <c r="T359" s="31"/>
      <c r="U359" s="31"/>
      <c r="V359" s="31"/>
      <c r="W359" s="31"/>
      <c r="X359" s="46"/>
      <c r="Y359" s="46"/>
      <c r="Z359" s="46"/>
      <c r="AA359" s="46"/>
      <c r="AB359" s="46"/>
      <c r="AC359" s="46"/>
    </row>
    <row r="360" spans="1:29" ht="39.950000000000003" customHeight="1" x14ac:dyDescent="0.45">
      <c r="A360" s="155"/>
      <c r="B360" s="157"/>
      <c r="C360" s="66">
        <v>357</v>
      </c>
      <c r="D360" s="75" t="s">
        <v>239</v>
      </c>
      <c r="E360" s="115" t="s">
        <v>933</v>
      </c>
      <c r="F360" s="49" t="s">
        <v>35</v>
      </c>
      <c r="G360" s="49" t="s">
        <v>40</v>
      </c>
      <c r="H360" s="94">
        <v>36.6</v>
      </c>
      <c r="I360" s="32"/>
      <c r="J360" s="38">
        <f t="shared" si="10"/>
        <v>0</v>
      </c>
      <c r="K360" s="39" t="str">
        <f t="shared" si="11"/>
        <v>OK</v>
      </c>
      <c r="L360" s="128"/>
      <c r="M360" s="128"/>
      <c r="N360" s="128"/>
      <c r="O360" s="128"/>
      <c r="P360" s="128"/>
      <c r="Q360" s="128"/>
      <c r="R360" s="31"/>
      <c r="S360" s="31"/>
      <c r="T360" s="31"/>
      <c r="U360" s="31"/>
      <c r="V360" s="31"/>
      <c r="W360" s="31"/>
      <c r="X360" s="46"/>
      <c r="Y360" s="46"/>
      <c r="Z360" s="46"/>
      <c r="AA360" s="46"/>
      <c r="AB360" s="46"/>
      <c r="AC360" s="46"/>
    </row>
    <row r="361" spans="1:29" ht="39.950000000000003" customHeight="1" x14ac:dyDescent="0.45">
      <c r="A361" s="155"/>
      <c r="B361" s="157"/>
      <c r="C361" s="66">
        <v>358</v>
      </c>
      <c r="D361" s="75" t="s">
        <v>240</v>
      </c>
      <c r="E361" s="115" t="s">
        <v>930</v>
      </c>
      <c r="F361" s="49"/>
      <c r="G361" s="49" t="s">
        <v>40</v>
      </c>
      <c r="H361" s="94">
        <v>61.63</v>
      </c>
      <c r="I361" s="32"/>
      <c r="J361" s="38">
        <f t="shared" si="10"/>
        <v>0</v>
      </c>
      <c r="K361" s="39" t="str">
        <f t="shared" si="11"/>
        <v>OK</v>
      </c>
      <c r="L361" s="128"/>
      <c r="M361" s="128"/>
      <c r="N361" s="128"/>
      <c r="O361" s="128"/>
      <c r="P361" s="128"/>
      <c r="Q361" s="128"/>
      <c r="R361" s="31"/>
      <c r="S361" s="31"/>
      <c r="T361" s="31"/>
      <c r="U361" s="31"/>
      <c r="V361" s="31"/>
      <c r="W361" s="31"/>
      <c r="X361" s="46"/>
      <c r="Y361" s="46"/>
      <c r="Z361" s="46"/>
      <c r="AA361" s="46"/>
      <c r="AB361" s="46"/>
      <c r="AC361" s="46"/>
    </row>
    <row r="362" spans="1:29" ht="39.950000000000003" customHeight="1" x14ac:dyDescent="0.45">
      <c r="A362" s="155"/>
      <c r="B362" s="157"/>
      <c r="C362" s="66">
        <v>359</v>
      </c>
      <c r="D362" s="75" t="s">
        <v>241</v>
      </c>
      <c r="E362" s="115" t="s">
        <v>934</v>
      </c>
      <c r="F362" s="49" t="s">
        <v>35</v>
      </c>
      <c r="G362" s="49" t="s">
        <v>40</v>
      </c>
      <c r="H362" s="94">
        <v>5.7</v>
      </c>
      <c r="I362" s="32"/>
      <c r="J362" s="38">
        <f t="shared" si="10"/>
        <v>0</v>
      </c>
      <c r="K362" s="39" t="str">
        <f t="shared" si="11"/>
        <v>OK</v>
      </c>
      <c r="L362" s="128"/>
      <c r="M362" s="128"/>
      <c r="N362" s="128"/>
      <c r="O362" s="128"/>
      <c r="P362" s="128"/>
      <c r="Q362" s="128"/>
      <c r="R362" s="31"/>
      <c r="S362" s="31"/>
      <c r="T362" s="31"/>
      <c r="U362" s="31"/>
      <c r="V362" s="31"/>
      <c r="W362" s="31"/>
      <c r="X362" s="46"/>
      <c r="Y362" s="46"/>
      <c r="Z362" s="46"/>
      <c r="AA362" s="46"/>
      <c r="AB362" s="46"/>
      <c r="AC362" s="46"/>
    </row>
    <row r="363" spans="1:29" ht="39.950000000000003" customHeight="1" x14ac:dyDescent="0.45">
      <c r="A363" s="155"/>
      <c r="B363" s="157"/>
      <c r="C363" s="66">
        <v>360</v>
      </c>
      <c r="D363" s="75" t="s">
        <v>242</v>
      </c>
      <c r="E363" s="115" t="s">
        <v>935</v>
      </c>
      <c r="F363" s="49" t="s">
        <v>35</v>
      </c>
      <c r="G363" s="49" t="s">
        <v>40</v>
      </c>
      <c r="H363" s="94">
        <v>69.02</v>
      </c>
      <c r="I363" s="32"/>
      <c r="J363" s="38">
        <f t="shared" si="10"/>
        <v>0</v>
      </c>
      <c r="K363" s="39" t="str">
        <f t="shared" si="11"/>
        <v>OK</v>
      </c>
      <c r="L363" s="128"/>
      <c r="M363" s="128"/>
      <c r="N363" s="128"/>
      <c r="O363" s="128"/>
      <c r="P363" s="128"/>
      <c r="Q363" s="128"/>
      <c r="R363" s="31"/>
      <c r="S363" s="31"/>
      <c r="T363" s="31"/>
      <c r="U363" s="31"/>
      <c r="V363" s="31"/>
      <c r="W363" s="31"/>
      <c r="X363" s="46"/>
      <c r="Y363" s="46"/>
      <c r="Z363" s="46"/>
      <c r="AA363" s="46"/>
      <c r="AB363" s="46"/>
      <c r="AC363" s="46"/>
    </row>
    <row r="364" spans="1:29" ht="39.950000000000003" customHeight="1" x14ac:dyDescent="0.45">
      <c r="A364" s="155"/>
      <c r="B364" s="157"/>
      <c r="C364" s="66">
        <v>361</v>
      </c>
      <c r="D364" s="75" t="s">
        <v>243</v>
      </c>
      <c r="E364" s="115" t="s">
        <v>936</v>
      </c>
      <c r="F364" s="49" t="s">
        <v>4</v>
      </c>
      <c r="G364" s="49" t="s">
        <v>40</v>
      </c>
      <c r="H364" s="94">
        <v>61.88</v>
      </c>
      <c r="I364" s="32"/>
      <c r="J364" s="38">
        <f t="shared" si="10"/>
        <v>0</v>
      </c>
      <c r="K364" s="39" t="str">
        <f t="shared" si="11"/>
        <v>OK</v>
      </c>
      <c r="L364" s="128"/>
      <c r="M364" s="128"/>
      <c r="N364" s="128"/>
      <c r="O364" s="128"/>
      <c r="P364" s="128"/>
      <c r="Q364" s="128"/>
      <c r="R364" s="31"/>
      <c r="S364" s="31"/>
      <c r="T364" s="31"/>
      <c r="U364" s="31"/>
      <c r="V364" s="31"/>
      <c r="W364" s="31"/>
      <c r="X364" s="46"/>
      <c r="Y364" s="46"/>
      <c r="Z364" s="46"/>
      <c r="AA364" s="46"/>
      <c r="AB364" s="46"/>
      <c r="AC364" s="46"/>
    </row>
    <row r="365" spans="1:29" ht="39.950000000000003" customHeight="1" x14ac:dyDescent="0.45">
      <c r="A365" s="155"/>
      <c r="B365" s="157"/>
      <c r="C365" s="66">
        <v>362</v>
      </c>
      <c r="D365" s="75" t="s">
        <v>439</v>
      </c>
      <c r="E365" s="115" t="s">
        <v>937</v>
      </c>
      <c r="F365" s="49" t="s">
        <v>437</v>
      </c>
      <c r="G365" s="49" t="s">
        <v>40</v>
      </c>
      <c r="H365" s="94">
        <v>2</v>
      </c>
      <c r="I365" s="32"/>
      <c r="J365" s="38">
        <f t="shared" si="10"/>
        <v>0</v>
      </c>
      <c r="K365" s="39" t="str">
        <f t="shared" si="11"/>
        <v>OK</v>
      </c>
      <c r="L365" s="128"/>
      <c r="M365" s="128"/>
      <c r="N365" s="128"/>
      <c r="O365" s="128"/>
      <c r="P365" s="128"/>
      <c r="Q365" s="128"/>
      <c r="R365" s="31"/>
      <c r="S365" s="31"/>
      <c r="T365" s="31"/>
      <c r="U365" s="31"/>
      <c r="V365" s="31"/>
      <c r="W365" s="31"/>
      <c r="X365" s="46"/>
      <c r="Y365" s="46"/>
      <c r="Z365" s="46"/>
      <c r="AA365" s="46"/>
      <c r="AB365" s="46"/>
      <c r="AC365" s="46"/>
    </row>
    <row r="366" spans="1:29" ht="39.950000000000003" customHeight="1" x14ac:dyDescent="0.45">
      <c r="A366" s="155"/>
      <c r="B366" s="157"/>
      <c r="C366" s="66">
        <v>363</v>
      </c>
      <c r="D366" s="75" t="s">
        <v>490</v>
      </c>
      <c r="E366" s="115" t="s">
        <v>938</v>
      </c>
      <c r="F366" s="49" t="s">
        <v>35</v>
      </c>
      <c r="G366" s="49" t="s">
        <v>40</v>
      </c>
      <c r="H366" s="94">
        <v>45</v>
      </c>
      <c r="I366" s="32"/>
      <c r="J366" s="38">
        <f t="shared" si="10"/>
        <v>0</v>
      </c>
      <c r="K366" s="39" t="str">
        <f t="shared" si="11"/>
        <v>OK</v>
      </c>
      <c r="L366" s="128"/>
      <c r="M366" s="128"/>
      <c r="N366" s="128"/>
      <c r="O366" s="128"/>
      <c r="P366" s="128"/>
      <c r="Q366" s="128"/>
      <c r="R366" s="31"/>
      <c r="S366" s="31"/>
      <c r="T366" s="31"/>
      <c r="U366" s="31"/>
      <c r="V366" s="31"/>
      <c r="W366" s="31"/>
      <c r="X366" s="46"/>
      <c r="Y366" s="46"/>
      <c r="Z366" s="46"/>
      <c r="AA366" s="46"/>
      <c r="AB366" s="46"/>
      <c r="AC366" s="46"/>
    </row>
    <row r="367" spans="1:29" ht="39.950000000000003" customHeight="1" x14ac:dyDescent="0.45">
      <c r="A367" s="155"/>
      <c r="B367" s="157"/>
      <c r="C367" s="66">
        <v>364</v>
      </c>
      <c r="D367" s="75" t="s">
        <v>244</v>
      </c>
      <c r="E367" s="115" t="s">
        <v>939</v>
      </c>
      <c r="F367" s="49" t="s">
        <v>35</v>
      </c>
      <c r="G367" s="49" t="s">
        <v>40</v>
      </c>
      <c r="H367" s="94">
        <v>54.67</v>
      </c>
      <c r="I367" s="32"/>
      <c r="J367" s="38">
        <f t="shared" si="10"/>
        <v>0</v>
      </c>
      <c r="K367" s="39" t="str">
        <f t="shared" si="11"/>
        <v>OK</v>
      </c>
      <c r="L367" s="128"/>
      <c r="M367" s="128"/>
      <c r="N367" s="128"/>
      <c r="O367" s="128"/>
      <c r="P367" s="128"/>
      <c r="Q367" s="128"/>
      <c r="R367" s="31"/>
      <c r="S367" s="31"/>
      <c r="T367" s="31"/>
      <c r="U367" s="31"/>
      <c r="V367" s="31"/>
      <c r="W367" s="31"/>
      <c r="X367" s="46"/>
      <c r="Y367" s="46"/>
      <c r="Z367" s="46"/>
      <c r="AA367" s="46"/>
      <c r="AB367" s="46"/>
      <c r="AC367" s="46"/>
    </row>
    <row r="368" spans="1:29" ht="39.950000000000003" customHeight="1" x14ac:dyDescent="0.45">
      <c r="A368" s="155"/>
      <c r="B368" s="157"/>
      <c r="C368" s="66">
        <v>365</v>
      </c>
      <c r="D368" s="75" t="s">
        <v>245</v>
      </c>
      <c r="E368" s="115" t="s">
        <v>939</v>
      </c>
      <c r="F368" s="49" t="s">
        <v>35</v>
      </c>
      <c r="G368" s="49" t="s">
        <v>40</v>
      </c>
      <c r="H368" s="94">
        <v>86</v>
      </c>
      <c r="I368" s="32"/>
      <c r="J368" s="38">
        <f t="shared" si="10"/>
        <v>0</v>
      </c>
      <c r="K368" s="39" t="str">
        <f t="shared" si="11"/>
        <v>OK</v>
      </c>
      <c r="L368" s="128"/>
      <c r="M368" s="128"/>
      <c r="N368" s="128"/>
      <c r="O368" s="128"/>
      <c r="P368" s="128"/>
      <c r="Q368" s="128"/>
      <c r="R368" s="31"/>
      <c r="S368" s="31"/>
      <c r="T368" s="31"/>
      <c r="U368" s="31"/>
      <c r="V368" s="31"/>
      <c r="W368" s="31"/>
      <c r="X368" s="46"/>
      <c r="Y368" s="46"/>
      <c r="Z368" s="46"/>
      <c r="AA368" s="46"/>
      <c r="AB368" s="46"/>
      <c r="AC368" s="46"/>
    </row>
    <row r="369" spans="1:29" ht="39.950000000000003" customHeight="1" x14ac:dyDescent="0.45">
      <c r="A369" s="155"/>
      <c r="B369" s="157"/>
      <c r="C369" s="66">
        <v>366</v>
      </c>
      <c r="D369" s="75" t="s">
        <v>246</v>
      </c>
      <c r="E369" s="115" t="s">
        <v>939</v>
      </c>
      <c r="F369" s="49" t="s">
        <v>35</v>
      </c>
      <c r="G369" s="49" t="s">
        <v>40</v>
      </c>
      <c r="H369" s="94">
        <v>88</v>
      </c>
      <c r="I369" s="32"/>
      <c r="J369" s="38">
        <f t="shared" si="10"/>
        <v>0</v>
      </c>
      <c r="K369" s="39" t="str">
        <f t="shared" si="11"/>
        <v>OK</v>
      </c>
      <c r="L369" s="128"/>
      <c r="M369" s="128"/>
      <c r="N369" s="128"/>
      <c r="O369" s="128"/>
      <c r="P369" s="128"/>
      <c r="Q369" s="128"/>
      <c r="R369" s="31"/>
      <c r="S369" s="31"/>
      <c r="T369" s="31"/>
      <c r="U369" s="31"/>
      <c r="V369" s="31"/>
      <c r="W369" s="31"/>
      <c r="X369" s="46"/>
      <c r="Y369" s="46"/>
      <c r="Z369" s="46"/>
      <c r="AA369" s="46"/>
      <c r="AB369" s="46"/>
      <c r="AC369" s="46"/>
    </row>
    <row r="370" spans="1:29" ht="39.950000000000003" customHeight="1" x14ac:dyDescent="0.45">
      <c r="A370" s="155"/>
      <c r="B370" s="157"/>
      <c r="C370" s="66">
        <v>367</v>
      </c>
      <c r="D370" s="75" t="s">
        <v>247</v>
      </c>
      <c r="E370" s="115" t="s">
        <v>939</v>
      </c>
      <c r="F370" s="49" t="s">
        <v>35</v>
      </c>
      <c r="G370" s="49" t="s">
        <v>40</v>
      </c>
      <c r="H370" s="94">
        <v>88</v>
      </c>
      <c r="I370" s="32"/>
      <c r="J370" s="38">
        <f t="shared" si="10"/>
        <v>0</v>
      </c>
      <c r="K370" s="39" t="str">
        <f t="shared" si="11"/>
        <v>OK</v>
      </c>
      <c r="L370" s="128"/>
      <c r="M370" s="128"/>
      <c r="N370" s="128"/>
      <c r="O370" s="128"/>
      <c r="P370" s="128"/>
      <c r="Q370" s="128"/>
      <c r="R370" s="31"/>
      <c r="S370" s="31"/>
      <c r="T370" s="31"/>
      <c r="U370" s="31"/>
      <c r="V370" s="31"/>
      <c r="W370" s="31"/>
      <c r="X370" s="46"/>
      <c r="Y370" s="46"/>
      <c r="Z370" s="46"/>
      <c r="AA370" s="46"/>
      <c r="AB370" s="46"/>
      <c r="AC370" s="46"/>
    </row>
    <row r="371" spans="1:29" ht="39.950000000000003" customHeight="1" x14ac:dyDescent="0.45">
      <c r="A371" s="155"/>
      <c r="B371" s="157"/>
      <c r="C371" s="66">
        <v>368</v>
      </c>
      <c r="D371" s="75" t="s">
        <v>248</v>
      </c>
      <c r="E371" s="115" t="s">
        <v>940</v>
      </c>
      <c r="F371" s="49" t="s">
        <v>35</v>
      </c>
      <c r="G371" s="49" t="s">
        <v>40</v>
      </c>
      <c r="H371" s="94">
        <v>6.87</v>
      </c>
      <c r="I371" s="32"/>
      <c r="J371" s="38">
        <f t="shared" si="10"/>
        <v>0</v>
      </c>
      <c r="K371" s="39" t="str">
        <f t="shared" si="11"/>
        <v>OK</v>
      </c>
      <c r="L371" s="128"/>
      <c r="M371" s="128"/>
      <c r="N371" s="128"/>
      <c r="O371" s="128"/>
      <c r="P371" s="128"/>
      <c r="Q371" s="128"/>
      <c r="R371" s="31"/>
      <c r="S371" s="31"/>
      <c r="T371" s="31"/>
      <c r="U371" s="31"/>
      <c r="V371" s="31"/>
      <c r="W371" s="31"/>
      <c r="X371" s="46"/>
      <c r="Y371" s="46"/>
      <c r="Z371" s="46"/>
      <c r="AA371" s="46"/>
      <c r="AB371" s="46"/>
      <c r="AC371" s="46"/>
    </row>
    <row r="372" spans="1:29" ht="39.950000000000003" customHeight="1" x14ac:dyDescent="0.45">
      <c r="A372" s="155"/>
      <c r="B372" s="157"/>
      <c r="C372" s="66">
        <v>369</v>
      </c>
      <c r="D372" s="75" t="s">
        <v>249</v>
      </c>
      <c r="E372" s="115" t="s">
        <v>941</v>
      </c>
      <c r="F372" s="49" t="s">
        <v>35</v>
      </c>
      <c r="G372" s="49" t="s">
        <v>40</v>
      </c>
      <c r="H372" s="94">
        <v>2.75</v>
      </c>
      <c r="I372" s="32"/>
      <c r="J372" s="38">
        <f t="shared" si="10"/>
        <v>0</v>
      </c>
      <c r="K372" s="39" t="str">
        <f t="shared" si="11"/>
        <v>OK</v>
      </c>
      <c r="L372" s="128"/>
      <c r="M372" s="128"/>
      <c r="N372" s="128"/>
      <c r="O372" s="128"/>
      <c r="P372" s="128"/>
      <c r="Q372" s="128"/>
      <c r="R372" s="31"/>
      <c r="S372" s="31"/>
      <c r="T372" s="31"/>
      <c r="U372" s="31"/>
      <c r="V372" s="31"/>
      <c r="W372" s="31"/>
      <c r="X372" s="46"/>
      <c r="Y372" s="46"/>
      <c r="Z372" s="46"/>
      <c r="AA372" s="46"/>
      <c r="AB372" s="46"/>
      <c r="AC372" s="46"/>
    </row>
    <row r="373" spans="1:29" ht="39.950000000000003" customHeight="1" x14ac:dyDescent="0.45">
      <c r="A373" s="155"/>
      <c r="B373" s="157"/>
      <c r="C373" s="66">
        <v>370</v>
      </c>
      <c r="D373" s="75" t="s">
        <v>250</v>
      </c>
      <c r="E373" s="115" t="s">
        <v>941</v>
      </c>
      <c r="F373" s="49" t="s">
        <v>35</v>
      </c>
      <c r="G373" s="49" t="s">
        <v>40</v>
      </c>
      <c r="H373" s="94">
        <v>2.56</v>
      </c>
      <c r="I373" s="32"/>
      <c r="J373" s="38">
        <f t="shared" si="10"/>
        <v>0</v>
      </c>
      <c r="K373" s="39" t="str">
        <f t="shared" si="11"/>
        <v>OK</v>
      </c>
      <c r="L373" s="128"/>
      <c r="M373" s="128"/>
      <c r="N373" s="128"/>
      <c r="O373" s="128"/>
      <c r="P373" s="128"/>
      <c r="Q373" s="128"/>
      <c r="R373" s="31"/>
      <c r="S373" s="31"/>
      <c r="T373" s="31"/>
      <c r="U373" s="31"/>
      <c r="V373" s="31"/>
      <c r="W373" s="31"/>
      <c r="X373" s="46"/>
      <c r="Y373" s="46"/>
      <c r="Z373" s="46"/>
      <c r="AA373" s="46"/>
      <c r="AB373" s="46"/>
      <c r="AC373" s="46"/>
    </row>
    <row r="374" spans="1:29" ht="39.950000000000003" customHeight="1" x14ac:dyDescent="0.45">
      <c r="A374" s="155"/>
      <c r="B374" s="157"/>
      <c r="C374" s="63">
        <v>371</v>
      </c>
      <c r="D374" s="75" t="s">
        <v>251</v>
      </c>
      <c r="E374" s="115" t="s">
        <v>942</v>
      </c>
      <c r="F374" s="49" t="s">
        <v>99</v>
      </c>
      <c r="G374" s="49" t="s">
        <v>40</v>
      </c>
      <c r="H374" s="94">
        <v>24</v>
      </c>
      <c r="I374" s="32"/>
      <c r="J374" s="38">
        <f t="shared" si="10"/>
        <v>0</v>
      </c>
      <c r="K374" s="39" t="str">
        <f t="shared" si="11"/>
        <v>OK</v>
      </c>
      <c r="L374" s="128"/>
      <c r="M374" s="128"/>
      <c r="N374" s="128"/>
      <c r="O374" s="128"/>
      <c r="P374" s="128"/>
      <c r="Q374" s="128"/>
      <c r="R374" s="31"/>
      <c r="S374" s="31"/>
      <c r="T374" s="31"/>
      <c r="U374" s="31"/>
      <c r="V374" s="31"/>
      <c r="W374" s="31"/>
      <c r="X374" s="46"/>
      <c r="Y374" s="46"/>
      <c r="Z374" s="46"/>
      <c r="AA374" s="46"/>
      <c r="AB374" s="46"/>
      <c r="AC374" s="46"/>
    </row>
    <row r="375" spans="1:29" ht="39.950000000000003" customHeight="1" x14ac:dyDescent="0.45">
      <c r="A375" s="155"/>
      <c r="B375" s="157"/>
      <c r="C375" s="63">
        <v>372</v>
      </c>
      <c r="D375" s="75" t="s">
        <v>252</v>
      </c>
      <c r="E375" s="115" t="s">
        <v>943</v>
      </c>
      <c r="F375" s="49" t="s">
        <v>99</v>
      </c>
      <c r="G375" s="49" t="s">
        <v>40</v>
      </c>
      <c r="H375" s="94">
        <v>6.19</v>
      </c>
      <c r="I375" s="32"/>
      <c r="J375" s="38">
        <f t="shared" si="10"/>
        <v>0</v>
      </c>
      <c r="K375" s="39" t="str">
        <f t="shared" si="11"/>
        <v>OK</v>
      </c>
      <c r="L375" s="128"/>
      <c r="M375" s="128"/>
      <c r="N375" s="128"/>
      <c r="O375" s="128"/>
      <c r="P375" s="128"/>
      <c r="Q375" s="128"/>
      <c r="R375" s="31"/>
      <c r="S375" s="31"/>
      <c r="T375" s="31"/>
      <c r="U375" s="31"/>
      <c r="V375" s="31"/>
      <c r="W375" s="31"/>
      <c r="X375" s="46"/>
      <c r="Y375" s="46"/>
      <c r="Z375" s="46"/>
      <c r="AA375" s="46"/>
      <c r="AB375" s="46"/>
      <c r="AC375" s="46"/>
    </row>
    <row r="376" spans="1:29" ht="39.950000000000003" customHeight="1" x14ac:dyDescent="0.45">
      <c r="A376" s="155"/>
      <c r="B376" s="157"/>
      <c r="C376" s="63">
        <v>373</v>
      </c>
      <c r="D376" s="75" t="s">
        <v>253</v>
      </c>
      <c r="E376" s="115" t="s">
        <v>944</v>
      </c>
      <c r="F376" s="49" t="s">
        <v>99</v>
      </c>
      <c r="G376" s="49" t="s">
        <v>40</v>
      </c>
      <c r="H376" s="94">
        <v>83.99</v>
      </c>
      <c r="I376" s="32"/>
      <c r="J376" s="38">
        <f t="shared" si="10"/>
        <v>0</v>
      </c>
      <c r="K376" s="39" t="str">
        <f t="shared" si="11"/>
        <v>OK</v>
      </c>
      <c r="L376" s="128"/>
      <c r="M376" s="128"/>
      <c r="N376" s="128"/>
      <c r="O376" s="128"/>
      <c r="P376" s="128"/>
      <c r="Q376" s="128"/>
      <c r="R376" s="31"/>
      <c r="S376" s="31"/>
      <c r="T376" s="31"/>
      <c r="U376" s="31"/>
      <c r="V376" s="31"/>
      <c r="W376" s="31"/>
      <c r="X376" s="46"/>
      <c r="Y376" s="46"/>
      <c r="Z376" s="46"/>
      <c r="AA376" s="46"/>
      <c r="AB376" s="46"/>
      <c r="AC376" s="46"/>
    </row>
    <row r="377" spans="1:29" ht="39.950000000000003" customHeight="1" x14ac:dyDescent="0.45">
      <c r="A377" s="155"/>
      <c r="B377" s="157"/>
      <c r="C377" s="63">
        <v>374</v>
      </c>
      <c r="D377" s="75" t="s">
        <v>254</v>
      </c>
      <c r="E377" s="115" t="s">
        <v>945</v>
      </c>
      <c r="F377" s="49" t="s">
        <v>99</v>
      </c>
      <c r="G377" s="49" t="s">
        <v>40</v>
      </c>
      <c r="H377" s="94">
        <v>72</v>
      </c>
      <c r="I377" s="32"/>
      <c r="J377" s="38">
        <f t="shared" si="10"/>
        <v>0</v>
      </c>
      <c r="K377" s="39" t="str">
        <f t="shared" si="11"/>
        <v>OK</v>
      </c>
      <c r="L377" s="128"/>
      <c r="M377" s="128"/>
      <c r="N377" s="128"/>
      <c r="O377" s="128"/>
      <c r="P377" s="128"/>
      <c r="Q377" s="128"/>
      <c r="R377" s="31"/>
      <c r="S377" s="31"/>
      <c r="T377" s="31"/>
      <c r="U377" s="31"/>
      <c r="V377" s="31"/>
      <c r="W377" s="31"/>
      <c r="X377" s="46"/>
      <c r="Y377" s="46"/>
      <c r="Z377" s="46"/>
      <c r="AA377" s="46"/>
      <c r="AB377" s="46"/>
      <c r="AC377" s="46"/>
    </row>
    <row r="378" spans="1:29" ht="39.950000000000003" customHeight="1" x14ac:dyDescent="0.45">
      <c r="A378" s="155"/>
      <c r="B378" s="157"/>
      <c r="C378" s="66">
        <v>375</v>
      </c>
      <c r="D378" s="75" t="s">
        <v>255</v>
      </c>
      <c r="E378" s="115" t="s">
        <v>946</v>
      </c>
      <c r="F378" s="49" t="s">
        <v>35</v>
      </c>
      <c r="G378" s="49" t="s">
        <v>40</v>
      </c>
      <c r="H378" s="94">
        <v>62</v>
      </c>
      <c r="I378" s="32"/>
      <c r="J378" s="38">
        <f t="shared" si="10"/>
        <v>0</v>
      </c>
      <c r="K378" s="39" t="str">
        <f t="shared" si="11"/>
        <v>OK</v>
      </c>
      <c r="L378" s="128"/>
      <c r="M378" s="128"/>
      <c r="N378" s="128"/>
      <c r="O378" s="128"/>
      <c r="P378" s="128"/>
      <c r="Q378" s="128"/>
      <c r="R378" s="31"/>
      <c r="S378" s="31"/>
      <c r="T378" s="31"/>
      <c r="U378" s="31"/>
      <c r="V378" s="31"/>
      <c r="W378" s="31"/>
      <c r="X378" s="46"/>
      <c r="Y378" s="46"/>
      <c r="Z378" s="46"/>
      <c r="AA378" s="46"/>
      <c r="AB378" s="46"/>
      <c r="AC378" s="46"/>
    </row>
    <row r="379" spans="1:29" ht="39.950000000000003" customHeight="1" x14ac:dyDescent="0.45">
      <c r="A379" s="155"/>
      <c r="B379" s="157"/>
      <c r="C379" s="66">
        <v>376</v>
      </c>
      <c r="D379" s="77" t="s">
        <v>256</v>
      </c>
      <c r="E379" s="115" t="s">
        <v>947</v>
      </c>
      <c r="F379" s="49" t="s">
        <v>35</v>
      </c>
      <c r="G379" s="49" t="s">
        <v>40</v>
      </c>
      <c r="H379" s="94">
        <v>14.7</v>
      </c>
      <c r="I379" s="32"/>
      <c r="J379" s="38">
        <f t="shared" si="10"/>
        <v>0</v>
      </c>
      <c r="K379" s="39" t="str">
        <f t="shared" si="11"/>
        <v>OK</v>
      </c>
      <c r="L379" s="128"/>
      <c r="M379" s="128"/>
      <c r="N379" s="128"/>
      <c r="O379" s="128"/>
      <c r="P379" s="128"/>
      <c r="Q379" s="128"/>
      <c r="R379" s="31"/>
      <c r="S379" s="31"/>
      <c r="T379" s="31"/>
      <c r="U379" s="31"/>
      <c r="V379" s="31"/>
      <c r="W379" s="31"/>
      <c r="X379" s="46"/>
      <c r="Y379" s="46"/>
      <c r="Z379" s="46"/>
      <c r="AA379" s="46"/>
      <c r="AB379" s="46"/>
      <c r="AC379" s="46"/>
    </row>
    <row r="380" spans="1:29" ht="39.950000000000003" customHeight="1" x14ac:dyDescent="0.45">
      <c r="A380" s="155"/>
      <c r="B380" s="157"/>
      <c r="C380" s="66">
        <v>377</v>
      </c>
      <c r="D380" s="77" t="s">
        <v>257</v>
      </c>
      <c r="E380" s="115" t="s">
        <v>947</v>
      </c>
      <c r="F380" s="49" t="s">
        <v>35</v>
      </c>
      <c r="G380" s="49" t="s">
        <v>40</v>
      </c>
      <c r="H380" s="94">
        <v>15.84</v>
      </c>
      <c r="I380" s="32"/>
      <c r="J380" s="38">
        <f t="shared" si="10"/>
        <v>0</v>
      </c>
      <c r="K380" s="39" t="str">
        <f t="shared" si="11"/>
        <v>OK</v>
      </c>
      <c r="L380" s="128"/>
      <c r="M380" s="128"/>
      <c r="N380" s="128"/>
      <c r="O380" s="128"/>
      <c r="P380" s="128"/>
      <c r="Q380" s="128"/>
      <c r="R380" s="31"/>
      <c r="S380" s="31"/>
      <c r="T380" s="31"/>
      <c r="U380" s="31"/>
      <c r="V380" s="31"/>
      <c r="W380" s="31"/>
      <c r="X380" s="46"/>
      <c r="Y380" s="46"/>
      <c r="Z380" s="46"/>
      <c r="AA380" s="46"/>
      <c r="AB380" s="46"/>
      <c r="AC380" s="46"/>
    </row>
    <row r="381" spans="1:29" ht="39.950000000000003" customHeight="1" x14ac:dyDescent="0.45">
      <c r="A381" s="155"/>
      <c r="B381" s="157"/>
      <c r="C381" s="66">
        <v>378</v>
      </c>
      <c r="D381" s="75" t="s">
        <v>258</v>
      </c>
      <c r="E381" s="115" t="s">
        <v>947</v>
      </c>
      <c r="F381" s="49" t="s">
        <v>35</v>
      </c>
      <c r="G381" s="49" t="s">
        <v>40</v>
      </c>
      <c r="H381" s="94">
        <v>27.4</v>
      </c>
      <c r="I381" s="32"/>
      <c r="J381" s="38">
        <f t="shared" si="10"/>
        <v>0</v>
      </c>
      <c r="K381" s="39" t="str">
        <f t="shared" si="11"/>
        <v>OK</v>
      </c>
      <c r="L381" s="128"/>
      <c r="M381" s="128"/>
      <c r="N381" s="128"/>
      <c r="O381" s="128"/>
      <c r="P381" s="128"/>
      <c r="Q381" s="128"/>
      <c r="R381" s="31"/>
      <c r="S381" s="31"/>
      <c r="T381" s="31"/>
      <c r="U381" s="31"/>
      <c r="V381" s="31"/>
      <c r="W381" s="31"/>
      <c r="X381" s="46"/>
      <c r="Y381" s="46"/>
      <c r="Z381" s="46"/>
      <c r="AA381" s="46"/>
      <c r="AB381" s="46"/>
      <c r="AC381" s="46"/>
    </row>
    <row r="382" spans="1:29" ht="39.950000000000003" customHeight="1" x14ac:dyDescent="0.45">
      <c r="A382" s="155"/>
      <c r="B382" s="157"/>
      <c r="C382" s="66">
        <v>379</v>
      </c>
      <c r="D382" s="75" t="s">
        <v>491</v>
      </c>
      <c r="E382" s="115" t="s">
        <v>947</v>
      </c>
      <c r="F382" s="49" t="s">
        <v>35</v>
      </c>
      <c r="G382" s="49" t="s">
        <v>40</v>
      </c>
      <c r="H382" s="94">
        <v>29.79</v>
      </c>
      <c r="I382" s="32"/>
      <c r="J382" s="38">
        <f t="shared" si="10"/>
        <v>0</v>
      </c>
      <c r="K382" s="39" t="str">
        <f t="shared" si="11"/>
        <v>OK</v>
      </c>
      <c r="L382" s="128"/>
      <c r="M382" s="128"/>
      <c r="N382" s="128"/>
      <c r="O382" s="128"/>
      <c r="P382" s="128"/>
      <c r="Q382" s="128"/>
      <c r="R382" s="31"/>
      <c r="S382" s="31"/>
      <c r="T382" s="31"/>
      <c r="U382" s="31"/>
      <c r="V382" s="31"/>
      <c r="W382" s="31"/>
      <c r="X382" s="46"/>
      <c r="Y382" s="46"/>
      <c r="Z382" s="46"/>
      <c r="AA382" s="46"/>
      <c r="AB382" s="46"/>
      <c r="AC382" s="46"/>
    </row>
    <row r="383" spans="1:29" ht="39.950000000000003" customHeight="1" x14ac:dyDescent="0.45">
      <c r="A383" s="155"/>
      <c r="B383" s="157"/>
      <c r="C383" s="66">
        <v>380</v>
      </c>
      <c r="D383" s="77" t="s">
        <v>259</v>
      </c>
      <c r="E383" s="115" t="s">
        <v>948</v>
      </c>
      <c r="F383" s="49" t="s">
        <v>35</v>
      </c>
      <c r="G383" s="49" t="s">
        <v>40</v>
      </c>
      <c r="H383" s="94">
        <v>31.73</v>
      </c>
      <c r="I383" s="32"/>
      <c r="J383" s="38">
        <f t="shared" si="10"/>
        <v>0</v>
      </c>
      <c r="K383" s="39" t="str">
        <f t="shared" si="11"/>
        <v>OK</v>
      </c>
      <c r="L383" s="128"/>
      <c r="M383" s="128"/>
      <c r="N383" s="128"/>
      <c r="O383" s="128"/>
      <c r="P383" s="128"/>
      <c r="Q383" s="128"/>
      <c r="R383" s="31"/>
      <c r="S383" s="31"/>
      <c r="T383" s="31"/>
      <c r="U383" s="31"/>
      <c r="V383" s="31"/>
      <c r="W383" s="31"/>
      <c r="X383" s="46"/>
      <c r="Y383" s="46"/>
      <c r="Z383" s="46"/>
      <c r="AA383" s="46"/>
      <c r="AB383" s="46"/>
      <c r="AC383" s="46"/>
    </row>
    <row r="384" spans="1:29" ht="39.950000000000003" customHeight="1" x14ac:dyDescent="0.45">
      <c r="A384" s="155"/>
      <c r="B384" s="157"/>
      <c r="C384" s="66">
        <v>381</v>
      </c>
      <c r="D384" s="77" t="s">
        <v>949</v>
      </c>
      <c r="E384" s="115" t="s">
        <v>948</v>
      </c>
      <c r="F384" s="49" t="s">
        <v>35</v>
      </c>
      <c r="G384" s="49" t="s">
        <v>40</v>
      </c>
      <c r="H384" s="94">
        <v>32.840000000000003</v>
      </c>
      <c r="I384" s="32"/>
      <c r="J384" s="38">
        <f t="shared" si="10"/>
        <v>0</v>
      </c>
      <c r="K384" s="39" t="str">
        <f t="shared" si="11"/>
        <v>OK</v>
      </c>
      <c r="L384" s="128"/>
      <c r="M384" s="128"/>
      <c r="N384" s="128"/>
      <c r="O384" s="128"/>
      <c r="P384" s="128"/>
      <c r="Q384" s="128"/>
      <c r="R384" s="31"/>
      <c r="S384" s="31"/>
      <c r="T384" s="31"/>
      <c r="U384" s="31"/>
      <c r="V384" s="31"/>
      <c r="W384" s="31"/>
      <c r="X384" s="46"/>
      <c r="Y384" s="46"/>
      <c r="Z384" s="46"/>
      <c r="AA384" s="46"/>
      <c r="AB384" s="46"/>
      <c r="AC384" s="46"/>
    </row>
    <row r="385" spans="1:29" ht="39.950000000000003" customHeight="1" x14ac:dyDescent="0.45">
      <c r="A385" s="155"/>
      <c r="B385" s="157"/>
      <c r="C385" s="66">
        <v>382</v>
      </c>
      <c r="D385" s="77" t="s">
        <v>260</v>
      </c>
      <c r="E385" s="115" t="s">
        <v>947</v>
      </c>
      <c r="F385" s="49" t="s">
        <v>35</v>
      </c>
      <c r="G385" s="49" t="s">
        <v>40</v>
      </c>
      <c r="H385" s="94">
        <v>75</v>
      </c>
      <c r="I385" s="32"/>
      <c r="J385" s="38">
        <f t="shared" si="10"/>
        <v>0</v>
      </c>
      <c r="K385" s="39" t="str">
        <f t="shared" si="11"/>
        <v>OK</v>
      </c>
      <c r="L385" s="128"/>
      <c r="M385" s="128"/>
      <c r="N385" s="128"/>
      <c r="O385" s="128"/>
      <c r="P385" s="128"/>
      <c r="Q385" s="128"/>
      <c r="R385" s="31"/>
      <c r="S385" s="31"/>
      <c r="T385" s="31"/>
      <c r="U385" s="31"/>
      <c r="V385" s="31"/>
      <c r="W385" s="31"/>
      <c r="X385" s="46"/>
      <c r="Y385" s="46"/>
      <c r="Z385" s="46"/>
      <c r="AA385" s="46"/>
      <c r="AB385" s="46"/>
      <c r="AC385" s="46"/>
    </row>
    <row r="386" spans="1:29" ht="39.950000000000003" customHeight="1" x14ac:dyDescent="0.45">
      <c r="A386" s="155"/>
      <c r="B386" s="157"/>
      <c r="C386" s="66">
        <v>383</v>
      </c>
      <c r="D386" s="75" t="s">
        <v>438</v>
      </c>
      <c r="E386" s="115" t="s">
        <v>948</v>
      </c>
      <c r="F386" s="49" t="s">
        <v>228</v>
      </c>
      <c r="G386" s="49" t="s">
        <v>40</v>
      </c>
      <c r="H386" s="94">
        <v>53.14</v>
      </c>
      <c r="I386" s="32"/>
      <c r="J386" s="38">
        <f t="shared" si="10"/>
        <v>0</v>
      </c>
      <c r="K386" s="39" t="str">
        <f t="shared" si="11"/>
        <v>OK</v>
      </c>
      <c r="L386" s="128"/>
      <c r="M386" s="128"/>
      <c r="N386" s="128"/>
      <c r="O386" s="128"/>
      <c r="P386" s="128"/>
      <c r="Q386" s="128"/>
      <c r="R386" s="31"/>
      <c r="S386" s="31"/>
      <c r="T386" s="31"/>
      <c r="U386" s="31"/>
      <c r="V386" s="31"/>
      <c r="W386" s="31"/>
      <c r="X386" s="46"/>
      <c r="Y386" s="46"/>
      <c r="Z386" s="46"/>
      <c r="AA386" s="46"/>
      <c r="AB386" s="46"/>
      <c r="AC386" s="46"/>
    </row>
    <row r="387" spans="1:29" ht="39.950000000000003" customHeight="1" x14ac:dyDescent="0.45">
      <c r="A387" s="155"/>
      <c r="B387" s="157"/>
      <c r="C387" s="66">
        <v>384</v>
      </c>
      <c r="D387" s="75" t="s">
        <v>261</v>
      </c>
      <c r="E387" s="115" t="s">
        <v>950</v>
      </c>
      <c r="F387" s="49" t="s">
        <v>35</v>
      </c>
      <c r="G387" s="49" t="s">
        <v>40</v>
      </c>
      <c r="H387" s="94">
        <v>209.26</v>
      </c>
      <c r="I387" s="32"/>
      <c r="J387" s="38">
        <f t="shared" si="10"/>
        <v>0</v>
      </c>
      <c r="K387" s="39" t="str">
        <f t="shared" si="11"/>
        <v>OK</v>
      </c>
      <c r="L387" s="128"/>
      <c r="M387" s="128"/>
      <c r="N387" s="128"/>
      <c r="O387" s="128"/>
      <c r="P387" s="128"/>
      <c r="Q387" s="128"/>
      <c r="R387" s="31"/>
      <c r="S387" s="31"/>
      <c r="T387" s="31"/>
      <c r="U387" s="31"/>
      <c r="V387" s="31"/>
      <c r="W387" s="31"/>
      <c r="X387" s="46"/>
      <c r="Y387" s="46"/>
      <c r="Z387" s="46"/>
      <c r="AA387" s="46"/>
      <c r="AB387" s="46"/>
      <c r="AC387" s="46"/>
    </row>
    <row r="388" spans="1:29" ht="39.950000000000003" customHeight="1" x14ac:dyDescent="0.45">
      <c r="A388" s="155"/>
      <c r="B388" s="157"/>
      <c r="C388" s="66">
        <v>385</v>
      </c>
      <c r="D388" s="77" t="s">
        <v>262</v>
      </c>
      <c r="E388" s="115" t="s">
        <v>950</v>
      </c>
      <c r="F388" s="49" t="s">
        <v>35</v>
      </c>
      <c r="G388" s="49" t="s">
        <v>40</v>
      </c>
      <c r="H388" s="94">
        <v>9.5500000000000007</v>
      </c>
      <c r="I388" s="32"/>
      <c r="J388" s="38">
        <f t="shared" si="10"/>
        <v>0</v>
      </c>
      <c r="K388" s="39" t="str">
        <f t="shared" si="11"/>
        <v>OK</v>
      </c>
      <c r="L388" s="128"/>
      <c r="M388" s="128"/>
      <c r="N388" s="128"/>
      <c r="O388" s="128"/>
      <c r="P388" s="128"/>
      <c r="Q388" s="128"/>
      <c r="R388" s="31"/>
      <c r="S388" s="31"/>
      <c r="T388" s="31"/>
      <c r="U388" s="31"/>
      <c r="V388" s="31"/>
      <c r="W388" s="31"/>
      <c r="X388" s="46"/>
      <c r="Y388" s="46"/>
      <c r="Z388" s="46"/>
      <c r="AA388" s="46"/>
      <c r="AB388" s="46"/>
      <c r="AC388" s="46"/>
    </row>
    <row r="389" spans="1:29" ht="39.950000000000003" customHeight="1" x14ac:dyDescent="0.45">
      <c r="A389" s="155"/>
      <c r="B389" s="157"/>
      <c r="C389" s="66">
        <v>386</v>
      </c>
      <c r="D389" s="77" t="s">
        <v>263</v>
      </c>
      <c r="E389" s="115" t="s">
        <v>950</v>
      </c>
      <c r="F389" s="49" t="s">
        <v>35</v>
      </c>
      <c r="G389" s="49" t="s">
        <v>40</v>
      </c>
      <c r="H389" s="94">
        <v>18.29</v>
      </c>
      <c r="I389" s="32"/>
      <c r="J389" s="38">
        <f t="shared" ref="J389:J452" si="12">I389-(SUM(L389:AC389))</f>
        <v>0</v>
      </c>
      <c r="K389" s="39" t="str">
        <f t="shared" ref="K389:K452" si="13">IF(J389&lt;0,"ATENÇÃO","OK")</f>
        <v>OK</v>
      </c>
      <c r="L389" s="128"/>
      <c r="M389" s="128"/>
      <c r="N389" s="128"/>
      <c r="O389" s="128"/>
      <c r="P389" s="128"/>
      <c r="Q389" s="128"/>
      <c r="R389" s="31"/>
      <c r="S389" s="31"/>
      <c r="T389" s="31"/>
      <c r="U389" s="31"/>
      <c r="V389" s="31"/>
      <c r="W389" s="31"/>
      <c r="X389" s="46"/>
      <c r="Y389" s="46"/>
      <c r="Z389" s="46"/>
      <c r="AA389" s="46"/>
      <c r="AB389" s="46"/>
      <c r="AC389" s="46"/>
    </row>
    <row r="390" spans="1:29" ht="39.950000000000003" customHeight="1" x14ac:dyDescent="0.45">
      <c r="A390" s="155"/>
      <c r="B390" s="157"/>
      <c r="C390" s="66">
        <v>387</v>
      </c>
      <c r="D390" s="77" t="s">
        <v>264</v>
      </c>
      <c r="E390" s="115" t="s">
        <v>950</v>
      </c>
      <c r="F390" s="49" t="s">
        <v>35</v>
      </c>
      <c r="G390" s="49" t="s">
        <v>40</v>
      </c>
      <c r="H390" s="94">
        <v>6.71</v>
      </c>
      <c r="I390" s="32"/>
      <c r="J390" s="38">
        <f t="shared" si="12"/>
        <v>0</v>
      </c>
      <c r="K390" s="39" t="str">
        <f t="shared" si="13"/>
        <v>OK</v>
      </c>
      <c r="L390" s="128"/>
      <c r="M390" s="128"/>
      <c r="N390" s="128"/>
      <c r="O390" s="128"/>
      <c r="P390" s="128"/>
      <c r="Q390" s="128"/>
      <c r="R390" s="31"/>
      <c r="S390" s="31"/>
      <c r="T390" s="31"/>
      <c r="U390" s="31"/>
      <c r="V390" s="31"/>
      <c r="W390" s="31"/>
      <c r="X390" s="46"/>
      <c r="Y390" s="46"/>
      <c r="Z390" s="46"/>
      <c r="AA390" s="46"/>
      <c r="AB390" s="46"/>
      <c r="AC390" s="46"/>
    </row>
    <row r="391" spans="1:29" ht="39.950000000000003" customHeight="1" x14ac:dyDescent="0.45">
      <c r="A391" s="155"/>
      <c r="B391" s="157"/>
      <c r="C391" s="66">
        <v>388</v>
      </c>
      <c r="D391" s="75" t="s">
        <v>265</v>
      </c>
      <c r="E391" s="115" t="s">
        <v>950</v>
      </c>
      <c r="F391" s="49" t="s">
        <v>35</v>
      </c>
      <c r="G391" s="49" t="s">
        <v>40</v>
      </c>
      <c r="H391" s="94">
        <v>17.32</v>
      </c>
      <c r="I391" s="32"/>
      <c r="J391" s="38">
        <f t="shared" si="12"/>
        <v>0</v>
      </c>
      <c r="K391" s="39" t="str">
        <f t="shared" si="13"/>
        <v>OK</v>
      </c>
      <c r="L391" s="128"/>
      <c r="M391" s="128"/>
      <c r="N391" s="128"/>
      <c r="O391" s="128"/>
      <c r="P391" s="128"/>
      <c r="Q391" s="128"/>
      <c r="R391" s="31"/>
      <c r="S391" s="31"/>
      <c r="T391" s="31"/>
      <c r="U391" s="31"/>
      <c r="V391" s="31"/>
      <c r="W391" s="31"/>
      <c r="X391" s="46"/>
      <c r="Y391" s="46"/>
      <c r="Z391" s="46"/>
      <c r="AA391" s="46"/>
      <c r="AB391" s="46"/>
      <c r="AC391" s="46"/>
    </row>
    <row r="392" spans="1:29" ht="39.950000000000003" customHeight="1" x14ac:dyDescent="0.45">
      <c r="A392" s="155"/>
      <c r="B392" s="157"/>
      <c r="C392" s="66">
        <v>389</v>
      </c>
      <c r="D392" s="75" t="s">
        <v>266</v>
      </c>
      <c r="E392" s="115" t="s">
        <v>950</v>
      </c>
      <c r="F392" s="49" t="s">
        <v>35</v>
      </c>
      <c r="G392" s="49" t="s">
        <v>40</v>
      </c>
      <c r="H392" s="94">
        <v>6.77</v>
      </c>
      <c r="I392" s="32"/>
      <c r="J392" s="38">
        <f t="shared" si="12"/>
        <v>0</v>
      </c>
      <c r="K392" s="39" t="str">
        <f t="shared" si="13"/>
        <v>OK</v>
      </c>
      <c r="L392" s="128"/>
      <c r="M392" s="128"/>
      <c r="N392" s="128"/>
      <c r="O392" s="128"/>
      <c r="P392" s="128"/>
      <c r="Q392" s="128"/>
      <c r="R392" s="31"/>
      <c r="S392" s="31"/>
      <c r="T392" s="31"/>
      <c r="U392" s="31"/>
      <c r="V392" s="31"/>
      <c r="W392" s="31"/>
      <c r="X392" s="46"/>
      <c r="Y392" s="46"/>
      <c r="Z392" s="46"/>
      <c r="AA392" s="46"/>
      <c r="AB392" s="46"/>
      <c r="AC392" s="46"/>
    </row>
    <row r="393" spans="1:29" ht="39.950000000000003" customHeight="1" x14ac:dyDescent="0.45">
      <c r="A393" s="155"/>
      <c r="B393" s="157"/>
      <c r="C393" s="66">
        <v>390</v>
      </c>
      <c r="D393" s="75" t="s">
        <v>267</v>
      </c>
      <c r="E393" s="115" t="s">
        <v>950</v>
      </c>
      <c r="F393" s="49" t="s">
        <v>35</v>
      </c>
      <c r="G393" s="49" t="s">
        <v>40</v>
      </c>
      <c r="H393" s="94">
        <v>13.23</v>
      </c>
      <c r="I393" s="32"/>
      <c r="J393" s="38">
        <f t="shared" si="12"/>
        <v>0</v>
      </c>
      <c r="K393" s="39" t="str">
        <f t="shared" si="13"/>
        <v>OK</v>
      </c>
      <c r="L393" s="128"/>
      <c r="M393" s="128"/>
      <c r="N393" s="128"/>
      <c r="O393" s="128"/>
      <c r="P393" s="128"/>
      <c r="Q393" s="128"/>
      <c r="R393" s="31"/>
      <c r="S393" s="31"/>
      <c r="T393" s="31"/>
      <c r="U393" s="31"/>
      <c r="V393" s="31"/>
      <c r="W393" s="31"/>
      <c r="X393" s="46"/>
      <c r="Y393" s="46"/>
      <c r="Z393" s="46"/>
      <c r="AA393" s="46"/>
      <c r="AB393" s="46"/>
      <c r="AC393" s="46"/>
    </row>
    <row r="394" spans="1:29" ht="39.950000000000003" customHeight="1" x14ac:dyDescent="0.45">
      <c r="A394" s="155"/>
      <c r="B394" s="157"/>
      <c r="C394" s="66">
        <v>391</v>
      </c>
      <c r="D394" s="75" t="s">
        <v>268</v>
      </c>
      <c r="E394" s="115" t="s">
        <v>950</v>
      </c>
      <c r="F394" s="49" t="s">
        <v>35</v>
      </c>
      <c r="G394" s="49" t="s">
        <v>40</v>
      </c>
      <c r="H394" s="94">
        <v>6.7</v>
      </c>
      <c r="I394" s="32"/>
      <c r="J394" s="38">
        <f t="shared" si="12"/>
        <v>0</v>
      </c>
      <c r="K394" s="39" t="str">
        <f t="shared" si="13"/>
        <v>OK</v>
      </c>
      <c r="L394" s="128"/>
      <c r="M394" s="128"/>
      <c r="N394" s="128"/>
      <c r="O394" s="128"/>
      <c r="P394" s="128"/>
      <c r="Q394" s="128"/>
      <c r="R394" s="31"/>
      <c r="S394" s="31"/>
      <c r="T394" s="31"/>
      <c r="U394" s="31"/>
      <c r="V394" s="31"/>
      <c r="W394" s="31"/>
      <c r="X394" s="46"/>
      <c r="Y394" s="46"/>
      <c r="Z394" s="46"/>
      <c r="AA394" s="46"/>
      <c r="AB394" s="46"/>
      <c r="AC394" s="46"/>
    </row>
    <row r="395" spans="1:29" ht="39.950000000000003" customHeight="1" x14ac:dyDescent="0.45">
      <c r="A395" s="155"/>
      <c r="B395" s="157"/>
      <c r="C395" s="66">
        <v>392</v>
      </c>
      <c r="D395" s="75" t="s">
        <v>269</v>
      </c>
      <c r="E395" s="115" t="s">
        <v>950</v>
      </c>
      <c r="F395" s="49" t="s">
        <v>35</v>
      </c>
      <c r="G395" s="49" t="s">
        <v>40</v>
      </c>
      <c r="H395" s="94">
        <v>9.11</v>
      </c>
      <c r="I395" s="32"/>
      <c r="J395" s="38">
        <f t="shared" si="12"/>
        <v>0</v>
      </c>
      <c r="K395" s="39" t="str">
        <f t="shared" si="13"/>
        <v>OK</v>
      </c>
      <c r="L395" s="128"/>
      <c r="M395" s="128"/>
      <c r="N395" s="128"/>
      <c r="O395" s="128"/>
      <c r="P395" s="128"/>
      <c r="Q395" s="128"/>
      <c r="R395" s="31"/>
      <c r="S395" s="31"/>
      <c r="T395" s="31"/>
      <c r="U395" s="31"/>
      <c r="V395" s="31"/>
      <c r="W395" s="31"/>
      <c r="X395" s="46"/>
      <c r="Y395" s="46"/>
      <c r="Z395" s="46"/>
      <c r="AA395" s="46"/>
      <c r="AB395" s="46"/>
      <c r="AC395" s="46"/>
    </row>
    <row r="396" spans="1:29" ht="39.950000000000003" customHeight="1" x14ac:dyDescent="0.45">
      <c r="A396" s="155"/>
      <c r="B396" s="157"/>
      <c r="C396" s="66">
        <v>393</v>
      </c>
      <c r="D396" s="75" t="s">
        <v>492</v>
      </c>
      <c r="E396" s="115" t="s">
        <v>951</v>
      </c>
      <c r="F396" s="49" t="s">
        <v>35</v>
      </c>
      <c r="G396" s="49" t="s">
        <v>40</v>
      </c>
      <c r="H396" s="94">
        <v>45</v>
      </c>
      <c r="I396" s="32"/>
      <c r="J396" s="38">
        <f t="shared" si="12"/>
        <v>0</v>
      </c>
      <c r="K396" s="39" t="str">
        <f t="shared" si="13"/>
        <v>OK</v>
      </c>
      <c r="L396" s="128"/>
      <c r="M396" s="128"/>
      <c r="N396" s="128"/>
      <c r="O396" s="128"/>
      <c r="P396" s="128"/>
      <c r="Q396" s="128"/>
      <c r="R396" s="31"/>
      <c r="S396" s="31"/>
      <c r="T396" s="31"/>
      <c r="U396" s="31"/>
      <c r="V396" s="31"/>
      <c r="W396" s="31"/>
      <c r="X396" s="46"/>
      <c r="Y396" s="46"/>
      <c r="Z396" s="46"/>
      <c r="AA396" s="46"/>
      <c r="AB396" s="46"/>
      <c r="AC396" s="46"/>
    </row>
    <row r="397" spans="1:29" ht="39.950000000000003" customHeight="1" x14ac:dyDescent="0.45">
      <c r="A397" s="155"/>
      <c r="B397" s="157"/>
      <c r="C397" s="66">
        <v>394</v>
      </c>
      <c r="D397" s="75" t="s">
        <v>493</v>
      </c>
      <c r="E397" s="115" t="s">
        <v>951</v>
      </c>
      <c r="F397" s="49" t="s">
        <v>35</v>
      </c>
      <c r="G397" s="49" t="s">
        <v>40</v>
      </c>
      <c r="H397" s="94">
        <v>36</v>
      </c>
      <c r="I397" s="32"/>
      <c r="J397" s="38">
        <f t="shared" si="12"/>
        <v>0</v>
      </c>
      <c r="K397" s="39" t="str">
        <f t="shared" si="13"/>
        <v>OK</v>
      </c>
      <c r="L397" s="128"/>
      <c r="M397" s="128"/>
      <c r="N397" s="128"/>
      <c r="O397" s="128"/>
      <c r="P397" s="128"/>
      <c r="Q397" s="128"/>
      <c r="R397" s="31"/>
      <c r="S397" s="31"/>
      <c r="T397" s="31"/>
      <c r="U397" s="31"/>
      <c r="V397" s="31"/>
      <c r="W397" s="31"/>
      <c r="X397" s="46"/>
      <c r="Y397" s="46"/>
      <c r="Z397" s="46"/>
      <c r="AA397" s="46"/>
      <c r="AB397" s="46"/>
      <c r="AC397" s="46"/>
    </row>
    <row r="398" spans="1:29" ht="39.950000000000003" customHeight="1" x14ac:dyDescent="0.45">
      <c r="A398" s="155"/>
      <c r="B398" s="157"/>
      <c r="C398" s="66">
        <v>395</v>
      </c>
      <c r="D398" s="86" t="s">
        <v>494</v>
      </c>
      <c r="E398" s="115" t="s">
        <v>952</v>
      </c>
      <c r="F398" s="49" t="s">
        <v>35</v>
      </c>
      <c r="G398" s="49" t="s">
        <v>40</v>
      </c>
      <c r="H398" s="94">
        <v>31.27</v>
      </c>
      <c r="I398" s="32"/>
      <c r="J398" s="38">
        <f t="shared" si="12"/>
        <v>0</v>
      </c>
      <c r="K398" s="39" t="str">
        <f t="shared" si="13"/>
        <v>OK</v>
      </c>
      <c r="L398" s="128"/>
      <c r="M398" s="128"/>
      <c r="N398" s="128"/>
      <c r="O398" s="128"/>
      <c r="P398" s="128"/>
      <c r="Q398" s="128"/>
      <c r="R398" s="31"/>
      <c r="S398" s="31"/>
      <c r="T398" s="31"/>
      <c r="U398" s="31"/>
      <c r="V398" s="31"/>
      <c r="W398" s="31"/>
      <c r="X398" s="46"/>
      <c r="Y398" s="46"/>
      <c r="Z398" s="46"/>
      <c r="AA398" s="46"/>
      <c r="AB398" s="46"/>
      <c r="AC398" s="46"/>
    </row>
    <row r="399" spans="1:29" ht="39.950000000000003" customHeight="1" x14ac:dyDescent="0.45">
      <c r="A399" s="155"/>
      <c r="B399" s="157"/>
      <c r="C399" s="66">
        <v>396</v>
      </c>
      <c r="D399" s="86" t="s">
        <v>495</v>
      </c>
      <c r="E399" s="115" t="s">
        <v>953</v>
      </c>
      <c r="F399" s="49" t="s">
        <v>35</v>
      </c>
      <c r="G399" s="49" t="s">
        <v>40</v>
      </c>
      <c r="H399" s="94">
        <v>32.479999999999997</v>
      </c>
      <c r="I399" s="32"/>
      <c r="J399" s="38">
        <f t="shared" si="12"/>
        <v>0</v>
      </c>
      <c r="K399" s="39" t="str">
        <f t="shared" si="13"/>
        <v>OK</v>
      </c>
      <c r="L399" s="128"/>
      <c r="M399" s="128"/>
      <c r="N399" s="128"/>
      <c r="O399" s="128"/>
      <c r="P399" s="128"/>
      <c r="Q399" s="128"/>
      <c r="R399" s="31"/>
      <c r="S399" s="31"/>
      <c r="T399" s="31"/>
      <c r="U399" s="31"/>
      <c r="V399" s="31"/>
      <c r="W399" s="31"/>
      <c r="X399" s="46"/>
      <c r="Y399" s="46"/>
      <c r="Z399" s="46"/>
      <c r="AA399" s="46"/>
      <c r="AB399" s="46"/>
      <c r="AC399" s="46"/>
    </row>
    <row r="400" spans="1:29" ht="39.950000000000003" customHeight="1" x14ac:dyDescent="0.45">
      <c r="A400" s="155"/>
      <c r="B400" s="157"/>
      <c r="C400" s="66">
        <v>397</v>
      </c>
      <c r="D400" s="75" t="s">
        <v>270</v>
      </c>
      <c r="E400" s="115" t="s">
        <v>947</v>
      </c>
      <c r="F400" s="49" t="s">
        <v>35</v>
      </c>
      <c r="G400" s="49" t="s">
        <v>40</v>
      </c>
      <c r="H400" s="94">
        <v>1.18</v>
      </c>
      <c r="I400" s="32"/>
      <c r="J400" s="38">
        <f t="shared" si="12"/>
        <v>0</v>
      </c>
      <c r="K400" s="39" t="str">
        <f t="shared" si="13"/>
        <v>OK</v>
      </c>
      <c r="L400" s="128"/>
      <c r="M400" s="128"/>
      <c r="N400" s="128"/>
      <c r="O400" s="128"/>
      <c r="P400" s="128"/>
      <c r="Q400" s="128"/>
      <c r="R400" s="31"/>
      <c r="S400" s="31"/>
      <c r="T400" s="31"/>
      <c r="U400" s="31"/>
      <c r="V400" s="31"/>
      <c r="W400" s="31"/>
      <c r="X400" s="46"/>
      <c r="Y400" s="46"/>
      <c r="Z400" s="46"/>
      <c r="AA400" s="46"/>
      <c r="AB400" s="46"/>
      <c r="AC400" s="46"/>
    </row>
    <row r="401" spans="1:29" ht="39.950000000000003" customHeight="1" x14ac:dyDescent="0.45">
      <c r="A401" s="155"/>
      <c r="B401" s="157"/>
      <c r="C401" s="66">
        <v>398</v>
      </c>
      <c r="D401" s="75" t="s">
        <v>271</v>
      </c>
      <c r="E401" s="115" t="s">
        <v>954</v>
      </c>
      <c r="F401" s="49" t="s">
        <v>35</v>
      </c>
      <c r="G401" s="49" t="s">
        <v>40</v>
      </c>
      <c r="H401" s="94">
        <v>1.1000000000000001</v>
      </c>
      <c r="I401" s="32"/>
      <c r="J401" s="38">
        <f t="shared" si="12"/>
        <v>0</v>
      </c>
      <c r="K401" s="39" t="str">
        <f t="shared" si="13"/>
        <v>OK</v>
      </c>
      <c r="L401" s="128"/>
      <c r="M401" s="128"/>
      <c r="N401" s="128"/>
      <c r="O401" s="128"/>
      <c r="P401" s="128"/>
      <c r="Q401" s="128"/>
      <c r="R401" s="31"/>
      <c r="S401" s="31"/>
      <c r="T401" s="31"/>
      <c r="U401" s="31"/>
      <c r="V401" s="31"/>
      <c r="W401" s="31"/>
      <c r="X401" s="46"/>
      <c r="Y401" s="46"/>
      <c r="Z401" s="46"/>
      <c r="AA401" s="46"/>
      <c r="AB401" s="46"/>
      <c r="AC401" s="46"/>
    </row>
    <row r="402" spans="1:29" ht="39.950000000000003" customHeight="1" x14ac:dyDescent="0.45">
      <c r="A402" s="155"/>
      <c r="B402" s="157"/>
      <c r="C402" s="66">
        <v>399</v>
      </c>
      <c r="D402" s="75" t="s">
        <v>272</v>
      </c>
      <c r="E402" s="115" t="s">
        <v>954</v>
      </c>
      <c r="F402" s="49" t="s">
        <v>35</v>
      </c>
      <c r="G402" s="49" t="s">
        <v>40</v>
      </c>
      <c r="H402" s="94">
        <v>2.72</v>
      </c>
      <c r="I402" s="32"/>
      <c r="J402" s="38">
        <f t="shared" si="12"/>
        <v>0</v>
      </c>
      <c r="K402" s="39" t="str">
        <f t="shared" si="13"/>
        <v>OK</v>
      </c>
      <c r="L402" s="128"/>
      <c r="M402" s="128"/>
      <c r="N402" s="128"/>
      <c r="O402" s="128"/>
      <c r="P402" s="128"/>
      <c r="Q402" s="128"/>
      <c r="R402" s="31"/>
      <c r="S402" s="31"/>
      <c r="T402" s="31"/>
      <c r="U402" s="31"/>
      <c r="V402" s="31"/>
      <c r="W402" s="31"/>
      <c r="X402" s="46"/>
      <c r="Y402" s="46"/>
      <c r="Z402" s="46"/>
      <c r="AA402" s="46"/>
      <c r="AB402" s="46"/>
      <c r="AC402" s="46"/>
    </row>
    <row r="403" spans="1:29" ht="39.950000000000003" customHeight="1" x14ac:dyDescent="0.45">
      <c r="A403" s="155"/>
      <c r="B403" s="157"/>
      <c r="C403" s="66">
        <v>400</v>
      </c>
      <c r="D403" s="75" t="s">
        <v>273</v>
      </c>
      <c r="E403" s="115" t="s">
        <v>954</v>
      </c>
      <c r="F403" s="49" t="s">
        <v>35</v>
      </c>
      <c r="G403" s="49" t="s">
        <v>40</v>
      </c>
      <c r="H403" s="94">
        <v>6.37</v>
      </c>
      <c r="I403" s="32"/>
      <c r="J403" s="38">
        <f t="shared" si="12"/>
        <v>0</v>
      </c>
      <c r="K403" s="39" t="str">
        <f t="shared" si="13"/>
        <v>OK</v>
      </c>
      <c r="L403" s="128"/>
      <c r="M403" s="128"/>
      <c r="N403" s="128"/>
      <c r="O403" s="128"/>
      <c r="P403" s="128"/>
      <c r="Q403" s="128"/>
      <c r="R403" s="31"/>
      <c r="S403" s="31"/>
      <c r="T403" s="31"/>
      <c r="U403" s="31"/>
      <c r="V403" s="31"/>
      <c r="W403" s="31"/>
      <c r="X403" s="46"/>
      <c r="Y403" s="46"/>
      <c r="Z403" s="46"/>
      <c r="AA403" s="46"/>
      <c r="AB403" s="46"/>
      <c r="AC403" s="46"/>
    </row>
    <row r="404" spans="1:29" ht="39.950000000000003" customHeight="1" x14ac:dyDescent="0.45">
      <c r="A404" s="155"/>
      <c r="B404" s="157"/>
      <c r="C404" s="66">
        <v>401</v>
      </c>
      <c r="D404" s="75" t="s">
        <v>274</v>
      </c>
      <c r="E404" s="115" t="s">
        <v>954</v>
      </c>
      <c r="F404" s="49" t="s">
        <v>35</v>
      </c>
      <c r="G404" s="49" t="s">
        <v>40</v>
      </c>
      <c r="H404" s="94">
        <v>2.87</v>
      </c>
      <c r="I404" s="32"/>
      <c r="J404" s="38">
        <f t="shared" si="12"/>
        <v>0</v>
      </c>
      <c r="K404" s="39" t="str">
        <f t="shared" si="13"/>
        <v>OK</v>
      </c>
      <c r="L404" s="128"/>
      <c r="M404" s="128"/>
      <c r="N404" s="128"/>
      <c r="O404" s="128"/>
      <c r="P404" s="128"/>
      <c r="Q404" s="128"/>
      <c r="R404" s="31"/>
      <c r="S404" s="31"/>
      <c r="T404" s="31"/>
      <c r="U404" s="31"/>
      <c r="V404" s="31"/>
      <c r="W404" s="31"/>
      <c r="X404" s="46"/>
      <c r="Y404" s="46"/>
      <c r="Z404" s="46"/>
      <c r="AA404" s="46"/>
      <c r="AB404" s="46"/>
      <c r="AC404" s="46"/>
    </row>
    <row r="405" spans="1:29" ht="39.950000000000003" customHeight="1" x14ac:dyDescent="0.45">
      <c r="A405" s="155"/>
      <c r="B405" s="157"/>
      <c r="C405" s="66">
        <v>402</v>
      </c>
      <c r="D405" s="75" t="s">
        <v>275</v>
      </c>
      <c r="E405" s="115" t="s">
        <v>954</v>
      </c>
      <c r="F405" s="49" t="s">
        <v>35</v>
      </c>
      <c r="G405" s="49" t="s">
        <v>40</v>
      </c>
      <c r="H405" s="94">
        <v>0.99</v>
      </c>
      <c r="I405" s="32"/>
      <c r="J405" s="38">
        <f t="shared" si="12"/>
        <v>0</v>
      </c>
      <c r="K405" s="39" t="str">
        <f t="shared" si="13"/>
        <v>OK</v>
      </c>
      <c r="L405" s="128"/>
      <c r="M405" s="128"/>
      <c r="N405" s="128"/>
      <c r="O405" s="128"/>
      <c r="P405" s="128"/>
      <c r="Q405" s="128"/>
      <c r="R405" s="31"/>
      <c r="S405" s="31"/>
      <c r="T405" s="31"/>
      <c r="U405" s="31"/>
      <c r="V405" s="31"/>
      <c r="W405" s="31"/>
      <c r="X405" s="46"/>
      <c r="Y405" s="46"/>
      <c r="Z405" s="46"/>
      <c r="AA405" s="46"/>
      <c r="AB405" s="46"/>
      <c r="AC405" s="46"/>
    </row>
    <row r="406" spans="1:29" ht="39.950000000000003" customHeight="1" x14ac:dyDescent="0.45">
      <c r="A406" s="155"/>
      <c r="B406" s="157"/>
      <c r="C406" s="66">
        <v>403</v>
      </c>
      <c r="D406" s="75" t="s">
        <v>276</v>
      </c>
      <c r="E406" s="115" t="s">
        <v>954</v>
      </c>
      <c r="F406" s="49" t="s">
        <v>35</v>
      </c>
      <c r="G406" s="49" t="s">
        <v>40</v>
      </c>
      <c r="H406" s="94">
        <v>1.04</v>
      </c>
      <c r="I406" s="32"/>
      <c r="J406" s="38">
        <f t="shared" si="12"/>
        <v>0</v>
      </c>
      <c r="K406" s="39" t="str">
        <f t="shared" si="13"/>
        <v>OK</v>
      </c>
      <c r="L406" s="128"/>
      <c r="M406" s="128"/>
      <c r="N406" s="128"/>
      <c r="O406" s="128"/>
      <c r="P406" s="128"/>
      <c r="Q406" s="128"/>
      <c r="R406" s="31"/>
      <c r="S406" s="31"/>
      <c r="T406" s="31"/>
      <c r="U406" s="31"/>
      <c r="V406" s="31"/>
      <c r="W406" s="31"/>
      <c r="X406" s="46"/>
      <c r="Y406" s="46"/>
      <c r="Z406" s="46"/>
      <c r="AA406" s="46"/>
      <c r="AB406" s="46"/>
      <c r="AC406" s="46"/>
    </row>
    <row r="407" spans="1:29" ht="39.950000000000003" customHeight="1" x14ac:dyDescent="0.45">
      <c r="A407" s="155"/>
      <c r="B407" s="157"/>
      <c r="C407" s="66">
        <v>404</v>
      </c>
      <c r="D407" s="75" t="s">
        <v>277</v>
      </c>
      <c r="E407" s="115" t="s">
        <v>955</v>
      </c>
      <c r="F407" s="49" t="s">
        <v>35</v>
      </c>
      <c r="G407" s="49" t="s">
        <v>40</v>
      </c>
      <c r="H407" s="94">
        <v>11.78</v>
      </c>
      <c r="I407" s="32"/>
      <c r="J407" s="38">
        <f t="shared" si="12"/>
        <v>0</v>
      </c>
      <c r="K407" s="39" t="str">
        <f t="shared" si="13"/>
        <v>OK</v>
      </c>
      <c r="L407" s="128"/>
      <c r="M407" s="128"/>
      <c r="N407" s="128"/>
      <c r="O407" s="128"/>
      <c r="P407" s="128"/>
      <c r="Q407" s="128"/>
      <c r="R407" s="31"/>
      <c r="S407" s="31"/>
      <c r="T407" s="31"/>
      <c r="U407" s="31"/>
      <c r="V407" s="31"/>
      <c r="W407" s="31"/>
      <c r="X407" s="46"/>
      <c r="Y407" s="46"/>
      <c r="Z407" s="46"/>
      <c r="AA407" s="46"/>
      <c r="AB407" s="46"/>
      <c r="AC407" s="46"/>
    </row>
    <row r="408" spans="1:29" ht="39.950000000000003" customHeight="1" x14ac:dyDescent="0.45">
      <c r="A408" s="155"/>
      <c r="B408" s="157"/>
      <c r="C408" s="66">
        <v>405</v>
      </c>
      <c r="D408" s="75" t="s">
        <v>278</v>
      </c>
      <c r="E408" s="115" t="s">
        <v>955</v>
      </c>
      <c r="F408" s="49" t="s">
        <v>35</v>
      </c>
      <c r="G408" s="49" t="s">
        <v>40</v>
      </c>
      <c r="H408" s="94">
        <v>15.09</v>
      </c>
      <c r="I408" s="32"/>
      <c r="J408" s="38">
        <f t="shared" si="12"/>
        <v>0</v>
      </c>
      <c r="K408" s="39" t="str">
        <f t="shared" si="13"/>
        <v>OK</v>
      </c>
      <c r="L408" s="128"/>
      <c r="M408" s="128"/>
      <c r="N408" s="128"/>
      <c r="O408" s="128"/>
      <c r="P408" s="128"/>
      <c r="Q408" s="128"/>
      <c r="R408" s="31"/>
      <c r="S408" s="31"/>
      <c r="T408" s="31"/>
      <c r="U408" s="31"/>
      <c r="V408" s="31"/>
      <c r="W408" s="31"/>
      <c r="X408" s="46"/>
      <c r="Y408" s="46"/>
      <c r="Z408" s="46"/>
      <c r="AA408" s="46"/>
      <c r="AB408" s="46"/>
      <c r="AC408" s="46"/>
    </row>
    <row r="409" spans="1:29" ht="39.950000000000003" customHeight="1" x14ac:dyDescent="0.45">
      <c r="A409" s="155"/>
      <c r="B409" s="157"/>
      <c r="C409" s="66">
        <v>406</v>
      </c>
      <c r="D409" s="75" t="s">
        <v>279</v>
      </c>
      <c r="E409" s="115" t="s">
        <v>955</v>
      </c>
      <c r="F409" s="49" t="s">
        <v>35</v>
      </c>
      <c r="G409" s="49" t="s">
        <v>40</v>
      </c>
      <c r="H409" s="94">
        <v>15.44</v>
      </c>
      <c r="I409" s="32"/>
      <c r="J409" s="38">
        <f t="shared" si="12"/>
        <v>0</v>
      </c>
      <c r="K409" s="39" t="str">
        <f t="shared" si="13"/>
        <v>OK</v>
      </c>
      <c r="L409" s="128"/>
      <c r="M409" s="128"/>
      <c r="N409" s="128"/>
      <c r="O409" s="128"/>
      <c r="P409" s="128"/>
      <c r="Q409" s="128"/>
      <c r="R409" s="31"/>
      <c r="S409" s="31"/>
      <c r="T409" s="31"/>
      <c r="U409" s="31"/>
      <c r="V409" s="31"/>
      <c r="W409" s="31"/>
      <c r="X409" s="46"/>
      <c r="Y409" s="46"/>
      <c r="Z409" s="46"/>
      <c r="AA409" s="46"/>
      <c r="AB409" s="46"/>
      <c r="AC409" s="46"/>
    </row>
    <row r="410" spans="1:29" ht="39.950000000000003" customHeight="1" x14ac:dyDescent="0.45">
      <c r="A410" s="155"/>
      <c r="B410" s="157"/>
      <c r="C410" s="66">
        <v>407</v>
      </c>
      <c r="D410" s="75" t="s">
        <v>280</v>
      </c>
      <c r="E410" s="115" t="s">
        <v>947</v>
      </c>
      <c r="F410" s="49" t="s">
        <v>35</v>
      </c>
      <c r="G410" s="49" t="s">
        <v>40</v>
      </c>
      <c r="H410" s="94">
        <v>2.29</v>
      </c>
      <c r="I410" s="32"/>
      <c r="J410" s="38">
        <f t="shared" si="12"/>
        <v>0</v>
      </c>
      <c r="K410" s="39" t="str">
        <f t="shared" si="13"/>
        <v>OK</v>
      </c>
      <c r="L410" s="128"/>
      <c r="M410" s="128"/>
      <c r="N410" s="128"/>
      <c r="O410" s="128"/>
      <c r="P410" s="128"/>
      <c r="Q410" s="128"/>
      <c r="R410" s="31"/>
      <c r="S410" s="31"/>
      <c r="T410" s="31"/>
      <c r="U410" s="31"/>
      <c r="V410" s="31"/>
      <c r="W410" s="31"/>
      <c r="X410" s="46"/>
      <c r="Y410" s="46"/>
      <c r="Z410" s="46"/>
      <c r="AA410" s="46"/>
      <c r="AB410" s="46"/>
      <c r="AC410" s="46"/>
    </row>
    <row r="411" spans="1:29" ht="39.950000000000003" customHeight="1" x14ac:dyDescent="0.45">
      <c r="A411" s="155"/>
      <c r="B411" s="157"/>
      <c r="C411" s="66">
        <v>408</v>
      </c>
      <c r="D411" s="75" t="s">
        <v>281</v>
      </c>
      <c r="E411" s="115" t="s">
        <v>947</v>
      </c>
      <c r="F411" s="49" t="s">
        <v>35</v>
      </c>
      <c r="G411" s="49" t="s">
        <v>40</v>
      </c>
      <c r="H411" s="94">
        <v>2.88</v>
      </c>
      <c r="I411" s="32"/>
      <c r="J411" s="38">
        <f t="shared" si="12"/>
        <v>0</v>
      </c>
      <c r="K411" s="39" t="str">
        <f t="shared" si="13"/>
        <v>OK</v>
      </c>
      <c r="L411" s="128"/>
      <c r="M411" s="128"/>
      <c r="N411" s="128"/>
      <c r="O411" s="128"/>
      <c r="P411" s="128"/>
      <c r="Q411" s="128"/>
      <c r="R411" s="31"/>
      <c r="S411" s="31"/>
      <c r="T411" s="31"/>
      <c r="U411" s="31"/>
      <c r="V411" s="31"/>
      <c r="W411" s="31"/>
      <c r="X411" s="46"/>
      <c r="Y411" s="46"/>
      <c r="Z411" s="46"/>
      <c r="AA411" s="46"/>
      <c r="AB411" s="46"/>
      <c r="AC411" s="46"/>
    </row>
    <row r="412" spans="1:29" ht="39.950000000000003" customHeight="1" x14ac:dyDescent="0.45">
      <c r="A412" s="155"/>
      <c r="B412" s="157"/>
      <c r="C412" s="66">
        <v>409</v>
      </c>
      <c r="D412" s="75" t="s">
        <v>282</v>
      </c>
      <c r="E412" s="115" t="s">
        <v>956</v>
      </c>
      <c r="F412" s="49" t="s">
        <v>35</v>
      </c>
      <c r="G412" s="49" t="s">
        <v>40</v>
      </c>
      <c r="H412" s="94">
        <v>2.09</v>
      </c>
      <c r="I412" s="32"/>
      <c r="J412" s="38">
        <f t="shared" si="12"/>
        <v>0</v>
      </c>
      <c r="K412" s="39" t="str">
        <f t="shared" si="13"/>
        <v>OK</v>
      </c>
      <c r="L412" s="128"/>
      <c r="M412" s="128"/>
      <c r="N412" s="128"/>
      <c r="O412" s="128"/>
      <c r="P412" s="128"/>
      <c r="Q412" s="128"/>
      <c r="R412" s="31"/>
      <c r="S412" s="31"/>
      <c r="T412" s="31"/>
      <c r="U412" s="31"/>
      <c r="V412" s="31"/>
      <c r="W412" s="31"/>
      <c r="X412" s="46"/>
      <c r="Y412" s="46"/>
      <c r="Z412" s="46"/>
      <c r="AA412" s="46"/>
      <c r="AB412" s="46"/>
      <c r="AC412" s="46"/>
    </row>
    <row r="413" spans="1:29" ht="39.950000000000003" customHeight="1" x14ac:dyDescent="0.45">
      <c r="A413" s="155"/>
      <c r="B413" s="157"/>
      <c r="C413" s="66">
        <v>410</v>
      </c>
      <c r="D413" s="75" t="s">
        <v>283</v>
      </c>
      <c r="E413" s="115" t="s">
        <v>956</v>
      </c>
      <c r="F413" s="49" t="s">
        <v>35</v>
      </c>
      <c r="G413" s="49" t="s">
        <v>40</v>
      </c>
      <c r="H413" s="94">
        <v>1.55</v>
      </c>
      <c r="I413" s="32"/>
      <c r="J413" s="38">
        <f t="shared" si="12"/>
        <v>0</v>
      </c>
      <c r="K413" s="39" t="str">
        <f t="shared" si="13"/>
        <v>OK</v>
      </c>
      <c r="L413" s="128"/>
      <c r="M413" s="128"/>
      <c r="N413" s="128"/>
      <c r="O413" s="128"/>
      <c r="P413" s="128"/>
      <c r="Q413" s="128"/>
      <c r="R413" s="31"/>
      <c r="S413" s="31"/>
      <c r="T413" s="31"/>
      <c r="U413" s="31"/>
      <c r="V413" s="31"/>
      <c r="W413" s="31"/>
      <c r="X413" s="46"/>
      <c r="Y413" s="46"/>
      <c r="Z413" s="46"/>
      <c r="AA413" s="46"/>
      <c r="AB413" s="46"/>
      <c r="AC413" s="46"/>
    </row>
    <row r="414" spans="1:29" ht="39.950000000000003" customHeight="1" x14ac:dyDescent="0.45">
      <c r="A414" s="155"/>
      <c r="B414" s="157"/>
      <c r="C414" s="66">
        <v>411</v>
      </c>
      <c r="D414" s="75" t="s">
        <v>284</v>
      </c>
      <c r="E414" s="115" t="s">
        <v>956</v>
      </c>
      <c r="F414" s="49" t="s">
        <v>35</v>
      </c>
      <c r="G414" s="49" t="s">
        <v>40</v>
      </c>
      <c r="H414" s="94">
        <v>2.2200000000000002</v>
      </c>
      <c r="I414" s="32"/>
      <c r="J414" s="38">
        <f t="shared" si="12"/>
        <v>0</v>
      </c>
      <c r="K414" s="39" t="str">
        <f t="shared" si="13"/>
        <v>OK</v>
      </c>
      <c r="L414" s="128"/>
      <c r="M414" s="128"/>
      <c r="N414" s="128"/>
      <c r="O414" s="128"/>
      <c r="P414" s="128"/>
      <c r="Q414" s="128"/>
      <c r="R414" s="31"/>
      <c r="S414" s="31"/>
      <c r="T414" s="31"/>
      <c r="U414" s="31"/>
      <c r="V414" s="31"/>
      <c r="W414" s="31"/>
      <c r="X414" s="46"/>
      <c r="Y414" s="46"/>
      <c r="Z414" s="46"/>
      <c r="AA414" s="46"/>
      <c r="AB414" s="46"/>
      <c r="AC414" s="46"/>
    </row>
    <row r="415" spans="1:29" ht="39.950000000000003" customHeight="1" x14ac:dyDescent="0.45">
      <c r="A415" s="155"/>
      <c r="B415" s="157"/>
      <c r="C415" s="66">
        <v>412</v>
      </c>
      <c r="D415" s="75" t="s">
        <v>285</v>
      </c>
      <c r="E415" s="115" t="s">
        <v>956</v>
      </c>
      <c r="F415" s="49" t="s">
        <v>35</v>
      </c>
      <c r="G415" s="49" t="s">
        <v>40</v>
      </c>
      <c r="H415" s="94">
        <v>3.2</v>
      </c>
      <c r="I415" s="32"/>
      <c r="J415" s="38">
        <f t="shared" si="12"/>
        <v>0</v>
      </c>
      <c r="K415" s="39" t="str">
        <f t="shared" si="13"/>
        <v>OK</v>
      </c>
      <c r="L415" s="128"/>
      <c r="M415" s="128"/>
      <c r="N415" s="128"/>
      <c r="O415" s="128"/>
      <c r="P415" s="128"/>
      <c r="Q415" s="128"/>
      <c r="R415" s="31"/>
      <c r="S415" s="31"/>
      <c r="T415" s="31"/>
      <c r="U415" s="31"/>
      <c r="V415" s="31"/>
      <c r="W415" s="31"/>
      <c r="X415" s="46"/>
      <c r="Y415" s="46"/>
      <c r="Z415" s="46"/>
      <c r="AA415" s="46"/>
      <c r="AB415" s="46"/>
      <c r="AC415" s="46"/>
    </row>
    <row r="416" spans="1:29" ht="39.950000000000003" customHeight="1" x14ac:dyDescent="0.45">
      <c r="A416" s="155"/>
      <c r="B416" s="157"/>
      <c r="C416" s="66">
        <v>413</v>
      </c>
      <c r="D416" s="75" t="s">
        <v>286</v>
      </c>
      <c r="E416" s="115" t="s">
        <v>956</v>
      </c>
      <c r="F416" s="49" t="s">
        <v>35</v>
      </c>
      <c r="G416" s="49" t="s">
        <v>40</v>
      </c>
      <c r="H416" s="94">
        <v>3.27</v>
      </c>
      <c r="I416" s="32"/>
      <c r="J416" s="38">
        <f t="shared" si="12"/>
        <v>0</v>
      </c>
      <c r="K416" s="39" t="str">
        <f t="shared" si="13"/>
        <v>OK</v>
      </c>
      <c r="L416" s="128"/>
      <c r="M416" s="128"/>
      <c r="N416" s="128"/>
      <c r="O416" s="128"/>
      <c r="P416" s="128"/>
      <c r="Q416" s="128"/>
      <c r="R416" s="31"/>
      <c r="S416" s="31"/>
      <c r="T416" s="31"/>
      <c r="U416" s="31"/>
      <c r="V416" s="31"/>
      <c r="W416" s="31"/>
      <c r="X416" s="46"/>
      <c r="Y416" s="46"/>
      <c r="Z416" s="46"/>
      <c r="AA416" s="46"/>
      <c r="AB416" s="46"/>
      <c r="AC416" s="46"/>
    </row>
    <row r="417" spans="1:29" ht="39.950000000000003" customHeight="1" x14ac:dyDescent="0.45">
      <c r="A417" s="155"/>
      <c r="B417" s="157"/>
      <c r="C417" s="66">
        <v>414</v>
      </c>
      <c r="D417" s="75" t="s">
        <v>287</v>
      </c>
      <c r="E417" s="115" t="s">
        <v>956</v>
      </c>
      <c r="F417" s="49" t="s">
        <v>35</v>
      </c>
      <c r="G417" s="49" t="s">
        <v>40</v>
      </c>
      <c r="H417" s="94">
        <v>3.38</v>
      </c>
      <c r="I417" s="32"/>
      <c r="J417" s="38">
        <f t="shared" si="12"/>
        <v>0</v>
      </c>
      <c r="K417" s="39" t="str">
        <f t="shared" si="13"/>
        <v>OK</v>
      </c>
      <c r="L417" s="128"/>
      <c r="M417" s="128"/>
      <c r="N417" s="128"/>
      <c r="O417" s="128"/>
      <c r="P417" s="128"/>
      <c r="Q417" s="128"/>
      <c r="R417" s="31"/>
      <c r="S417" s="31"/>
      <c r="T417" s="31"/>
      <c r="U417" s="31"/>
      <c r="V417" s="31"/>
      <c r="W417" s="31"/>
      <c r="X417" s="46"/>
      <c r="Y417" s="46"/>
      <c r="Z417" s="46"/>
      <c r="AA417" s="46"/>
      <c r="AB417" s="46"/>
      <c r="AC417" s="46"/>
    </row>
    <row r="418" spans="1:29" ht="39.950000000000003" customHeight="1" x14ac:dyDescent="0.45">
      <c r="A418" s="155"/>
      <c r="B418" s="157"/>
      <c r="C418" s="66">
        <v>415</v>
      </c>
      <c r="D418" s="75" t="s">
        <v>288</v>
      </c>
      <c r="E418" s="115" t="s">
        <v>956</v>
      </c>
      <c r="F418" s="49" t="s">
        <v>35</v>
      </c>
      <c r="G418" s="49" t="s">
        <v>40</v>
      </c>
      <c r="H418" s="94">
        <v>0.98</v>
      </c>
      <c r="I418" s="32"/>
      <c r="J418" s="38">
        <f t="shared" si="12"/>
        <v>0</v>
      </c>
      <c r="K418" s="39" t="str">
        <f t="shared" si="13"/>
        <v>OK</v>
      </c>
      <c r="L418" s="128"/>
      <c r="M418" s="128"/>
      <c r="N418" s="128"/>
      <c r="O418" s="128"/>
      <c r="P418" s="128"/>
      <c r="Q418" s="128"/>
      <c r="R418" s="31"/>
      <c r="S418" s="31"/>
      <c r="T418" s="31"/>
      <c r="U418" s="31"/>
      <c r="V418" s="31"/>
      <c r="W418" s="31"/>
      <c r="X418" s="46"/>
      <c r="Y418" s="46"/>
      <c r="Z418" s="46"/>
      <c r="AA418" s="46"/>
      <c r="AB418" s="46"/>
      <c r="AC418" s="46"/>
    </row>
    <row r="419" spans="1:29" ht="39.950000000000003" customHeight="1" x14ac:dyDescent="0.45">
      <c r="A419" s="155"/>
      <c r="B419" s="157"/>
      <c r="C419" s="66">
        <v>416</v>
      </c>
      <c r="D419" s="75" t="s">
        <v>289</v>
      </c>
      <c r="E419" s="115" t="s">
        <v>956</v>
      </c>
      <c r="F419" s="49" t="s">
        <v>35</v>
      </c>
      <c r="G419" s="49" t="s">
        <v>40</v>
      </c>
      <c r="H419" s="94">
        <v>3.55</v>
      </c>
      <c r="I419" s="32"/>
      <c r="J419" s="38">
        <f t="shared" si="12"/>
        <v>0</v>
      </c>
      <c r="K419" s="39" t="str">
        <f t="shared" si="13"/>
        <v>OK</v>
      </c>
      <c r="L419" s="128"/>
      <c r="M419" s="128"/>
      <c r="N419" s="128"/>
      <c r="O419" s="128"/>
      <c r="P419" s="128"/>
      <c r="Q419" s="128"/>
      <c r="R419" s="31"/>
      <c r="S419" s="31"/>
      <c r="T419" s="31"/>
      <c r="U419" s="31"/>
      <c r="V419" s="31"/>
      <c r="W419" s="31"/>
      <c r="X419" s="46"/>
      <c r="Y419" s="46"/>
      <c r="Z419" s="46"/>
      <c r="AA419" s="46"/>
      <c r="AB419" s="46"/>
      <c r="AC419" s="46"/>
    </row>
    <row r="420" spans="1:29" ht="39.950000000000003" customHeight="1" x14ac:dyDescent="0.45">
      <c r="A420" s="155"/>
      <c r="B420" s="157"/>
      <c r="C420" s="66">
        <v>417</v>
      </c>
      <c r="D420" s="75" t="s">
        <v>290</v>
      </c>
      <c r="E420" s="115" t="s">
        <v>956</v>
      </c>
      <c r="F420" s="49" t="s">
        <v>35</v>
      </c>
      <c r="G420" s="49" t="s">
        <v>40</v>
      </c>
      <c r="H420" s="94">
        <v>1.68</v>
      </c>
      <c r="I420" s="32"/>
      <c r="J420" s="38">
        <f t="shared" si="12"/>
        <v>0</v>
      </c>
      <c r="K420" s="39" t="str">
        <f t="shared" si="13"/>
        <v>OK</v>
      </c>
      <c r="L420" s="128"/>
      <c r="M420" s="128"/>
      <c r="N420" s="128"/>
      <c r="O420" s="128"/>
      <c r="P420" s="128"/>
      <c r="Q420" s="128"/>
      <c r="R420" s="31"/>
      <c r="S420" s="31"/>
      <c r="T420" s="31"/>
      <c r="U420" s="31"/>
      <c r="V420" s="31"/>
      <c r="W420" s="31"/>
      <c r="X420" s="46"/>
      <c r="Y420" s="46"/>
      <c r="Z420" s="46"/>
      <c r="AA420" s="46"/>
      <c r="AB420" s="46"/>
      <c r="AC420" s="46"/>
    </row>
    <row r="421" spans="1:29" ht="39.950000000000003" customHeight="1" x14ac:dyDescent="0.45">
      <c r="A421" s="155"/>
      <c r="B421" s="157"/>
      <c r="C421" s="66">
        <v>418</v>
      </c>
      <c r="D421" s="75" t="s">
        <v>291</v>
      </c>
      <c r="E421" s="115" t="s">
        <v>956</v>
      </c>
      <c r="F421" s="49" t="s">
        <v>35</v>
      </c>
      <c r="G421" s="49" t="s">
        <v>40</v>
      </c>
      <c r="H421" s="94">
        <v>1.79</v>
      </c>
      <c r="I421" s="32"/>
      <c r="J421" s="38">
        <f t="shared" si="12"/>
        <v>0</v>
      </c>
      <c r="K421" s="39" t="str">
        <f t="shared" si="13"/>
        <v>OK</v>
      </c>
      <c r="L421" s="128"/>
      <c r="M421" s="128"/>
      <c r="N421" s="128"/>
      <c r="O421" s="128"/>
      <c r="P421" s="128"/>
      <c r="Q421" s="128"/>
      <c r="R421" s="31"/>
      <c r="S421" s="31"/>
      <c r="T421" s="31"/>
      <c r="U421" s="31"/>
      <c r="V421" s="31"/>
      <c r="W421" s="31"/>
      <c r="X421" s="46"/>
      <c r="Y421" s="46"/>
      <c r="Z421" s="46"/>
      <c r="AA421" s="46"/>
      <c r="AB421" s="46"/>
      <c r="AC421" s="46"/>
    </row>
    <row r="422" spans="1:29" ht="39.950000000000003" customHeight="1" x14ac:dyDescent="0.45">
      <c r="A422" s="155"/>
      <c r="B422" s="157"/>
      <c r="C422" s="66">
        <v>419</v>
      </c>
      <c r="D422" s="75" t="s">
        <v>292</v>
      </c>
      <c r="E422" s="115" t="s">
        <v>956</v>
      </c>
      <c r="F422" s="49" t="s">
        <v>35</v>
      </c>
      <c r="G422" s="49" t="s">
        <v>40</v>
      </c>
      <c r="H422" s="94">
        <v>3.19</v>
      </c>
      <c r="I422" s="32"/>
      <c r="J422" s="38">
        <f t="shared" si="12"/>
        <v>0</v>
      </c>
      <c r="K422" s="39" t="str">
        <f t="shared" si="13"/>
        <v>OK</v>
      </c>
      <c r="L422" s="128"/>
      <c r="M422" s="128"/>
      <c r="N422" s="128"/>
      <c r="O422" s="128"/>
      <c r="P422" s="128"/>
      <c r="Q422" s="128"/>
      <c r="R422" s="31"/>
      <c r="S422" s="31"/>
      <c r="T422" s="31"/>
      <c r="U422" s="31"/>
      <c r="V422" s="31"/>
      <c r="W422" s="31"/>
      <c r="X422" s="46"/>
      <c r="Y422" s="46"/>
      <c r="Z422" s="46"/>
      <c r="AA422" s="46"/>
      <c r="AB422" s="46"/>
      <c r="AC422" s="46"/>
    </row>
    <row r="423" spans="1:29" ht="39.950000000000003" customHeight="1" x14ac:dyDescent="0.45">
      <c r="A423" s="155"/>
      <c r="B423" s="157"/>
      <c r="C423" s="66">
        <v>420</v>
      </c>
      <c r="D423" s="75" t="s">
        <v>293</v>
      </c>
      <c r="E423" s="115" t="s">
        <v>956</v>
      </c>
      <c r="F423" s="49" t="s">
        <v>35</v>
      </c>
      <c r="G423" s="49" t="s">
        <v>40</v>
      </c>
      <c r="H423" s="94">
        <v>6.61</v>
      </c>
      <c r="I423" s="32"/>
      <c r="J423" s="38">
        <f t="shared" si="12"/>
        <v>0</v>
      </c>
      <c r="K423" s="39" t="str">
        <f t="shared" si="13"/>
        <v>OK</v>
      </c>
      <c r="L423" s="128"/>
      <c r="M423" s="128"/>
      <c r="N423" s="128"/>
      <c r="O423" s="128"/>
      <c r="P423" s="128"/>
      <c r="Q423" s="128"/>
      <c r="R423" s="31"/>
      <c r="S423" s="31"/>
      <c r="T423" s="31"/>
      <c r="U423" s="31"/>
      <c r="V423" s="31"/>
      <c r="W423" s="31"/>
      <c r="X423" s="46"/>
      <c r="Y423" s="46"/>
      <c r="Z423" s="46"/>
      <c r="AA423" s="46"/>
      <c r="AB423" s="46"/>
      <c r="AC423" s="46"/>
    </row>
    <row r="424" spans="1:29" ht="39.950000000000003" customHeight="1" x14ac:dyDescent="0.45">
      <c r="A424" s="155"/>
      <c r="B424" s="157"/>
      <c r="C424" s="66">
        <v>421</v>
      </c>
      <c r="D424" s="75" t="s">
        <v>294</v>
      </c>
      <c r="E424" s="115" t="s">
        <v>956</v>
      </c>
      <c r="F424" s="49" t="s">
        <v>35</v>
      </c>
      <c r="G424" s="49" t="s">
        <v>40</v>
      </c>
      <c r="H424" s="94">
        <v>7.02</v>
      </c>
      <c r="I424" s="32"/>
      <c r="J424" s="38">
        <f t="shared" si="12"/>
        <v>0</v>
      </c>
      <c r="K424" s="39" t="str">
        <f t="shared" si="13"/>
        <v>OK</v>
      </c>
      <c r="L424" s="128"/>
      <c r="M424" s="128"/>
      <c r="N424" s="128"/>
      <c r="O424" s="128"/>
      <c r="P424" s="128"/>
      <c r="Q424" s="128"/>
      <c r="R424" s="31"/>
      <c r="S424" s="31"/>
      <c r="T424" s="31"/>
      <c r="U424" s="31"/>
      <c r="V424" s="31"/>
      <c r="W424" s="31"/>
      <c r="X424" s="46"/>
      <c r="Y424" s="46"/>
      <c r="Z424" s="46"/>
      <c r="AA424" s="46"/>
      <c r="AB424" s="46"/>
      <c r="AC424" s="46"/>
    </row>
    <row r="425" spans="1:29" ht="39.950000000000003" customHeight="1" x14ac:dyDescent="0.45">
      <c r="A425" s="155"/>
      <c r="B425" s="157"/>
      <c r="C425" s="66">
        <v>422</v>
      </c>
      <c r="D425" s="75" t="s">
        <v>295</v>
      </c>
      <c r="E425" s="115" t="s">
        <v>956</v>
      </c>
      <c r="F425" s="49" t="s">
        <v>35</v>
      </c>
      <c r="G425" s="49" t="s">
        <v>40</v>
      </c>
      <c r="H425" s="94">
        <v>1.43</v>
      </c>
      <c r="I425" s="32"/>
      <c r="J425" s="38">
        <f t="shared" si="12"/>
        <v>0</v>
      </c>
      <c r="K425" s="39" t="str">
        <f t="shared" si="13"/>
        <v>OK</v>
      </c>
      <c r="L425" s="128"/>
      <c r="M425" s="128"/>
      <c r="N425" s="128"/>
      <c r="O425" s="128"/>
      <c r="P425" s="128"/>
      <c r="Q425" s="128"/>
      <c r="R425" s="31"/>
      <c r="S425" s="31"/>
      <c r="T425" s="31"/>
      <c r="U425" s="31"/>
      <c r="V425" s="31"/>
      <c r="W425" s="31"/>
      <c r="X425" s="46"/>
      <c r="Y425" s="46"/>
      <c r="Z425" s="46"/>
      <c r="AA425" s="46"/>
      <c r="AB425" s="46"/>
      <c r="AC425" s="46"/>
    </row>
    <row r="426" spans="1:29" ht="39.950000000000003" customHeight="1" x14ac:dyDescent="0.45">
      <c r="A426" s="155"/>
      <c r="B426" s="157"/>
      <c r="C426" s="66">
        <v>423</v>
      </c>
      <c r="D426" s="75" t="s">
        <v>296</v>
      </c>
      <c r="E426" s="115" t="s">
        <v>956</v>
      </c>
      <c r="F426" s="49" t="s">
        <v>35</v>
      </c>
      <c r="G426" s="49" t="s">
        <v>40</v>
      </c>
      <c r="H426" s="94">
        <v>2.71</v>
      </c>
      <c r="I426" s="32"/>
      <c r="J426" s="38">
        <f t="shared" si="12"/>
        <v>0</v>
      </c>
      <c r="K426" s="39" t="str">
        <f t="shared" si="13"/>
        <v>OK</v>
      </c>
      <c r="L426" s="128"/>
      <c r="M426" s="128"/>
      <c r="N426" s="128"/>
      <c r="O426" s="128"/>
      <c r="P426" s="128"/>
      <c r="Q426" s="128"/>
      <c r="R426" s="31"/>
      <c r="S426" s="31"/>
      <c r="T426" s="31"/>
      <c r="U426" s="31"/>
      <c r="V426" s="31"/>
      <c r="W426" s="31"/>
      <c r="X426" s="46"/>
      <c r="Y426" s="46"/>
      <c r="Z426" s="46"/>
      <c r="AA426" s="46"/>
      <c r="AB426" s="46"/>
      <c r="AC426" s="46"/>
    </row>
    <row r="427" spans="1:29" ht="39.950000000000003" customHeight="1" x14ac:dyDescent="0.45">
      <c r="A427" s="155"/>
      <c r="B427" s="157"/>
      <c r="C427" s="66">
        <v>424</v>
      </c>
      <c r="D427" s="75" t="s">
        <v>297</v>
      </c>
      <c r="E427" s="115" t="s">
        <v>956</v>
      </c>
      <c r="F427" s="49" t="s">
        <v>35</v>
      </c>
      <c r="G427" s="49" t="s">
        <v>40</v>
      </c>
      <c r="H427" s="94">
        <v>5.47</v>
      </c>
      <c r="I427" s="32"/>
      <c r="J427" s="38">
        <f t="shared" si="12"/>
        <v>0</v>
      </c>
      <c r="K427" s="39" t="str">
        <f t="shared" si="13"/>
        <v>OK</v>
      </c>
      <c r="L427" s="128"/>
      <c r="M427" s="128"/>
      <c r="N427" s="128"/>
      <c r="O427" s="128"/>
      <c r="P427" s="128"/>
      <c r="Q427" s="128"/>
      <c r="R427" s="31"/>
      <c r="S427" s="31"/>
      <c r="T427" s="31"/>
      <c r="U427" s="31"/>
      <c r="V427" s="31"/>
      <c r="W427" s="31"/>
      <c r="X427" s="46"/>
      <c r="Y427" s="46"/>
      <c r="Z427" s="46"/>
      <c r="AA427" s="46"/>
      <c r="AB427" s="46"/>
      <c r="AC427" s="46"/>
    </row>
    <row r="428" spans="1:29" ht="39.950000000000003" customHeight="1" x14ac:dyDescent="0.45">
      <c r="A428" s="155"/>
      <c r="B428" s="157"/>
      <c r="C428" s="66">
        <v>425</v>
      </c>
      <c r="D428" s="75" t="s">
        <v>298</v>
      </c>
      <c r="E428" s="115" t="s">
        <v>956</v>
      </c>
      <c r="F428" s="49" t="s">
        <v>35</v>
      </c>
      <c r="G428" s="49" t="s">
        <v>40</v>
      </c>
      <c r="H428" s="94">
        <v>5.19</v>
      </c>
      <c r="I428" s="32"/>
      <c r="J428" s="38">
        <f t="shared" si="12"/>
        <v>0</v>
      </c>
      <c r="K428" s="39" t="str">
        <f t="shared" si="13"/>
        <v>OK</v>
      </c>
      <c r="L428" s="128"/>
      <c r="M428" s="128"/>
      <c r="N428" s="128"/>
      <c r="O428" s="128"/>
      <c r="P428" s="128"/>
      <c r="Q428" s="128"/>
      <c r="R428" s="31"/>
      <c r="S428" s="31"/>
      <c r="T428" s="31"/>
      <c r="U428" s="31"/>
      <c r="V428" s="31"/>
      <c r="W428" s="31"/>
      <c r="X428" s="46"/>
      <c r="Y428" s="46"/>
      <c r="Z428" s="46"/>
      <c r="AA428" s="46"/>
      <c r="AB428" s="46"/>
      <c r="AC428" s="46"/>
    </row>
    <row r="429" spans="1:29" ht="39.950000000000003" customHeight="1" x14ac:dyDescent="0.45">
      <c r="A429" s="155"/>
      <c r="B429" s="157"/>
      <c r="C429" s="66">
        <v>426</v>
      </c>
      <c r="D429" s="75" t="s">
        <v>299</v>
      </c>
      <c r="E429" s="115" t="s">
        <v>956</v>
      </c>
      <c r="F429" s="49" t="s">
        <v>35</v>
      </c>
      <c r="G429" s="49" t="s">
        <v>40</v>
      </c>
      <c r="H429" s="94">
        <v>3.45</v>
      </c>
      <c r="I429" s="32"/>
      <c r="J429" s="38">
        <f t="shared" si="12"/>
        <v>0</v>
      </c>
      <c r="K429" s="39" t="str">
        <f t="shared" si="13"/>
        <v>OK</v>
      </c>
      <c r="L429" s="128"/>
      <c r="M429" s="128"/>
      <c r="N429" s="128"/>
      <c r="O429" s="128"/>
      <c r="P429" s="128"/>
      <c r="Q429" s="128"/>
      <c r="R429" s="31"/>
      <c r="S429" s="31"/>
      <c r="T429" s="31"/>
      <c r="U429" s="31"/>
      <c r="V429" s="31"/>
      <c r="W429" s="31"/>
      <c r="X429" s="46"/>
      <c r="Y429" s="46"/>
      <c r="Z429" s="46"/>
      <c r="AA429" s="46"/>
      <c r="AB429" s="46"/>
      <c r="AC429" s="46"/>
    </row>
    <row r="430" spans="1:29" ht="39.950000000000003" customHeight="1" x14ac:dyDescent="0.45">
      <c r="A430" s="155"/>
      <c r="B430" s="157"/>
      <c r="C430" s="66">
        <v>427</v>
      </c>
      <c r="D430" s="75" t="s">
        <v>300</v>
      </c>
      <c r="E430" s="115" t="s">
        <v>956</v>
      </c>
      <c r="F430" s="49" t="s">
        <v>35</v>
      </c>
      <c r="G430" s="49" t="s">
        <v>40</v>
      </c>
      <c r="H430" s="94">
        <v>1.63</v>
      </c>
      <c r="I430" s="32"/>
      <c r="J430" s="38">
        <f t="shared" si="12"/>
        <v>0</v>
      </c>
      <c r="K430" s="39" t="str">
        <f t="shared" si="13"/>
        <v>OK</v>
      </c>
      <c r="L430" s="128"/>
      <c r="M430" s="128"/>
      <c r="N430" s="128"/>
      <c r="O430" s="128"/>
      <c r="P430" s="128"/>
      <c r="Q430" s="128"/>
      <c r="R430" s="31"/>
      <c r="S430" s="31"/>
      <c r="T430" s="31"/>
      <c r="U430" s="31"/>
      <c r="V430" s="31"/>
      <c r="W430" s="31"/>
      <c r="X430" s="46"/>
      <c r="Y430" s="46"/>
      <c r="Z430" s="46"/>
      <c r="AA430" s="46"/>
      <c r="AB430" s="46"/>
      <c r="AC430" s="46"/>
    </row>
    <row r="431" spans="1:29" ht="39.950000000000003" customHeight="1" x14ac:dyDescent="0.45">
      <c r="A431" s="155"/>
      <c r="B431" s="157"/>
      <c r="C431" s="66">
        <v>428</v>
      </c>
      <c r="D431" s="75" t="s">
        <v>301</v>
      </c>
      <c r="E431" s="115" t="s">
        <v>956</v>
      </c>
      <c r="F431" s="49" t="s">
        <v>35</v>
      </c>
      <c r="G431" s="49" t="s">
        <v>40</v>
      </c>
      <c r="H431" s="94">
        <v>2.69</v>
      </c>
      <c r="I431" s="32"/>
      <c r="J431" s="38">
        <f t="shared" si="12"/>
        <v>0</v>
      </c>
      <c r="K431" s="39" t="str">
        <f t="shared" si="13"/>
        <v>OK</v>
      </c>
      <c r="L431" s="128"/>
      <c r="M431" s="128"/>
      <c r="N431" s="128"/>
      <c r="O431" s="128"/>
      <c r="P431" s="128"/>
      <c r="Q431" s="128"/>
      <c r="R431" s="31"/>
      <c r="S431" s="31"/>
      <c r="T431" s="31"/>
      <c r="U431" s="31"/>
      <c r="V431" s="31"/>
      <c r="W431" s="31"/>
      <c r="X431" s="46"/>
      <c r="Y431" s="46"/>
      <c r="Z431" s="46"/>
      <c r="AA431" s="46"/>
      <c r="AB431" s="46"/>
      <c r="AC431" s="46"/>
    </row>
    <row r="432" spans="1:29" ht="39.950000000000003" customHeight="1" x14ac:dyDescent="0.45">
      <c r="A432" s="155"/>
      <c r="B432" s="157"/>
      <c r="C432" s="66">
        <v>429</v>
      </c>
      <c r="D432" s="75" t="s">
        <v>302</v>
      </c>
      <c r="E432" s="115" t="s">
        <v>956</v>
      </c>
      <c r="F432" s="49" t="s">
        <v>35</v>
      </c>
      <c r="G432" s="49" t="s">
        <v>40</v>
      </c>
      <c r="H432" s="94">
        <v>1.75</v>
      </c>
      <c r="I432" s="32"/>
      <c r="J432" s="38">
        <f t="shared" si="12"/>
        <v>0</v>
      </c>
      <c r="K432" s="39" t="str">
        <f t="shared" si="13"/>
        <v>OK</v>
      </c>
      <c r="L432" s="128"/>
      <c r="M432" s="128"/>
      <c r="N432" s="128"/>
      <c r="O432" s="128"/>
      <c r="P432" s="128"/>
      <c r="Q432" s="128"/>
      <c r="R432" s="31"/>
      <c r="S432" s="31"/>
      <c r="T432" s="31"/>
      <c r="U432" s="31"/>
      <c r="V432" s="31"/>
      <c r="W432" s="31"/>
      <c r="X432" s="46"/>
      <c r="Y432" s="46"/>
      <c r="Z432" s="46"/>
      <c r="AA432" s="46"/>
      <c r="AB432" s="46"/>
      <c r="AC432" s="46"/>
    </row>
    <row r="433" spans="1:29" ht="39.950000000000003" customHeight="1" x14ac:dyDescent="0.45">
      <c r="A433" s="155"/>
      <c r="B433" s="157"/>
      <c r="C433" s="66">
        <v>430</v>
      </c>
      <c r="D433" s="75" t="s">
        <v>303</v>
      </c>
      <c r="E433" s="115" t="s">
        <v>956</v>
      </c>
      <c r="F433" s="49" t="s">
        <v>35</v>
      </c>
      <c r="G433" s="49" t="s">
        <v>40</v>
      </c>
      <c r="H433" s="94">
        <v>2.86</v>
      </c>
      <c r="I433" s="32"/>
      <c r="J433" s="38">
        <f t="shared" si="12"/>
        <v>0</v>
      </c>
      <c r="K433" s="39" t="str">
        <f t="shared" si="13"/>
        <v>OK</v>
      </c>
      <c r="L433" s="128"/>
      <c r="M433" s="128"/>
      <c r="N433" s="128"/>
      <c r="O433" s="128"/>
      <c r="P433" s="128"/>
      <c r="Q433" s="128"/>
      <c r="R433" s="31"/>
      <c r="S433" s="31"/>
      <c r="T433" s="31"/>
      <c r="U433" s="31"/>
      <c r="V433" s="31"/>
      <c r="W433" s="31"/>
      <c r="X433" s="46"/>
      <c r="Y433" s="46"/>
      <c r="Z433" s="46"/>
      <c r="AA433" s="46"/>
      <c r="AB433" s="46"/>
      <c r="AC433" s="46"/>
    </row>
    <row r="434" spans="1:29" ht="39.950000000000003" customHeight="1" x14ac:dyDescent="0.45">
      <c r="A434" s="155"/>
      <c r="B434" s="157"/>
      <c r="C434" s="66">
        <v>431</v>
      </c>
      <c r="D434" s="75" t="s">
        <v>304</v>
      </c>
      <c r="E434" s="115" t="s">
        <v>956</v>
      </c>
      <c r="F434" s="49" t="s">
        <v>35</v>
      </c>
      <c r="G434" s="49" t="s">
        <v>40</v>
      </c>
      <c r="H434" s="94">
        <v>4.32</v>
      </c>
      <c r="I434" s="32"/>
      <c r="J434" s="38">
        <f t="shared" si="12"/>
        <v>0</v>
      </c>
      <c r="K434" s="39" t="str">
        <f t="shared" si="13"/>
        <v>OK</v>
      </c>
      <c r="L434" s="128"/>
      <c r="M434" s="128"/>
      <c r="N434" s="128"/>
      <c r="O434" s="128"/>
      <c r="P434" s="128"/>
      <c r="Q434" s="128"/>
      <c r="R434" s="31"/>
      <c r="S434" s="31"/>
      <c r="T434" s="31"/>
      <c r="U434" s="31"/>
      <c r="V434" s="31"/>
      <c r="W434" s="31"/>
      <c r="X434" s="46"/>
      <c r="Y434" s="46"/>
      <c r="Z434" s="46"/>
      <c r="AA434" s="46"/>
      <c r="AB434" s="46"/>
      <c r="AC434" s="46"/>
    </row>
    <row r="435" spans="1:29" ht="39.950000000000003" customHeight="1" x14ac:dyDescent="0.45">
      <c r="A435" s="155"/>
      <c r="B435" s="157"/>
      <c r="C435" s="66">
        <v>432</v>
      </c>
      <c r="D435" s="75" t="s">
        <v>305</v>
      </c>
      <c r="E435" s="115" t="s">
        <v>956</v>
      </c>
      <c r="F435" s="49" t="s">
        <v>35</v>
      </c>
      <c r="G435" s="49" t="s">
        <v>40</v>
      </c>
      <c r="H435" s="94">
        <v>6.46</v>
      </c>
      <c r="I435" s="32"/>
      <c r="J435" s="38">
        <f t="shared" si="12"/>
        <v>0</v>
      </c>
      <c r="K435" s="39" t="str">
        <f t="shared" si="13"/>
        <v>OK</v>
      </c>
      <c r="L435" s="128"/>
      <c r="M435" s="128"/>
      <c r="N435" s="128"/>
      <c r="O435" s="128"/>
      <c r="P435" s="128"/>
      <c r="Q435" s="128"/>
      <c r="R435" s="31"/>
      <c r="S435" s="31"/>
      <c r="T435" s="31"/>
      <c r="U435" s="31"/>
      <c r="V435" s="31"/>
      <c r="W435" s="31"/>
      <c r="X435" s="46"/>
      <c r="Y435" s="46"/>
      <c r="Z435" s="46"/>
      <c r="AA435" s="46"/>
      <c r="AB435" s="46"/>
      <c r="AC435" s="46"/>
    </row>
    <row r="436" spans="1:29" ht="39.950000000000003" customHeight="1" x14ac:dyDescent="0.45">
      <c r="A436" s="155"/>
      <c r="B436" s="157"/>
      <c r="C436" s="66">
        <v>433</v>
      </c>
      <c r="D436" s="75" t="s">
        <v>306</v>
      </c>
      <c r="E436" s="115" t="s">
        <v>956</v>
      </c>
      <c r="F436" s="49" t="s">
        <v>35</v>
      </c>
      <c r="G436" s="49" t="s">
        <v>40</v>
      </c>
      <c r="H436" s="94">
        <v>7.52</v>
      </c>
      <c r="I436" s="32"/>
      <c r="J436" s="38">
        <f t="shared" si="12"/>
        <v>0</v>
      </c>
      <c r="K436" s="39" t="str">
        <f t="shared" si="13"/>
        <v>OK</v>
      </c>
      <c r="L436" s="128"/>
      <c r="M436" s="128"/>
      <c r="N436" s="128"/>
      <c r="O436" s="128"/>
      <c r="P436" s="128"/>
      <c r="Q436" s="128"/>
      <c r="R436" s="31"/>
      <c r="S436" s="31"/>
      <c r="T436" s="31"/>
      <c r="U436" s="31"/>
      <c r="V436" s="31"/>
      <c r="W436" s="31"/>
      <c r="X436" s="46"/>
      <c r="Y436" s="46"/>
      <c r="Z436" s="46"/>
      <c r="AA436" s="46"/>
      <c r="AB436" s="46"/>
      <c r="AC436" s="46"/>
    </row>
    <row r="437" spans="1:29" ht="39.950000000000003" customHeight="1" x14ac:dyDescent="0.45">
      <c r="A437" s="155"/>
      <c r="B437" s="157"/>
      <c r="C437" s="66">
        <v>434</v>
      </c>
      <c r="D437" s="75" t="s">
        <v>307</v>
      </c>
      <c r="E437" s="115" t="s">
        <v>956</v>
      </c>
      <c r="F437" s="49" t="s">
        <v>35</v>
      </c>
      <c r="G437" s="49" t="s">
        <v>40</v>
      </c>
      <c r="H437" s="94">
        <v>7.32</v>
      </c>
      <c r="I437" s="32"/>
      <c r="J437" s="38">
        <f t="shared" si="12"/>
        <v>0</v>
      </c>
      <c r="K437" s="39" t="str">
        <f t="shared" si="13"/>
        <v>OK</v>
      </c>
      <c r="L437" s="128"/>
      <c r="M437" s="128"/>
      <c r="N437" s="128"/>
      <c r="O437" s="128"/>
      <c r="P437" s="128"/>
      <c r="Q437" s="128"/>
      <c r="R437" s="31"/>
      <c r="S437" s="31"/>
      <c r="T437" s="31"/>
      <c r="U437" s="31"/>
      <c r="V437" s="31"/>
      <c r="W437" s="31"/>
      <c r="X437" s="46"/>
      <c r="Y437" s="46"/>
      <c r="Z437" s="46"/>
      <c r="AA437" s="46"/>
      <c r="AB437" s="46"/>
      <c r="AC437" s="46"/>
    </row>
    <row r="438" spans="1:29" ht="39.950000000000003" customHeight="1" x14ac:dyDescent="0.45">
      <c r="A438" s="155"/>
      <c r="B438" s="157"/>
      <c r="C438" s="66">
        <v>435</v>
      </c>
      <c r="D438" s="75" t="s">
        <v>308</v>
      </c>
      <c r="E438" s="115" t="s">
        <v>956</v>
      </c>
      <c r="F438" s="49" t="s">
        <v>35</v>
      </c>
      <c r="G438" s="49" t="s">
        <v>40</v>
      </c>
      <c r="H438" s="94">
        <v>1.67</v>
      </c>
      <c r="I438" s="32"/>
      <c r="J438" s="38">
        <f t="shared" si="12"/>
        <v>0</v>
      </c>
      <c r="K438" s="39" t="str">
        <f t="shared" si="13"/>
        <v>OK</v>
      </c>
      <c r="L438" s="128"/>
      <c r="M438" s="128"/>
      <c r="N438" s="128"/>
      <c r="O438" s="128"/>
      <c r="P438" s="128"/>
      <c r="Q438" s="128"/>
      <c r="R438" s="31"/>
      <c r="S438" s="31"/>
      <c r="T438" s="31"/>
      <c r="U438" s="31"/>
      <c r="V438" s="31"/>
      <c r="W438" s="31"/>
      <c r="X438" s="46"/>
      <c r="Y438" s="46"/>
      <c r="Z438" s="46"/>
      <c r="AA438" s="46"/>
      <c r="AB438" s="46"/>
      <c r="AC438" s="46"/>
    </row>
    <row r="439" spans="1:29" ht="39.950000000000003" customHeight="1" x14ac:dyDescent="0.45">
      <c r="A439" s="155"/>
      <c r="B439" s="157"/>
      <c r="C439" s="66">
        <v>436</v>
      </c>
      <c r="D439" s="75" t="s">
        <v>309</v>
      </c>
      <c r="E439" s="115" t="s">
        <v>956</v>
      </c>
      <c r="F439" s="49" t="s">
        <v>35</v>
      </c>
      <c r="G439" s="49" t="s">
        <v>40</v>
      </c>
      <c r="H439" s="94">
        <v>2.37</v>
      </c>
      <c r="I439" s="32"/>
      <c r="J439" s="38">
        <f t="shared" si="12"/>
        <v>0</v>
      </c>
      <c r="K439" s="39" t="str">
        <f t="shared" si="13"/>
        <v>OK</v>
      </c>
      <c r="L439" s="128"/>
      <c r="M439" s="128"/>
      <c r="N439" s="128"/>
      <c r="O439" s="128"/>
      <c r="P439" s="128"/>
      <c r="Q439" s="128"/>
      <c r="R439" s="31"/>
      <c r="S439" s="31"/>
      <c r="T439" s="31"/>
      <c r="U439" s="31"/>
      <c r="V439" s="31"/>
      <c r="W439" s="31"/>
      <c r="X439" s="46"/>
      <c r="Y439" s="46"/>
      <c r="Z439" s="46"/>
      <c r="AA439" s="46"/>
      <c r="AB439" s="46"/>
      <c r="AC439" s="46"/>
    </row>
    <row r="440" spans="1:29" ht="39.950000000000003" customHeight="1" x14ac:dyDescent="0.45">
      <c r="A440" s="155"/>
      <c r="B440" s="157"/>
      <c r="C440" s="66">
        <v>437</v>
      </c>
      <c r="D440" s="75" t="s">
        <v>310</v>
      </c>
      <c r="E440" s="115" t="s">
        <v>956</v>
      </c>
      <c r="F440" s="49" t="s">
        <v>35</v>
      </c>
      <c r="G440" s="49" t="s">
        <v>40</v>
      </c>
      <c r="H440" s="94">
        <v>2.79</v>
      </c>
      <c r="I440" s="32"/>
      <c r="J440" s="38">
        <f t="shared" si="12"/>
        <v>0</v>
      </c>
      <c r="K440" s="39" t="str">
        <f t="shared" si="13"/>
        <v>OK</v>
      </c>
      <c r="L440" s="128"/>
      <c r="M440" s="128"/>
      <c r="N440" s="128"/>
      <c r="O440" s="128"/>
      <c r="P440" s="128"/>
      <c r="Q440" s="128"/>
      <c r="R440" s="31"/>
      <c r="S440" s="31"/>
      <c r="T440" s="31"/>
      <c r="U440" s="31"/>
      <c r="V440" s="31"/>
      <c r="W440" s="31"/>
      <c r="X440" s="46"/>
      <c r="Y440" s="46"/>
      <c r="Z440" s="46"/>
      <c r="AA440" s="46"/>
      <c r="AB440" s="46"/>
      <c r="AC440" s="46"/>
    </row>
    <row r="441" spans="1:29" ht="39.950000000000003" customHeight="1" x14ac:dyDescent="0.45">
      <c r="A441" s="155"/>
      <c r="B441" s="157"/>
      <c r="C441" s="66">
        <v>438</v>
      </c>
      <c r="D441" s="75" t="s">
        <v>311</v>
      </c>
      <c r="E441" s="115" t="s">
        <v>948</v>
      </c>
      <c r="F441" s="49" t="s">
        <v>35</v>
      </c>
      <c r="G441" s="49" t="s">
        <v>40</v>
      </c>
      <c r="H441" s="94">
        <v>19.41</v>
      </c>
      <c r="I441" s="32"/>
      <c r="J441" s="38">
        <f t="shared" si="12"/>
        <v>0</v>
      </c>
      <c r="K441" s="39" t="str">
        <f t="shared" si="13"/>
        <v>OK</v>
      </c>
      <c r="L441" s="128"/>
      <c r="M441" s="128"/>
      <c r="N441" s="128"/>
      <c r="O441" s="128"/>
      <c r="P441" s="128"/>
      <c r="Q441" s="128"/>
      <c r="R441" s="31"/>
      <c r="S441" s="31"/>
      <c r="T441" s="31"/>
      <c r="U441" s="31"/>
      <c r="V441" s="31"/>
      <c r="W441" s="31"/>
      <c r="X441" s="46"/>
      <c r="Y441" s="46"/>
      <c r="Z441" s="46"/>
      <c r="AA441" s="46"/>
      <c r="AB441" s="46"/>
      <c r="AC441" s="46"/>
    </row>
    <row r="442" spans="1:29" ht="39.950000000000003" customHeight="1" x14ac:dyDescent="0.45">
      <c r="A442" s="155"/>
      <c r="B442" s="157"/>
      <c r="C442" s="66">
        <v>439</v>
      </c>
      <c r="D442" s="75" t="s">
        <v>312</v>
      </c>
      <c r="E442" s="115" t="s">
        <v>948</v>
      </c>
      <c r="F442" s="49" t="s">
        <v>35</v>
      </c>
      <c r="G442" s="49" t="s">
        <v>40</v>
      </c>
      <c r="H442" s="94">
        <v>20.309999999999999</v>
      </c>
      <c r="I442" s="32"/>
      <c r="J442" s="38">
        <f t="shared" si="12"/>
        <v>0</v>
      </c>
      <c r="K442" s="39" t="str">
        <f t="shared" si="13"/>
        <v>OK</v>
      </c>
      <c r="L442" s="128"/>
      <c r="M442" s="128"/>
      <c r="N442" s="128"/>
      <c r="O442" s="128"/>
      <c r="P442" s="128"/>
      <c r="Q442" s="128"/>
      <c r="R442" s="31"/>
      <c r="S442" s="31"/>
      <c r="T442" s="31"/>
      <c r="U442" s="31"/>
      <c r="V442" s="31"/>
      <c r="W442" s="31"/>
      <c r="X442" s="46"/>
      <c r="Y442" s="46"/>
      <c r="Z442" s="46"/>
      <c r="AA442" s="46"/>
      <c r="AB442" s="46"/>
      <c r="AC442" s="46"/>
    </row>
    <row r="443" spans="1:29" ht="39.950000000000003" customHeight="1" x14ac:dyDescent="0.45">
      <c r="A443" s="155"/>
      <c r="B443" s="157"/>
      <c r="C443" s="66">
        <v>440</v>
      </c>
      <c r="D443" s="75" t="s">
        <v>313</v>
      </c>
      <c r="E443" s="115" t="s">
        <v>948</v>
      </c>
      <c r="F443" s="49" t="s">
        <v>35</v>
      </c>
      <c r="G443" s="49" t="s">
        <v>40</v>
      </c>
      <c r="H443" s="94">
        <v>10.55</v>
      </c>
      <c r="I443" s="32"/>
      <c r="J443" s="38">
        <f t="shared" si="12"/>
        <v>0</v>
      </c>
      <c r="K443" s="39" t="str">
        <f t="shared" si="13"/>
        <v>OK</v>
      </c>
      <c r="L443" s="128"/>
      <c r="M443" s="128"/>
      <c r="N443" s="128"/>
      <c r="O443" s="128"/>
      <c r="P443" s="128"/>
      <c r="Q443" s="128"/>
      <c r="R443" s="31"/>
      <c r="S443" s="31"/>
      <c r="T443" s="31"/>
      <c r="U443" s="31"/>
      <c r="V443" s="31"/>
      <c r="W443" s="31"/>
      <c r="X443" s="46"/>
      <c r="Y443" s="46"/>
      <c r="Z443" s="46"/>
      <c r="AA443" s="46"/>
      <c r="AB443" s="46"/>
      <c r="AC443" s="46"/>
    </row>
    <row r="444" spans="1:29" ht="39.950000000000003" customHeight="1" x14ac:dyDescent="0.45">
      <c r="A444" s="155"/>
      <c r="B444" s="157"/>
      <c r="C444" s="66">
        <v>441</v>
      </c>
      <c r="D444" s="75" t="s">
        <v>314</v>
      </c>
      <c r="E444" s="115" t="s">
        <v>948</v>
      </c>
      <c r="F444" s="49" t="s">
        <v>35</v>
      </c>
      <c r="G444" s="49" t="s">
        <v>40</v>
      </c>
      <c r="H444" s="94">
        <v>1.34</v>
      </c>
      <c r="I444" s="32"/>
      <c r="J444" s="38">
        <f t="shared" si="12"/>
        <v>0</v>
      </c>
      <c r="K444" s="39" t="str">
        <f t="shared" si="13"/>
        <v>OK</v>
      </c>
      <c r="L444" s="128"/>
      <c r="M444" s="128"/>
      <c r="N444" s="128"/>
      <c r="O444" s="128"/>
      <c r="P444" s="128"/>
      <c r="Q444" s="128"/>
      <c r="R444" s="31"/>
      <c r="S444" s="31"/>
      <c r="T444" s="31"/>
      <c r="U444" s="31"/>
      <c r="V444" s="31"/>
      <c r="W444" s="31"/>
      <c r="X444" s="46"/>
      <c r="Y444" s="46"/>
      <c r="Z444" s="46"/>
      <c r="AA444" s="46"/>
      <c r="AB444" s="46"/>
      <c r="AC444" s="46"/>
    </row>
    <row r="445" spans="1:29" ht="39.950000000000003" customHeight="1" x14ac:dyDescent="0.45">
      <c r="A445" s="155"/>
      <c r="B445" s="157"/>
      <c r="C445" s="66">
        <v>442</v>
      </c>
      <c r="D445" s="75" t="s">
        <v>315</v>
      </c>
      <c r="E445" s="115" t="s">
        <v>948</v>
      </c>
      <c r="F445" s="49" t="s">
        <v>35</v>
      </c>
      <c r="G445" s="49" t="s">
        <v>40</v>
      </c>
      <c r="H445" s="94">
        <v>5.58</v>
      </c>
      <c r="I445" s="32"/>
      <c r="J445" s="38">
        <f t="shared" si="12"/>
        <v>0</v>
      </c>
      <c r="K445" s="39" t="str">
        <f t="shared" si="13"/>
        <v>OK</v>
      </c>
      <c r="L445" s="128"/>
      <c r="M445" s="128"/>
      <c r="N445" s="128"/>
      <c r="O445" s="128"/>
      <c r="P445" s="128"/>
      <c r="Q445" s="128"/>
      <c r="R445" s="31"/>
      <c r="S445" s="31"/>
      <c r="T445" s="31"/>
      <c r="U445" s="31"/>
      <c r="V445" s="31"/>
      <c r="W445" s="31"/>
      <c r="X445" s="46"/>
      <c r="Y445" s="46"/>
      <c r="Z445" s="46"/>
      <c r="AA445" s="46"/>
      <c r="AB445" s="46"/>
      <c r="AC445" s="46"/>
    </row>
    <row r="446" spans="1:29" ht="39.950000000000003" customHeight="1" x14ac:dyDescent="0.45">
      <c r="A446" s="155"/>
      <c r="B446" s="157"/>
      <c r="C446" s="66">
        <v>443</v>
      </c>
      <c r="D446" s="75" t="s">
        <v>316</v>
      </c>
      <c r="E446" s="115" t="s">
        <v>948</v>
      </c>
      <c r="F446" s="49" t="s">
        <v>35</v>
      </c>
      <c r="G446" s="49" t="s">
        <v>40</v>
      </c>
      <c r="H446" s="94">
        <v>14.9</v>
      </c>
      <c r="I446" s="32"/>
      <c r="J446" s="38">
        <f t="shared" si="12"/>
        <v>0</v>
      </c>
      <c r="K446" s="39" t="str">
        <f t="shared" si="13"/>
        <v>OK</v>
      </c>
      <c r="L446" s="128"/>
      <c r="M446" s="128"/>
      <c r="N446" s="128"/>
      <c r="O446" s="128"/>
      <c r="P446" s="128"/>
      <c r="Q446" s="128"/>
      <c r="R446" s="31"/>
      <c r="S446" s="31"/>
      <c r="T446" s="31"/>
      <c r="U446" s="31"/>
      <c r="V446" s="31"/>
      <c r="W446" s="31"/>
      <c r="X446" s="46"/>
      <c r="Y446" s="46"/>
      <c r="Z446" s="46"/>
      <c r="AA446" s="46"/>
      <c r="AB446" s="46"/>
      <c r="AC446" s="46"/>
    </row>
    <row r="447" spans="1:29" ht="39.950000000000003" customHeight="1" x14ac:dyDescent="0.45">
      <c r="A447" s="155"/>
      <c r="B447" s="157"/>
      <c r="C447" s="66">
        <v>444</v>
      </c>
      <c r="D447" s="75" t="s">
        <v>317</v>
      </c>
      <c r="E447" s="115" t="s">
        <v>948</v>
      </c>
      <c r="F447" s="49" t="s">
        <v>35</v>
      </c>
      <c r="G447" s="49" t="s">
        <v>40</v>
      </c>
      <c r="H447" s="94">
        <v>4.8899999999999997</v>
      </c>
      <c r="I447" s="32"/>
      <c r="J447" s="38">
        <f t="shared" si="12"/>
        <v>0</v>
      </c>
      <c r="K447" s="39" t="str">
        <f t="shared" si="13"/>
        <v>OK</v>
      </c>
      <c r="L447" s="128"/>
      <c r="M447" s="128"/>
      <c r="N447" s="128"/>
      <c r="O447" s="128"/>
      <c r="P447" s="128"/>
      <c r="Q447" s="128"/>
      <c r="R447" s="31"/>
      <c r="S447" s="31"/>
      <c r="T447" s="31"/>
      <c r="U447" s="31"/>
      <c r="V447" s="31"/>
      <c r="W447" s="31"/>
      <c r="X447" s="46"/>
      <c r="Y447" s="46"/>
      <c r="Z447" s="46"/>
      <c r="AA447" s="46"/>
      <c r="AB447" s="46"/>
      <c r="AC447" s="46"/>
    </row>
    <row r="448" spans="1:29" ht="39.950000000000003" customHeight="1" x14ac:dyDescent="0.45">
      <c r="A448" s="155"/>
      <c r="B448" s="157"/>
      <c r="C448" s="66">
        <v>445</v>
      </c>
      <c r="D448" s="75" t="s">
        <v>318</v>
      </c>
      <c r="E448" s="115" t="s">
        <v>948</v>
      </c>
      <c r="F448" s="49" t="s">
        <v>35</v>
      </c>
      <c r="G448" s="49" t="s">
        <v>40</v>
      </c>
      <c r="H448" s="94">
        <v>5.79</v>
      </c>
      <c r="I448" s="32"/>
      <c r="J448" s="38">
        <f t="shared" si="12"/>
        <v>0</v>
      </c>
      <c r="K448" s="39" t="str">
        <f t="shared" si="13"/>
        <v>OK</v>
      </c>
      <c r="L448" s="128"/>
      <c r="M448" s="128"/>
      <c r="N448" s="128"/>
      <c r="O448" s="128"/>
      <c r="P448" s="128"/>
      <c r="Q448" s="128"/>
      <c r="R448" s="31"/>
      <c r="S448" s="31"/>
      <c r="T448" s="31"/>
      <c r="U448" s="31"/>
      <c r="V448" s="31"/>
      <c r="W448" s="31"/>
      <c r="X448" s="46"/>
      <c r="Y448" s="46"/>
      <c r="Z448" s="46"/>
      <c r="AA448" s="46"/>
      <c r="AB448" s="46"/>
      <c r="AC448" s="46"/>
    </row>
    <row r="449" spans="1:29" ht="39.950000000000003" customHeight="1" x14ac:dyDescent="0.45">
      <c r="A449" s="155"/>
      <c r="B449" s="157"/>
      <c r="C449" s="66">
        <v>446</v>
      </c>
      <c r="D449" s="75" t="s">
        <v>319</v>
      </c>
      <c r="E449" s="115" t="s">
        <v>948</v>
      </c>
      <c r="F449" s="49" t="s">
        <v>35</v>
      </c>
      <c r="G449" s="49" t="s">
        <v>40</v>
      </c>
      <c r="H449" s="94">
        <v>4.26</v>
      </c>
      <c r="I449" s="32"/>
      <c r="J449" s="38">
        <f t="shared" si="12"/>
        <v>0</v>
      </c>
      <c r="K449" s="39" t="str">
        <f t="shared" si="13"/>
        <v>OK</v>
      </c>
      <c r="L449" s="128"/>
      <c r="M449" s="128"/>
      <c r="N449" s="128"/>
      <c r="O449" s="128"/>
      <c r="P449" s="128"/>
      <c r="Q449" s="128"/>
      <c r="R449" s="31"/>
      <c r="S449" s="31"/>
      <c r="T449" s="31"/>
      <c r="U449" s="31"/>
      <c r="V449" s="31"/>
      <c r="W449" s="31"/>
      <c r="X449" s="46"/>
      <c r="Y449" s="46"/>
      <c r="Z449" s="46"/>
      <c r="AA449" s="46"/>
      <c r="AB449" s="46"/>
      <c r="AC449" s="46"/>
    </row>
    <row r="450" spans="1:29" ht="39.950000000000003" customHeight="1" x14ac:dyDescent="0.45">
      <c r="A450" s="155"/>
      <c r="B450" s="157"/>
      <c r="C450" s="66">
        <v>447</v>
      </c>
      <c r="D450" s="75" t="s">
        <v>320</v>
      </c>
      <c r="E450" s="115" t="s">
        <v>948</v>
      </c>
      <c r="F450" s="49" t="s">
        <v>35</v>
      </c>
      <c r="G450" s="49" t="s">
        <v>40</v>
      </c>
      <c r="H450" s="94">
        <v>3.16</v>
      </c>
      <c r="I450" s="32"/>
      <c r="J450" s="38">
        <f t="shared" si="12"/>
        <v>0</v>
      </c>
      <c r="K450" s="39" t="str">
        <f t="shared" si="13"/>
        <v>OK</v>
      </c>
      <c r="L450" s="128"/>
      <c r="M450" s="128"/>
      <c r="N450" s="128"/>
      <c r="O450" s="128"/>
      <c r="P450" s="128"/>
      <c r="Q450" s="128"/>
      <c r="R450" s="31"/>
      <c r="S450" s="31"/>
      <c r="T450" s="31"/>
      <c r="U450" s="31"/>
      <c r="V450" s="31"/>
      <c r="W450" s="31"/>
      <c r="X450" s="46"/>
      <c r="Y450" s="46"/>
      <c r="Z450" s="46"/>
      <c r="AA450" s="46"/>
      <c r="AB450" s="46"/>
      <c r="AC450" s="46"/>
    </row>
    <row r="451" spans="1:29" ht="39.950000000000003" customHeight="1" x14ac:dyDescent="0.45">
      <c r="A451" s="155"/>
      <c r="B451" s="157"/>
      <c r="C451" s="66">
        <v>448</v>
      </c>
      <c r="D451" s="75" t="s">
        <v>321</v>
      </c>
      <c r="E451" s="115" t="s">
        <v>948</v>
      </c>
      <c r="F451" s="49" t="s">
        <v>35</v>
      </c>
      <c r="G451" s="49" t="s">
        <v>40</v>
      </c>
      <c r="H451" s="94">
        <v>2.63</v>
      </c>
      <c r="I451" s="32"/>
      <c r="J451" s="38">
        <f t="shared" si="12"/>
        <v>0</v>
      </c>
      <c r="K451" s="39" t="str">
        <f t="shared" si="13"/>
        <v>OK</v>
      </c>
      <c r="L451" s="128"/>
      <c r="M451" s="128"/>
      <c r="N451" s="128"/>
      <c r="O451" s="128"/>
      <c r="P451" s="128"/>
      <c r="Q451" s="128"/>
      <c r="R451" s="31"/>
      <c r="S451" s="31"/>
      <c r="T451" s="31"/>
      <c r="U451" s="31"/>
      <c r="V451" s="31"/>
      <c r="W451" s="31"/>
      <c r="X451" s="46"/>
      <c r="Y451" s="46"/>
      <c r="Z451" s="46"/>
      <c r="AA451" s="46"/>
      <c r="AB451" s="46"/>
      <c r="AC451" s="46"/>
    </row>
    <row r="452" spans="1:29" ht="39.950000000000003" customHeight="1" x14ac:dyDescent="0.45">
      <c r="A452" s="155"/>
      <c r="B452" s="157"/>
      <c r="C452" s="66">
        <v>449</v>
      </c>
      <c r="D452" s="75" t="s">
        <v>322</v>
      </c>
      <c r="E452" s="115" t="s">
        <v>948</v>
      </c>
      <c r="F452" s="49" t="s">
        <v>35</v>
      </c>
      <c r="G452" s="49" t="s">
        <v>40</v>
      </c>
      <c r="H452" s="94">
        <v>4.0999999999999996</v>
      </c>
      <c r="I452" s="32"/>
      <c r="J452" s="38">
        <f t="shared" si="12"/>
        <v>0</v>
      </c>
      <c r="K452" s="39" t="str">
        <f t="shared" si="13"/>
        <v>OK</v>
      </c>
      <c r="L452" s="128"/>
      <c r="M452" s="128"/>
      <c r="N452" s="128"/>
      <c r="O452" s="128"/>
      <c r="P452" s="128"/>
      <c r="Q452" s="128"/>
      <c r="R452" s="31"/>
      <c r="S452" s="31"/>
      <c r="T452" s="31"/>
      <c r="U452" s="31"/>
      <c r="V452" s="31"/>
      <c r="W452" s="31"/>
      <c r="X452" s="46"/>
      <c r="Y452" s="46"/>
      <c r="Z452" s="46"/>
      <c r="AA452" s="46"/>
      <c r="AB452" s="46"/>
      <c r="AC452" s="46"/>
    </row>
    <row r="453" spans="1:29" ht="39.950000000000003" customHeight="1" x14ac:dyDescent="0.45">
      <c r="A453" s="155"/>
      <c r="B453" s="157"/>
      <c r="C453" s="66">
        <v>450</v>
      </c>
      <c r="D453" s="75" t="s">
        <v>323</v>
      </c>
      <c r="E453" s="115" t="s">
        <v>948</v>
      </c>
      <c r="F453" s="49" t="s">
        <v>35</v>
      </c>
      <c r="G453" s="49" t="s">
        <v>40</v>
      </c>
      <c r="H453" s="94">
        <v>2.82</v>
      </c>
      <c r="I453" s="32"/>
      <c r="J453" s="38">
        <f t="shared" ref="J453:J516" si="14">I453-(SUM(L453:AC453))</f>
        <v>0</v>
      </c>
      <c r="K453" s="39" t="str">
        <f t="shared" ref="K453:K516" si="15">IF(J453&lt;0,"ATENÇÃO","OK")</f>
        <v>OK</v>
      </c>
      <c r="L453" s="128"/>
      <c r="M453" s="128"/>
      <c r="N453" s="128"/>
      <c r="O453" s="128"/>
      <c r="P453" s="128"/>
      <c r="Q453" s="128"/>
      <c r="R453" s="31"/>
      <c r="S453" s="31"/>
      <c r="T453" s="31"/>
      <c r="U453" s="31"/>
      <c r="V453" s="31"/>
      <c r="W453" s="31"/>
      <c r="X453" s="46"/>
      <c r="Y453" s="46"/>
      <c r="Z453" s="46"/>
      <c r="AA453" s="46"/>
      <c r="AB453" s="46"/>
      <c r="AC453" s="46"/>
    </row>
    <row r="454" spans="1:29" ht="39.950000000000003" customHeight="1" x14ac:dyDescent="0.45">
      <c r="A454" s="155"/>
      <c r="B454" s="157"/>
      <c r="C454" s="66">
        <v>451</v>
      </c>
      <c r="D454" s="75" t="s">
        <v>324</v>
      </c>
      <c r="E454" s="115" t="s">
        <v>948</v>
      </c>
      <c r="F454" s="49" t="s">
        <v>35</v>
      </c>
      <c r="G454" s="49" t="s">
        <v>40</v>
      </c>
      <c r="H454" s="94">
        <v>4.25</v>
      </c>
      <c r="I454" s="32"/>
      <c r="J454" s="38">
        <f t="shared" si="14"/>
        <v>0</v>
      </c>
      <c r="K454" s="39" t="str">
        <f t="shared" si="15"/>
        <v>OK</v>
      </c>
      <c r="L454" s="128"/>
      <c r="M454" s="128"/>
      <c r="N454" s="128"/>
      <c r="O454" s="128"/>
      <c r="P454" s="128"/>
      <c r="Q454" s="128"/>
      <c r="R454" s="31"/>
      <c r="S454" s="31"/>
      <c r="T454" s="31"/>
      <c r="U454" s="31"/>
      <c r="V454" s="31"/>
      <c r="W454" s="31"/>
      <c r="X454" s="46"/>
      <c r="Y454" s="46"/>
      <c r="Z454" s="46"/>
      <c r="AA454" s="46"/>
      <c r="AB454" s="46"/>
      <c r="AC454" s="46"/>
    </row>
    <row r="455" spans="1:29" ht="39.950000000000003" customHeight="1" x14ac:dyDescent="0.45">
      <c r="A455" s="155"/>
      <c r="B455" s="157"/>
      <c r="C455" s="66">
        <v>452</v>
      </c>
      <c r="D455" s="75" t="s">
        <v>325</v>
      </c>
      <c r="E455" s="115" t="s">
        <v>948</v>
      </c>
      <c r="F455" s="49" t="s">
        <v>35</v>
      </c>
      <c r="G455" s="49" t="s">
        <v>40</v>
      </c>
      <c r="H455" s="94">
        <v>1.57</v>
      </c>
      <c r="I455" s="32"/>
      <c r="J455" s="38">
        <f t="shared" si="14"/>
        <v>0</v>
      </c>
      <c r="K455" s="39" t="str">
        <f t="shared" si="15"/>
        <v>OK</v>
      </c>
      <c r="L455" s="128"/>
      <c r="M455" s="128"/>
      <c r="N455" s="128"/>
      <c r="O455" s="128"/>
      <c r="P455" s="128"/>
      <c r="Q455" s="128"/>
      <c r="R455" s="31"/>
      <c r="S455" s="31"/>
      <c r="T455" s="31"/>
      <c r="U455" s="31"/>
      <c r="V455" s="31"/>
      <c r="W455" s="31"/>
      <c r="X455" s="46"/>
      <c r="Y455" s="46"/>
      <c r="Z455" s="46"/>
      <c r="AA455" s="46"/>
      <c r="AB455" s="46"/>
      <c r="AC455" s="46"/>
    </row>
    <row r="456" spans="1:29" ht="39.950000000000003" customHeight="1" x14ac:dyDescent="0.45">
      <c r="A456" s="155"/>
      <c r="B456" s="157"/>
      <c r="C456" s="66">
        <v>453</v>
      </c>
      <c r="D456" s="75" t="s">
        <v>326</v>
      </c>
      <c r="E456" s="115" t="s">
        <v>948</v>
      </c>
      <c r="F456" s="49" t="s">
        <v>35</v>
      </c>
      <c r="G456" s="49" t="s">
        <v>40</v>
      </c>
      <c r="H456" s="94">
        <v>7.85</v>
      </c>
      <c r="I456" s="32"/>
      <c r="J456" s="38">
        <f t="shared" si="14"/>
        <v>0</v>
      </c>
      <c r="K456" s="39" t="str">
        <f t="shared" si="15"/>
        <v>OK</v>
      </c>
      <c r="L456" s="128"/>
      <c r="M456" s="128"/>
      <c r="N456" s="128"/>
      <c r="O456" s="128"/>
      <c r="P456" s="128"/>
      <c r="Q456" s="128"/>
      <c r="R456" s="31"/>
      <c r="S456" s="31"/>
      <c r="T456" s="31"/>
      <c r="U456" s="31"/>
      <c r="V456" s="31"/>
      <c r="W456" s="31"/>
      <c r="X456" s="46"/>
      <c r="Y456" s="46"/>
      <c r="Z456" s="46"/>
      <c r="AA456" s="46"/>
      <c r="AB456" s="46"/>
      <c r="AC456" s="46"/>
    </row>
    <row r="457" spans="1:29" ht="39.950000000000003" customHeight="1" x14ac:dyDescent="0.45">
      <c r="A457" s="155"/>
      <c r="B457" s="157"/>
      <c r="C457" s="66">
        <v>454</v>
      </c>
      <c r="D457" s="75" t="s">
        <v>327</v>
      </c>
      <c r="E457" s="115" t="s">
        <v>948</v>
      </c>
      <c r="F457" s="49" t="s">
        <v>35</v>
      </c>
      <c r="G457" s="49" t="s">
        <v>40</v>
      </c>
      <c r="H457" s="94">
        <v>8.91</v>
      </c>
      <c r="I457" s="32"/>
      <c r="J457" s="38">
        <f t="shared" si="14"/>
        <v>0</v>
      </c>
      <c r="K457" s="39" t="str">
        <f t="shared" si="15"/>
        <v>OK</v>
      </c>
      <c r="L457" s="128"/>
      <c r="M457" s="128"/>
      <c r="N457" s="128"/>
      <c r="O457" s="128"/>
      <c r="P457" s="128"/>
      <c r="Q457" s="128"/>
      <c r="R457" s="31"/>
      <c r="S457" s="31"/>
      <c r="T457" s="31"/>
      <c r="U457" s="31"/>
      <c r="V457" s="31"/>
      <c r="W457" s="31"/>
      <c r="X457" s="46"/>
      <c r="Y457" s="46"/>
      <c r="Z457" s="46"/>
      <c r="AA457" s="46"/>
      <c r="AB457" s="46"/>
      <c r="AC457" s="46"/>
    </row>
    <row r="458" spans="1:29" ht="39.950000000000003" customHeight="1" x14ac:dyDescent="0.45">
      <c r="A458" s="155"/>
      <c r="B458" s="157"/>
      <c r="C458" s="66">
        <v>455</v>
      </c>
      <c r="D458" s="75" t="s">
        <v>328</v>
      </c>
      <c r="E458" s="115" t="s">
        <v>948</v>
      </c>
      <c r="F458" s="49" t="s">
        <v>35</v>
      </c>
      <c r="G458" s="49" t="s">
        <v>40</v>
      </c>
      <c r="H458" s="94">
        <v>9.02</v>
      </c>
      <c r="I458" s="32"/>
      <c r="J458" s="38">
        <f t="shared" si="14"/>
        <v>0</v>
      </c>
      <c r="K458" s="39" t="str">
        <f t="shared" si="15"/>
        <v>OK</v>
      </c>
      <c r="L458" s="128"/>
      <c r="M458" s="128"/>
      <c r="N458" s="128"/>
      <c r="O458" s="128"/>
      <c r="P458" s="128"/>
      <c r="Q458" s="128"/>
      <c r="R458" s="31"/>
      <c r="S458" s="31"/>
      <c r="T458" s="31"/>
      <c r="U458" s="31"/>
      <c r="V458" s="31"/>
      <c r="W458" s="31"/>
      <c r="X458" s="46"/>
      <c r="Y458" s="46"/>
      <c r="Z458" s="46"/>
      <c r="AA458" s="46"/>
      <c r="AB458" s="46"/>
      <c r="AC458" s="46"/>
    </row>
    <row r="459" spans="1:29" ht="39.950000000000003" customHeight="1" x14ac:dyDescent="0.45">
      <c r="A459" s="155"/>
      <c r="B459" s="157"/>
      <c r="C459" s="66">
        <v>456</v>
      </c>
      <c r="D459" s="75" t="s">
        <v>329</v>
      </c>
      <c r="E459" s="115" t="s">
        <v>948</v>
      </c>
      <c r="F459" s="49" t="s">
        <v>35</v>
      </c>
      <c r="G459" s="49" t="s">
        <v>40</v>
      </c>
      <c r="H459" s="94">
        <v>1.0900000000000001</v>
      </c>
      <c r="I459" s="32"/>
      <c r="J459" s="38">
        <f t="shared" si="14"/>
        <v>0</v>
      </c>
      <c r="K459" s="39" t="str">
        <f t="shared" si="15"/>
        <v>OK</v>
      </c>
      <c r="L459" s="128"/>
      <c r="M459" s="128"/>
      <c r="N459" s="128"/>
      <c r="O459" s="128"/>
      <c r="P459" s="128"/>
      <c r="Q459" s="128"/>
      <c r="R459" s="31"/>
      <c r="S459" s="31"/>
      <c r="T459" s="31"/>
      <c r="U459" s="31"/>
      <c r="V459" s="31"/>
      <c r="W459" s="31"/>
      <c r="X459" s="46"/>
      <c r="Y459" s="46"/>
      <c r="Z459" s="46"/>
      <c r="AA459" s="46"/>
      <c r="AB459" s="46"/>
      <c r="AC459" s="46"/>
    </row>
    <row r="460" spans="1:29" ht="39.950000000000003" customHeight="1" x14ac:dyDescent="0.45">
      <c r="A460" s="155"/>
      <c r="B460" s="157"/>
      <c r="C460" s="66">
        <v>457</v>
      </c>
      <c r="D460" s="75" t="s">
        <v>330</v>
      </c>
      <c r="E460" s="115" t="s">
        <v>948</v>
      </c>
      <c r="F460" s="49" t="s">
        <v>35</v>
      </c>
      <c r="G460" s="49" t="s">
        <v>40</v>
      </c>
      <c r="H460" s="94">
        <v>2.2000000000000002</v>
      </c>
      <c r="I460" s="32"/>
      <c r="J460" s="38">
        <f t="shared" si="14"/>
        <v>0</v>
      </c>
      <c r="K460" s="39" t="str">
        <f t="shared" si="15"/>
        <v>OK</v>
      </c>
      <c r="L460" s="128"/>
      <c r="M460" s="128"/>
      <c r="N460" s="128"/>
      <c r="O460" s="128"/>
      <c r="P460" s="128"/>
      <c r="Q460" s="128"/>
      <c r="R460" s="31"/>
      <c r="S460" s="31"/>
      <c r="T460" s="31"/>
      <c r="U460" s="31"/>
      <c r="V460" s="31"/>
      <c r="W460" s="31"/>
      <c r="X460" s="46"/>
      <c r="Y460" s="46"/>
      <c r="Z460" s="46"/>
      <c r="AA460" s="46"/>
      <c r="AB460" s="46"/>
      <c r="AC460" s="46"/>
    </row>
    <row r="461" spans="1:29" ht="39.950000000000003" customHeight="1" x14ac:dyDescent="0.45">
      <c r="A461" s="155"/>
      <c r="B461" s="157"/>
      <c r="C461" s="66">
        <v>458</v>
      </c>
      <c r="D461" s="75" t="s">
        <v>331</v>
      </c>
      <c r="E461" s="115" t="s">
        <v>948</v>
      </c>
      <c r="F461" s="49" t="s">
        <v>35</v>
      </c>
      <c r="G461" s="49" t="s">
        <v>40</v>
      </c>
      <c r="H461" s="94">
        <v>3.71</v>
      </c>
      <c r="I461" s="32"/>
      <c r="J461" s="38">
        <f t="shared" si="14"/>
        <v>0</v>
      </c>
      <c r="K461" s="39" t="str">
        <f t="shared" si="15"/>
        <v>OK</v>
      </c>
      <c r="L461" s="128"/>
      <c r="M461" s="128"/>
      <c r="N461" s="128"/>
      <c r="O461" s="128"/>
      <c r="P461" s="128"/>
      <c r="Q461" s="128"/>
      <c r="R461" s="31"/>
      <c r="S461" s="31"/>
      <c r="T461" s="31"/>
      <c r="U461" s="31"/>
      <c r="V461" s="31"/>
      <c r="W461" s="31"/>
      <c r="X461" s="46"/>
      <c r="Y461" s="46"/>
      <c r="Z461" s="46"/>
      <c r="AA461" s="46"/>
      <c r="AB461" s="46"/>
      <c r="AC461" s="46"/>
    </row>
    <row r="462" spans="1:29" ht="39.950000000000003" customHeight="1" x14ac:dyDescent="0.45">
      <c r="A462" s="155"/>
      <c r="B462" s="157"/>
      <c r="C462" s="66">
        <v>459</v>
      </c>
      <c r="D462" s="75" t="s">
        <v>332</v>
      </c>
      <c r="E462" s="115" t="s">
        <v>948</v>
      </c>
      <c r="F462" s="49" t="s">
        <v>35</v>
      </c>
      <c r="G462" s="49" t="s">
        <v>40</v>
      </c>
      <c r="H462" s="94">
        <v>6.8</v>
      </c>
      <c r="I462" s="32"/>
      <c r="J462" s="38">
        <f t="shared" si="14"/>
        <v>0</v>
      </c>
      <c r="K462" s="39" t="str">
        <f t="shared" si="15"/>
        <v>OK</v>
      </c>
      <c r="L462" s="128"/>
      <c r="M462" s="128"/>
      <c r="N462" s="128"/>
      <c r="O462" s="128"/>
      <c r="P462" s="128"/>
      <c r="Q462" s="128"/>
      <c r="R462" s="31"/>
      <c r="S462" s="31"/>
      <c r="T462" s="31"/>
      <c r="U462" s="31"/>
      <c r="V462" s="31"/>
      <c r="W462" s="31"/>
      <c r="X462" s="46"/>
      <c r="Y462" s="46"/>
      <c r="Z462" s="46"/>
      <c r="AA462" s="46"/>
      <c r="AB462" s="46"/>
      <c r="AC462" s="46"/>
    </row>
    <row r="463" spans="1:29" ht="39.950000000000003" customHeight="1" x14ac:dyDescent="0.45">
      <c r="A463" s="155"/>
      <c r="B463" s="157"/>
      <c r="C463" s="66">
        <v>460</v>
      </c>
      <c r="D463" s="75" t="s">
        <v>333</v>
      </c>
      <c r="E463" s="115" t="s">
        <v>948</v>
      </c>
      <c r="F463" s="49" t="s">
        <v>35</v>
      </c>
      <c r="G463" s="49" t="s">
        <v>40</v>
      </c>
      <c r="H463" s="94">
        <v>2.66</v>
      </c>
      <c r="I463" s="32"/>
      <c r="J463" s="38">
        <f t="shared" si="14"/>
        <v>0</v>
      </c>
      <c r="K463" s="39" t="str">
        <f t="shared" si="15"/>
        <v>OK</v>
      </c>
      <c r="L463" s="128"/>
      <c r="M463" s="128"/>
      <c r="N463" s="128"/>
      <c r="O463" s="128"/>
      <c r="P463" s="128"/>
      <c r="Q463" s="128"/>
      <c r="R463" s="31"/>
      <c r="S463" s="31"/>
      <c r="T463" s="31"/>
      <c r="U463" s="31"/>
      <c r="V463" s="31"/>
      <c r="W463" s="31"/>
      <c r="X463" s="46"/>
      <c r="Y463" s="46"/>
      <c r="Z463" s="46"/>
      <c r="AA463" s="46"/>
      <c r="AB463" s="46"/>
      <c r="AC463" s="46"/>
    </row>
    <row r="464" spans="1:29" ht="39.950000000000003" customHeight="1" x14ac:dyDescent="0.45">
      <c r="A464" s="155"/>
      <c r="B464" s="157"/>
      <c r="C464" s="66">
        <v>461</v>
      </c>
      <c r="D464" s="75" t="s">
        <v>334</v>
      </c>
      <c r="E464" s="115" t="s">
        <v>948</v>
      </c>
      <c r="F464" s="49" t="s">
        <v>35</v>
      </c>
      <c r="G464" s="49" t="s">
        <v>40</v>
      </c>
      <c r="H464" s="94">
        <v>5.69</v>
      </c>
      <c r="I464" s="32"/>
      <c r="J464" s="38">
        <f t="shared" si="14"/>
        <v>0</v>
      </c>
      <c r="K464" s="39" t="str">
        <f t="shared" si="15"/>
        <v>OK</v>
      </c>
      <c r="L464" s="128"/>
      <c r="M464" s="128"/>
      <c r="N464" s="128"/>
      <c r="O464" s="128"/>
      <c r="P464" s="128"/>
      <c r="Q464" s="128"/>
      <c r="R464" s="31"/>
      <c r="S464" s="31"/>
      <c r="T464" s="31"/>
      <c r="U464" s="31"/>
      <c r="V464" s="31"/>
      <c r="W464" s="31"/>
      <c r="X464" s="46"/>
      <c r="Y464" s="46"/>
      <c r="Z464" s="46"/>
      <c r="AA464" s="46"/>
      <c r="AB464" s="46"/>
      <c r="AC464" s="46"/>
    </row>
    <row r="465" spans="1:29" ht="39.950000000000003" customHeight="1" x14ac:dyDescent="0.45">
      <c r="A465" s="155"/>
      <c r="B465" s="157"/>
      <c r="C465" s="66">
        <v>462</v>
      </c>
      <c r="D465" s="75" t="s">
        <v>335</v>
      </c>
      <c r="E465" s="115" t="s">
        <v>948</v>
      </c>
      <c r="F465" s="49" t="s">
        <v>35</v>
      </c>
      <c r="G465" s="49" t="s">
        <v>40</v>
      </c>
      <c r="H465" s="94">
        <v>1.8</v>
      </c>
      <c r="I465" s="32"/>
      <c r="J465" s="38">
        <f t="shared" si="14"/>
        <v>0</v>
      </c>
      <c r="K465" s="39" t="str">
        <f t="shared" si="15"/>
        <v>OK</v>
      </c>
      <c r="L465" s="128"/>
      <c r="M465" s="128"/>
      <c r="N465" s="128"/>
      <c r="O465" s="128"/>
      <c r="P465" s="128"/>
      <c r="Q465" s="128"/>
      <c r="R465" s="31"/>
      <c r="S465" s="31"/>
      <c r="T465" s="31"/>
      <c r="U465" s="31"/>
      <c r="V465" s="31"/>
      <c r="W465" s="31"/>
      <c r="X465" s="46"/>
      <c r="Y465" s="46"/>
      <c r="Z465" s="46"/>
      <c r="AA465" s="46"/>
      <c r="AB465" s="46"/>
      <c r="AC465" s="46"/>
    </row>
    <row r="466" spans="1:29" ht="39.950000000000003" customHeight="1" x14ac:dyDescent="0.45">
      <c r="A466" s="155"/>
      <c r="B466" s="157"/>
      <c r="C466" s="66">
        <v>463</v>
      </c>
      <c r="D466" s="75" t="s">
        <v>336</v>
      </c>
      <c r="E466" s="115" t="s">
        <v>948</v>
      </c>
      <c r="F466" s="49" t="s">
        <v>35</v>
      </c>
      <c r="G466" s="49" t="s">
        <v>40</v>
      </c>
      <c r="H466" s="94">
        <v>7.31</v>
      </c>
      <c r="I466" s="32"/>
      <c r="J466" s="38">
        <f t="shared" si="14"/>
        <v>0</v>
      </c>
      <c r="K466" s="39" t="str">
        <f t="shared" si="15"/>
        <v>OK</v>
      </c>
      <c r="L466" s="128"/>
      <c r="M466" s="128"/>
      <c r="N466" s="128"/>
      <c r="O466" s="128"/>
      <c r="P466" s="128"/>
      <c r="Q466" s="128"/>
      <c r="R466" s="31"/>
      <c r="S466" s="31"/>
      <c r="T466" s="31"/>
      <c r="U466" s="31"/>
      <c r="V466" s="31"/>
      <c r="W466" s="31"/>
      <c r="X466" s="46"/>
      <c r="Y466" s="46"/>
      <c r="Z466" s="46"/>
      <c r="AA466" s="46"/>
      <c r="AB466" s="46"/>
      <c r="AC466" s="46"/>
    </row>
    <row r="467" spans="1:29" ht="39.950000000000003" customHeight="1" x14ac:dyDescent="0.45">
      <c r="A467" s="155"/>
      <c r="B467" s="157"/>
      <c r="C467" s="66">
        <v>464</v>
      </c>
      <c r="D467" s="75" t="s">
        <v>337</v>
      </c>
      <c r="E467" s="115" t="s">
        <v>957</v>
      </c>
      <c r="F467" s="49" t="s">
        <v>4</v>
      </c>
      <c r="G467" s="49" t="s">
        <v>40</v>
      </c>
      <c r="H467" s="94">
        <v>9.25</v>
      </c>
      <c r="I467" s="32"/>
      <c r="J467" s="38">
        <f t="shared" si="14"/>
        <v>0</v>
      </c>
      <c r="K467" s="39" t="str">
        <f t="shared" si="15"/>
        <v>OK</v>
      </c>
      <c r="L467" s="128"/>
      <c r="M467" s="128"/>
      <c r="N467" s="128"/>
      <c r="O467" s="128"/>
      <c r="P467" s="128"/>
      <c r="Q467" s="128"/>
      <c r="R467" s="31"/>
      <c r="S467" s="31"/>
      <c r="T467" s="31"/>
      <c r="U467" s="31"/>
      <c r="V467" s="31"/>
      <c r="W467" s="31"/>
      <c r="X467" s="46"/>
      <c r="Y467" s="46"/>
      <c r="Z467" s="46"/>
      <c r="AA467" s="46"/>
      <c r="AB467" s="46"/>
      <c r="AC467" s="46"/>
    </row>
    <row r="468" spans="1:29" ht="39.950000000000003" customHeight="1" x14ac:dyDescent="0.45">
      <c r="A468" s="155"/>
      <c r="B468" s="157"/>
      <c r="C468" s="66">
        <v>465</v>
      </c>
      <c r="D468" s="75" t="s">
        <v>958</v>
      </c>
      <c r="E468" s="115" t="s">
        <v>957</v>
      </c>
      <c r="F468" s="49" t="s">
        <v>4</v>
      </c>
      <c r="G468" s="49" t="s">
        <v>40</v>
      </c>
      <c r="H468" s="94">
        <v>3.58</v>
      </c>
      <c r="I468" s="32"/>
      <c r="J468" s="38">
        <f t="shared" si="14"/>
        <v>0</v>
      </c>
      <c r="K468" s="39" t="str">
        <f t="shared" si="15"/>
        <v>OK</v>
      </c>
      <c r="L468" s="128"/>
      <c r="M468" s="128"/>
      <c r="N468" s="128"/>
      <c r="O468" s="128"/>
      <c r="P468" s="128"/>
      <c r="Q468" s="128"/>
      <c r="R468" s="31"/>
      <c r="S468" s="31"/>
      <c r="T468" s="31"/>
      <c r="U468" s="31"/>
      <c r="V468" s="31"/>
      <c r="W468" s="31"/>
      <c r="X468" s="46"/>
      <c r="Y468" s="46"/>
      <c r="Z468" s="46"/>
      <c r="AA468" s="46"/>
      <c r="AB468" s="46"/>
      <c r="AC468" s="46"/>
    </row>
    <row r="469" spans="1:29" ht="39.950000000000003" customHeight="1" x14ac:dyDescent="0.45">
      <c r="A469" s="155"/>
      <c r="B469" s="157"/>
      <c r="C469" s="66">
        <v>466</v>
      </c>
      <c r="D469" s="75" t="s">
        <v>338</v>
      </c>
      <c r="E469" s="115" t="s">
        <v>957</v>
      </c>
      <c r="F469" s="49" t="s">
        <v>4</v>
      </c>
      <c r="G469" s="49" t="s">
        <v>40</v>
      </c>
      <c r="H469" s="94">
        <v>18.72</v>
      </c>
      <c r="I469" s="32"/>
      <c r="J469" s="38">
        <f t="shared" si="14"/>
        <v>0</v>
      </c>
      <c r="K469" s="39" t="str">
        <f t="shared" si="15"/>
        <v>OK</v>
      </c>
      <c r="L469" s="128"/>
      <c r="M469" s="128"/>
      <c r="N469" s="128"/>
      <c r="O469" s="128"/>
      <c r="P469" s="128"/>
      <c r="Q469" s="128"/>
      <c r="R469" s="31"/>
      <c r="S469" s="31"/>
      <c r="T469" s="31"/>
      <c r="U469" s="31"/>
      <c r="V469" s="31"/>
      <c r="W469" s="31"/>
      <c r="X469" s="46"/>
      <c r="Y469" s="46"/>
      <c r="Z469" s="46"/>
      <c r="AA469" s="46"/>
      <c r="AB469" s="46"/>
      <c r="AC469" s="46"/>
    </row>
    <row r="470" spans="1:29" ht="39.950000000000003" customHeight="1" x14ac:dyDescent="0.45">
      <c r="A470" s="155"/>
      <c r="B470" s="157"/>
      <c r="C470" s="66">
        <v>467</v>
      </c>
      <c r="D470" s="75" t="s">
        <v>339</v>
      </c>
      <c r="E470" s="115" t="s">
        <v>957</v>
      </c>
      <c r="F470" s="49" t="s">
        <v>4</v>
      </c>
      <c r="G470" s="49" t="s">
        <v>40</v>
      </c>
      <c r="H470" s="94">
        <v>50.3</v>
      </c>
      <c r="I470" s="32"/>
      <c r="J470" s="38">
        <f t="shared" si="14"/>
        <v>0</v>
      </c>
      <c r="K470" s="39" t="str">
        <f t="shared" si="15"/>
        <v>OK</v>
      </c>
      <c r="L470" s="128"/>
      <c r="M470" s="128"/>
      <c r="N470" s="128"/>
      <c r="O470" s="128"/>
      <c r="P470" s="128"/>
      <c r="Q470" s="128"/>
      <c r="R470" s="31"/>
      <c r="S470" s="31"/>
      <c r="T470" s="31"/>
      <c r="U470" s="31"/>
      <c r="V470" s="31"/>
      <c r="W470" s="31"/>
      <c r="X470" s="46"/>
      <c r="Y470" s="46"/>
      <c r="Z470" s="46"/>
      <c r="AA470" s="46"/>
      <c r="AB470" s="46"/>
      <c r="AC470" s="46"/>
    </row>
    <row r="471" spans="1:29" ht="39.950000000000003" customHeight="1" x14ac:dyDescent="0.45">
      <c r="A471" s="155"/>
      <c r="B471" s="157"/>
      <c r="C471" s="66">
        <v>468</v>
      </c>
      <c r="D471" s="75" t="s">
        <v>340</v>
      </c>
      <c r="E471" s="115" t="s">
        <v>959</v>
      </c>
      <c r="F471" s="49" t="s">
        <v>35</v>
      </c>
      <c r="G471" s="49" t="s">
        <v>40</v>
      </c>
      <c r="H471" s="94">
        <v>1.59</v>
      </c>
      <c r="I471" s="32"/>
      <c r="J471" s="38">
        <f t="shared" si="14"/>
        <v>0</v>
      </c>
      <c r="K471" s="39" t="str">
        <f t="shared" si="15"/>
        <v>OK</v>
      </c>
      <c r="L471" s="128"/>
      <c r="M471" s="128"/>
      <c r="N471" s="128"/>
      <c r="O471" s="128"/>
      <c r="P471" s="128"/>
      <c r="Q471" s="128"/>
      <c r="R471" s="31"/>
      <c r="S471" s="31"/>
      <c r="T471" s="31"/>
      <c r="U471" s="31"/>
      <c r="V471" s="31"/>
      <c r="W471" s="31"/>
      <c r="X471" s="46"/>
      <c r="Y471" s="46"/>
      <c r="Z471" s="46"/>
      <c r="AA471" s="46"/>
      <c r="AB471" s="46"/>
      <c r="AC471" s="46"/>
    </row>
    <row r="472" spans="1:29" ht="39.950000000000003" customHeight="1" x14ac:dyDescent="0.45">
      <c r="A472" s="155"/>
      <c r="B472" s="157"/>
      <c r="C472" s="66">
        <v>469</v>
      </c>
      <c r="D472" s="75" t="s">
        <v>341</v>
      </c>
      <c r="E472" s="115" t="s">
        <v>960</v>
      </c>
      <c r="F472" s="49" t="s">
        <v>35</v>
      </c>
      <c r="G472" s="49" t="s">
        <v>40</v>
      </c>
      <c r="H472" s="94">
        <v>2.4300000000000002</v>
      </c>
      <c r="I472" s="32"/>
      <c r="J472" s="38">
        <f t="shared" si="14"/>
        <v>0</v>
      </c>
      <c r="K472" s="39" t="str">
        <f t="shared" si="15"/>
        <v>OK</v>
      </c>
      <c r="L472" s="128"/>
      <c r="M472" s="128"/>
      <c r="N472" s="128"/>
      <c r="O472" s="128"/>
      <c r="P472" s="128"/>
      <c r="Q472" s="128"/>
      <c r="R472" s="31"/>
      <c r="S472" s="31"/>
      <c r="T472" s="31"/>
      <c r="U472" s="31"/>
      <c r="V472" s="31"/>
      <c r="W472" s="31"/>
      <c r="X472" s="46"/>
      <c r="Y472" s="46"/>
      <c r="Z472" s="46"/>
      <c r="AA472" s="46"/>
      <c r="AB472" s="46"/>
      <c r="AC472" s="46"/>
    </row>
    <row r="473" spans="1:29" ht="39.950000000000003" customHeight="1" x14ac:dyDescent="0.45">
      <c r="A473" s="155"/>
      <c r="B473" s="157"/>
      <c r="C473" s="66">
        <v>470</v>
      </c>
      <c r="D473" s="75" t="s">
        <v>342</v>
      </c>
      <c r="E473" s="115" t="s">
        <v>961</v>
      </c>
      <c r="F473" s="49" t="s">
        <v>35</v>
      </c>
      <c r="G473" s="49" t="s">
        <v>40</v>
      </c>
      <c r="H473" s="94">
        <v>72</v>
      </c>
      <c r="I473" s="32"/>
      <c r="J473" s="38">
        <f t="shared" si="14"/>
        <v>0</v>
      </c>
      <c r="K473" s="39" t="str">
        <f t="shared" si="15"/>
        <v>OK</v>
      </c>
      <c r="L473" s="128"/>
      <c r="M473" s="128"/>
      <c r="N473" s="128"/>
      <c r="O473" s="128"/>
      <c r="P473" s="128"/>
      <c r="Q473" s="128"/>
      <c r="R473" s="31"/>
      <c r="S473" s="31"/>
      <c r="T473" s="31"/>
      <c r="U473" s="31"/>
      <c r="V473" s="31"/>
      <c r="W473" s="31"/>
      <c r="X473" s="46"/>
      <c r="Y473" s="46"/>
      <c r="Z473" s="46"/>
      <c r="AA473" s="46"/>
      <c r="AB473" s="46"/>
      <c r="AC473" s="46"/>
    </row>
    <row r="474" spans="1:29" ht="39.950000000000003" customHeight="1" x14ac:dyDescent="0.45">
      <c r="A474" s="155"/>
      <c r="B474" s="157"/>
      <c r="C474" s="63">
        <v>471</v>
      </c>
      <c r="D474" s="81" t="s">
        <v>962</v>
      </c>
      <c r="E474" s="115" t="s">
        <v>963</v>
      </c>
      <c r="F474" s="54" t="s">
        <v>99</v>
      </c>
      <c r="G474" s="50" t="s">
        <v>40</v>
      </c>
      <c r="H474" s="93">
        <v>128.72999999999999</v>
      </c>
      <c r="I474" s="32">
        <v>1</v>
      </c>
      <c r="J474" s="38">
        <f t="shared" si="14"/>
        <v>0</v>
      </c>
      <c r="K474" s="39" t="str">
        <f t="shared" si="15"/>
        <v>OK</v>
      </c>
      <c r="L474" s="128"/>
      <c r="M474" s="128">
        <v>1</v>
      </c>
      <c r="N474" s="128"/>
      <c r="O474" s="128"/>
      <c r="P474" s="128"/>
      <c r="Q474" s="128"/>
      <c r="R474" s="31"/>
      <c r="S474" s="31"/>
      <c r="T474" s="31"/>
      <c r="U474" s="31"/>
      <c r="V474" s="31"/>
      <c r="W474" s="31"/>
      <c r="X474" s="46"/>
      <c r="Y474" s="46"/>
      <c r="Z474" s="46"/>
      <c r="AA474" s="46"/>
      <c r="AB474" s="46"/>
      <c r="AC474" s="46"/>
    </row>
    <row r="475" spans="1:29" ht="39.950000000000003" customHeight="1" x14ac:dyDescent="0.45">
      <c r="A475" s="155"/>
      <c r="B475" s="157"/>
      <c r="C475" s="63">
        <v>472</v>
      </c>
      <c r="D475" s="75" t="s">
        <v>964</v>
      </c>
      <c r="E475" s="115" t="s">
        <v>965</v>
      </c>
      <c r="F475" s="50" t="s">
        <v>228</v>
      </c>
      <c r="G475" s="50" t="s">
        <v>40</v>
      </c>
      <c r="H475" s="93">
        <v>45</v>
      </c>
      <c r="I475" s="32"/>
      <c r="J475" s="38">
        <f t="shared" si="14"/>
        <v>0</v>
      </c>
      <c r="K475" s="39" t="str">
        <f t="shared" si="15"/>
        <v>OK</v>
      </c>
      <c r="L475" s="128"/>
      <c r="M475" s="128"/>
      <c r="N475" s="128"/>
      <c r="O475" s="128"/>
      <c r="P475" s="128"/>
      <c r="Q475" s="128"/>
      <c r="R475" s="31"/>
      <c r="S475" s="31"/>
      <c r="T475" s="31"/>
      <c r="U475" s="31"/>
      <c r="V475" s="31"/>
      <c r="W475" s="31"/>
      <c r="X475" s="46"/>
      <c r="Y475" s="46"/>
      <c r="Z475" s="46"/>
      <c r="AA475" s="46"/>
      <c r="AB475" s="46"/>
      <c r="AC475" s="46"/>
    </row>
    <row r="476" spans="1:29" ht="39.950000000000003" customHeight="1" x14ac:dyDescent="0.45">
      <c r="A476" s="155"/>
      <c r="B476" s="157"/>
      <c r="C476" s="63">
        <v>473</v>
      </c>
      <c r="D476" s="84" t="s">
        <v>966</v>
      </c>
      <c r="E476" s="115" t="s">
        <v>967</v>
      </c>
      <c r="F476" s="50" t="s">
        <v>228</v>
      </c>
      <c r="G476" s="50" t="s">
        <v>40</v>
      </c>
      <c r="H476" s="93">
        <v>69.66</v>
      </c>
      <c r="I476" s="32"/>
      <c r="J476" s="38">
        <f t="shared" si="14"/>
        <v>0</v>
      </c>
      <c r="K476" s="39" t="str">
        <f t="shared" si="15"/>
        <v>OK</v>
      </c>
      <c r="L476" s="128"/>
      <c r="M476" s="128"/>
      <c r="N476" s="128"/>
      <c r="O476" s="128"/>
      <c r="P476" s="128"/>
      <c r="Q476" s="128"/>
      <c r="R476" s="31"/>
      <c r="S476" s="31"/>
      <c r="T476" s="31"/>
      <c r="U476" s="31"/>
      <c r="V476" s="31"/>
      <c r="W476" s="31"/>
      <c r="X476" s="46"/>
      <c r="Y476" s="46"/>
      <c r="Z476" s="46"/>
      <c r="AA476" s="46"/>
      <c r="AB476" s="46"/>
      <c r="AC476" s="46"/>
    </row>
    <row r="477" spans="1:29" ht="39.950000000000003" customHeight="1" x14ac:dyDescent="0.45">
      <c r="A477" s="155"/>
      <c r="B477" s="157"/>
      <c r="C477" s="63">
        <v>474</v>
      </c>
      <c r="D477" s="84" t="s">
        <v>968</v>
      </c>
      <c r="E477" s="115" t="s">
        <v>969</v>
      </c>
      <c r="F477" s="50" t="s">
        <v>228</v>
      </c>
      <c r="G477" s="50" t="s">
        <v>40</v>
      </c>
      <c r="H477" s="93">
        <v>22.28</v>
      </c>
      <c r="I477" s="32"/>
      <c r="J477" s="38">
        <f t="shared" si="14"/>
        <v>0</v>
      </c>
      <c r="K477" s="39" t="str">
        <f t="shared" si="15"/>
        <v>OK</v>
      </c>
      <c r="L477" s="128"/>
      <c r="M477" s="128"/>
      <c r="N477" s="128"/>
      <c r="O477" s="128"/>
      <c r="P477" s="128"/>
      <c r="Q477" s="128"/>
      <c r="R477" s="31"/>
      <c r="S477" s="31"/>
      <c r="T477" s="31"/>
      <c r="U477" s="31"/>
      <c r="V477" s="31"/>
      <c r="W477" s="31"/>
      <c r="X477" s="46"/>
      <c r="Y477" s="46"/>
      <c r="Z477" s="46"/>
      <c r="AA477" s="46"/>
      <c r="AB477" s="46"/>
      <c r="AC477" s="46"/>
    </row>
    <row r="478" spans="1:29" ht="39.950000000000003" customHeight="1" x14ac:dyDescent="0.45">
      <c r="A478" s="155"/>
      <c r="B478" s="157"/>
      <c r="C478" s="66">
        <v>475</v>
      </c>
      <c r="D478" s="75" t="s">
        <v>970</v>
      </c>
      <c r="E478" s="115" t="s">
        <v>956</v>
      </c>
      <c r="F478" s="50" t="s">
        <v>35</v>
      </c>
      <c r="G478" s="50" t="s">
        <v>40</v>
      </c>
      <c r="H478" s="93">
        <v>0.5</v>
      </c>
      <c r="I478" s="32"/>
      <c r="J478" s="38">
        <f t="shared" si="14"/>
        <v>0</v>
      </c>
      <c r="K478" s="39" t="str">
        <f t="shared" si="15"/>
        <v>OK</v>
      </c>
      <c r="L478" s="128"/>
      <c r="M478" s="128"/>
      <c r="N478" s="128"/>
      <c r="O478" s="128"/>
      <c r="P478" s="128"/>
      <c r="Q478" s="128"/>
      <c r="R478" s="31"/>
      <c r="S478" s="31"/>
      <c r="T478" s="31"/>
      <c r="U478" s="31"/>
      <c r="V478" s="31"/>
      <c r="W478" s="31"/>
      <c r="X478" s="46"/>
      <c r="Y478" s="46"/>
      <c r="Z478" s="46"/>
      <c r="AA478" s="46"/>
      <c r="AB478" s="46"/>
      <c r="AC478" s="46"/>
    </row>
    <row r="479" spans="1:29" ht="39.950000000000003" customHeight="1" x14ac:dyDescent="0.45">
      <c r="A479" s="155"/>
      <c r="B479" s="157"/>
      <c r="C479" s="66">
        <v>476</v>
      </c>
      <c r="D479" s="75" t="s">
        <v>971</v>
      </c>
      <c r="E479" s="115" t="s">
        <v>956</v>
      </c>
      <c r="F479" s="50" t="s">
        <v>35</v>
      </c>
      <c r="G479" s="50" t="s">
        <v>40</v>
      </c>
      <c r="H479" s="93">
        <v>0.64</v>
      </c>
      <c r="I479" s="32"/>
      <c r="J479" s="38">
        <f t="shared" si="14"/>
        <v>0</v>
      </c>
      <c r="K479" s="39" t="str">
        <f t="shared" si="15"/>
        <v>OK</v>
      </c>
      <c r="L479" s="128"/>
      <c r="M479" s="128"/>
      <c r="N479" s="128"/>
      <c r="O479" s="128"/>
      <c r="P479" s="128"/>
      <c r="Q479" s="128"/>
      <c r="R479" s="31"/>
      <c r="S479" s="31"/>
      <c r="T479" s="31"/>
      <c r="U479" s="31"/>
      <c r="V479" s="31"/>
      <c r="W479" s="31"/>
      <c r="X479" s="46"/>
      <c r="Y479" s="46"/>
      <c r="Z479" s="46"/>
      <c r="AA479" s="46"/>
      <c r="AB479" s="46"/>
      <c r="AC479" s="46"/>
    </row>
    <row r="480" spans="1:29" ht="39.950000000000003" customHeight="1" x14ac:dyDescent="0.45">
      <c r="A480" s="155"/>
      <c r="B480" s="157"/>
      <c r="C480" s="63">
        <v>477</v>
      </c>
      <c r="D480" s="75" t="s">
        <v>972</v>
      </c>
      <c r="E480" s="115" t="s">
        <v>973</v>
      </c>
      <c r="F480" s="49" t="s">
        <v>99</v>
      </c>
      <c r="G480" s="50" t="s">
        <v>40</v>
      </c>
      <c r="H480" s="93">
        <v>78</v>
      </c>
      <c r="I480" s="32"/>
      <c r="J480" s="38">
        <f t="shared" si="14"/>
        <v>0</v>
      </c>
      <c r="K480" s="39" t="str">
        <f t="shared" si="15"/>
        <v>OK</v>
      </c>
      <c r="L480" s="128"/>
      <c r="M480" s="128"/>
      <c r="N480" s="128"/>
      <c r="O480" s="128"/>
      <c r="P480" s="128"/>
      <c r="Q480" s="128"/>
      <c r="R480" s="31"/>
      <c r="S480" s="31"/>
      <c r="T480" s="31"/>
      <c r="U480" s="31"/>
      <c r="V480" s="31"/>
      <c r="W480" s="31"/>
      <c r="X480" s="46"/>
      <c r="Y480" s="46"/>
      <c r="Z480" s="46"/>
      <c r="AA480" s="46"/>
      <c r="AB480" s="46"/>
      <c r="AC480" s="46"/>
    </row>
    <row r="481" spans="1:29" ht="39.950000000000003" customHeight="1" x14ac:dyDescent="0.45">
      <c r="A481" s="155"/>
      <c r="B481" s="157"/>
      <c r="C481" s="63">
        <v>478</v>
      </c>
      <c r="D481" s="87" t="s">
        <v>974</v>
      </c>
      <c r="E481" s="115" t="s">
        <v>975</v>
      </c>
      <c r="F481" s="49" t="s">
        <v>99</v>
      </c>
      <c r="G481" s="50" t="s">
        <v>40</v>
      </c>
      <c r="H481" s="93">
        <v>4.4000000000000004</v>
      </c>
      <c r="I481" s="32"/>
      <c r="J481" s="38">
        <f t="shared" si="14"/>
        <v>0</v>
      </c>
      <c r="K481" s="39" t="str">
        <f t="shared" si="15"/>
        <v>OK</v>
      </c>
      <c r="L481" s="128"/>
      <c r="M481" s="128"/>
      <c r="N481" s="128"/>
      <c r="O481" s="128"/>
      <c r="P481" s="128"/>
      <c r="Q481" s="128"/>
      <c r="R481" s="31"/>
      <c r="S481" s="31"/>
      <c r="T481" s="31"/>
      <c r="U481" s="31"/>
      <c r="V481" s="31"/>
      <c r="W481" s="31"/>
      <c r="X481" s="46"/>
      <c r="Y481" s="46"/>
      <c r="Z481" s="46"/>
      <c r="AA481" s="46"/>
      <c r="AB481" s="46"/>
      <c r="AC481" s="46"/>
    </row>
    <row r="482" spans="1:29" ht="39.950000000000003" customHeight="1" x14ac:dyDescent="0.45">
      <c r="A482" s="155"/>
      <c r="B482" s="157"/>
      <c r="C482" s="66">
        <v>479</v>
      </c>
      <c r="D482" s="75" t="s">
        <v>976</v>
      </c>
      <c r="E482" s="115" t="s">
        <v>977</v>
      </c>
      <c r="F482" s="50" t="s">
        <v>35</v>
      </c>
      <c r="G482" s="50" t="s">
        <v>40</v>
      </c>
      <c r="H482" s="93">
        <v>1.1000000000000001</v>
      </c>
      <c r="I482" s="32"/>
      <c r="J482" s="38">
        <f t="shared" si="14"/>
        <v>0</v>
      </c>
      <c r="K482" s="39" t="str">
        <f t="shared" si="15"/>
        <v>OK</v>
      </c>
      <c r="L482" s="128"/>
      <c r="M482" s="128"/>
      <c r="N482" s="128"/>
      <c r="O482" s="128"/>
      <c r="P482" s="128"/>
      <c r="Q482" s="128"/>
      <c r="R482" s="31"/>
      <c r="S482" s="31"/>
      <c r="T482" s="31"/>
      <c r="U482" s="31"/>
      <c r="V482" s="31"/>
      <c r="W482" s="31"/>
      <c r="X482" s="46"/>
      <c r="Y482" s="46"/>
      <c r="Z482" s="46"/>
      <c r="AA482" s="46"/>
      <c r="AB482" s="46"/>
      <c r="AC482" s="46"/>
    </row>
    <row r="483" spans="1:29" ht="39.950000000000003" customHeight="1" x14ac:dyDescent="0.45">
      <c r="A483" s="155"/>
      <c r="B483" s="157"/>
      <c r="C483" s="66">
        <v>480</v>
      </c>
      <c r="D483" s="75" t="s">
        <v>978</v>
      </c>
      <c r="E483" s="115" t="s">
        <v>979</v>
      </c>
      <c r="F483" s="50" t="s">
        <v>35</v>
      </c>
      <c r="G483" s="50" t="s">
        <v>40</v>
      </c>
      <c r="H483" s="93">
        <v>460</v>
      </c>
      <c r="I483" s="32"/>
      <c r="J483" s="38">
        <f t="shared" si="14"/>
        <v>0</v>
      </c>
      <c r="K483" s="39" t="str">
        <f t="shared" si="15"/>
        <v>OK</v>
      </c>
      <c r="L483" s="128"/>
      <c r="M483" s="128"/>
      <c r="N483" s="128"/>
      <c r="O483" s="128"/>
      <c r="P483" s="128"/>
      <c r="Q483" s="128"/>
      <c r="R483" s="31"/>
      <c r="S483" s="31"/>
      <c r="T483" s="31"/>
      <c r="U483" s="31"/>
      <c r="V483" s="31"/>
      <c r="W483" s="31"/>
      <c r="X483" s="46"/>
      <c r="Y483" s="46"/>
      <c r="Z483" s="46"/>
      <c r="AA483" s="46"/>
      <c r="AB483" s="46"/>
      <c r="AC483" s="46"/>
    </row>
    <row r="484" spans="1:29" ht="39.950000000000003" customHeight="1" x14ac:dyDescent="0.45">
      <c r="A484" s="155"/>
      <c r="B484" s="157"/>
      <c r="C484" s="66">
        <v>481</v>
      </c>
      <c r="D484" s="75" t="s">
        <v>980</v>
      </c>
      <c r="E484" s="115" t="s">
        <v>956</v>
      </c>
      <c r="F484" s="50" t="s">
        <v>35</v>
      </c>
      <c r="G484" s="50" t="s">
        <v>40</v>
      </c>
      <c r="H484" s="93">
        <v>0.61</v>
      </c>
      <c r="I484" s="32"/>
      <c r="J484" s="38">
        <f t="shared" si="14"/>
        <v>0</v>
      </c>
      <c r="K484" s="39" t="str">
        <f t="shared" si="15"/>
        <v>OK</v>
      </c>
      <c r="L484" s="128"/>
      <c r="M484" s="128"/>
      <c r="N484" s="128"/>
      <c r="O484" s="128"/>
      <c r="P484" s="128"/>
      <c r="Q484" s="128"/>
      <c r="R484" s="31"/>
      <c r="S484" s="31"/>
      <c r="T484" s="31"/>
      <c r="U484" s="31"/>
      <c r="V484" s="31"/>
      <c r="W484" s="31"/>
      <c r="X484" s="46"/>
      <c r="Y484" s="46"/>
      <c r="Z484" s="46"/>
      <c r="AA484" s="46"/>
      <c r="AB484" s="46"/>
      <c r="AC484" s="46"/>
    </row>
    <row r="485" spans="1:29" ht="39.950000000000003" customHeight="1" x14ac:dyDescent="0.45">
      <c r="A485" s="155"/>
      <c r="B485" s="157"/>
      <c r="C485" s="66">
        <v>482</v>
      </c>
      <c r="D485" s="75" t="s">
        <v>981</v>
      </c>
      <c r="E485" s="115" t="s">
        <v>982</v>
      </c>
      <c r="F485" s="50" t="s">
        <v>35</v>
      </c>
      <c r="G485" s="50" t="s">
        <v>40</v>
      </c>
      <c r="H485" s="93">
        <v>34</v>
      </c>
      <c r="I485" s="32"/>
      <c r="J485" s="38">
        <f t="shared" si="14"/>
        <v>0</v>
      </c>
      <c r="K485" s="39" t="str">
        <f t="shared" si="15"/>
        <v>OK</v>
      </c>
      <c r="L485" s="128"/>
      <c r="M485" s="128"/>
      <c r="N485" s="128"/>
      <c r="O485" s="128"/>
      <c r="P485" s="128"/>
      <c r="Q485" s="128"/>
      <c r="R485" s="31"/>
      <c r="S485" s="31"/>
      <c r="T485" s="31"/>
      <c r="U485" s="31"/>
      <c r="V485" s="31"/>
      <c r="W485" s="31"/>
      <c r="X485" s="46"/>
      <c r="Y485" s="46"/>
      <c r="Z485" s="46"/>
      <c r="AA485" s="46"/>
      <c r="AB485" s="46"/>
      <c r="AC485" s="46"/>
    </row>
    <row r="486" spans="1:29" ht="39.950000000000003" customHeight="1" x14ac:dyDescent="0.45">
      <c r="A486" s="156"/>
      <c r="B486" s="158"/>
      <c r="C486" s="66">
        <v>483</v>
      </c>
      <c r="D486" s="75" t="s">
        <v>983</v>
      </c>
      <c r="E486" s="115" t="s">
        <v>982</v>
      </c>
      <c r="F486" s="50" t="s">
        <v>35</v>
      </c>
      <c r="G486" s="50" t="s">
        <v>40</v>
      </c>
      <c r="H486" s="93">
        <v>38.08</v>
      </c>
      <c r="I486" s="32"/>
      <c r="J486" s="38">
        <f t="shared" si="14"/>
        <v>0</v>
      </c>
      <c r="K486" s="39" t="str">
        <f t="shared" si="15"/>
        <v>OK</v>
      </c>
      <c r="L486" s="128"/>
      <c r="M486" s="128"/>
      <c r="N486" s="128"/>
      <c r="O486" s="128"/>
      <c r="P486" s="128"/>
      <c r="Q486" s="128"/>
      <c r="R486" s="31"/>
      <c r="S486" s="31"/>
      <c r="T486" s="31"/>
      <c r="U486" s="31"/>
      <c r="V486" s="31"/>
      <c r="W486" s="31"/>
      <c r="X486" s="46"/>
      <c r="Y486" s="46"/>
      <c r="Z486" s="46"/>
      <c r="AA486" s="46"/>
      <c r="AB486" s="46"/>
      <c r="AC486" s="46"/>
    </row>
    <row r="487" spans="1:29" ht="39.950000000000003" customHeight="1" x14ac:dyDescent="0.45">
      <c r="A487" s="139">
        <v>8</v>
      </c>
      <c r="B487" s="151" t="s">
        <v>626</v>
      </c>
      <c r="C487" s="67">
        <v>484</v>
      </c>
      <c r="D487" s="78" t="s">
        <v>343</v>
      </c>
      <c r="E487" s="107" t="s">
        <v>984</v>
      </c>
      <c r="F487" s="51" t="s">
        <v>35</v>
      </c>
      <c r="G487" s="51" t="s">
        <v>157</v>
      </c>
      <c r="H487" s="95">
        <v>10.28</v>
      </c>
      <c r="I487" s="32"/>
      <c r="J487" s="38">
        <f t="shared" si="14"/>
        <v>0</v>
      </c>
      <c r="K487" s="39" t="str">
        <f t="shared" si="15"/>
        <v>OK</v>
      </c>
      <c r="L487" s="128"/>
      <c r="M487" s="128"/>
      <c r="N487" s="128"/>
      <c r="O487" s="128"/>
      <c r="P487" s="128"/>
      <c r="Q487" s="128"/>
      <c r="R487" s="31"/>
      <c r="S487" s="31"/>
      <c r="T487" s="31"/>
      <c r="U487" s="31"/>
      <c r="V487" s="31"/>
      <c r="W487" s="31"/>
      <c r="X487" s="46"/>
      <c r="Y487" s="46"/>
      <c r="Z487" s="46"/>
      <c r="AA487" s="46"/>
      <c r="AB487" s="46"/>
      <c r="AC487" s="46"/>
    </row>
    <row r="488" spans="1:29" ht="39.950000000000003" customHeight="1" x14ac:dyDescent="0.45">
      <c r="A488" s="140"/>
      <c r="B488" s="152"/>
      <c r="C488" s="67">
        <v>485</v>
      </c>
      <c r="D488" s="78" t="s">
        <v>344</v>
      </c>
      <c r="E488" s="107" t="s">
        <v>985</v>
      </c>
      <c r="F488" s="51" t="s">
        <v>35</v>
      </c>
      <c r="G488" s="51" t="s">
        <v>157</v>
      </c>
      <c r="H488" s="95">
        <v>2.4700000000000002</v>
      </c>
      <c r="I488" s="32"/>
      <c r="J488" s="38">
        <f t="shared" si="14"/>
        <v>0</v>
      </c>
      <c r="K488" s="39" t="str">
        <f t="shared" si="15"/>
        <v>OK</v>
      </c>
      <c r="L488" s="128"/>
      <c r="M488" s="128"/>
      <c r="N488" s="128"/>
      <c r="O488" s="128"/>
      <c r="P488" s="128"/>
      <c r="Q488" s="128"/>
      <c r="R488" s="31"/>
      <c r="S488" s="31"/>
      <c r="T488" s="31"/>
      <c r="U488" s="31"/>
      <c r="V488" s="31"/>
      <c r="W488" s="31"/>
      <c r="X488" s="46"/>
      <c r="Y488" s="46"/>
      <c r="Z488" s="46"/>
      <c r="AA488" s="46"/>
      <c r="AB488" s="46"/>
      <c r="AC488" s="46"/>
    </row>
    <row r="489" spans="1:29" ht="39.950000000000003" customHeight="1" x14ac:dyDescent="0.45">
      <c r="A489" s="140"/>
      <c r="B489" s="152"/>
      <c r="C489" s="67">
        <v>486</v>
      </c>
      <c r="D489" s="78" t="s">
        <v>986</v>
      </c>
      <c r="E489" s="107" t="s">
        <v>987</v>
      </c>
      <c r="F489" s="51" t="s">
        <v>35</v>
      </c>
      <c r="G489" s="51" t="s">
        <v>157</v>
      </c>
      <c r="H489" s="95">
        <v>2.31</v>
      </c>
      <c r="I489" s="32"/>
      <c r="J489" s="38">
        <f t="shared" si="14"/>
        <v>0</v>
      </c>
      <c r="K489" s="39" t="str">
        <f t="shared" si="15"/>
        <v>OK</v>
      </c>
      <c r="L489" s="128"/>
      <c r="M489" s="128"/>
      <c r="N489" s="128"/>
      <c r="O489" s="128"/>
      <c r="P489" s="128"/>
      <c r="Q489" s="128"/>
      <c r="R489" s="31"/>
      <c r="S489" s="31"/>
      <c r="T489" s="31"/>
      <c r="U489" s="31"/>
      <c r="V489" s="31"/>
      <c r="W489" s="31"/>
      <c r="X489" s="46"/>
      <c r="Y489" s="46"/>
      <c r="Z489" s="46"/>
      <c r="AA489" s="46"/>
      <c r="AB489" s="46"/>
      <c r="AC489" s="46"/>
    </row>
    <row r="490" spans="1:29" ht="39.950000000000003" customHeight="1" x14ac:dyDescent="0.45">
      <c r="A490" s="140"/>
      <c r="B490" s="152"/>
      <c r="C490" s="67">
        <v>487</v>
      </c>
      <c r="D490" s="78" t="s">
        <v>345</v>
      </c>
      <c r="E490" s="107" t="s">
        <v>988</v>
      </c>
      <c r="F490" s="51" t="s">
        <v>35</v>
      </c>
      <c r="G490" s="51" t="s">
        <v>157</v>
      </c>
      <c r="H490" s="95">
        <v>6.49</v>
      </c>
      <c r="I490" s="32"/>
      <c r="J490" s="38">
        <f t="shared" si="14"/>
        <v>0</v>
      </c>
      <c r="K490" s="39" t="str">
        <f t="shared" si="15"/>
        <v>OK</v>
      </c>
      <c r="L490" s="128"/>
      <c r="M490" s="128"/>
      <c r="N490" s="128"/>
      <c r="O490" s="128"/>
      <c r="P490" s="128"/>
      <c r="Q490" s="128"/>
      <c r="R490" s="31"/>
      <c r="S490" s="31"/>
      <c r="T490" s="31"/>
      <c r="U490" s="31"/>
      <c r="V490" s="31"/>
      <c r="W490" s="31"/>
      <c r="X490" s="46"/>
      <c r="Y490" s="46"/>
      <c r="Z490" s="46"/>
      <c r="AA490" s="46"/>
      <c r="AB490" s="46"/>
      <c r="AC490" s="46"/>
    </row>
    <row r="491" spans="1:29" ht="39.950000000000003" customHeight="1" x14ac:dyDescent="0.45">
      <c r="A491" s="140"/>
      <c r="B491" s="152"/>
      <c r="C491" s="67">
        <v>488</v>
      </c>
      <c r="D491" s="78" t="s">
        <v>346</v>
      </c>
      <c r="E491" s="107" t="s">
        <v>989</v>
      </c>
      <c r="F491" s="51" t="s">
        <v>35</v>
      </c>
      <c r="G491" s="51" t="s">
        <v>157</v>
      </c>
      <c r="H491" s="95">
        <v>6.04</v>
      </c>
      <c r="I491" s="32"/>
      <c r="J491" s="38">
        <f t="shared" si="14"/>
        <v>0</v>
      </c>
      <c r="K491" s="39" t="str">
        <f t="shared" si="15"/>
        <v>OK</v>
      </c>
      <c r="L491" s="128"/>
      <c r="M491" s="128"/>
      <c r="N491" s="128"/>
      <c r="O491" s="128"/>
      <c r="P491" s="128"/>
      <c r="Q491" s="128"/>
      <c r="R491" s="31"/>
      <c r="S491" s="31"/>
      <c r="T491" s="31"/>
      <c r="U491" s="31"/>
      <c r="V491" s="31"/>
      <c r="W491" s="31"/>
      <c r="X491" s="46"/>
      <c r="Y491" s="46"/>
      <c r="Z491" s="46"/>
      <c r="AA491" s="46"/>
      <c r="AB491" s="46"/>
      <c r="AC491" s="46"/>
    </row>
    <row r="492" spans="1:29" ht="39.950000000000003" customHeight="1" x14ac:dyDescent="0.45">
      <c r="A492" s="140"/>
      <c r="B492" s="152"/>
      <c r="C492" s="67">
        <v>489</v>
      </c>
      <c r="D492" s="78" t="s">
        <v>347</v>
      </c>
      <c r="E492" s="107" t="s">
        <v>990</v>
      </c>
      <c r="F492" s="51" t="s">
        <v>35</v>
      </c>
      <c r="G492" s="51" t="s">
        <v>157</v>
      </c>
      <c r="H492" s="95">
        <v>6.18</v>
      </c>
      <c r="I492" s="32"/>
      <c r="J492" s="38">
        <f t="shared" si="14"/>
        <v>0</v>
      </c>
      <c r="K492" s="39" t="str">
        <f t="shared" si="15"/>
        <v>OK</v>
      </c>
      <c r="L492" s="128"/>
      <c r="M492" s="128"/>
      <c r="N492" s="128"/>
      <c r="O492" s="128"/>
      <c r="P492" s="128"/>
      <c r="Q492" s="128"/>
      <c r="R492" s="31"/>
      <c r="S492" s="31"/>
      <c r="T492" s="31"/>
      <c r="U492" s="31"/>
      <c r="V492" s="31"/>
      <c r="W492" s="31"/>
      <c r="X492" s="46"/>
      <c r="Y492" s="46"/>
      <c r="Z492" s="46"/>
      <c r="AA492" s="46"/>
      <c r="AB492" s="46"/>
      <c r="AC492" s="46"/>
    </row>
    <row r="493" spans="1:29" ht="39.950000000000003" customHeight="1" x14ac:dyDescent="0.45">
      <c r="A493" s="140"/>
      <c r="B493" s="152"/>
      <c r="C493" s="67">
        <v>490</v>
      </c>
      <c r="D493" s="78" t="s">
        <v>348</v>
      </c>
      <c r="E493" s="107" t="s">
        <v>991</v>
      </c>
      <c r="F493" s="51" t="s">
        <v>35</v>
      </c>
      <c r="G493" s="51" t="s">
        <v>157</v>
      </c>
      <c r="H493" s="95">
        <v>9.6</v>
      </c>
      <c r="I493" s="32"/>
      <c r="J493" s="38">
        <f t="shared" si="14"/>
        <v>0</v>
      </c>
      <c r="K493" s="39" t="str">
        <f t="shared" si="15"/>
        <v>OK</v>
      </c>
      <c r="L493" s="128"/>
      <c r="M493" s="128"/>
      <c r="N493" s="128"/>
      <c r="O493" s="128"/>
      <c r="P493" s="128"/>
      <c r="Q493" s="128"/>
      <c r="R493" s="31"/>
      <c r="S493" s="31"/>
      <c r="T493" s="31"/>
      <c r="U493" s="31"/>
      <c r="V493" s="31"/>
      <c r="W493" s="31"/>
      <c r="X493" s="46"/>
      <c r="Y493" s="46"/>
      <c r="Z493" s="46"/>
      <c r="AA493" s="46"/>
      <c r="AB493" s="46"/>
      <c r="AC493" s="46"/>
    </row>
    <row r="494" spans="1:29" ht="39.950000000000003" customHeight="1" x14ac:dyDescent="0.45">
      <c r="A494" s="140"/>
      <c r="B494" s="152"/>
      <c r="C494" s="67">
        <v>491</v>
      </c>
      <c r="D494" s="78" t="s">
        <v>349</v>
      </c>
      <c r="E494" s="107" t="s">
        <v>992</v>
      </c>
      <c r="F494" s="51" t="s">
        <v>35</v>
      </c>
      <c r="G494" s="51" t="s">
        <v>157</v>
      </c>
      <c r="H494" s="95">
        <v>7.94</v>
      </c>
      <c r="I494" s="32"/>
      <c r="J494" s="38">
        <f t="shared" si="14"/>
        <v>0</v>
      </c>
      <c r="K494" s="39" t="str">
        <f t="shared" si="15"/>
        <v>OK</v>
      </c>
      <c r="L494" s="128"/>
      <c r="M494" s="128"/>
      <c r="N494" s="128"/>
      <c r="O494" s="128"/>
      <c r="P494" s="128"/>
      <c r="Q494" s="128"/>
      <c r="R494" s="31"/>
      <c r="S494" s="31"/>
      <c r="T494" s="31"/>
      <c r="U494" s="31"/>
      <c r="V494" s="31"/>
      <c r="W494" s="31"/>
      <c r="X494" s="46"/>
      <c r="Y494" s="46"/>
      <c r="Z494" s="46"/>
      <c r="AA494" s="46"/>
      <c r="AB494" s="46"/>
      <c r="AC494" s="46"/>
    </row>
    <row r="495" spans="1:29" ht="39.950000000000003" customHeight="1" x14ac:dyDescent="0.45">
      <c r="A495" s="140"/>
      <c r="B495" s="152"/>
      <c r="C495" s="67">
        <v>492</v>
      </c>
      <c r="D495" s="78" t="s">
        <v>350</v>
      </c>
      <c r="E495" s="107" t="s">
        <v>993</v>
      </c>
      <c r="F495" s="51" t="s">
        <v>35</v>
      </c>
      <c r="G495" s="51" t="s">
        <v>157</v>
      </c>
      <c r="H495" s="95">
        <v>3.89</v>
      </c>
      <c r="I495" s="32"/>
      <c r="J495" s="38">
        <f t="shared" si="14"/>
        <v>0</v>
      </c>
      <c r="K495" s="39" t="str">
        <f t="shared" si="15"/>
        <v>OK</v>
      </c>
      <c r="L495" s="128"/>
      <c r="M495" s="128"/>
      <c r="N495" s="128"/>
      <c r="O495" s="128"/>
      <c r="P495" s="128"/>
      <c r="Q495" s="128"/>
      <c r="R495" s="31"/>
      <c r="S495" s="31"/>
      <c r="T495" s="31"/>
      <c r="U495" s="31"/>
      <c r="V495" s="31"/>
      <c r="W495" s="31"/>
      <c r="X495" s="46"/>
      <c r="Y495" s="46"/>
      <c r="Z495" s="46"/>
      <c r="AA495" s="46"/>
      <c r="AB495" s="46"/>
      <c r="AC495" s="46"/>
    </row>
    <row r="496" spans="1:29" ht="39.950000000000003" customHeight="1" x14ac:dyDescent="0.45">
      <c r="A496" s="140"/>
      <c r="B496" s="152"/>
      <c r="C496" s="67">
        <v>493</v>
      </c>
      <c r="D496" s="78" t="s">
        <v>351</v>
      </c>
      <c r="E496" s="107" t="s">
        <v>994</v>
      </c>
      <c r="F496" s="51" t="s">
        <v>35</v>
      </c>
      <c r="G496" s="51" t="s">
        <v>157</v>
      </c>
      <c r="H496" s="95">
        <v>5.4</v>
      </c>
      <c r="I496" s="32"/>
      <c r="J496" s="38">
        <f t="shared" si="14"/>
        <v>0</v>
      </c>
      <c r="K496" s="39" t="str">
        <f t="shared" si="15"/>
        <v>OK</v>
      </c>
      <c r="L496" s="128"/>
      <c r="M496" s="128"/>
      <c r="N496" s="128"/>
      <c r="O496" s="128"/>
      <c r="P496" s="128"/>
      <c r="Q496" s="128"/>
      <c r="R496" s="31"/>
      <c r="S496" s="31"/>
      <c r="T496" s="31"/>
      <c r="U496" s="31"/>
      <c r="V496" s="31"/>
      <c r="W496" s="31"/>
      <c r="X496" s="46"/>
      <c r="Y496" s="46"/>
      <c r="Z496" s="46"/>
      <c r="AA496" s="46"/>
      <c r="AB496" s="46"/>
      <c r="AC496" s="46"/>
    </row>
    <row r="497" spans="1:29" ht="39.950000000000003" customHeight="1" x14ac:dyDescent="0.45">
      <c r="A497" s="140"/>
      <c r="B497" s="152"/>
      <c r="C497" s="67">
        <v>494</v>
      </c>
      <c r="D497" s="78" t="s">
        <v>352</v>
      </c>
      <c r="E497" s="107" t="s">
        <v>995</v>
      </c>
      <c r="F497" s="51" t="s">
        <v>35</v>
      </c>
      <c r="G497" s="51" t="s">
        <v>157</v>
      </c>
      <c r="H497" s="95">
        <v>7.61</v>
      </c>
      <c r="I497" s="32"/>
      <c r="J497" s="38">
        <f t="shared" si="14"/>
        <v>0</v>
      </c>
      <c r="K497" s="39" t="str">
        <f t="shared" si="15"/>
        <v>OK</v>
      </c>
      <c r="L497" s="128"/>
      <c r="M497" s="128"/>
      <c r="N497" s="128"/>
      <c r="O497" s="128"/>
      <c r="P497" s="128"/>
      <c r="Q497" s="128"/>
      <c r="R497" s="31"/>
      <c r="S497" s="31"/>
      <c r="T497" s="31"/>
      <c r="U497" s="31"/>
      <c r="V497" s="31"/>
      <c r="W497" s="31"/>
      <c r="X497" s="46"/>
      <c r="Y497" s="46"/>
      <c r="Z497" s="46"/>
      <c r="AA497" s="46"/>
      <c r="AB497" s="46"/>
      <c r="AC497" s="46"/>
    </row>
    <row r="498" spans="1:29" ht="39.950000000000003" customHeight="1" x14ac:dyDescent="0.45">
      <c r="A498" s="140"/>
      <c r="B498" s="152"/>
      <c r="C498" s="67">
        <v>495</v>
      </c>
      <c r="D498" s="78" t="s">
        <v>353</v>
      </c>
      <c r="E498" s="107" t="s">
        <v>996</v>
      </c>
      <c r="F498" s="51" t="s">
        <v>35</v>
      </c>
      <c r="G498" s="51" t="s">
        <v>157</v>
      </c>
      <c r="H498" s="95">
        <v>6.1</v>
      </c>
      <c r="I498" s="32"/>
      <c r="J498" s="38">
        <f t="shared" si="14"/>
        <v>0</v>
      </c>
      <c r="K498" s="39" t="str">
        <f t="shared" si="15"/>
        <v>OK</v>
      </c>
      <c r="L498" s="128"/>
      <c r="M498" s="128"/>
      <c r="N498" s="128"/>
      <c r="O498" s="128"/>
      <c r="P498" s="128"/>
      <c r="Q498" s="128"/>
      <c r="R498" s="31"/>
      <c r="S498" s="31"/>
      <c r="T498" s="31"/>
      <c r="U498" s="31"/>
      <c r="V498" s="31"/>
      <c r="W498" s="31"/>
      <c r="X498" s="46"/>
      <c r="Y498" s="46"/>
      <c r="Z498" s="46"/>
      <c r="AA498" s="46"/>
      <c r="AB498" s="46"/>
      <c r="AC498" s="46"/>
    </row>
    <row r="499" spans="1:29" ht="39.950000000000003" customHeight="1" x14ac:dyDescent="0.45">
      <c r="A499" s="140"/>
      <c r="B499" s="152"/>
      <c r="C499" s="67">
        <v>496</v>
      </c>
      <c r="D499" s="78" t="s">
        <v>354</v>
      </c>
      <c r="E499" s="107" t="s">
        <v>997</v>
      </c>
      <c r="F499" s="51" t="s">
        <v>35</v>
      </c>
      <c r="G499" s="51" t="s">
        <v>157</v>
      </c>
      <c r="H499" s="95">
        <v>8.6300000000000008</v>
      </c>
      <c r="I499" s="32"/>
      <c r="J499" s="38">
        <f t="shared" si="14"/>
        <v>0</v>
      </c>
      <c r="K499" s="39" t="str">
        <f t="shared" si="15"/>
        <v>OK</v>
      </c>
      <c r="L499" s="128"/>
      <c r="M499" s="128"/>
      <c r="N499" s="128"/>
      <c r="O499" s="128"/>
      <c r="P499" s="128"/>
      <c r="Q499" s="128"/>
      <c r="R499" s="31"/>
      <c r="S499" s="31"/>
      <c r="T499" s="31"/>
      <c r="U499" s="31"/>
      <c r="V499" s="31"/>
      <c r="W499" s="31"/>
      <c r="X499" s="46"/>
      <c r="Y499" s="46"/>
      <c r="Z499" s="46"/>
      <c r="AA499" s="46"/>
      <c r="AB499" s="46"/>
      <c r="AC499" s="46"/>
    </row>
    <row r="500" spans="1:29" ht="39.950000000000003" customHeight="1" x14ac:dyDescent="0.45">
      <c r="A500" s="140"/>
      <c r="B500" s="152"/>
      <c r="C500" s="67">
        <v>497</v>
      </c>
      <c r="D500" s="78" t="s">
        <v>355</v>
      </c>
      <c r="E500" s="107" t="s">
        <v>998</v>
      </c>
      <c r="F500" s="51" t="s">
        <v>35</v>
      </c>
      <c r="G500" s="51" t="s">
        <v>157</v>
      </c>
      <c r="H500" s="95">
        <v>3.65</v>
      </c>
      <c r="I500" s="32"/>
      <c r="J500" s="38">
        <f t="shared" si="14"/>
        <v>0</v>
      </c>
      <c r="K500" s="39" t="str">
        <f t="shared" si="15"/>
        <v>OK</v>
      </c>
      <c r="L500" s="128"/>
      <c r="M500" s="128"/>
      <c r="N500" s="128"/>
      <c r="O500" s="128"/>
      <c r="P500" s="128"/>
      <c r="Q500" s="128"/>
      <c r="R500" s="31"/>
      <c r="S500" s="31"/>
      <c r="T500" s="31"/>
      <c r="U500" s="31"/>
      <c r="V500" s="31"/>
      <c r="W500" s="31"/>
      <c r="X500" s="46"/>
      <c r="Y500" s="46"/>
      <c r="Z500" s="46"/>
      <c r="AA500" s="46"/>
      <c r="AB500" s="46"/>
      <c r="AC500" s="46"/>
    </row>
    <row r="501" spans="1:29" ht="39.950000000000003" customHeight="1" x14ac:dyDescent="0.45">
      <c r="A501" s="140"/>
      <c r="B501" s="152"/>
      <c r="C501" s="67">
        <v>498</v>
      </c>
      <c r="D501" s="78" t="s">
        <v>356</v>
      </c>
      <c r="E501" s="107" t="s">
        <v>999</v>
      </c>
      <c r="F501" s="51" t="s">
        <v>35</v>
      </c>
      <c r="G501" s="51" t="s">
        <v>157</v>
      </c>
      <c r="H501" s="95">
        <v>5.2</v>
      </c>
      <c r="I501" s="32"/>
      <c r="J501" s="38">
        <f t="shared" si="14"/>
        <v>0</v>
      </c>
      <c r="K501" s="39" t="str">
        <f t="shared" si="15"/>
        <v>OK</v>
      </c>
      <c r="L501" s="128"/>
      <c r="M501" s="128"/>
      <c r="N501" s="128"/>
      <c r="O501" s="128"/>
      <c r="P501" s="128"/>
      <c r="Q501" s="128"/>
      <c r="R501" s="31"/>
      <c r="S501" s="31"/>
      <c r="T501" s="31"/>
      <c r="U501" s="31"/>
      <c r="V501" s="31"/>
      <c r="W501" s="31"/>
      <c r="X501" s="46"/>
      <c r="Y501" s="46"/>
      <c r="Z501" s="46"/>
      <c r="AA501" s="46"/>
      <c r="AB501" s="46"/>
      <c r="AC501" s="46"/>
    </row>
    <row r="502" spans="1:29" ht="39.950000000000003" customHeight="1" x14ac:dyDescent="0.45">
      <c r="A502" s="140"/>
      <c r="B502" s="152"/>
      <c r="C502" s="67">
        <v>499</v>
      </c>
      <c r="D502" s="78" t="s">
        <v>357</v>
      </c>
      <c r="E502" s="107" t="s">
        <v>1000</v>
      </c>
      <c r="F502" s="51" t="s">
        <v>35</v>
      </c>
      <c r="G502" s="51" t="s">
        <v>157</v>
      </c>
      <c r="H502" s="95">
        <v>34.72</v>
      </c>
      <c r="I502" s="32"/>
      <c r="J502" s="38">
        <f t="shared" si="14"/>
        <v>0</v>
      </c>
      <c r="K502" s="39" t="str">
        <f t="shared" si="15"/>
        <v>OK</v>
      </c>
      <c r="L502" s="128"/>
      <c r="M502" s="128"/>
      <c r="N502" s="128"/>
      <c r="O502" s="128"/>
      <c r="P502" s="128"/>
      <c r="Q502" s="128"/>
      <c r="R502" s="31"/>
      <c r="S502" s="31"/>
      <c r="T502" s="31"/>
      <c r="U502" s="31"/>
      <c r="V502" s="31"/>
      <c r="W502" s="31"/>
      <c r="X502" s="46"/>
      <c r="Y502" s="46"/>
      <c r="Z502" s="46"/>
      <c r="AA502" s="46"/>
      <c r="AB502" s="46"/>
      <c r="AC502" s="46"/>
    </row>
    <row r="503" spans="1:29" ht="39.950000000000003" customHeight="1" x14ac:dyDescent="0.45">
      <c r="A503" s="140"/>
      <c r="B503" s="152"/>
      <c r="C503" s="67">
        <v>500</v>
      </c>
      <c r="D503" s="78" t="s">
        <v>358</v>
      </c>
      <c r="E503" s="107" t="s">
        <v>1001</v>
      </c>
      <c r="F503" s="51" t="s">
        <v>35</v>
      </c>
      <c r="G503" s="51" t="s">
        <v>157</v>
      </c>
      <c r="H503" s="95">
        <v>23.73</v>
      </c>
      <c r="I503" s="32"/>
      <c r="J503" s="38">
        <f t="shared" si="14"/>
        <v>0</v>
      </c>
      <c r="K503" s="39" t="str">
        <f t="shared" si="15"/>
        <v>OK</v>
      </c>
      <c r="L503" s="128"/>
      <c r="M503" s="128"/>
      <c r="N503" s="128"/>
      <c r="O503" s="128"/>
      <c r="P503" s="128"/>
      <c r="Q503" s="128"/>
      <c r="R503" s="31"/>
      <c r="S503" s="31"/>
      <c r="T503" s="31"/>
      <c r="U503" s="31"/>
      <c r="V503" s="31"/>
      <c r="W503" s="31"/>
      <c r="X503" s="46"/>
      <c r="Y503" s="46"/>
      <c r="Z503" s="46"/>
      <c r="AA503" s="46"/>
      <c r="AB503" s="46"/>
      <c r="AC503" s="46"/>
    </row>
    <row r="504" spans="1:29" ht="39.950000000000003" customHeight="1" x14ac:dyDescent="0.45">
      <c r="A504" s="140"/>
      <c r="B504" s="152"/>
      <c r="C504" s="67">
        <v>501</v>
      </c>
      <c r="D504" s="78" t="s">
        <v>359</v>
      </c>
      <c r="E504" s="107" t="s">
        <v>1002</v>
      </c>
      <c r="F504" s="51" t="s">
        <v>35</v>
      </c>
      <c r="G504" s="51" t="s">
        <v>157</v>
      </c>
      <c r="H504" s="95">
        <v>6.65</v>
      </c>
      <c r="I504" s="32"/>
      <c r="J504" s="38">
        <f t="shared" si="14"/>
        <v>0</v>
      </c>
      <c r="K504" s="39" t="str">
        <f t="shared" si="15"/>
        <v>OK</v>
      </c>
      <c r="L504" s="128"/>
      <c r="M504" s="128"/>
      <c r="N504" s="128"/>
      <c r="O504" s="128"/>
      <c r="P504" s="128"/>
      <c r="Q504" s="128"/>
      <c r="R504" s="31"/>
      <c r="S504" s="31"/>
      <c r="T504" s="31"/>
      <c r="U504" s="31"/>
      <c r="V504" s="31"/>
      <c r="W504" s="31"/>
      <c r="X504" s="46"/>
      <c r="Y504" s="46"/>
      <c r="Z504" s="46"/>
      <c r="AA504" s="46"/>
      <c r="AB504" s="46"/>
      <c r="AC504" s="46"/>
    </row>
    <row r="505" spans="1:29" ht="39.950000000000003" customHeight="1" x14ac:dyDescent="0.45">
      <c r="A505" s="140"/>
      <c r="B505" s="152"/>
      <c r="C505" s="67">
        <v>502</v>
      </c>
      <c r="D505" s="78" t="s">
        <v>496</v>
      </c>
      <c r="E505" s="107" t="s">
        <v>1003</v>
      </c>
      <c r="F505" s="52" t="s">
        <v>228</v>
      </c>
      <c r="G505" s="51" t="s">
        <v>157</v>
      </c>
      <c r="H505" s="95">
        <v>22.96</v>
      </c>
      <c r="I505" s="32"/>
      <c r="J505" s="38">
        <f t="shared" si="14"/>
        <v>0</v>
      </c>
      <c r="K505" s="39" t="str">
        <f t="shared" si="15"/>
        <v>OK</v>
      </c>
      <c r="L505" s="128"/>
      <c r="M505" s="128"/>
      <c r="N505" s="128"/>
      <c r="O505" s="128"/>
      <c r="P505" s="128"/>
      <c r="Q505" s="128"/>
      <c r="R505" s="31"/>
      <c r="S505" s="31"/>
      <c r="T505" s="31"/>
      <c r="U505" s="31"/>
      <c r="V505" s="31"/>
      <c r="W505" s="31"/>
      <c r="X505" s="46"/>
      <c r="Y505" s="46"/>
      <c r="Z505" s="46"/>
      <c r="AA505" s="46"/>
      <c r="AB505" s="46"/>
      <c r="AC505" s="46"/>
    </row>
    <row r="506" spans="1:29" ht="39.950000000000003" customHeight="1" x14ac:dyDescent="0.45">
      <c r="A506" s="140"/>
      <c r="B506" s="152"/>
      <c r="C506" s="67">
        <v>503</v>
      </c>
      <c r="D506" s="78" t="s">
        <v>497</v>
      </c>
      <c r="E506" s="107" t="s">
        <v>1003</v>
      </c>
      <c r="F506" s="52" t="s">
        <v>228</v>
      </c>
      <c r="G506" s="51" t="s">
        <v>157</v>
      </c>
      <c r="H506" s="95">
        <v>15.02</v>
      </c>
      <c r="I506" s="32"/>
      <c r="J506" s="38">
        <f t="shared" si="14"/>
        <v>0</v>
      </c>
      <c r="K506" s="39" t="str">
        <f t="shared" si="15"/>
        <v>OK</v>
      </c>
      <c r="L506" s="128"/>
      <c r="M506" s="128"/>
      <c r="N506" s="128"/>
      <c r="O506" s="128"/>
      <c r="P506" s="128"/>
      <c r="Q506" s="128"/>
      <c r="R506" s="31"/>
      <c r="S506" s="31"/>
      <c r="T506" s="31"/>
      <c r="U506" s="31"/>
      <c r="V506" s="31"/>
      <c r="W506" s="31"/>
      <c r="X506" s="46"/>
      <c r="Y506" s="46"/>
      <c r="Z506" s="46"/>
      <c r="AA506" s="46"/>
      <c r="AB506" s="46"/>
      <c r="AC506" s="46"/>
    </row>
    <row r="507" spans="1:29" ht="39.950000000000003" customHeight="1" x14ac:dyDescent="0.45">
      <c r="A507" s="140"/>
      <c r="B507" s="152"/>
      <c r="C507" s="67">
        <v>504</v>
      </c>
      <c r="D507" s="78" t="s">
        <v>498</v>
      </c>
      <c r="E507" s="107" t="s">
        <v>1004</v>
      </c>
      <c r="F507" s="52" t="s">
        <v>228</v>
      </c>
      <c r="G507" s="51" t="s">
        <v>157</v>
      </c>
      <c r="H507" s="95">
        <v>8.23</v>
      </c>
      <c r="I507" s="32"/>
      <c r="J507" s="38">
        <f t="shared" si="14"/>
        <v>0</v>
      </c>
      <c r="K507" s="39" t="str">
        <f t="shared" si="15"/>
        <v>OK</v>
      </c>
      <c r="L507" s="128"/>
      <c r="M507" s="128"/>
      <c r="N507" s="128"/>
      <c r="O507" s="128"/>
      <c r="P507" s="128"/>
      <c r="Q507" s="128"/>
      <c r="R507" s="31"/>
      <c r="S507" s="31"/>
      <c r="T507" s="31"/>
      <c r="U507" s="31"/>
      <c r="V507" s="31"/>
      <c r="W507" s="31"/>
      <c r="X507" s="46"/>
      <c r="Y507" s="46"/>
      <c r="Z507" s="46"/>
      <c r="AA507" s="46"/>
      <c r="AB507" s="46"/>
      <c r="AC507" s="46"/>
    </row>
    <row r="508" spans="1:29" ht="39.950000000000003" customHeight="1" x14ac:dyDescent="0.45">
      <c r="A508" s="140"/>
      <c r="B508" s="152"/>
      <c r="C508" s="67">
        <v>505</v>
      </c>
      <c r="D508" s="78" t="s">
        <v>499</v>
      </c>
      <c r="E508" s="107" t="s">
        <v>1005</v>
      </c>
      <c r="F508" s="52" t="s">
        <v>228</v>
      </c>
      <c r="G508" s="51" t="s">
        <v>157</v>
      </c>
      <c r="H508" s="95">
        <v>7.7</v>
      </c>
      <c r="I508" s="32"/>
      <c r="J508" s="38">
        <f t="shared" si="14"/>
        <v>0</v>
      </c>
      <c r="K508" s="39" t="str">
        <f t="shared" si="15"/>
        <v>OK</v>
      </c>
      <c r="L508" s="128"/>
      <c r="M508" s="128"/>
      <c r="N508" s="128"/>
      <c r="O508" s="128"/>
      <c r="P508" s="128"/>
      <c r="Q508" s="128"/>
      <c r="R508" s="31"/>
      <c r="S508" s="31"/>
      <c r="T508" s="31"/>
      <c r="U508" s="31"/>
      <c r="V508" s="31"/>
      <c r="W508" s="31"/>
      <c r="X508" s="46"/>
      <c r="Y508" s="46"/>
      <c r="Z508" s="46"/>
      <c r="AA508" s="46"/>
      <c r="AB508" s="46"/>
      <c r="AC508" s="46"/>
    </row>
    <row r="509" spans="1:29" ht="39.950000000000003" customHeight="1" x14ac:dyDescent="0.45">
      <c r="A509" s="140"/>
      <c r="B509" s="152"/>
      <c r="C509" s="67">
        <v>506</v>
      </c>
      <c r="D509" s="78" t="s">
        <v>500</v>
      </c>
      <c r="E509" s="107" t="s">
        <v>1006</v>
      </c>
      <c r="F509" s="52" t="s">
        <v>501</v>
      </c>
      <c r="G509" s="51" t="s">
        <v>157</v>
      </c>
      <c r="H509" s="95">
        <v>6.99</v>
      </c>
      <c r="I509" s="32"/>
      <c r="J509" s="38">
        <f t="shared" si="14"/>
        <v>0</v>
      </c>
      <c r="K509" s="39" t="str">
        <f t="shared" si="15"/>
        <v>OK</v>
      </c>
      <c r="L509" s="128"/>
      <c r="M509" s="128"/>
      <c r="N509" s="128"/>
      <c r="O509" s="128"/>
      <c r="P509" s="128"/>
      <c r="Q509" s="128"/>
      <c r="R509" s="31"/>
      <c r="S509" s="31"/>
      <c r="T509" s="31"/>
      <c r="U509" s="31"/>
      <c r="V509" s="31"/>
      <c r="W509" s="31"/>
      <c r="X509" s="46"/>
      <c r="Y509" s="46"/>
      <c r="Z509" s="46"/>
      <c r="AA509" s="46"/>
      <c r="AB509" s="46"/>
      <c r="AC509" s="46"/>
    </row>
    <row r="510" spans="1:29" ht="39.950000000000003" customHeight="1" x14ac:dyDescent="0.45">
      <c r="A510" s="140"/>
      <c r="B510" s="152"/>
      <c r="C510" s="67">
        <v>507</v>
      </c>
      <c r="D510" s="88" t="s">
        <v>502</v>
      </c>
      <c r="E510" s="107" t="s">
        <v>1007</v>
      </c>
      <c r="F510" s="52" t="s">
        <v>228</v>
      </c>
      <c r="G510" s="51" t="s">
        <v>157</v>
      </c>
      <c r="H510" s="95">
        <v>11.78</v>
      </c>
      <c r="I510" s="32"/>
      <c r="J510" s="38">
        <f t="shared" si="14"/>
        <v>0</v>
      </c>
      <c r="K510" s="39" t="str">
        <f t="shared" si="15"/>
        <v>OK</v>
      </c>
      <c r="L510" s="128"/>
      <c r="M510" s="128"/>
      <c r="N510" s="128"/>
      <c r="O510" s="128"/>
      <c r="P510" s="128"/>
      <c r="Q510" s="128"/>
      <c r="R510" s="31"/>
      <c r="S510" s="31"/>
      <c r="T510" s="31"/>
      <c r="U510" s="31"/>
      <c r="V510" s="31"/>
      <c r="W510" s="31"/>
      <c r="X510" s="46"/>
      <c r="Y510" s="46"/>
      <c r="Z510" s="46"/>
      <c r="AA510" s="46"/>
      <c r="AB510" s="46"/>
      <c r="AC510" s="46"/>
    </row>
    <row r="511" spans="1:29" ht="39.950000000000003" customHeight="1" x14ac:dyDescent="0.45">
      <c r="A511" s="140"/>
      <c r="B511" s="152"/>
      <c r="C511" s="67">
        <v>508</v>
      </c>
      <c r="D511" s="78" t="s">
        <v>360</v>
      </c>
      <c r="E511" s="107" t="s">
        <v>1008</v>
      </c>
      <c r="F511" s="51" t="s">
        <v>35</v>
      </c>
      <c r="G511" s="51" t="s">
        <v>157</v>
      </c>
      <c r="H511" s="95">
        <v>175.69</v>
      </c>
      <c r="I511" s="32"/>
      <c r="J511" s="38">
        <f t="shared" si="14"/>
        <v>0</v>
      </c>
      <c r="K511" s="39" t="str">
        <f t="shared" si="15"/>
        <v>OK</v>
      </c>
      <c r="L511" s="128"/>
      <c r="M511" s="128"/>
      <c r="N511" s="128"/>
      <c r="O511" s="128"/>
      <c r="P511" s="128"/>
      <c r="Q511" s="128"/>
      <c r="R511" s="31"/>
      <c r="S511" s="31"/>
      <c r="T511" s="31"/>
      <c r="U511" s="31"/>
      <c r="V511" s="31"/>
      <c r="W511" s="31"/>
      <c r="X511" s="46"/>
      <c r="Y511" s="46"/>
      <c r="Z511" s="46"/>
      <c r="AA511" s="46"/>
      <c r="AB511" s="46"/>
      <c r="AC511" s="46"/>
    </row>
    <row r="512" spans="1:29" ht="39.950000000000003" customHeight="1" x14ac:dyDescent="0.45">
      <c r="A512" s="140"/>
      <c r="B512" s="152"/>
      <c r="C512" s="67">
        <v>509</v>
      </c>
      <c r="D512" s="78" t="s">
        <v>361</v>
      </c>
      <c r="E512" s="107" t="s">
        <v>1004</v>
      </c>
      <c r="F512" s="51" t="s">
        <v>35</v>
      </c>
      <c r="G512" s="51" t="s">
        <v>157</v>
      </c>
      <c r="H512" s="95">
        <v>14.98</v>
      </c>
      <c r="I512" s="32"/>
      <c r="J512" s="38">
        <f t="shared" si="14"/>
        <v>0</v>
      </c>
      <c r="K512" s="39" t="str">
        <f t="shared" si="15"/>
        <v>OK</v>
      </c>
      <c r="L512" s="128"/>
      <c r="M512" s="128"/>
      <c r="N512" s="128"/>
      <c r="O512" s="128"/>
      <c r="P512" s="128"/>
      <c r="Q512" s="128"/>
      <c r="R512" s="31"/>
      <c r="S512" s="31"/>
      <c r="T512" s="31"/>
      <c r="U512" s="31"/>
      <c r="V512" s="31"/>
      <c r="W512" s="31"/>
      <c r="X512" s="46"/>
      <c r="Y512" s="46"/>
      <c r="Z512" s="46"/>
      <c r="AA512" s="46"/>
      <c r="AB512" s="46"/>
      <c r="AC512" s="46"/>
    </row>
    <row r="513" spans="1:29" ht="39.950000000000003" customHeight="1" x14ac:dyDescent="0.45">
      <c r="A513" s="140"/>
      <c r="B513" s="152"/>
      <c r="C513" s="67">
        <v>510</v>
      </c>
      <c r="D513" s="78" t="s">
        <v>362</v>
      </c>
      <c r="E513" s="107" t="s">
        <v>1009</v>
      </c>
      <c r="F513" s="51" t="s">
        <v>35</v>
      </c>
      <c r="G513" s="51" t="s">
        <v>157</v>
      </c>
      <c r="H513" s="95">
        <v>26.72</v>
      </c>
      <c r="I513" s="32">
        <v>1</v>
      </c>
      <c r="J513" s="38">
        <f t="shared" si="14"/>
        <v>0</v>
      </c>
      <c r="K513" s="39" t="str">
        <f t="shared" si="15"/>
        <v>OK</v>
      </c>
      <c r="L513" s="128"/>
      <c r="M513" s="128"/>
      <c r="N513" s="128"/>
      <c r="O513" s="128"/>
      <c r="P513" s="128"/>
      <c r="Q513" s="128">
        <v>1</v>
      </c>
      <c r="R513" s="31"/>
      <c r="S513" s="31"/>
      <c r="T513" s="31"/>
      <c r="U513" s="31"/>
      <c r="V513" s="31"/>
      <c r="W513" s="31"/>
      <c r="X513" s="46"/>
      <c r="Y513" s="46"/>
      <c r="Z513" s="46"/>
      <c r="AA513" s="46"/>
      <c r="AB513" s="46"/>
      <c r="AC513" s="46"/>
    </row>
    <row r="514" spans="1:29" ht="39.950000000000003" customHeight="1" x14ac:dyDescent="0.45">
      <c r="A514" s="140"/>
      <c r="B514" s="152"/>
      <c r="C514" s="67">
        <v>511</v>
      </c>
      <c r="D514" s="78" t="s">
        <v>363</v>
      </c>
      <c r="E514" s="107" t="s">
        <v>1010</v>
      </c>
      <c r="F514" s="51" t="s">
        <v>35</v>
      </c>
      <c r="G514" s="51" t="s">
        <v>157</v>
      </c>
      <c r="H514" s="95">
        <v>33.049999999999997</v>
      </c>
      <c r="I514" s="32"/>
      <c r="J514" s="38">
        <f t="shared" si="14"/>
        <v>0</v>
      </c>
      <c r="K514" s="39" t="str">
        <f t="shared" si="15"/>
        <v>OK</v>
      </c>
      <c r="L514" s="128"/>
      <c r="M514" s="128"/>
      <c r="N514" s="128"/>
      <c r="O514" s="128"/>
      <c r="P514" s="128"/>
      <c r="Q514" s="128"/>
      <c r="R514" s="31"/>
      <c r="S514" s="31"/>
      <c r="T514" s="31"/>
      <c r="U514" s="31"/>
      <c r="V514" s="31"/>
      <c r="W514" s="31"/>
      <c r="X514" s="46"/>
      <c r="Y514" s="46"/>
      <c r="Z514" s="46"/>
      <c r="AA514" s="46"/>
      <c r="AB514" s="46"/>
      <c r="AC514" s="46"/>
    </row>
    <row r="515" spans="1:29" ht="39.950000000000003" customHeight="1" x14ac:dyDescent="0.45">
      <c r="A515" s="140"/>
      <c r="B515" s="152"/>
      <c r="C515" s="67">
        <v>512</v>
      </c>
      <c r="D515" s="78" t="s">
        <v>364</v>
      </c>
      <c r="E515" s="107" t="s">
        <v>1011</v>
      </c>
      <c r="F515" s="51" t="s">
        <v>35</v>
      </c>
      <c r="G515" s="51" t="s">
        <v>157</v>
      </c>
      <c r="H515" s="95">
        <v>20.3</v>
      </c>
      <c r="I515" s="32"/>
      <c r="J515" s="38">
        <f t="shared" si="14"/>
        <v>0</v>
      </c>
      <c r="K515" s="39" t="str">
        <f t="shared" si="15"/>
        <v>OK</v>
      </c>
      <c r="L515" s="128"/>
      <c r="M515" s="128"/>
      <c r="N515" s="128"/>
      <c r="O515" s="128"/>
      <c r="P515" s="128"/>
      <c r="Q515" s="128"/>
      <c r="R515" s="31"/>
      <c r="S515" s="31"/>
      <c r="T515" s="31"/>
      <c r="U515" s="31"/>
      <c r="V515" s="31"/>
      <c r="W515" s="31"/>
      <c r="X515" s="46"/>
      <c r="Y515" s="46"/>
      <c r="Z515" s="46"/>
      <c r="AA515" s="46"/>
      <c r="AB515" s="46"/>
      <c r="AC515" s="46"/>
    </row>
    <row r="516" spans="1:29" ht="39.950000000000003" customHeight="1" x14ac:dyDescent="0.45">
      <c r="A516" s="140"/>
      <c r="B516" s="152"/>
      <c r="C516" s="67">
        <v>513</v>
      </c>
      <c r="D516" s="78" t="s">
        <v>365</v>
      </c>
      <c r="E516" s="107" t="s">
        <v>1012</v>
      </c>
      <c r="F516" s="51" t="s">
        <v>233</v>
      </c>
      <c r="G516" s="51" t="s">
        <v>157</v>
      </c>
      <c r="H516" s="95">
        <v>25.14</v>
      </c>
      <c r="I516" s="32"/>
      <c r="J516" s="38">
        <f t="shared" si="14"/>
        <v>0</v>
      </c>
      <c r="K516" s="39" t="str">
        <f t="shared" si="15"/>
        <v>OK</v>
      </c>
      <c r="L516" s="128"/>
      <c r="M516" s="128"/>
      <c r="N516" s="128"/>
      <c r="O516" s="128"/>
      <c r="P516" s="128"/>
      <c r="Q516" s="128"/>
      <c r="R516" s="31"/>
      <c r="S516" s="31"/>
      <c r="T516" s="31"/>
      <c r="U516" s="31"/>
      <c r="V516" s="31"/>
      <c r="W516" s="31"/>
      <c r="X516" s="46"/>
      <c r="Y516" s="46"/>
      <c r="Z516" s="46"/>
      <c r="AA516" s="46"/>
      <c r="AB516" s="46"/>
      <c r="AC516" s="46"/>
    </row>
    <row r="517" spans="1:29" ht="39.950000000000003" customHeight="1" x14ac:dyDescent="0.45">
      <c r="A517" s="140"/>
      <c r="B517" s="152"/>
      <c r="C517" s="67">
        <v>514</v>
      </c>
      <c r="D517" s="78" t="s">
        <v>366</v>
      </c>
      <c r="E517" s="107" t="s">
        <v>1013</v>
      </c>
      <c r="F517" s="51" t="s">
        <v>35</v>
      </c>
      <c r="G517" s="51" t="s">
        <v>157</v>
      </c>
      <c r="H517" s="95">
        <v>18.97</v>
      </c>
      <c r="I517" s="32"/>
      <c r="J517" s="38">
        <f t="shared" ref="J517:J559" si="16">I517-(SUM(L517:AC517))</f>
        <v>0</v>
      </c>
      <c r="K517" s="39" t="str">
        <f t="shared" ref="K517:K580" si="17">IF(J517&lt;0,"ATENÇÃO","OK")</f>
        <v>OK</v>
      </c>
      <c r="L517" s="128"/>
      <c r="M517" s="128"/>
      <c r="N517" s="128"/>
      <c r="O517" s="128"/>
      <c r="P517" s="128"/>
      <c r="Q517" s="128"/>
      <c r="R517" s="31"/>
      <c r="S517" s="31"/>
      <c r="T517" s="31"/>
      <c r="U517" s="31"/>
      <c r="V517" s="31"/>
      <c r="W517" s="31"/>
      <c r="X517" s="46"/>
      <c r="Y517" s="46"/>
      <c r="Z517" s="46"/>
      <c r="AA517" s="46"/>
      <c r="AB517" s="46"/>
      <c r="AC517" s="46"/>
    </row>
    <row r="518" spans="1:29" ht="39.950000000000003" customHeight="1" x14ac:dyDescent="0.45">
      <c r="A518" s="140"/>
      <c r="B518" s="152"/>
      <c r="C518" s="67">
        <v>515</v>
      </c>
      <c r="D518" s="78" t="s">
        <v>367</v>
      </c>
      <c r="E518" s="107" t="s">
        <v>1014</v>
      </c>
      <c r="F518" s="51" t="s">
        <v>35</v>
      </c>
      <c r="G518" s="51" t="s">
        <v>368</v>
      </c>
      <c r="H518" s="95">
        <v>472.66</v>
      </c>
      <c r="I518" s="32"/>
      <c r="J518" s="38">
        <f t="shared" si="16"/>
        <v>0</v>
      </c>
      <c r="K518" s="39" t="str">
        <f t="shared" si="17"/>
        <v>OK</v>
      </c>
      <c r="L518" s="128"/>
      <c r="M518" s="128"/>
      <c r="N518" s="128"/>
      <c r="O518" s="128"/>
      <c r="P518" s="128"/>
      <c r="Q518" s="128"/>
      <c r="R518" s="31"/>
      <c r="S518" s="31"/>
      <c r="T518" s="31"/>
      <c r="U518" s="31"/>
      <c r="V518" s="31"/>
      <c r="W518" s="31"/>
      <c r="X518" s="46"/>
      <c r="Y518" s="46"/>
      <c r="Z518" s="46"/>
      <c r="AA518" s="46"/>
      <c r="AB518" s="46"/>
      <c r="AC518" s="46"/>
    </row>
    <row r="519" spans="1:29" ht="39.950000000000003" customHeight="1" x14ac:dyDescent="0.45">
      <c r="A519" s="140"/>
      <c r="B519" s="152"/>
      <c r="C519" s="67">
        <v>516</v>
      </c>
      <c r="D519" s="78" t="s">
        <v>369</v>
      </c>
      <c r="E519" s="107" t="s">
        <v>1015</v>
      </c>
      <c r="F519" s="51" t="s">
        <v>35</v>
      </c>
      <c r="G519" s="51" t="s">
        <v>368</v>
      </c>
      <c r="H519" s="95">
        <v>416.56</v>
      </c>
      <c r="I519" s="32"/>
      <c r="J519" s="38">
        <f t="shared" si="16"/>
        <v>0</v>
      </c>
      <c r="K519" s="39" t="str">
        <f t="shared" si="17"/>
        <v>OK</v>
      </c>
      <c r="L519" s="128"/>
      <c r="M519" s="128"/>
      <c r="N519" s="128"/>
      <c r="O519" s="128"/>
      <c r="P519" s="128"/>
      <c r="Q519" s="128"/>
      <c r="R519" s="31"/>
      <c r="S519" s="31"/>
      <c r="T519" s="31"/>
      <c r="U519" s="31"/>
      <c r="V519" s="31"/>
      <c r="W519" s="31"/>
      <c r="X519" s="46"/>
      <c r="Y519" s="46"/>
      <c r="Z519" s="46"/>
      <c r="AA519" s="46"/>
      <c r="AB519" s="46"/>
      <c r="AC519" s="46"/>
    </row>
    <row r="520" spans="1:29" ht="39.950000000000003" customHeight="1" x14ac:dyDescent="0.45">
      <c r="A520" s="140"/>
      <c r="B520" s="152"/>
      <c r="C520" s="67">
        <v>517</v>
      </c>
      <c r="D520" s="78" t="s">
        <v>370</v>
      </c>
      <c r="E520" s="107" t="s">
        <v>1016</v>
      </c>
      <c r="F520" s="51" t="s">
        <v>35</v>
      </c>
      <c r="G520" s="51" t="s">
        <v>368</v>
      </c>
      <c r="H520" s="95">
        <v>437.67</v>
      </c>
      <c r="I520" s="32"/>
      <c r="J520" s="38">
        <f t="shared" si="16"/>
        <v>0</v>
      </c>
      <c r="K520" s="39" t="str">
        <f t="shared" si="17"/>
        <v>OK</v>
      </c>
      <c r="L520" s="128"/>
      <c r="M520" s="128"/>
      <c r="N520" s="128"/>
      <c r="O520" s="128"/>
      <c r="P520" s="128"/>
      <c r="Q520" s="128"/>
      <c r="R520" s="31"/>
      <c r="S520" s="31"/>
      <c r="T520" s="31"/>
      <c r="U520" s="31"/>
      <c r="V520" s="31"/>
      <c r="W520" s="31"/>
      <c r="X520" s="46"/>
      <c r="Y520" s="46"/>
      <c r="Z520" s="46"/>
      <c r="AA520" s="46"/>
      <c r="AB520" s="46"/>
      <c r="AC520" s="46"/>
    </row>
    <row r="521" spans="1:29" ht="39.950000000000003" customHeight="1" x14ac:dyDescent="0.45">
      <c r="A521" s="140"/>
      <c r="B521" s="152"/>
      <c r="C521" s="67">
        <v>518</v>
      </c>
      <c r="D521" s="78" t="s">
        <v>371</v>
      </c>
      <c r="E521" s="107" t="s">
        <v>1017</v>
      </c>
      <c r="F521" s="51" t="s">
        <v>35</v>
      </c>
      <c r="G521" s="51" t="s">
        <v>368</v>
      </c>
      <c r="H521" s="95">
        <v>375.16</v>
      </c>
      <c r="I521" s="32"/>
      <c r="J521" s="38">
        <f t="shared" si="16"/>
        <v>0</v>
      </c>
      <c r="K521" s="39" t="str">
        <f t="shared" si="17"/>
        <v>OK</v>
      </c>
      <c r="L521" s="128"/>
      <c r="M521" s="128"/>
      <c r="N521" s="128"/>
      <c r="O521" s="128"/>
      <c r="P521" s="128"/>
      <c r="Q521" s="128"/>
      <c r="R521" s="31"/>
      <c r="S521" s="31"/>
      <c r="T521" s="31"/>
      <c r="U521" s="31"/>
      <c r="V521" s="31"/>
      <c r="W521" s="31"/>
      <c r="X521" s="46"/>
      <c r="Y521" s="46"/>
      <c r="Z521" s="46"/>
      <c r="AA521" s="46"/>
      <c r="AB521" s="46"/>
      <c r="AC521" s="46"/>
    </row>
    <row r="522" spans="1:29" ht="39.950000000000003" customHeight="1" x14ac:dyDescent="0.45">
      <c r="A522" s="140"/>
      <c r="B522" s="152"/>
      <c r="C522" s="67">
        <v>519</v>
      </c>
      <c r="D522" s="78" t="s">
        <v>430</v>
      </c>
      <c r="E522" s="107" t="s">
        <v>1017</v>
      </c>
      <c r="F522" s="51" t="s">
        <v>228</v>
      </c>
      <c r="G522" s="51" t="s">
        <v>368</v>
      </c>
      <c r="H522" s="95">
        <v>310.54000000000002</v>
      </c>
      <c r="I522" s="32"/>
      <c r="J522" s="38">
        <f t="shared" si="16"/>
        <v>0</v>
      </c>
      <c r="K522" s="39" t="str">
        <f t="shared" si="17"/>
        <v>OK</v>
      </c>
      <c r="L522" s="128"/>
      <c r="M522" s="128"/>
      <c r="N522" s="128"/>
      <c r="O522" s="128"/>
      <c r="P522" s="128"/>
      <c r="Q522" s="128"/>
      <c r="R522" s="31"/>
      <c r="S522" s="31"/>
      <c r="T522" s="31"/>
      <c r="U522" s="31"/>
      <c r="V522" s="31"/>
      <c r="W522" s="31"/>
      <c r="X522" s="46"/>
      <c r="Y522" s="46"/>
      <c r="Z522" s="46"/>
      <c r="AA522" s="46"/>
      <c r="AB522" s="46"/>
      <c r="AC522" s="46"/>
    </row>
    <row r="523" spans="1:29" ht="39.950000000000003" customHeight="1" x14ac:dyDescent="0.45">
      <c r="A523" s="140"/>
      <c r="B523" s="152"/>
      <c r="C523" s="67">
        <v>520</v>
      </c>
      <c r="D523" s="78" t="s">
        <v>372</v>
      </c>
      <c r="E523" s="107" t="s">
        <v>1017</v>
      </c>
      <c r="F523" s="51" t="s">
        <v>35</v>
      </c>
      <c r="G523" s="51" t="s">
        <v>368</v>
      </c>
      <c r="H523" s="95">
        <v>254.42</v>
      </c>
      <c r="I523" s="32"/>
      <c r="J523" s="38">
        <f t="shared" si="16"/>
        <v>0</v>
      </c>
      <c r="K523" s="39" t="str">
        <f t="shared" si="17"/>
        <v>OK</v>
      </c>
      <c r="L523" s="128"/>
      <c r="M523" s="128"/>
      <c r="N523" s="128"/>
      <c r="O523" s="128"/>
      <c r="P523" s="128"/>
      <c r="Q523" s="128"/>
      <c r="R523" s="31"/>
      <c r="S523" s="31"/>
      <c r="T523" s="31"/>
      <c r="U523" s="31"/>
      <c r="V523" s="31"/>
      <c r="W523" s="31"/>
      <c r="X523" s="46"/>
      <c r="Y523" s="46"/>
      <c r="Z523" s="46"/>
      <c r="AA523" s="46"/>
      <c r="AB523" s="46"/>
      <c r="AC523" s="46"/>
    </row>
    <row r="524" spans="1:29" ht="39.950000000000003" customHeight="1" x14ac:dyDescent="0.45">
      <c r="A524" s="140"/>
      <c r="B524" s="152"/>
      <c r="C524" s="67">
        <v>521</v>
      </c>
      <c r="D524" s="78" t="s">
        <v>373</v>
      </c>
      <c r="E524" s="107" t="s">
        <v>1018</v>
      </c>
      <c r="F524" s="51" t="s">
        <v>35</v>
      </c>
      <c r="G524" s="51" t="s">
        <v>368</v>
      </c>
      <c r="H524" s="95">
        <v>713.13</v>
      </c>
      <c r="I524" s="32"/>
      <c r="J524" s="38">
        <f t="shared" si="16"/>
        <v>0</v>
      </c>
      <c r="K524" s="39" t="str">
        <f t="shared" si="17"/>
        <v>OK</v>
      </c>
      <c r="L524" s="128"/>
      <c r="M524" s="128"/>
      <c r="N524" s="128"/>
      <c r="O524" s="128"/>
      <c r="P524" s="128"/>
      <c r="Q524" s="128"/>
      <c r="R524" s="31"/>
      <c r="S524" s="31"/>
      <c r="T524" s="31"/>
      <c r="U524" s="31"/>
      <c r="V524" s="31"/>
      <c r="W524" s="31"/>
      <c r="X524" s="46"/>
      <c r="Y524" s="46"/>
      <c r="Z524" s="46"/>
      <c r="AA524" s="46"/>
      <c r="AB524" s="46"/>
      <c r="AC524" s="46"/>
    </row>
    <row r="525" spans="1:29" ht="39.950000000000003" customHeight="1" x14ac:dyDescent="0.45">
      <c r="A525" s="140"/>
      <c r="B525" s="152"/>
      <c r="C525" s="67">
        <v>522</v>
      </c>
      <c r="D525" s="78" t="s">
        <v>374</v>
      </c>
      <c r="E525" s="107" t="s">
        <v>1017</v>
      </c>
      <c r="F525" s="51" t="s">
        <v>35</v>
      </c>
      <c r="G525" s="51" t="s">
        <v>368</v>
      </c>
      <c r="H525" s="95">
        <v>428.13</v>
      </c>
      <c r="I525" s="32"/>
      <c r="J525" s="38">
        <f t="shared" si="16"/>
        <v>0</v>
      </c>
      <c r="K525" s="39" t="str">
        <f t="shared" si="17"/>
        <v>OK</v>
      </c>
      <c r="L525" s="128"/>
      <c r="M525" s="128"/>
      <c r="N525" s="128"/>
      <c r="O525" s="128"/>
      <c r="P525" s="128"/>
      <c r="Q525" s="128"/>
      <c r="R525" s="31"/>
      <c r="S525" s="31"/>
      <c r="T525" s="31"/>
      <c r="U525" s="31"/>
      <c r="V525" s="31"/>
      <c r="W525" s="31"/>
      <c r="X525" s="46"/>
      <c r="Y525" s="46"/>
      <c r="Z525" s="46"/>
      <c r="AA525" s="46"/>
      <c r="AB525" s="46"/>
      <c r="AC525" s="46"/>
    </row>
    <row r="526" spans="1:29" ht="39.950000000000003" customHeight="1" x14ac:dyDescent="0.45">
      <c r="A526" s="140"/>
      <c r="B526" s="152"/>
      <c r="C526" s="68">
        <v>523</v>
      </c>
      <c r="D526" s="78" t="s">
        <v>375</v>
      </c>
      <c r="E526" s="107" t="s">
        <v>1019</v>
      </c>
      <c r="F526" s="51" t="s">
        <v>99</v>
      </c>
      <c r="G526" s="51" t="s">
        <v>368</v>
      </c>
      <c r="H526" s="95">
        <v>5295.06</v>
      </c>
      <c r="I526" s="32"/>
      <c r="J526" s="38">
        <f t="shared" si="16"/>
        <v>0</v>
      </c>
      <c r="K526" s="39" t="str">
        <f t="shared" si="17"/>
        <v>OK</v>
      </c>
      <c r="L526" s="128"/>
      <c r="M526" s="128"/>
      <c r="N526" s="128"/>
      <c r="O526" s="128"/>
      <c r="P526" s="128"/>
      <c r="Q526" s="128"/>
      <c r="R526" s="31"/>
      <c r="S526" s="31"/>
      <c r="T526" s="31"/>
      <c r="U526" s="31"/>
      <c r="V526" s="31"/>
      <c r="W526" s="31"/>
      <c r="X526" s="46"/>
      <c r="Y526" s="46"/>
      <c r="Z526" s="46"/>
      <c r="AA526" s="46"/>
      <c r="AB526" s="46"/>
      <c r="AC526" s="46"/>
    </row>
    <row r="527" spans="1:29" ht="39.950000000000003" customHeight="1" x14ac:dyDescent="0.45">
      <c r="A527" s="140"/>
      <c r="B527" s="152"/>
      <c r="C527" s="67">
        <v>524</v>
      </c>
      <c r="D527" s="78" t="s">
        <v>451</v>
      </c>
      <c r="E527" s="107" t="s">
        <v>1017</v>
      </c>
      <c r="F527" s="51" t="s">
        <v>228</v>
      </c>
      <c r="G527" s="51" t="s">
        <v>368</v>
      </c>
      <c r="H527" s="95">
        <v>392.07</v>
      </c>
      <c r="I527" s="32"/>
      <c r="J527" s="38">
        <f t="shared" si="16"/>
        <v>0</v>
      </c>
      <c r="K527" s="39" t="str">
        <f t="shared" si="17"/>
        <v>OK</v>
      </c>
      <c r="L527" s="128"/>
      <c r="M527" s="128"/>
      <c r="N527" s="128"/>
      <c r="O527" s="128"/>
      <c r="P527" s="128"/>
      <c r="Q527" s="128"/>
      <c r="R527" s="31"/>
      <c r="S527" s="31"/>
      <c r="T527" s="31"/>
      <c r="U527" s="31"/>
      <c r="V527" s="31"/>
      <c r="W527" s="31"/>
      <c r="X527" s="46"/>
      <c r="Y527" s="46"/>
      <c r="Z527" s="46"/>
      <c r="AA527" s="46"/>
      <c r="AB527" s="46"/>
      <c r="AC527" s="46"/>
    </row>
    <row r="528" spans="1:29" ht="39.950000000000003" customHeight="1" x14ac:dyDescent="0.45">
      <c r="A528" s="140"/>
      <c r="B528" s="152"/>
      <c r="C528" s="68">
        <v>525</v>
      </c>
      <c r="D528" s="83" t="s">
        <v>458</v>
      </c>
      <c r="E528" s="110" t="s">
        <v>1020</v>
      </c>
      <c r="F528" s="52" t="s">
        <v>424</v>
      </c>
      <c r="G528" s="52" t="s">
        <v>157</v>
      </c>
      <c r="H528" s="96">
        <v>751.08</v>
      </c>
      <c r="I528" s="32"/>
      <c r="J528" s="38">
        <f t="shared" si="16"/>
        <v>0</v>
      </c>
      <c r="K528" s="39" t="str">
        <f t="shared" si="17"/>
        <v>OK</v>
      </c>
      <c r="L528" s="128"/>
      <c r="M528" s="128"/>
      <c r="N528" s="128"/>
      <c r="O528" s="128"/>
      <c r="P528" s="128"/>
      <c r="Q528" s="128"/>
      <c r="R528" s="31"/>
      <c r="S528" s="31"/>
      <c r="T528" s="31"/>
      <c r="U528" s="31"/>
      <c r="V528" s="31"/>
      <c r="W528" s="31"/>
      <c r="X528" s="46"/>
      <c r="Y528" s="46"/>
      <c r="Z528" s="46"/>
      <c r="AA528" s="46"/>
      <c r="AB528" s="46"/>
      <c r="AC528" s="46"/>
    </row>
    <row r="529" spans="1:29" ht="39.950000000000003" customHeight="1" x14ac:dyDescent="0.45">
      <c r="A529" s="140"/>
      <c r="B529" s="152"/>
      <c r="C529" s="68">
        <v>526</v>
      </c>
      <c r="D529" s="78" t="s">
        <v>1021</v>
      </c>
      <c r="E529" s="107" t="s">
        <v>1022</v>
      </c>
      <c r="F529" s="51" t="s">
        <v>4</v>
      </c>
      <c r="G529" s="52" t="s">
        <v>157</v>
      </c>
      <c r="H529" s="96">
        <v>1357.6</v>
      </c>
      <c r="I529" s="32"/>
      <c r="J529" s="38">
        <f t="shared" si="16"/>
        <v>0</v>
      </c>
      <c r="K529" s="39" t="str">
        <f t="shared" si="17"/>
        <v>OK</v>
      </c>
      <c r="L529" s="128"/>
      <c r="M529" s="128"/>
      <c r="N529" s="128"/>
      <c r="O529" s="128"/>
      <c r="P529" s="128"/>
      <c r="Q529" s="128"/>
      <c r="R529" s="31"/>
      <c r="S529" s="31"/>
      <c r="T529" s="31"/>
      <c r="U529" s="31"/>
      <c r="V529" s="31"/>
      <c r="W529" s="31"/>
      <c r="X529" s="46"/>
      <c r="Y529" s="46"/>
      <c r="Z529" s="46"/>
      <c r="AA529" s="46"/>
      <c r="AB529" s="46"/>
      <c r="AC529" s="46"/>
    </row>
    <row r="530" spans="1:29" ht="39.950000000000003" customHeight="1" x14ac:dyDescent="0.45">
      <c r="A530" s="140"/>
      <c r="B530" s="152"/>
      <c r="C530" s="67">
        <v>527</v>
      </c>
      <c r="D530" s="78" t="s">
        <v>1023</v>
      </c>
      <c r="E530" s="107" t="s">
        <v>1024</v>
      </c>
      <c r="F530" s="52" t="s">
        <v>35</v>
      </c>
      <c r="G530" s="52" t="s">
        <v>157</v>
      </c>
      <c r="H530" s="96">
        <v>1384.5</v>
      </c>
      <c r="I530" s="32"/>
      <c r="J530" s="38">
        <f t="shared" si="16"/>
        <v>0</v>
      </c>
      <c r="K530" s="39" t="str">
        <f t="shared" si="17"/>
        <v>OK</v>
      </c>
      <c r="L530" s="128"/>
      <c r="M530" s="128"/>
      <c r="N530" s="128"/>
      <c r="O530" s="128"/>
      <c r="P530" s="128"/>
      <c r="Q530" s="128"/>
      <c r="R530" s="31"/>
      <c r="S530" s="31"/>
      <c r="T530" s="31"/>
      <c r="U530" s="31"/>
      <c r="V530" s="31"/>
      <c r="W530" s="31"/>
      <c r="X530" s="46"/>
      <c r="Y530" s="46"/>
      <c r="Z530" s="46"/>
      <c r="AA530" s="46"/>
      <c r="AB530" s="46"/>
      <c r="AC530" s="46"/>
    </row>
    <row r="531" spans="1:29" ht="39.950000000000003" customHeight="1" x14ac:dyDescent="0.45">
      <c r="A531" s="140"/>
      <c r="B531" s="152"/>
      <c r="C531" s="68">
        <v>528</v>
      </c>
      <c r="D531" s="78" t="s">
        <v>1025</v>
      </c>
      <c r="E531" s="107" t="s">
        <v>1026</v>
      </c>
      <c r="F531" s="51" t="s">
        <v>99</v>
      </c>
      <c r="G531" s="52" t="s">
        <v>1027</v>
      </c>
      <c r="H531" s="96">
        <v>810.3</v>
      </c>
      <c r="I531" s="32"/>
      <c r="J531" s="38">
        <f t="shared" si="16"/>
        <v>0</v>
      </c>
      <c r="K531" s="39" t="str">
        <f t="shared" si="17"/>
        <v>OK</v>
      </c>
      <c r="L531" s="128"/>
      <c r="M531" s="128"/>
      <c r="N531" s="128"/>
      <c r="O531" s="128"/>
      <c r="P531" s="128"/>
      <c r="Q531" s="128"/>
      <c r="R531" s="31"/>
      <c r="S531" s="31"/>
      <c r="T531" s="31"/>
      <c r="U531" s="31"/>
      <c r="V531" s="31"/>
      <c r="W531" s="31"/>
      <c r="X531" s="46"/>
      <c r="Y531" s="46"/>
      <c r="Z531" s="46"/>
      <c r="AA531" s="46"/>
      <c r="AB531" s="46"/>
      <c r="AC531" s="46"/>
    </row>
    <row r="532" spans="1:29" ht="39.950000000000003" customHeight="1" x14ac:dyDescent="0.45">
      <c r="A532" s="140"/>
      <c r="B532" s="152"/>
      <c r="C532" s="67">
        <v>529</v>
      </c>
      <c r="D532" s="78" t="s">
        <v>1028</v>
      </c>
      <c r="E532" s="107" t="s">
        <v>1029</v>
      </c>
      <c r="F532" s="52" t="s">
        <v>419</v>
      </c>
      <c r="G532" s="52" t="s">
        <v>157</v>
      </c>
      <c r="H532" s="96">
        <v>290.52999999999997</v>
      </c>
      <c r="I532" s="32"/>
      <c r="J532" s="38">
        <f t="shared" si="16"/>
        <v>0</v>
      </c>
      <c r="K532" s="39" t="str">
        <f t="shared" si="17"/>
        <v>OK</v>
      </c>
      <c r="L532" s="128"/>
      <c r="M532" s="128"/>
      <c r="N532" s="128"/>
      <c r="O532" s="128"/>
      <c r="P532" s="128"/>
      <c r="Q532" s="128"/>
      <c r="R532" s="31"/>
      <c r="S532" s="31"/>
      <c r="T532" s="31"/>
      <c r="U532" s="31"/>
      <c r="V532" s="31"/>
      <c r="W532" s="31"/>
      <c r="X532" s="46"/>
      <c r="Y532" s="46"/>
      <c r="Z532" s="46"/>
      <c r="AA532" s="46"/>
      <c r="AB532" s="46"/>
      <c r="AC532" s="46"/>
    </row>
    <row r="533" spans="1:29" ht="39.950000000000003" customHeight="1" x14ac:dyDescent="0.45">
      <c r="A533" s="140"/>
      <c r="B533" s="152"/>
      <c r="C533" s="67">
        <v>530</v>
      </c>
      <c r="D533" s="78" t="s">
        <v>1030</v>
      </c>
      <c r="E533" s="107" t="s">
        <v>1029</v>
      </c>
      <c r="F533" s="52" t="s">
        <v>419</v>
      </c>
      <c r="G533" s="52" t="s">
        <v>157</v>
      </c>
      <c r="H533" s="96">
        <v>290.52999999999997</v>
      </c>
      <c r="I533" s="32"/>
      <c r="J533" s="38">
        <f t="shared" si="16"/>
        <v>0</v>
      </c>
      <c r="K533" s="39" t="str">
        <f t="shared" si="17"/>
        <v>OK</v>
      </c>
      <c r="L533" s="128"/>
      <c r="M533" s="128"/>
      <c r="N533" s="128"/>
      <c r="O533" s="128"/>
      <c r="P533" s="128"/>
      <c r="Q533" s="128"/>
      <c r="R533" s="31"/>
      <c r="S533" s="31"/>
      <c r="T533" s="31"/>
      <c r="U533" s="31"/>
      <c r="V533" s="31"/>
      <c r="W533" s="31"/>
      <c r="X533" s="46"/>
      <c r="Y533" s="46"/>
      <c r="Z533" s="46"/>
      <c r="AA533" s="46"/>
      <c r="AB533" s="46"/>
      <c r="AC533" s="46"/>
    </row>
    <row r="534" spans="1:29" ht="39.950000000000003" customHeight="1" x14ac:dyDescent="0.45">
      <c r="A534" s="140"/>
      <c r="B534" s="152"/>
      <c r="C534" s="67">
        <v>531</v>
      </c>
      <c r="D534" s="78" t="s">
        <v>1031</v>
      </c>
      <c r="E534" s="107" t="s">
        <v>1032</v>
      </c>
      <c r="F534" s="52" t="s">
        <v>35</v>
      </c>
      <c r="G534" s="52" t="s">
        <v>157</v>
      </c>
      <c r="H534" s="96">
        <v>2.25</v>
      </c>
      <c r="I534" s="32"/>
      <c r="J534" s="38">
        <f t="shared" si="16"/>
        <v>0</v>
      </c>
      <c r="K534" s="39" t="str">
        <f t="shared" si="17"/>
        <v>OK</v>
      </c>
      <c r="L534" s="128"/>
      <c r="M534" s="128"/>
      <c r="N534" s="128"/>
      <c r="O534" s="128"/>
      <c r="P534" s="128"/>
      <c r="Q534" s="128"/>
      <c r="R534" s="31"/>
      <c r="S534" s="31"/>
      <c r="T534" s="31"/>
      <c r="U534" s="31"/>
      <c r="V534" s="31"/>
      <c r="W534" s="31"/>
      <c r="X534" s="46"/>
      <c r="Y534" s="46"/>
      <c r="Z534" s="46"/>
      <c r="AA534" s="46"/>
      <c r="AB534" s="46"/>
      <c r="AC534" s="46"/>
    </row>
    <row r="535" spans="1:29" ht="39.950000000000003" customHeight="1" x14ac:dyDescent="0.45">
      <c r="A535" s="140"/>
      <c r="B535" s="152"/>
      <c r="C535" s="68">
        <v>532</v>
      </c>
      <c r="D535" s="88" t="s">
        <v>1033</v>
      </c>
      <c r="E535" s="107" t="s">
        <v>1004</v>
      </c>
      <c r="F535" s="52" t="s">
        <v>228</v>
      </c>
      <c r="G535" s="52" t="s">
        <v>157</v>
      </c>
      <c r="H535" s="96">
        <v>2.69</v>
      </c>
      <c r="I535" s="32"/>
      <c r="J535" s="38">
        <f t="shared" si="16"/>
        <v>0</v>
      </c>
      <c r="K535" s="39" t="str">
        <f t="shared" si="17"/>
        <v>OK</v>
      </c>
      <c r="L535" s="128"/>
      <c r="M535" s="128"/>
      <c r="N535" s="128"/>
      <c r="O535" s="128"/>
      <c r="P535" s="128"/>
      <c r="Q535" s="128"/>
      <c r="R535" s="31"/>
      <c r="S535" s="31"/>
      <c r="T535" s="31"/>
      <c r="U535" s="31"/>
      <c r="V535" s="31"/>
      <c r="W535" s="31"/>
      <c r="X535" s="46"/>
      <c r="Y535" s="46"/>
      <c r="Z535" s="46"/>
      <c r="AA535" s="46"/>
      <c r="AB535" s="46"/>
      <c r="AC535" s="46"/>
    </row>
    <row r="536" spans="1:29" ht="39.950000000000003" customHeight="1" x14ac:dyDescent="0.45">
      <c r="A536" s="140"/>
      <c r="B536" s="152"/>
      <c r="C536" s="68">
        <v>533</v>
      </c>
      <c r="D536" s="78" t="s">
        <v>1034</v>
      </c>
      <c r="E536" s="107" t="s">
        <v>1004</v>
      </c>
      <c r="F536" s="51" t="s">
        <v>99</v>
      </c>
      <c r="G536" s="52" t="s">
        <v>157</v>
      </c>
      <c r="H536" s="96">
        <v>154.88</v>
      </c>
      <c r="I536" s="32"/>
      <c r="J536" s="38">
        <f t="shared" si="16"/>
        <v>0</v>
      </c>
      <c r="K536" s="39" t="str">
        <f t="shared" si="17"/>
        <v>OK</v>
      </c>
      <c r="L536" s="128"/>
      <c r="M536" s="128"/>
      <c r="N536" s="128"/>
      <c r="O536" s="128"/>
      <c r="P536" s="128"/>
      <c r="Q536" s="128"/>
      <c r="R536" s="31"/>
      <c r="S536" s="31"/>
      <c r="T536" s="31"/>
      <c r="U536" s="31"/>
      <c r="V536" s="31"/>
      <c r="W536" s="31"/>
      <c r="X536" s="46"/>
      <c r="Y536" s="46"/>
      <c r="Z536" s="46"/>
      <c r="AA536" s="46"/>
      <c r="AB536" s="46"/>
      <c r="AC536" s="46"/>
    </row>
    <row r="537" spans="1:29" ht="39.950000000000003" customHeight="1" x14ac:dyDescent="0.45">
      <c r="A537" s="140"/>
      <c r="B537" s="152"/>
      <c r="C537" s="67">
        <v>534</v>
      </c>
      <c r="D537" s="78" t="s">
        <v>1035</v>
      </c>
      <c r="E537" s="110" t="s">
        <v>1036</v>
      </c>
      <c r="F537" s="52" t="s">
        <v>35</v>
      </c>
      <c r="G537" s="52" t="s">
        <v>157</v>
      </c>
      <c r="H537" s="96">
        <v>3.37</v>
      </c>
      <c r="I537" s="32"/>
      <c r="J537" s="38">
        <f t="shared" si="16"/>
        <v>0</v>
      </c>
      <c r="K537" s="39" t="str">
        <f t="shared" si="17"/>
        <v>OK</v>
      </c>
      <c r="L537" s="128"/>
      <c r="M537" s="128"/>
      <c r="N537" s="128"/>
      <c r="O537" s="128"/>
      <c r="P537" s="128"/>
      <c r="Q537" s="128"/>
      <c r="R537" s="31"/>
      <c r="S537" s="31"/>
      <c r="T537" s="31"/>
      <c r="U537" s="31"/>
      <c r="V537" s="31"/>
      <c r="W537" s="31"/>
      <c r="X537" s="46"/>
      <c r="Y537" s="46"/>
      <c r="Z537" s="46"/>
      <c r="AA537" s="46"/>
      <c r="AB537" s="46"/>
      <c r="AC537" s="46"/>
    </row>
    <row r="538" spans="1:29" ht="39.950000000000003" customHeight="1" x14ac:dyDescent="0.45">
      <c r="A538" s="140"/>
      <c r="B538" s="152"/>
      <c r="C538" s="68">
        <v>535</v>
      </c>
      <c r="D538" s="85" t="s">
        <v>1037</v>
      </c>
      <c r="E538" s="110" t="s">
        <v>1038</v>
      </c>
      <c r="F538" s="51" t="s">
        <v>35</v>
      </c>
      <c r="G538" s="52" t="s">
        <v>157</v>
      </c>
      <c r="H538" s="96">
        <v>17.14</v>
      </c>
      <c r="I538" s="32"/>
      <c r="J538" s="38">
        <f t="shared" si="16"/>
        <v>0</v>
      </c>
      <c r="K538" s="39" t="str">
        <f t="shared" si="17"/>
        <v>OK</v>
      </c>
      <c r="L538" s="128"/>
      <c r="M538" s="128"/>
      <c r="N538" s="128"/>
      <c r="O538" s="128"/>
      <c r="P538" s="128"/>
      <c r="Q538" s="128"/>
      <c r="R538" s="31"/>
      <c r="S538" s="31"/>
      <c r="T538" s="31"/>
      <c r="U538" s="31"/>
      <c r="V538" s="31"/>
      <c r="W538" s="31"/>
      <c r="X538" s="46"/>
      <c r="Y538" s="46"/>
      <c r="Z538" s="46"/>
      <c r="AA538" s="46"/>
      <c r="AB538" s="46"/>
      <c r="AC538" s="46"/>
    </row>
    <row r="539" spans="1:29" ht="39.950000000000003" customHeight="1" x14ac:dyDescent="0.45">
      <c r="A539" s="140"/>
      <c r="B539" s="152"/>
      <c r="C539" s="68">
        <v>536</v>
      </c>
      <c r="D539" s="78" t="s">
        <v>1039</v>
      </c>
      <c r="E539" s="110" t="s">
        <v>1040</v>
      </c>
      <c r="F539" s="51" t="s">
        <v>99</v>
      </c>
      <c r="G539" s="52" t="s">
        <v>157</v>
      </c>
      <c r="H539" s="96">
        <v>16.02</v>
      </c>
      <c r="I539" s="32"/>
      <c r="J539" s="38">
        <f t="shared" si="16"/>
        <v>0</v>
      </c>
      <c r="K539" s="39" t="str">
        <f t="shared" si="17"/>
        <v>OK</v>
      </c>
      <c r="L539" s="128"/>
      <c r="M539" s="128"/>
      <c r="N539" s="128"/>
      <c r="O539" s="128"/>
      <c r="P539" s="128"/>
      <c r="Q539" s="128"/>
      <c r="R539" s="31"/>
      <c r="S539" s="31"/>
      <c r="T539" s="31"/>
      <c r="U539" s="31"/>
      <c r="V539" s="31"/>
      <c r="W539" s="31"/>
      <c r="X539" s="46"/>
      <c r="Y539" s="46"/>
      <c r="Z539" s="46"/>
      <c r="AA539" s="46"/>
      <c r="AB539" s="46"/>
      <c r="AC539" s="46"/>
    </row>
    <row r="540" spans="1:29" ht="39.950000000000003" customHeight="1" x14ac:dyDescent="0.45">
      <c r="A540" s="140"/>
      <c r="B540" s="152"/>
      <c r="C540" s="68">
        <v>537</v>
      </c>
      <c r="D540" s="78" t="s">
        <v>1041</v>
      </c>
      <c r="E540" s="107" t="s">
        <v>1042</v>
      </c>
      <c r="F540" s="52" t="s">
        <v>4</v>
      </c>
      <c r="G540" s="52" t="s">
        <v>157</v>
      </c>
      <c r="H540" s="96">
        <v>10.27</v>
      </c>
      <c r="I540" s="32"/>
      <c r="J540" s="38">
        <f t="shared" si="16"/>
        <v>0</v>
      </c>
      <c r="K540" s="39" t="str">
        <f t="shared" si="17"/>
        <v>OK</v>
      </c>
      <c r="L540" s="128"/>
      <c r="M540" s="128"/>
      <c r="N540" s="128"/>
      <c r="O540" s="128"/>
      <c r="P540" s="128"/>
      <c r="Q540" s="128"/>
      <c r="R540" s="31"/>
      <c r="S540" s="31"/>
      <c r="T540" s="31"/>
      <c r="U540" s="31"/>
      <c r="V540" s="31"/>
      <c r="W540" s="31"/>
      <c r="X540" s="46"/>
      <c r="Y540" s="46"/>
      <c r="Z540" s="46"/>
      <c r="AA540" s="46"/>
      <c r="AB540" s="46"/>
      <c r="AC540" s="46"/>
    </row>
    <row r="541" spans="1:29" ht="39.950000000000003" customHeight="1" x14ac:dyDescent="0.45">
      <c r="A541" s="140"/>
      <c r="B541" s="152"/>
      <c r="C541" s="67">
        <v>538</v>
      </c>
      <c r="D541" s="78" t="s">
        <v>1043</v>
      </c>
      <c r="E541" s="107" t="s">
        <v>1004</v>
      </c>
      <c r="F541" s="51" t="s">
        <v>434</v>
      </c>
      <c r="G541" s="52" t="s">
        <v>40</v>
      </c>
      <c r="H541" s="96">
        <v>90.61</v>
      </c>
      <c r="I541" s="32"/>
      <c r="J541" s="38">
        <f t="shared" si="16"/>
        <v>0</v>
      </c>
      <c r="K541" s="39" t="str">
        <f t="shared" si="17"/>
        <v>OK</v>
      </c>
      <c r="L541" s="128"/>
      <c r="M541" s="128"/>
      <c r="N541" s="128"/>
      <c r="O541" s="128"/>
      <c r="P541" s="128"/>
      <c r="Q541" s="128"/>
      <c r="R541" s="31"/>
      <c r="S541" s="31"/>
      <c r="T541" s="31"/>
      <c r="U541" s="31"/>
      <c r="V541" s="31"/>
      <c r="W541" s="31"/>
      <c r="X541" s="46"/>
      <c r="Y541" s="46"/>
      <c r="Z541" s="46"/>
      <c r="AA541" s="46"/>
      <c r="AB541" s="46"/>
      <c r="AC541" s="46"/>
    </row>
    <row r="542" spans="1:29" ht="39.950000000000003" customHeight="1" x14ac:dyDescent="0.45">
      <c r="A542" s="140"/>
      <c r="B542" s="152"/>
      <c r="C542" s="68">
        <v>539</v>
      </c>
      <c r="D542" s="78" t="s">
        <v>1044</v>
      </c>
      <c r="E542" s="107" t="s">
        <v>1004</v>
      </c>
      <c r="F542" s="51" t="s">
        <v>406</v>
      </c>
      <c r="G542" s="52" t="s">
        <v>157</v>
      </c>
      <c r="H542" s="96">
        <v>67.16</v>
      </c>
      <c r="I542" s="32"/>
      <c r="J542" s="38">
        <f t="shared" si="16"/>
        <v>0</v>
      </c>
      <c r="K542" s="39" t="str">
        <f t="shared" si="17"/>
        <v>OK</v>
      </c>
      <c r="L542" s="128"/>
      <c r="M542" s="128"/>
      <c r="N542" s="128"/>
      <c r="O542" s="128"/>
      <c r="P542" s="128"/>
      <c r="Q542" s="128"/>
      <c r="R542" s="31"/>
      <c r="S542" s="31"/>
      <c r="T542" s="31"/>
      <c r="U542" s="31"/>
      <c r="V542" s="31"/>
      <c r="W542" s="31"/>
      <c r="X542" s="46"/>
      <c r="Y542" s="46"/>
      <c r="Z542" s="46"/>
      <c r="AA542" s="46"/>
      <c r="AB542" s="46"/>
      <c r="AC542" s="46"/>
    </row>
    <row r="543" spans="1:29" ht="39.950000000000003" customHeight="1" x14ac:dyDescent="0.45">
      <c r="A543" s="140"/>
      <c r="B543" s="152"/>
      <c r="C543" s="68">
        <v>540</v>
      </c>
      <c r="D543" s="78" t="s">
        <v>1045</v>
      </c>
      <c r="E543" s="107" t="s">
        <v>1046</v>
      </c>
      <c r="F543" s="51" t="s">
        <v>99</v>
      </c>
      <c r="G543" s="52" t="s">
        <v>1027</v>
      </c>
      <c r="H543" s="96">
        <v>543.07000000000005</v>
      </c>
      <c r="I543" s="32"/>
      <c r="J543" s="38">
        <f t="shared" si="16"/>
        <v>0</v>
      </c>
      <c r="K543" s="39" t="str">
        <f t="shared" si="17"/>
        <v>OK</v>
      </c>
      <c r="L543" s="128"/>
      <c r="M543" s="128"/>
      <c r="N543" s="128"/>
      <c r="O543" s="128"/>
      <c r="P543" s="128"/>
      <c r="Q543" s="128"/>
      <c r="R543" s="31"/>
      <c r="S543" s="31"/>
      <c r="T543" s="31"/>
      <c r="U543" s="31"/>
      <c r="V543" s="31"/>
      <c r="W543" s="31"/>
      <c r="X543" s="46"/>
      <c r="Y543" s="46"/>
      <c r="Z543" s="46"/>
      <c r="AA543" s="46"/>
      <c r="AB543" s="46"/>
      <c r="AC543" s="46"/>
    </row>
    <row r="544" spans="1:29" ht="39.950000000000003" customHeight="1" x14ac:dyDescent="0.45">
      <c r="A544" s="140"/>
      <c r="B544" s="152"/>
      <c r="C544" s="67">
        <v>541</v>
      </c>
      <c r="D544" s="78" t="s">
        <v>1047</v>
      </c>
      <c r="E544" s="107" t="s">
        <v>1048</v>
      </c>
      <c r="F544" s="51" t="s">
        <v>35</v>
      </c>
      <c r="G544" s="52" t="s">
        <v>157</v>
      </c>
      <c r="H544" s="96">
        <v>35.81</v>
      </c>
      <c r="I544" s="32"/>
      <c r="J544" s="38">
        <f t="shared" si="16"/>
        <v>0</v>
      </c>
      <c r="K544" s="39" t="str">
        <f t="shared" si="17"/>
        <v>OK</v>
      </c>
      <c r="L544" s="128"/>
      <c r="M544" s="128"/>
      <c r="N544" s="128"/>
      <c r="O544" s="128"/>
      <c r="P544" s="128"/>
      <c r="Q544" s="128"/>
      <c r="R544" s="31"/>
      <c r="S544" s="31"/>
      <c r="T544" s="31"/>
      <c r="U544" s="31"/>
      <c r="V544" s="31"/>
      <c r="W544" s="31"/>
      <c r="X544" s="46"/>
      <c r="Y544" s="46"/>
      <c r="Z544" s="46"/>
      <c r="AA544" s="46"/>
      <c r="AB544" s="46"/>
      <c r="AC544" s="46"/>
    </row>
    <row r="545" spans="1:29" ht="39.950000000000003" customHeight="1" x14ac:dyDescent="0.45">
      <c r="A545" s="140"/>
      <c r="B545" s="152"/>
      <c r="C545" s="68">
        <v>542</v>
      </c>
      <c r="D545" s="78" t="s">
        <v>1194</v>
      </c>
      <c r="E545" s="110" t="s">
        <v>1049</v>
      </c>
      <c r="F545" s="52" t="s">
        <v>99</v>
      </c>
      <c r="G545" s="52" t="s">
        <v>1027</v>
      </c>
      <c r="H545" s="96">
        <v>1317.98</v>
      </c>
      <c r="I545" s="32"/>
      <c r="J545" s="38">
        <f t="shared" si="16"/>
        <v>0</v>
      </c>
      <c r="K545" s="39" t="str">
        <f t="shared" si="17"/>
        <v>OK</v>
      </c>
      <c r="L545" s="128"/>
      <c r="M545" s="128"/>
      <c r="N545" s="128"/>
      <c r="O545" s="128"/>
      <c r="P545" s="128"/>
      <c r="Q545" s="128"/>
      <c r="R545" s="31"/>
      <c r="S545" s="31"/>
      <c r="T545" s="31"/>
      <c r="U545" s="31"/>
      <c r="V545" s="31"/>
      <c r="W545" s="31"/>
      <c r="X545" s="46"/>
      <c r="Y545" s="46"/>
      <c r="Z545" s="46"/>
      <c r="AA545" s="46"/>
      <c r="AB545" s="46"/>
      <c r="AC545" s="46"/>
    </row>
    <row r="546" spans="1:29" ht="39.950000000000003" customHeight="1" x14ac:dyDescent="0.45">
      <c r="A546" s="140"/>
      <c r="B546" s="152"/>
      <c r="C546" s="68">
        <v>543</v>
      </c>
      <c r="D546" s="85" t="s">
        <v>1050</v>
      </c>
      <c r="E546" s="107" t="s">
        <v>1051</v>
      </c>
      <c r="F546" s="51" t="s">
        <v>35</v>
      </c>
      <c r="G546" s="52" t="s">
        <v>1027</v>
      </c>
      <c r="H546" s="96">
        <v>373.73</v>
      </c>
      <c r="I546" s="32"/>
      <c r="J546" s="38">
        <f t="shared" si="16"/>
        <v>0</v>
      </c>
      <c r="K546" s="39" t="str">
        <f t="shared" si="17"/>
        <v>OK</v>
      </c>
      <c r="L546" s="128"/>
      <c r="M546" s="128"/>
      <c r="N546" s="128"/>
      <c r="O546" s="128"/>
      <c r="P546" s="128"/>
      <c r="Q546" s="128"/>
      <c r="R546" s="31"/>
      <c r="S546" s="31"/>
      <c r="T546" s="31"/>
      <c r="U546" s="31"/>
      <c r="V546" s="31"/>
      <c r="W546" s="31"/>
      <c r="X546" s="46"/>
      <c r="Y546" s="46"/>
      <c r="Z546" s="46"/>
      <c r="AA546" s="46"/>
      <c r="AB546" s="46"/>
      <c r="AC546" s="46"/>
    </row>
    <row r="547" spans="1:29" ht="39.950000000000003" customHeight="1" x14ac:dyDescent="0.45">
      <c r="A547" s="140"/>
      <c r="B547" s="152"/>
      <c r="C547" s="68">
        <v>544</v>
      </c>
      <c r="D547" s="78" t="s">
        <v>1052</v>
      </c>
      <c r="E547" s="107" t="s">
        <v>1053</v>
      </c>
      <c r="F547" s="51" t="s">
        <v>99</v>
      </c>
      <c r="G547" s="52" t="s">
        <v>1027</v>
      </c>
      <c r="H547" s="96">
        <v>412.12</v>
      </c>
      <c r="I547" s="32"/>
      <c r="J547" s="38">
        <f t="shared" si="16"/>
        <v>0</v>
      </c>
      <c r="K547" s="39" t="str">
        <f t="shared" si="17"/>
        <v>OK</v>
      </c>
      <c r="L547" s="128"/>
      <c r="M547" s="128"/>
      <c r="N547" s="128"/>
      <c r="O547" s="128"/>
      <c r="P547" s="128"/>
      <c r="Q547" s="128"/>
      <c r="R547" s="31"/>
      <c r="S547" s="31"/>
      <c r="T547" s="31"/>
      <c r="U547" s="31"/>
      <c r="V547" s="31"/>
      <c r="W547" s="31"/>
      <c r="X547" s="46"/>
      <c r="Y547" s="46"/>
      <c r="Z547" s="46"/>
      <c r="AA547" s="46"/>
      <c r="AB547" s="46"/>
      <c r="AC547" s="46"/>
    </row>
    <row r="548" spans="1:29" ht="39.950000000000003" customHeight="1" x14ac:dyDescent="0.45">
      <c r="A548" s="140"/>
      <c r="B548" s="152"/>
      <c r="C548" s="68">
        <v>545</v>
      </c>
      <c r="D548" s="78" t="s">
        <v>1195</v>
      </c>
      <c r="E548" s="107" t="s">
        <v>1054</v>
      </c>
      <c r="F548" s="52" t="s">
        <v>99</v>
      </c>
      <c r="G548" s="52" t="s">
        <v>1027</v>
      </c>
      <c r="H548" s="96">
        <v>726.26</v>
      </c>
      <c r="I548" s="32"/>
      <c r="J548" s="38">
        <f t="shared" si="16"/>
        <v>0</v>
      </c>
      <c r="K548" s="39" t="str">
        <f t="shared" si="17"/>
        <v>OK</v>
      </c>
      <c r="L548" s="128"/>
      <c r="M548" s="128"/>
      <c r="N548" s="128"/>
      <c r="O548" s="128"/>
      <c r="P548" s="128"/>
      <c r="Q548" s="128"/>
      <c r="R548" s="31"/>
      <c r="S548" s="31"/>
      <c r="T548" s="31"/>
      <c r="U548" s="31"/>
      <c r="V548" s="31"/>
      <c r="W548" s="31"/>
      <c r="X548" s="46"/>
      <c r="Y548" s="46"/>
      <c r="Z548" s="46"/>
      <c r="AA548" s="46"/>
      <c r="AB548" s="46"/>
      <c r="AC548" s="46"/>
    </row>
    <row r="549" spans="1:29" ht="39.950000000000003" customHeight="1" x14ac:dyDescent="0.45">
      <c r="A549" s="140"/>
      <c r="B549" s="152"/>
      <c r="C549" s="67">
        <v>546</v>
      </c>
      <c r="D549" s="78" t="s">
        <v>1055</v>
      </c>
      <c r="E549" s="110" t="s">
        <v>1056</v>
      </c>
      <c r="F549" s="52" t="s">
        <v>35</v>
      </c>
      <c r="G549" s="52" t="s">
        <v>1027</v>
      </c>
      <c r="H549" s="96">
        <v>393.61</v>
      </c>
      <c r="I549" s="32"/>
      <c r="J549" s="38">
        <f t="shared" si="16"/>
        <v>0</v>
      </c>
      <c r="K549" s="39" t="str">
        <f t="shared" si="17"/>
        <v>OK</v>
      </c>
      <c r="L549" s="128"/>
      <c r="M549" s="128"/>
      <c r="N549" s="128"/>
      <c r="O549" s="128"/>
      <c r="P549" s="128"/>
      <c r="Q549" s="128"/>
      <c r="R549" s="31"/>
      <c r="S549" s="31"/>
      <c r="T549" s="31"/>
      <c r="U549" s="31"/>
      <c r="V549" s="31"/>
      <c r="W549" s="31"/>
      <c r="X549" s="46"/>
      <c r="Y549" s="46"/>
      <c r="Z549" s="46"/>
      <c r="AA549" s="46"/>
      <c r="AB549" s="46"/>
      <c r="AC549" s="46"/>
    </row>
    <row r="550" spans="1:29" ht="39.950000000000003" customHeight="1" x14ac:dyDescent="0.45">
      <c r="A550" s="140"/>
      <c r="B550" s="152"/>
      <c r="C550" s="68">
        <v>547</v>
      </c>
      <c r="D550" s="78" t="s">
        <v>1057</v>
      </c>
      <c r="E550" s="107" t="s">
        <v>1058</v>
      </c>
      <c r="F550" s="51" t="s">
        <v>99</v>
      </c>
      <c r="G550" s="52" t="s">
        <v>1027</v>
      </c>
      <c r="H550" s="96">
        <v>202.29</v>
      </c>
      <c r="I550" s="32"/>
      <c r="J550" s="38">
        <f t="shared" si="16"/>
        <v>0</v>
      </c>
      <c r="K550" s="39" t="str">
        <f t="shared" si="17"/>
        <v>OK</v>
      </c>
      <c r="L550" s="128"/>
      <c r="M550" s="128"/>
      <c r="N550" s="128"/>
      <c r="O550" s="128"/>
      <c r="P550" s="128"/>
      <c r="Q550" s="128"/>
      <c r="R550" s="31"/>
      <c r="S550" s="31"/>
      <c r="T550" s="31"/>
      <c r="U550" s="31"/>
      <c r="V550" s="31"/>
      <c r="W550" s="31"/>
      <c r="X550" s="46"/>
      <c r="Y550" s="46"/>
      <c r="Z550" s="46"/>
      <c r="AA550" s="46"/>
      <c r="AB550" s="46"/>
      <c r="AC550" s="46"/>
    </row>
    <row r="551" spans="1:29" ht="39.950000000000003" customHeight="1" x14ac:dyDescent="0.45">
      <c r="A551" s="140"/>
      <c r="B551" s="152"/>
      <c r="C551" s="67">
        <v>548</v>
      </c>
      <c r="D551" s="78" t="s">
        <v>1059</v>
      </c>
      <c r="E551" s="110" t="s">
        <v>1060</v>
      </c>
      <c r="F551" s="52" t="s">
        <v>35</v>
      </c>
      <c r="G551" s="52" t="s">
        <v>157</v>
      </c>
      <c r="H551" s="96">
        <v>259.04000000000002</v>
      </c>
      <c r="I551" s="32"/>
      <c r="J551" s="38">
        <f t="shared" si="16"/>
        <v>0</v>
      </c>
      <c r="K551" s="39" t="str">
        <f t="shared" si="17"/>
        <v>OK</v>
      </c>
      <c r="L551" s="128"/>
      <c r="M551" s="128"/>
      <c r="N551" s="128"/>
      <c r="O551" s="128"/>
      <c r="P551" s="128"/>
      <c r="Q551" s="128"/>
      <c r="R551" s="31"/>
      <c r="S551" s="31"/>
      <c r="T551" s="31"/>
      <c r="U551" s="31"/>
      <c r="V551" s="31"/>
      <c r="W551" s="31"/>
      <c r="X551" s="46"/>
      <c r="Y551" s="46"/>
      <c r="Z551" s="46"/>
      <c r="AA551" s="46"/>
      <c r="AB551" s="46"/>
      <c r="AC551" s="46"/>
    </row>
    <row r="552" spans="1:29" ht="39.950000000000003" customHeight="1" x14ac:dyDescent="0.45">
      <c r="A552" s="140"/>
      <c r="B552" s="152"/>
      <c r="C552" s="68">
        <v>549</v>
      </c>
      <c r="D552" s="85" t="s">
        <v>1061</v>
      </c>
      <c r="E552" s="107" t="s">
        <v>1062</v>
      </c>
      <c r="F552" s="51" t="s">
        <v>35</v>
      </c>
      <c r="G552" s="52" t="s">
        <v>1027</v>
      </c>
      <c r="H552" s="96">
        <v>861.2</v>
      </c>
      <c r="I552" s="32"/>
      <c r="J552" s="38">
        <f t="shared" si="16"/>
        <v>0</v>
      </c>
      <c r="K552" s="39" t="str">
        <f t="shared" si="17"/>
        <v>OK</v>
      </c>
      <c r="L552" s="128"/>
      <c r="M552" s="128"/>
      <c r="N552" s="128"/>
      <c r="O552" s="128"/>
      <c r="P552" s="128"/>
      <c r="Q552" s="128"/>
      <c r="R552" s="31"/>
      <c r="S552" s="31"/>
      <c r="T552" s="31"/>
      <c r="U552" s="31"/>
      <c r="V552" s="31"/>
      <c r="W552" s="31"/>
      <c r="X552" s="46"/>
      <c r="Y552" s="46"/>
      <c r="Z552" s="46"/>
      <c r="AA552" s="46"/>
      <c r="AB552" s="46"/>
      <c r="AC552" s="46"/>
    </row>
    <row r="553" spans="1:29" ht="39.950000000000003" customHeight="1" x14ac:dyDescent="0.45">
      <c r="A553" s="140"/>
      <c r="B553" s="152"/>
      <c r="C553" s="68">
        <v>550</v>
      </c>
      <c r="D553" s="78" t="s">
        <v>1196</v>
      </c>
      <c r="E553" s="110" t="s">
        <v>1063</v>
      </c>
      <c r="F553" s="52" t="s">
        <v>99</v>
      </c>
      <c r="G553" s="52" t="s">
        <v>1027</v>
      </c>
      <c r="H553" s="96">
        <v>2698.17</v>
      </c>
      <c r="I553" s="32"/>
      <c r="J553" s="38">
        <f t="shared" si="16"/>
        <v>0</v>
      </c>
      <c r="K553" s="39" t="str">
        <f t="shared" si="17"/>
        <v>OK</v>
      </c>
      <c r="L553" s="128"/>
      <c r="M553" s="128"/>
      <c r="N553" s="128"/>
      <c r="O553" s="128"/>
      <c r="P553" s="128"/>
      <c r="Q553" s="128"/>
      <c r="R553" s="31"/>
      <c r="S553" s="31"/>
      <c r="T553" s="31"/>
      <c r="U553" s="31"/>
      <c r="V553" s="31"/>
      <c r="W553" s="31"/>
      <c r="X553" s="46"/>
      <c r="Y553" s="46"/>
      <c r="Z553" s="46"/>
      <c r="AA553" s="46"/>
      <c r="AB553" s="46"/>
      <c r="AC553" s="46"/>
    </row>
    <row r="554" spans="1:29" ht="39.950000000000003" customHeight="1" x14ac:dyDescent="0.45">
      <c r="A554" s="140"/>
      <c r="B554" s="152"/>
      <c r="C554" s="68">
        <v>551</v>
      </c>
      <c r="D554" s="78" t="s">
        <v>1064</v>
      </c>
      <c r="E554" s="107" t="s">
        <v>1065</v>
      </c>
      <c r="F554" s="51" t="s">
        <v>99</v>
      </c>
      <c r="G554" s="52" t="s">
        <v>1027</v>
      </c>
      <c r="H554" s="96">
        <v>265.95999999999998</v>
      </c>
      <c r="I554" s="32"/>
      <c r="J554" s="38">
        <f t="shared" si="16"/>
        <v>0</v>
      </c>
      <c r="K554" s="39" t="str">
        <f t="shared" si="17"/>
        <v>OK</v>
      </c>
      <c r="L554" s="128"/>
      <c r="M554" s="128"/>
      <c r="N554" s="128"/>
      <c r="O554" s="128"/>
      <c r="P554" s="128"/>
      <c r="Q554" s="128"/>
      <c r="R554" s="31"/>
      <c r="S554" s="31"/>
      <c r="T554" s="31"/>
      <c r="U554" s="31"/>
      <c r="V554" s="31"/>
      <c r="W554" s="31"/>
      <c r="X554" s="46"/>
      <c r="Y554" s="46"/>
      <c r="Z554" s="46"/>
      <c r="AA554" s="46"/>
      <c r="AB554" s="46"/>
      <c r="AC554" s="46"/>
    </row>
    <row r="555" spans="1:29" ht="39.950000000000003" customHeight="1" x14ac:dyDescent="0.45">
      <c r="A555" s="140"/>
      <c r="B555" s="152"/>
      <c r="C555" s="67">
        <v>552</v>
      </c>
      <c r="D555" s="78" t="s">
        <v>1066</v>
      </c>
      <c r="E555" s="107" t="s">
        <v>1067</v>
      </c>
      <c r="F555" s="51" t="s">
        <v>35</v>
      </c>
      <c r="G555" s="52" t="s">
        <v>40</v>
      </c>
      <c r="H555" s="96">
        <v>78.099999999999994</v>
      </c>
      <c r="I555" s="32"/>
      <c r="J555" s="38">
        <f t="shared" si="16"/>
        <v>0</v>
      </c>
      <c r="K555" s="39" t="str">
        <f t="shared" si="17"/>
        <v>OK</v>
      </c>
      <c r="L555" s="128"/>
      <c r="M555" s="128"/>
      <c r="N555" s="128"/>
      <c r="O555" s="128"/>
      <c r="P555" s="128"/>
      <c r="Q555" s="128"/>
      <c r="R555" s="31"/>
      <c r="S555" s="31"/>
      <c r="T555" s="31"/>
      <c r="U555" s="31"/>
      <c r="V555" s="31"/>
      <c r="W555" s="31"/>
      <c r="X555" s="46"/>
      <c r="Y555" s="46"/>
      <c r="Z555" s="46"/>
      <c r="AA555" s="46"/>
      <c r="AB555" s="46"/>
      <c r="AC555" s="46"/>
    </row>
    <row r="556" spans="1:29" ht="39.950000000000003" customHeight="1" x14ac:dyDescent="0.45">
      <c r="A556" s="140"/>
      <c r="B556" s="152"/>
      <c r="C556" s="68">
        <v>553</v>
      </c>
      <c r="D556" s="78" t="s">
        <v>1197</v>
      </c>
      <c r="E556" s="110" t="s">
        <v>1068</v>
      </c>
      <c r="F556" s="52" t="s">
        <v>99</v>
      </c>
      <c r="G556" s="52" t="s">
        <v>1027</v>
      </c>
      <c r="H556" s="96">
        <v>2643.37</v>
      </c>
      <c r="I556" s="32"/>
      <c r="J556" s="38">
        <f t="shared" si="16"/>
        <v>0</v>
      </c>
      <c r="K556" s="39" t="str">
        <f t="shared" si="17"/>
        <v>OK</v>
      </c>
      <c r="L556" s="128"/>
      <c r="M556" s="128"/>
      <c r="N556" s="128"/>
      <c r="O556" s="128"/>
      <c r="P556" s="128"/>
      <c r="Q556" s="128"/>
      <c r="R556" s="31"/>
      <c r="S556" s="31"/>
      <c r="T556" s="31"/>
      <c r="U556" s="31"/>
      <c r="V556" s="31"/>
      <c r="W556" s="31"/>
      <c r="X556" s="46"/>
      <c r="Y556" s="46"/>
      <c r="Z556" s="46"/>
      <c r="AA556" s="46"/>
      <c r="AB556" s="46"/>
      <c r="AC556" s="46"/>
    </row>
    <row r="557" spans="1:29" ht="39.950000000000003" customHeight="1" x14ac:dyDescent="0.45">
      <c r="A557" s="140"/>
      <c r="B557" s="152"/>
      <c r="C557" s="68">
        <v>554</v>
      </c>
      <c r="D557" s="78" t="s">
        <v>456</v>
      </c>
      <c r="E557" s="110" t="s">
        <v>1069</v>
      </c>
      <c r="F557" s="52" t="s">
        <v>528</v>
      </c>
      <c r="G557" s="52" t="s">
        <v>1027</v>
      </c>
      <c r="H557" s="96">
        <v>882.49</v>
      </c>
      <c r="I557" s="32"/>
      <c r="J557" s="38">
        <f t="shared" si="16"/>
        <v>0</v>
      </c>
      <c r="K557" s="39" t="str">
        <f t="shared" si="17"/>
        <v>OK</v>
      </c>
      <c r="L557" s="128"/>
      <c r="M557" s="128"/>
      <c r="N557" s="128"/>
      <c r="O557" s="128"/>
      <c r="P557" s="128"/>
      <c r="Q557" s="128"/>
      <c r="R557" s="31"/>
      <c r="S557" s="31"/>
      <c r="T557" s="31"/>
      <c r="U557" s="31"/>
      <c r="V557" s="31"/>
      <c r="W557" s="31"/>
      <c r="X557" s="46"/>
      <c r="Y557" s="46"/>
      <c r="Z557" s="46"/>
      <c r="AA557" s="46"/>
      <c r="AB557" s="46"/>
      <c r="AC557" s="46"/>
    </row>
    <row r="558" spans="1:29" ht="39.950000000000003" customHeight="1" x14ac:dyDescent="0.45">
      <c r="A558" s="140"/>
      <c r="B558" s="152"/>
      <c r="C558" s="68">
        <v>555</v>
      </c>
      <c r="D558" s="78" t="s">
        <v>1198</v>
      </c>
      <c r="E558" s="110" t="s">
        <v>1070</v>
      </c>
      <c r="F558" s="52" t="s">
        <v>99</v>
      </c>
      <c r="G558" s="52" t="s">
        <v>1027</v>
      </c>
      <c r="H558" s="96">
        <v>2332.63</v>
      </c>
      <c r="I558" s="32"/>
      <c r="J558" s="38">
        <f t="shared" si="16"/>
        <v>0</v>
      </c>
      <c r="K558" s="39" t="str">
        <f t="shared" si="17"/>
        <v>OK</v>
      </c>
      <c r="L558" s="128"/>
      <c r="M558" s="128"/>
      <c r="N558" s="128"/>
      <c r="O558" s="128"/>
      <c r="P558" s="128"/>
      <c r="Q558" s="128"/>
      <c r="R558" s="31"/>
      <c r="S558" s="31"/>
      <c r="T558" s="31"/>
      <c r="U558" s="31"/>
      <c r="V558" s="31"/>
      <c r="W558" s="31"/>
      <c r="X558" s="46"/>
      <c r="Y558" s="46"/>
      <c r="Z558" s="46"/>
      <c r="AA558" s="46"/>
      <c r="AB558" s="46"/>
      <c r="AC558" s="46"/>
    </row>
    <row r="559" spans="1:29" ht="39.950000000000003" customHeight="1" x14ac:dyDescent="0.45">
      <c r="A559" s="140"/>
      <c r="B559" s="152"/>
      <c r="C559" s="68">
        <v>556</v>
      </c>
      <c r="D559" s="78" t="s">
        <v>457</v>
      </c>
      <c r="E559" s="110" t="s">
        <v>1071</v>
      </c>
      <c r="F559" s="52" t="s">
        <v>528</v>
      </c>
      <c r="G559" s="52" t="s">
        <v>1027</v>
      </c>
      <c r="H559" s="96">
        <v>1038.6600000000001</v>
      </c>
      <c r="I559" s="32"/>
      <c r="J559" s="38">
        <f t="shared" si="16"/>
        <v>0</v>
      </c>
      <c r="K559" s="39" t="str">
        <f t="shared" si="17"/>
        <v>OK</v>
      </c>
      <c r="L559" s="128"/>
      <c r="M559" s="128"/>
      <c r="N559" s="128"/>
      <c r="O559" s="128"/>
      <c r="P559" s="128"/>
      <c r="Q559" s="128"/>
      <c r="R559" s="31"/>
      <c r="S559" s="31"/>
      <c r="T559" s="31"/>
      <c r="U559" s="31"/>
      <c r="V559" s="31"/>
      <c r="W559" s="31"/>
      <c r="X559" s="46"/>
      <c r="Y559" s="46"/>
      <c r="Z559" s="46"/>
      <c r="AA559" s="46"/>
      <c r="AB559" s="46"/>
      <c r="AC559" s="46"/>
    </row>
    <row r="560" spans="1:29" ht="39.950000000000003" customHeight="1" x14ac:dyDescent="0.45">
      <c r="A560" s="140"/>
      <c r="B560" s="152"/>
      <c r="C560" s="67">
        <v>557</v>
      </c>
      <c r="D560" s="78" t="s">
        <v>1072</v>
      </c>
      <c r="E560" s="110" t="s">
        <v>1073</v>
      </c>
      <c r="F560" s="52" t="s">
        <v>35</v>
      </c>
      <c r="G560" s="52" t="s">
        <v>1027</v>
      </c>
      <c r="H560" s="96">
        <v>397.5</v>
      </c>
      <c r="I560" s="32"/>
      <c r="J560" s="38">
        <f>I560-(SUM(L560:AC560))</f>
        <v>0</v>
      </c>
      <c r="K560" s="39" t="str">
        <f t="shared" si="17"/>
        <v>OK</v>
      </c>
      <c r="L560" s="128"/>
      <c r="M560" s="128"/>
      <c r="N560" s="128"/>
      <c r="O560" s="128"/>
      <c r="P560" s="128"/>
      <c r="Q560" s="128"/>
      <c r="R560" s="31"/>
      <c r="S560" s="31"/>
      <c r="T560" s="31"/>
      <c r="U560" s="31"/>
      <c r="V560" s="31"/>
      <c r="W560" s="31"/>
      <c r="X560" s="46"/>
      <c r="Y560" s="46"/>
      <c r="Z560" s="46"/>
      <c r="AA560" s="46"/>
      <c r="AB560" s="46"/>
      <c r="AC560" s="46"/>
    </row>
    <row r="561" spans="1:29" ht="39.950000000000003" customHeight="1" x14ac:dyDescent="0.45">
      <c r="A561" s="140"/>
      <c r="B561" s="152"/>
      <c r="C561" s="68">
        <v>558</v>
      </c>
      <c r="D561" s="85" t="s">
        <v>1074</v>
      </c>
      <c r="E561" s="107" t="s">
        <v>1075</v>
      </c>
      <c r="F561" s="51" t="s">
        <v>228</v>
      </c>
      <c r="G561" s="52" t="s">
        <v>1027</v>
      </c>
      <c r="H561" s="96">
        <v>3272.78</v>
      </c>
      <c r="I561" s="32"/>
      <c r="J561" s="38">
        <f t="shared" ref="J561:J624" si="18">I561-(SUM(L561:AC561))</f>
        <v>0</v>
      </c>
      <c r="K561" s="39" t="str">
        <f t="shared" si="17"/>
        <v>OK</v>
      </c>
      <c r="L561" s="98"/>
      <c r="M561" s="98"/>
      <c r="N561" s="98"/>
      <c r="O561" s="98"/>
      <c r="P561" s="99"/>
      <c r="Q561" s="99"/>
      <c r="R561" s="99"/>
      <c r="S561" s="99"/>
      <c r="T561" s="99"/>
      <c r="U561" s="99"/>
      <c r="V561" s="99"/>
      <c r="W561" s="57"/>
      <c r="X561" s="46"/>
      <c r="Y561" s="46"/>
      <c r="Z561" s="46"/>
      <c r="AA561" s="46"/>
      <c r="AB561" s="46"/>
      <c r="AC561" s="46"/>
    </row>
    <row r="562" spans="1:29" ht="39.950000000000003" customHeight="1" x14ac:dyDescent="0.45">
      <c r="A562" s="140"/>
      <c r="B562" s="152"/>
      <c r="C562" s="68">
        <v>559</v>
      </c>
      <c r="D562" s="78" t="s">
        <v>1199</v>
      </c>
      <c r="E562" s="110" t="s">
        <v>1056</v>
      </c>
      <c r="F562" s="52" t="s">
        <v>99</v>
      </c>
      <c r="G562" s="52" t="s">
        <v>1027</v>
      </c>
      <c r="H562" s="96">
        <v>420.69</v>
      </c>
      <c r="I562" s="32"/>
      <c r="J562" s="38">
        <f t="shared" si="18"/>
        <v>0</v>
      </c>
      <c r="K562" s="39" t="str">
        <f t="shared" si="17"/>
        <v>OK</v>
      </c>
      <c r="L562" s="57"/>
      <c r="M562" s="57"/>
      <c r="N562" s="57"/>
      <c r="O562" s="57"/>
      <c r="P562" s="57"/>
      <c r="Q562" s="57"/>
      <c r="R562" s="57"/>
      <c r="S562" s="57"/>
      <c r="T562" s="57"/>
      <c r="U562" s="57"/>
      <c r="V562" s="57"/>
      <c r="W562" s="57"/>
      <c r="X562" s="46"/>
      <c r="Y562" s="46"/>
      <c r="Z562" s="46"/>
      <c r="AA562" s="46"/>
      <c r="AB562" s="46"/>
      <c r="AC562" s="46"/>
    </row>
    <row r="563" spans="1:29" ht="39.950000000000003" customHeight="1" x14ac:dyDescent="0.45">
      <c r="A563" s="140"/>
      <c r="B563" s="152"/>
      <c r="C563" s="68">
        <v>560</v>
      </c>
      <c r="D563" s="78" t="s">
        <v>1200</v>
      </c>
      <c r="E563" s="110" t="s">
        <v>1076</v>
      </c>
      <c r="F563" s="52" t="s">
        <v>99</v>
      </c>
      <c r="G563" s="52" t="s">
        <v>1027</v>
      </c>
      <c r="H563" s="96">
        <v>1848.19</v>
      </c>
      <c r="I563" s="32"/>
      <c r="J563" s="38">
        <f t="shared" si="18"/>
        <v>0</v>
      </c>
      <c r="K563" s="39" t="str">
        <f t="shared" si="17"/>
        <v>OK</v>
      </c>
      <c r="L563" s="57"/>
      <c r="M563" s="57"/>
      <c r="N563" s="57"/>
      <c r="O563" s="57"/>
      <c r="P563" s="57"/>
      <c r="Q563" s="57"/>
      <c r="R563" s="57"/>
      <c r="S563" s="57"/>
      <c r="T563" s="57"/>
      <c r="U563" s="57"/>
      <c r="V563" s="57"/>
      <c r="W563" s="57"/>
      <c r="X563" s="46"/>
      <c r="Y563" s="46"/>
      <c r="Z563" s="46"/>
      <c r="AA563" s="46"/>
      <c r="AB563" s="46"/>
      <c r="AC563" s="46"/>
    </row>
    <row r="564" spans="1:29" ht="39.950000000000003" customHeight="1" x14ac:dyDescent="0.45">
      <c r="A564" s="140"/>
      <c r="B564" s="152"/>
      <c r="C564" s="68">
        <v>561</v>
      </c>
      <c r="D564" s="85" t="s">
        <v>1077</v>
      </c>
      <c r="E564" s="107" t="s">
        <v>1076</v>
      </c>
      <c r="F564" s="51" t="s">
        <v>228</v>
      </c>
      <c r="G564" s="52" t="s">
        <v>1027</v>
      </c>
      <c r="H564" s="96">
        <v>1403.45</v>
      </c>
      <c r="I564" s="32"/>
      <c r="J564" s="38">
        <f t="shared" si="18"/>
        <v>0</v>
      </c>
      <c r="K564" s="39" t="str">
        <f t="shared" si="17"/>
        <v>OK</v>
      </c>
      <c r="L564" s="57"/>
      <c r="M564" s="57"/>
      <c r="N564" s="57"/>
      <c r="O564" s="57"/>
      <c r="P564" s="57"/>
      <c r="Q564" s="57"/>
      <c r="R564" s="57"/>
      <c r="S564" s="57"/>
      <c r="T564" s="57"/>
      <c r="U564" s="57"/>
      <c r="V564" s="57"/>
      <c r="W564" s="57"/>
      <c r="X564" s="46"/>
      <c r="Y564" s="46"/>
      <c r="Z564" s="46"/>
      <c r="AA564" s="46"/>
      <c r="AB564" s="46"/>
      <c r="AC564" s="46"/>
    </row>
    <row r="565" spans="1:29" ht="39.950000000000003" customHeight="1" x14ac:dyDescent="0.45">
      <c r="A565" s="141"/>
      <c r="B565" s="153"/>
      <c r="C565" s="67">
        <v>562</v>
      </c>
      <c r="D565" s="83" t="s">
        <v>503</v>
      </c>
      <c r="E565" s="107" t="s">
        <v>1078</v>
      </c>
      <c r="F565" s="51" t="s">
        <v>228</v>
      </c>
      <c r="G565" s="52" t="s">
        <v>368</v>
      </c>
      <c r="H565" s="95">
        <v>841.81</v>
      </c>
      <c r="I565" s="32">
        <v>1</v>
      </c>
      <c r="J565" s="38">
        <f t="shared" si="18"/>
        <v>0</v>
      </c>
      <c r="K565" s="39" t="str">
        <f t="shared" si="17"/>
        <v>OK</v>
      </c>
      <c r="L565" s="57"/>
      <c r="M565" s="57"/>
      <c r="N565" s="57"/>
      <c r="O565" s="57"/>
      <c r="P565" s="57"/>
      <c r="Q565" s="183">
        <v>1</v>
      </c>
      <c r="R565" s="57"/>
      <c r="S565" s="57"/>
      <c r="T565" s="57"/>
      <c r="U565" s="57"/>
      <c r="V565" s="57"/>
      <c r="W565" s="57"/>
      <c r="X565" s="46"/>
      <c r="Y565" s="46"/>
      <c r="Z565" s="46"/>
      <c r="AA565" s="46"/>
      <c r="AB565" s="46"/>
      <c r="AC565" s="46"/>
    </row>
    <row r="566" spans="1:29" ht="39.950000000000003" customHeight="1" x14ac:dyDescent="0.45">
      <c r="A566" s="154">
        <v>9</v>
      </c>
      <c r="B566" s="159" t="s">
        <v>740</v>
      </c>
      <c r="C566" s="66">
        <v>563</v>
      </c>
      <c r="D566" s="75" t="s">
        <v>376</v>
      </c>
      <c r="E566" s="104" t="s">
        <v>1079</v>
      </c>
      <c r="F566" s="49" t="s">
        <v>377</v>
      </c>
      <c r="G566" s="49" t="s">
        <v>40</v>
      </c>
      <c r="H566" s="94">
        <v>2.9</v>
      </c>
      <c r="I566" s="32"/>
      <c r="J566" s="38">
        <f t="shared" si="18"/>
        <v>0</v>
      </c>
      <c r="K566" s="39" t="str">
        <f t="shared" si="17"/>
        <v>OK</v>
      </c>
      <c r="L566" s="57"/>
      <c r="M566" s="57"/>
      <c r="N566" s="57"/>
      <c r="O566" s="57"/>
      <c r="P566" s="57"/>
      <c r="Q566" s="57"/>
      <c r="R566" s="57"/>
      <c r="S566" s="57"/>
      <c r="T566" s="57"/>
      <c r="U566" s="57"/>
      <c r="V566" s="57"/>
      <c r="W566" s="57"/>
      <c r="X566" s="46"/>
      <c r="Y566" s="46"/>
      <c r="Z566" s="46"/>
      <c r="AA566" s="46"/>
      <c r="AB566" s="46"/>
      <c r="AC566" s="46"/>
    </row>
    <row r="567" spans="1:29" ht="39.950000000000003" customHeight="1" x14ac:dyDescent="0.45">
      <c r="A567" s="155"/>
      <c r="B567" s="157"/>
      <c r="C567" s="66">
        <v>564</v>
      </c>
      <c r="D567" s="75" t="s">
        <v>378</v>
      </c>
      <c r="E567" s="104" t="s">
        <v>1080</v>
      </c>
      <c r="F567" s="49" t="s">
        <v>35</v>
      </c>
      <c r="G567" s="49" t="s">
        <v>40</v>
      </c>
      <c r="H567" s="94">
        <v>18.46</v>
      </c>
      <c r="I567" s="32">
        <v>1</v>
      </c>
      <c r="J567" s="38">
        <f t="shared" si="18"/>
        <v>0</v>
      </c>
      <c r="K567" s="39" t="str">
        <f t="shared" si="17"/>
        <v>OK</v>
      </c>
      <c r="L567" s="57"/>
      <c r="M567" s="57"/>
      <c r="N567" s="57"/>
      <c r="O567" s="183">
        <v>1</v>
      </c>
      <c r="P567" s="57"/>
      <c r="Q567" s="57"/>
      <c r="R567" s="57"/>
      <c r="S567" s="57"/>
      <c r="T567" s="57"/>
      <c r="U567" s="57"/>
      <c r="V567" s="57"/>
      <c r="W567" s="57"/>
      <c r="X567" s="46"/>
      <c r="Y567" s="46"/>
      <c r="Z567" s="46"/>
      <c r="AA567" s="46"/>
      <c r="AB567" s="46"/>
      <c r="AC567" s="46"/>
    </row>
    <row r="568" spans="1:29" ht="39.950000000000003" customHeight="1" x14ac:dyDescent="0.45">
      <c r="A568" s="155"/>
      <c r="B568" s="157"/>
      <c r="C568" s="66">
        <v>565</v>
      </c>
      <c r="D568" s="75" t="s">
        <v>379</v>
      </c>
      <c r="E568" s="104" t="s">
        <v>1081</v>
      </c>
      <c r="F568" s="49" t="s">
        <v>35</v>
      </c>
      <c r="G568" s="49" t="s">
        <v>40</v>
      </c>
      <c r="H568" s="94">
        <v>8.66</v>
      </c>
      <c r="I568" s="32"/>
      <c r="J568" s="38">
        <f t="shared" si="18"/>
        <v>0</v>
      </c>
      <c r="K568" s="39" t="str">
        <f t="shared" si="17"/>
        <v>OK</v>
      </c>
      <c r="L568" s="57"/>
      <c r="M568" s="57"/>
      <c r="N568" s="57"/>
      <c r="O568" s="57"/>
      <c r="P568" s="57"/>
      <c r="Q568" s="57"/>
      <c r="R568" s="57"/>
      <c r="S568" s="57"/>
      <c r="T568" s="57"/>
      <c r="U568" s="57"/>
      <c r="V568" s="57"/>
      <c r="W568" s="57"/>
      <c r="X568" s="46"/>
      <c r="Y568" s="46"/>
      <c r="Z568" s="46"/>
      <c r="AA568" s="46"/>
      <c r="AB568" s="46"/>
      <c r="AC568" s="46"/>
    </row>
    <row r="569" spans="1:29" ht="39.950000000000003" customHeight="1" x14ac:dyDescent="0.45">
      <c r="A569" s="155"/>
      <c r="B569" s="157"/>
      <c r="C569" s="66">
        <v>566</v>
      </c>
      <c r="D569" s="75" t="s">
        <v>380</v>
      </c>
      <c r="E569" s="104" t="s">
        <v>1082</v>
      </c>
      <c r="F569" s="49" t="s">
        <v>35</v>
      </c>
      <c r="G569" s="49" t="s">
        <v>40</v>
      </c>
      <c r="H569" s="94">
        <v>11.38</v>
      </c>
      <c r="I569" s="32">
        <v>3</v>
      </c>
      <c r="J569" s="38">
        <f t="shared" si="18"/>
        <v>3</v>
      </c>
      <c r="K569" s="39" t="str">
        <f t="shared" si="17"/>
        <v>OK</v>
      </c>
      <c r="L569" s="57"/>
      <c r="M569" s="57"/>
      <c r="N569" s="57"/>
      <c r="O569" s="57"/>
      <c r="P569" s="57"/>
      <c r="Q569" s="57"/>
      <c r="R569" s="57"/>
      <c r="S569" s="57"/>
      <c r="T569" s="57"/>
      <c r="U569" s="57"/>
      <c r="V569" s="57"/>
      <c r="W569" s="57"/>
      <c r="X569" s="46"/>
      <c r="Y569" s="46"/>
      <c r="Z569" s="46"/>
      <c r="AA569" s="46"/>
      <c r="AB569" s="46"/>
      <c r="AC569" s="46"/>
    </row>
    <row r="570" spans="1:29" ht="39.950000000000003" customHeight="1" x14ac:dyDescent="0.45">
      <c r="A570" s="155"/>
      <c r="B570" s="157"/>
      <c r="C570" s="66">
        <v>567</v>
      </c>
      <c r="D570" s="75" t="s">
        <v>381</v>
      </c>
      <c r="E570" s="104" t="s">
        <v>1083</v>
      </c>
      <c r="F570" s="49" t="s">
        <v>35</v>
      </c>
      <c r="G570" s="49" t="s">
        <v>40</v>
      </c>
      <c r="H570" s="94">
        <v>13.56</v>
      </c>
      <c r="I570" s="32"/>
      <c r="J570" s="38">
        <f t="shared" si="18"/>
        <v>0</v>
      </c>
      <c r="K570" s="39" t="str">
        <f t="shared" si="17"/>
        <v>OK</v>
      </c>
      <c r="L570" s="57"/>
      <c r="M570" s="57"/>
      <c r="N570" s="57"/>
      <c r="O570" s="57"/>
      <c r="P570" s="57"/>
      <c r="Q570" s="57"/>
      <c r="R570" s="57"/>
      <c r="S570" s="57"/>
      <c r="T570" s="57"/>
      <c r="U570" s="57"/>
      <c r="V570" s="57"/>
      <c r="W570" s="57"/>
      <c r="X570" s="46"/>
      <c r="Y570" s="46"/>
      <c r="Z570" s="46"/>
      <c r="AA570" s="46"/>
      <c r="AB570" s="46"/>
      <c r="AC570" s="46"/>
    </row>
    <row r="571" spans="1:29" ht="39.950000000000003" customHeight="1" x14ac:dyDescent="0.45">
      <c r="A571" s="155"/>
      <c r="B571" s="157"/>
      <c r="C571" s="63">
        <v>568</v>
      </c>
      <c r="D571" s="75" t="s">
        <v>382</v>
      </c>
      <c r="E571" s="104" t="s">
        <v>1084</v>
      </c>
      <c r="F571" s="49" t="s">
        <v>383</v>
      </c>
      <c r="G571" s="49" t="s">
        <v>384</v>
      </c>
      <c r="H571" s="94">
        <v>38.590000000000003</v>
      </c>
      <c r="I571" s="32"/>
      <c r="J571" s="38">
        <f t="shared" si="18"/>
        <v>0</v>
      </c>
      <c r="K571" s="39" t="str">
        <f t="shared" si="17"/>
        <v>OK</v>
      </c>
      <c r="L571" s="57"/>
      <c r="M571" s="57"/>
      <c r="N571" s="57"/>
      <c r="O571" s="57"/>
      <c r="P571" s="57"/>
      <c r="Q571" s="57"/>
      <c r="R571" s="57"/>
      <c r="S571" s="57"/>
      <c r="T571" s="57"/>
      <c r="U571" s="57"/>
      <c r="V571" s="57"/>
      <c r="W571" s="57"/>
      <c r="X571" s="46"/>
      <c r="Y571" s="46"/>
      <c r="Z571" s="46"/>
      <c r="AA571" s="46"/>
      <c r="AB571" s="46"/>
      <c r="AC571" s="46"/>
    </row>
    <row r="572" spans="1:29" ht="39.950000000000003" customHeight="1" x14ac:dyDescent="0.45">
      <c r="A572" s="155"/>
      <c r="B572" s="157"/>
      <c r="C572" s="66">
        <v>569</v>
      </c>
      <c r="D572" s="75" t="s">
        <v>385</v>
      </c>
      <c r="E572" s="104" t="s">
        <v>1085</v>
      </c>
      <c r="F572" s="49" t="s">
        <v>35</v>
      </c>
      <c r="G572" s="49" t="s">
        <v>40</v>
      </c>
      <c r="H572" s="94">
        <v>19.7</v>
      </c>
      <c r="I572" s="32"/>
      <c r="J572" s="38">
        <f t="shared" si="18"/>
        <v>0</v>
      </c>
      <c r="K572" s="39" t="str">
        <f t="shared" si="17"/>
        <v>OK</v>
      </c>
      <c r="L572" s="57"/>
      <c r="M572" s="57"/>
      <c r="N572" s="57"/>
      <c r="O572" s="57"/>
      <c r="P572" s="57"/>
      <c r="Q572" s="57"/>
      <c r="R572" s="57"/>
      <c r="S572" s="57"/>
      <c r="T572" s="57"/>
      <c r="U572" s="57"/>
      <c r="V572" s="57"/>
      <c r="W572" s="57"/>
      <c r="X572" s="46"/>
      <c r="Y572" s="46"/>
      <c r="Z572" s="46"/>
      <c r="AA572" s="46"/>
      <c r="AB572" s="46"/>
      <c r="AC572" s="46"/>
    </row>
    <row r="573" spans="1:29" ht="39.950000000000003" customHeight="1" x14ac:dyDescent="0.45">
      <c r="A573" s="155"/>
      <c r="B573" s="157"/>
      <c r="C573" s="63">
        <v>570</v>
      </c>
      <c r="D573" s="75" t="s">
        <v>386</v>
      </c>
      <c r="E573" s="104" t="s">
        <v>1086</v>
      </c>
      <c r="F573" s="49" t="s">
        <v>232</v>
      </c>
      <c r="G573" s="49" t="s">
        <v>40</v>
      </c>
      <c r="H573" s="94">
        <v>12.8</v>
      </c>
      <c r="I573" s="32"/>
      <c r="J573" s="38">
        <f t="shared" si="18"/>
        <v>0</v>
      </c>
      <c r="K573" s="39" t="str">
        <f t="shared" si="17"/>
        <v>OK</v>
      </c>
      <c r="L573" s="57"/>
      <c r="M573" s="57"/>
      <c r="N573" s="57"/>
      <c r="O573" s="57"/>
      <c r="P573" s="57"/>
      <c r="Q573" s="57"/>
      <c r="R573" s="57"/>
      <c r="S573" s="57"/>
      <c r="T573" s="57"/>
      <c r="U573" s="57"/>
      <c r="V573" s="57"/>
      <c r="W573" s="57"/>
      <c r="X573" s="46"/>
      <c r="Y573" s="46"/>
      <c r="Z573" s="46"/>
      <c r="AA573" s="46"/>
      <c r="AB573" s="46"/>
      <c r="AC573" s="46"/>
    </row>
    <row r="574" spans="1:29" ht="39.950000000000003" customHeight="1" x14ac:dyDescent="0.45">
      <c r="A574" s="155"/>
      <c r="B574" s="157"/>
      <c r="C574" s="63">
        <v>571</v>
      </c>
      <c r="D574" s="75" t="s">
        <v>1087</v>
      </c>
      <c r="E574" s="104" t="s">
        <v>1088</v>
      </c>
      <c r="F574" s="49" t="s">
        <v>4</v>
      </c>
      <c r="G574" s="50" t="s">
        <v>384</v>
      </c>
      <c r="H574" s="93">
        <v>9.75</v>
      </c>
      <c r="I574" s="32"/>
      <c r="J574" s="38">
        <f t="shared" si="18"/>
        <v>0</v>
      </c>
      <c r="K574" s="39" t="str">
        <f t="shared" si="17"/>
        <v>OK</v>
      </c>
      <c r="L574" s="57"/>
      <c r="M574" s="57"/>
      <c r="N574" s="57"/>
      <c r="O574" s="57"/>
      <c r="P574" s="57"/>
      <c r="Q574" s="57"/>
      <c r="R574" s="57"/>
      <c r="S574" s="57"/>
      <c r="T574" s="57"/>
      <c r="U574" s="57"/>
      <c r="V574" s="57"/>
      <c r="W574" s="57"/>
      <c r="X574" s="46"/>
      <c r="Y574" s="46"/>
      <c r="Z574" s="46"/>
      <c r="AA574" s="46"/>
      <c r="AB574" s="46"/>
      <c r="AC574" s="46"/>
    </row>
    <row r="575" spans="1:29" ht="39.950000000000003" customHeight="1" x14ac:dyDescent="0.45">
      <c r="A575" s="155"/>
      <c r="B575" s="157"/>
      <c r="C575" s="66">
        <v>572</v>
      </c>
      <c r="D575" s="75" t="s">
        <v>1089</v>
      </c>
      <c r="E575" s="104" t="s">
        <v>1090</v>
      </c>
      <c r="F575" s="50" t="s">
        <v>35</v>
      </c>
      <c r="G575" s="50" t="s">
        <v>1027</v>
      </c>
      <c r="H575" s="93">
        <v>999.99</v>
      </c>
      <c r="I575" s="32"/>
      <c r="J575" s="38">
        <f t="shared" si="18"/>
        <v>0</v>
      </c>
      <c r="K575" s="39" t="str">
        <f t="shared" si="17"/>
        <v>OK</v>
      </c>
      <c r="L575" s="57"/>
      <c r="M575" s="57"/>
      <c r="N575" s="57"/>
      <c r="O575" s="57"/>
      <c r="P575" s="57"/>
      <c r="Q575" s="57"/>
      <c r="R575" s="57"/>
      <c r="S575" s="57"/>
      <c r="T575" s="57"/>
      <c r="U575" s="57"/>
      <c r="V575" s="57"/>
      <c r="W575" s="57"/>
      <c r="X575" s="46"/>
      <c r="Y575" s="46"/>
      <c r="Z575" s="46"/>
      <c r="AA575" s="46"/>
      <c r="AB575" s="46"/>
      <c r="AC575" s="46"/>
    </row>
    <row r="576" spans="1:29" ht="39.950000000000003" customHeight="1" x14ac:dyDescent="0.45">
      <c r="A576" s="155"/>
      <c r="B576" s="157"/>
      <c r="C576" s="63">
        <v>573</v>
      </c>
      <c r="D576" s="76" t="s">
        <v>1091</v>
      </c>
      <c r="E576" s="105" t="s">
        <v>1084</v>
      </c>
      <c r="F576" s="49" t="s">
        <v>35</v>
      </c>
      <c r="G576" s="50" t="s">
        <v>384</v>
      </c>
      <c r="H576" s="93">
        <v>34.049999999999997</v>
      </c>
      <c r="I576" s="32"/>
      <c r="J576" s="38">
        <f t="shared" si="18"/>
        <v>0</v>
      </c>
      <c r="K576" s="39" t="str">
        <f t="shared" si="17"/>
        <v>OK</v>
      </c>
      <c r="L576" s="57"/>
      <c r="M576" s="57"/>
      <c r="N576" s="57"/>
      <c r="O576" s="57"/>
      <c r="P576" s="57"/>
      <c r="Q576" s="57"/>
      <c r="R576" s="57"/>
      <c r="S576" s="57"/>
      <c r="T576" s="57"/>
      <c r="U576" s="57"/>
      <c r="V576" s="57"/>
      <c r="W576" s="57"/>
      <c r="X576" s="46"/>
      <c r="Y576" s="46"/>
      <c r="Z576" s="46"/>
      <c r="AA576" s="46"/>
      <c r="AB576" s="46"/>
      <c r="AC576" s="46"/>
    </row>
    <row r="577" spans="1:29" ht="39.950000000000003" customHeight="1" x14ac:dyDescent="0.45">
      <c r="A577" s="155"/>
      <c r="B577" s="157"/>
      <c r="C577" s="63">
        <v>574</v>
      </c>
      <c r="D577" s="89" t="s">
        <v>1092</v>
      </c>
      <c r="E577" s="116" t="s">
        <v>1093</v>
      </c>
      <c r="F577" s="50" t="s">
        <v>1094</v>
      </c>
      <c r="G577" s="50" t="s">
        <v>40</v>
      </c>
      <c r="H577" s="93">
        <v>12.9</v>
      </c>
      <c r="I577" s="32"/>
      <c r="J577" s="38">
        <f t="shared" si="18"/>
        <v>0</v>
      </c>
      <c r="K577" s="39" t="str">
        <f t="shared" si="17"/>
        <v>OK</v>
      </c>
      <c r="L577" s="57"/>
      <c r="M577" s="57"/>
      <c r="N577" s="57"/>
      <c r="O577" s="57"/>
      <c r="P577" s="57"/>
      <c r="Q577" s="57"/>
      <c r="R577" s="57"/>
      <c r="S577" s="57"/>
      <c r="T577" s="57"/>
      <c r="U577" s="57"/>
      <c r="V577" s="57"/>
      <c r="W577" s="57"/>
      <c r="X577" s="46"/>
      <c r="Y577" s="46"/>
      <c r="Z577" s="46"/>
      <c r="AA577" s="46"/>
      <c r="AB577" s="46"/>
      <c r="AC577" s="46"/>
    </row>
    <row r="578" spans="1:29" ht="39.950000000000003" customHeight="1" x14ac:dyDescent="0.45">
      <c r="A578" s="155"/>
      <c r="B578" s="157"/>
      <c r="C578" s="63">
        <v>575</v>
      </c>
      <c r="D578" s="75" t="s">
        <v>1095</v>
      </c>
      <c r="E578" s="104" t="s">
        <v>1088</v>
      </c>
      <c r="F578" s="50" t="s">
        <v>228</v>
      </c>
      <c r="G578" s="50" t="s">
        <v>384</v>
      </c>
      <c r="H578" s="93">
        <v>38.33</v>
      </c>
      <c r="I578" s="32"/>
      <c r="J578" s="38">
        <f t="shared" si="18"/>
        <v>0</v>
      </c>
      <c r="K578" s="39" t="str">
        <f t="shared" si="17"/>
        <v>OK</v>
      </c>
      <c r="L578" s="57"/>
      <c r="M578" s="57"/>
      <c r="N578" s="57"/>
      <c r="O578" s="57"/>
      <c r="P578" s="57"/>
      <c r="Q578" s="57"/>
      <c r="R578" s="57"/>
      <c r="S578" s="57"/>
      <c r="T578" s="57"/>
      <c r="U578" s="57"/>
      <c r="V578" s="57"/>
      <c r="W578" s="57"/>
      <c r="X578" s="46"/>
      <c r="Y578" s="46"/>
      <c r="Z578" s="46"/>
      <c r="AA578" s="46"/>
      <c r="AB578" s="46"/>
      <c r="AC578" s="46"/>
    </row>
    <row r="579" spans="1:29" ht="39.950000000000003" customHeight="1" x14ac:dyDescent="0.45">
      <c r="A579" s="155"/>
      <c r="B579" s="157"/>
      <c r="C579" s="63">
        <v>576</v>
      </c>
      <c r="D579" s="76" t="s">
        <v>1096</v>
      </c>
      <c r="E579" s="105" t="s">
        <v>1088</v>
      </c>
      <c r="F579" s="49" t="s">
        <v>228</v>
      </c>
      <c r="G579" s="50" t="s">
        <v>384</v>
      </c>
      <c r="H579" s="93">
        <v>46.03</v>
      </c>
      <c r="I579" s="32"/>
      <c r="J579" s="38">
        <f t="shared" si="18"/>
        <v>0</v>
      </c>
      <c r="K579" s="39" t="str">
        <f t="shared" si="17"/>
        <v>OK</v>
      </c>
      <c r="L579" s="57"/>
      <c r="M579" s="57"/>
      <c r="N579" s="57"/>
      <c r="O579" s="57"/>
      <c r="P579" s="57"/>
      <c r="Q579" s="57"/>
      <c r="R579" s="57"/>
      <c r="S579" s="57"/>
      <c r="T579" s="57"/>
      <c r="U579" s="57"/>
      <c r="V579" s="57"/>
      <c r="W579" s="57"/>
      <c r="X579" s="46"/>
      <c r="Y579" s="46"/>
      <c r="Z579" s="46"/>
      <c r="AA579" s="46"/>
      <c r="AB579" s="46"/>
      <c r="AC579" s="46"/>
    </row>
    <row r="580" spans="1:29" ht="39.950000000000003" customHeight="1" x14ac:dyDescent="0.45">
      <c r="A580" s="155"/>
      <c r="B580" s="157"/>
      <c r="C580" s="63">
        <v>577</v>
      </c>
      <c r="D580" s="76" t="s">
        <v>1097</v>
      </c>
      <c r="E580" s="105" t="s">
        <v>1084</v>
      </c>
      <c r="F580" s="49" t="s">
        <v>35</v>
      </c>
      <c r="G580" s="50" t="s">
        <v>384</v>
      </c>
      <c r="H580" s="93">
        <v>54.5</v>
      </c>
      <c r="I580" s="32"/>
      <c r="J580" s="38">
        <f t="shared" si="18"/>
        <v>0</v>
      </c>
      <c r="K580" s="39" t="str">
        <f t="shared" si="17"/>
        <v>OK</v>
      </c>
      <c r="L580" s="57"/>
      <c r="M580" s="57"/>
      <c r="N580" s="57"/>
      <c r="O580" s="57"/>
      <c r="P580" s="57"/>
      <c r="Q580" s="57"/>
      <c r="R580" s="57"/>
      <c r="S580" s="57"/>
      <c r="T580" s="57"/>
      <c r="U580" s="57"/>
      <c r="V580" s="57"/>
      <c r="W580" s="57"/>
      <c r="X580" s="46"/>
      <c r="Y580" s="46"/>
      <c r="Z580" s="46"/>
      <c r="AA580" s="46"/>
      <c r="AB580" s="46"/>
      <c r="AC580" s="46"/>
    </row>
    <row r="581" spans="1:29" ht="39.950000000000003" customHeight="1" x14ac:dyDescent="0.45">
      <c r="A581" s="155"/>
      <c r="B581" s="157"/>
      <c r="C581" s="66">
        <v>578</v>
      </c>
      <c r="D581" s="75" t="s">
        <v>1098</v>
      </c>
      <c r="E581" s="104" t="s">
        <v>1081</v>
      </c>
      <c r="F581" s="49" t="s">
        <v>35</v>
      </c>
      <c r="G581" s="50" t="s">
        <v>40</v>
      </c>
      <c r="H581" s="93">
        <v>16.21</v>
      </c>
      <c r="I581" s="32"/>
      <c r="J581" s="38">
        <f t="shared" si="18"/>
        <v>0</v>
      </c>
      <c r="K581" s="39" t="str">
        <f t="shared" ref="K581:K644" si="19">IF(J581&lt;0,"ATENÇÃO","OK")</f>
        <v>OK</v>
      </c>
      <c r="L581" s="57"/>
      <c r="M581" s="57"/>
      <c r="N581" s="57"/>
      <c r="O581" s="57"/>
      <c r="P581" s="57"/>
      <c r="Q581" s="57"/>
      <c r="R581" s="57"/>
      <c r="S581" s="57"/>
      <c r="T581" s="57"/>
      <c r="U581" s="57"/>
      <c r="V581" s="57"/>
      <c r="W581" s="57"/>
      <c r="X581" s="46"/>
      <c r="Y581" s="46"/>
      <c r="Z581" s="46"/>
      <c r="AA581" s="46"/>
      <c r="AB581" s="46"/>
      <c r="AC581" s="46"/>
    </row>
    <row r="582" spans="1:29" ht="39.950000000000003" customHeight="1" x14ac:dyDescent="0.45">
      <c r="A582" s="155"/>
      <c r="B582" s="157"/>
      <c r="C582" s="66">
        <v>579</v>
      </c>
      <c r="D582" s="75" t="s">
        <v>1099</v>
      </c>
      <c r="E582" s="104" t="s">
        <v>1079</v>
      </c>
      <c r="F582" s="50" t="s">
        <v>35</v>
      </c>
      <c r="G582" s="50" t="s">
        <v>40</v>
      </c>
      <c r="H582" s="93">
        <v>18.8</v>
      </c>
      <c r="I582" s="32"/>
      <c r="J582" s="38">
        <f t="shared" si="18"/>
        <v>0</v>
      </c>
      <c r="K582" s="39" t="str">
        <f t="shared" si="19"/>
        <v>OK</v>
      </c>
      <c r="L582" s="57"/>
      <c r="M582" s="57"/>
      <c r="N582" s="57"/>
      <c r="O582" s="57"/>
      <c r="P582" s="57"/>
      <c r="Q582" s="57"/>
      <c r="R582" s="57"/>
      <c r="S582" s="57"/>
      <c r="T582" s="57"/>
      <c r="U582" s="57"/>
      <c r="V582" s="57"/>
      <c r="W582" s="57"/>
      <c r="X582" s="46"/>
      <c r="Y582" s="46"/>
      <c r="Z582" s="46"/>
      <c r="AA582" s="46"/>
      <c r="AB582" s="46"/>
      <c r="AC582" s="46"/>
    </row>
    <row r="583" spans="1:29" ht="39.950000000000003" customHeight="1" x14ac:dyDescent="0.45">
      <c r="A583" s="155"/>
      <c r="B583" s="157"/>
      <c r="C583" s="66">
        <v>580</v>
      </c>
      <c r="D583" s="75" t="s">
        <v>1100</v>
      </c>
      <c r="E583" s="104" t="s">
        <v>1079</v>
      </c>
      <c r="F583" s="50" t="s">
        <v>31</v>
      </c>
      <c r="G583" s="50" t="s">
        <v>40</v>
      </c>
      <c r="H583" s="93">
        <v>670</v>
      </c>
      <c r="I583" s="32"/>
      <c r="J583" s="38">
        <f t="shared" si="18"/>
        <v>0</v>
      </c>
      <c r="K583" s="39" t="str">
        <f t="shared" si="19"/>
        <v>OK</v>
      </c>
      <c r="L583" s="57"/>
      <c r="M583" s="57"/>
      <c r="N583" s="57"/>
      <c r="O583" s="57"/>
      <c r="P583" s="57"/>
      <c r="Q583" s="57"/>
      <c r="R583" s="57"/>
      <c r="S583" s="57"/>
      <c r="T583" s="57"/>
      <c r="U583" s="57"/>
      <c r="V583" s="57"/>
      <c r="W583" s="57"/>
      <c r="X583" s="46"/>
      <c r="Y583" s="46"/>
      <c r="Z583" s="46"/>
      <c r="AA583" s="46"/>
      <c r="AB583" s="46"/>
      <c r="AC583" s="46"/>
    </row>
    <row r="584" spans="1:29" ht="39.950000000000003" customHeight="1" x14ac:dyDescent="0.45">
      <c r="A584" s="156"/>
      <c r="B584" s="158"/>
      <c r="C584" s="66">
        <v>581</v>
      </c>
      <c r="D584" s="75" t="s">
        <v>1101</v>
      </c>
      <c r="E584" s="104" t="s">
        <v>1102</v>
      </c>
      <c r="F584" s="50" t="s">
        <v>232</v>
      </c>
      <c r="G584" s="50" t="s">
        <v>40</v>
      </c>
      <c r="H584" s="93">
        <v>21.5</v>
      </c>
      <c r="I584" s="32"/>
      <c r="J584" s="38">
        <f t="shared" si="18"/>
        <v>0</v>
      </c>
      <c r="K584" s="39" t="str">
        <f t="shared" si="19"/>
        <v>OK</v>
      </c>
      <c r="L584" s="57"/>
      <c r="M584" s="57"/>
      <c r="N584" s="57"/>
      <c r="O584" s="57"/>
      <c r="P584" s="57"/>
      <c r="Q584" s="57"/>
      <c r="R584" s="57"/>
      <c r="S584" s="57"/>
      <c r="T584" s="57"/>
      <c r="U584" s="57"/>
      <c r="V584" s="57"/>
      <c r="W584" s="57"/>
      <c r="X584" s="46"/>
      <c r="Y584" s="46"/>
      <c r="Z584" s="46"/>
      <c r="AA584" s="46"/>
      <c r="AB584" s="46"/>
      <c r="AC584" s="46"/>
    </row>
    <row r="585" spans="1:29" ht="39.950000000000003" customHeight="1" x14ac:dyDescent="0.45">
      <c r="A585" s="139">
        <v>10</v>
      </c>
      <c r="B585" s="151" t="s">
        <v>1103</v>
      </c>
      <c r="C585" s="67">
        <v>582</v>
      </c>
      <c r="D585" s="78" t="s">
        <v>387</v>
      </c>
      <c r="E585" s="107" t="s">
        <v>1104</v>
      </c>
      <c r="F585" s="51" t="s">
        <v>35</v>
      </c>
      <c r="G585" s="51" t="s">
        <v>36</v>
      </c>
      <c r="H585" s="95">
        <v>19.2</v>
      </c>
      <c r="I585" s="32"/>
      <c r="J585" s="38">
        <f t="shared" si="18"/>
        <v>0</v>
      </c>
      <c r="K585" s="39" t="str">
        <f t="shared" si="19"/>
        <v>OK</v>
      </c>
      <c r="L585" s="57"/>
      <c r="M585" s="57"/>
      <c r="N585" s="57"/>
      <c r="O585" s="57"/>
      <c r="P585" s="57"/>
      <c r="Q585" s="57"/>
      <c r="R585" s="57"/>
      <c r="S585" s="57"/>
      <c r="T585" s="57"/>
      <c r="U585" s="57"/>
      <c r="V585" s="57"/>
      <c r="W585" s="57"/>
      <c r="X585" s="46"/>
      <c r="Y585" s="46"/>
      <c r="Z585" s="46"/>
      <c r="AA585" s="46"/>
      <c r="AB585" s="46"/>
      <c r="AC585" s="46"/>
    </row>
    <row r="586" spans="1:29" ht="39.950000000000003" customHeight="1" x14ac:dyDescent="0.45">
      <c r="A586" s="140"/>
      <c r="B586" s="152"/>
      <c r="C586" s="67">
        <v>583</v>
      </c>
      <c r="D586" s="78" t="s">
        <v>388</v>
      </c>
      <c r="E586" s="107" t="s">
        <v>1105</v>
      </c>
      <c r="F586" s="51" t="s">
        <v>35</v>
      </c>
      <c r="G586" s="51" t="s">
        <v>36</v>
      </c>
      <c r="H586" s="95">
        <v>25.95</v>
      </c>
      <c r="I586" s="32"/>
      <c r="J586" s="38">
        <f t="shared" si="18"/>
        <v>0</v>
      </c>
      <c r="K586" s="39" t="str">
        <f t="shared" si="19"/>
        <v>OK</v>
      </c>
      <c r="L586" s="57"/>
      <c r="M586" s="57"/>
      <c r="N586" s="57"/>
      <c r="O586" s="57"/>
      <c r="P586" s="57"/>
      <c r="Q586" s="57"/>
      <c r="R586" s="57"/>
      <c r="S586" s="57"/>
      <c r="T586" s="57"/>
      <c r="U586" s="57"/>
      <c r="V586" s="57"/>
      <c r="W586" s="57"/>
      <c r="X586" s="46"/>
      <c r="Y586" s="46"/>
      <c r="Z586" s="46"/>
      <c r="AA586" s="46"/>
      <c r="AB586" s="46"/>
      <c r="AC586" s="46"/>
    </row>
    <row r="587" spans="1:29" ht="39.950000000000003" customHeight="1" x14ac:dyDescent="0.45">
      <c r="A587" s="140"/>
      <c r="B587" s="152"/>
      <c r="C587" s="67">
        <v>584</v>
      </c>
      <c r="D587" s="78" t="s">
        <v>389</v>
      </c>
      <c r="E587" s="107" t="s">
        <v>1106</v>
      </c>
      <c r="F587" s="51" t="s">
        <v>35</v>
      </c>
      <c r="G587" s="51" t="s">
        <v>36</v>
      </c>
      <c r="H587" s="95">
        <v>9.89</v>
      </c>
      <c r="I587" s="32">
        <v>5</v>
      </c>
      <c r="J587" s="38">
        <f t="shared" si="18"/>
        <v>5</v>
      </c>
      <c r="K587" s="39" t="str">
        <f t="shared" si="19"/>
        <v>OK</v>
      </c>
      <c r="L587" s="57"/>
      <c r="M587" s="57"/>
      <c r="N587" s="57"/>
      <c r="O587" s="57"/>
      <c r="P587" s="57"/>
      <c r="Q587" s="57"/>
      <c r="R587" s="57"/>
      <c r="S587" s="57"/>
      <c r="T587" s="57"/>
      <c r="U587" s="57"/>
      <c r="V587" s="57"/>
      <c r="W587" s="57"/>
      <c r="X587" s="46"/>
      <c r="Y587" s="46"/>
      <c r="Z587" s="46"/>
      <c r="AA587" s="46"/>
      <c r="AB587" s="46"/>
      <c r="AC587" s="46"/>
    </row>
    <row r="588" spans="1:29" ht="39.950000000000003" customHeight="1" x14ac:dyDescent="0.45">
      <c r="A588" s="140"/>
      <c r="B588" s="152"/>
      <c r="C588" s="67">
        <v>585</v>
      </c>
      <c r="D588" s="78" t="s">
        <v>390</v>
      </c>
      <c r="E588" s="107" t="s">
        <v>1107</v>
      </c>
      <c r="F588" s="51" t="s">
        <v>35</v>
      </c>
      <c r="G588" s="51" t="s">
        <v>36</v>
      </c>
      <c r="H588" s="95">
        <v>18</v>
      </c>
      <c r="I588" s="32"/>
      <c r="J588" s="38">
        <f t="shared" si="18"/>
        <v>0</v>
      </c>
      <c r="K588" s="39" t="str">
        <f t="shared" si="19"/>
        <v>OK</v>
      </c>
      <c r="L588" s="57"/>
      <c r="M588" s="57"/>
      <c r="N588" s="57"/>
      <c r="O588" s="57"/>
      <c r="P588" s="57"/>
      <c r="Q588" s="57"/>
      <c r="R588" s="57"/>
      <c r="S588" s="57"/>
      <c r="T588" s="57"/>
      <c r="U588" s="57"/>
      <c r="V588" s="57"/>
      <c r="W588" s="57"/>
      <c r="X588" s="46"/>
      <c r="Y588" s="46"/>
      <c r="Z588" s="46"/>
      <c r="AA588" s="46"/>
      <c r="AB588" s="46"/>
      <c r="AC588" s="46"/>
    </row>
    <row r="589" spans="1:29" ht="39.950000000000003" customHeight="1" x14ac:dyDescent="0.45">
      <c r="A589" s="140"/>
      <c r="B589" s="152"/>
      <c r="C589" s="67">
        <v>586</v>
      </c>
      <c r="D589" s="78" t="s">
        <v>391</v>
      </c>
      <c r="E589" s="107" t="s">
        <v>1108</v>
      </c>
      <c r="F589" s="51" t="s">
        <v>35</v>
      </c>
      <c r="G589" s="51" t="s">
        <v>36</v>
      </c>
      <c r="H589" s="95">
        <v>19.75</v>
      </c>
      <c r="I589" s="32"/>
      <c r="J589" s="38">
        <f t="shared" si="18"/>
        <v>0</v>
      </c>
      <c r="K589" s="39" t="str">
        <f t="shared" si="19"/>
        <v>OK</v>
      </c>
      <c r="L589" s="57"/>
      <c r="M589" s="57"/>
      <c r="N589" s="57"/>
      <c r="O589" s="57"/>
      <c r="P589" s="57"/>
      <c r="Q589" s="57"/>
      <c r="R589" s="57"/>
      <c r="S589" s="57"/>
      <c r="T589" s="57"/>
      <c r="U589" s="57"/>
      <c r="V589" s="57"/>
      <c r="W589" s="57"/>
      <c r="X589" s="46"/>
      <c r="Y589" s="46"/>
      <c r="Z589" s="46"/>
      <c r="AA589" s="46"/>
      <c r="AB589" s="46"/>
      <c r="AC589" s="46"/>
    </row>
    <row r="590" spans="1:29" ht="39.950000000000003" customHeight="1" x14ac:dyDescent="0.45">
      <c r="A590" s="140"/>
      <c r="B590" s="152"/>
      <c r="C590" s="67">
        <v>587</v>
      </c>
      <c r="D590" s="79" t="s">
        <v>392</v>
      </c>
      <c r="E590" s="113" t="s">
        <v>1109</v>
      </c>
      <c r="F590" s="51" t="s">
        <v>35</v>
      </c>
      <c r="G590" s="51" t="s">
        <v>36</v>
      </c>
      <c r="H590" s="95">
        <v>48.78</v>
      </c>
      <c r="I590" s="32">
        <v>1</v>
      </c>
      <c r="J590" s="38">
        <f t="shared" si="18"/>
        <v>0</v>
      </c>
      <c r="K590" s="39" t="str">
        <f t="shared" si="19"/>
        <v>OK</v>
      </c>
      <c r="L590" s="57"/>
      <c r="M590" s="57"/>
      <c r="N590" s="183">
        <v>1</v>
      </c>
      <c r="O590" s="57"/>
      <c r="P590" s="57"/>
      <c r="Q590" s="57"/>
      <c r="R590" s="57"/>
      <c r="S590" s="57"/>
      <c r="T590" s="57"/>
      <c r="U590" s="57"/>
      <c r="V590" s="57"/>
      <c r="W590" s="57"/>
      <c r="X590" s="46"/>
      <c r="Y590" s="46"/>
      <c r="Z590" s="46"/>
      <c r="AA590" s="46"/>
      <c r="AB590" s="46"/>
      <c r="AC590" s="46"/>
    </row>
    <row r="591" spans="1:29" ht="39.950000000000003" customHeight="1" x14ac:dyDescent="0.45">
      <c r="A591" s="140"/>
      <c r="B591" s="152"/>
      <c r="C591" s="67">
        <v>588</v>
      </c>
      <c r="D591" s="78" t="s">
        <v>393</v>
      </c>
      <c r="E591" s="107" t="s">
        <v>1110</v>
      </c>
      <c r="F591" s="51" t="s">
        <v>394</v>
      </c>
      <c r="G591" s="51" t="s">
        <v>36</v>
      </c>
      <c r="H591" s="95">
        <v>132.59</v>
      </c>
      <c r="I591" s="32"/>
      <c r="J591" s="38">
        <f t="shared" si="18"/>
        <v>0</v>
      </c>
      <c r="K591" s="39" t="str">
        <f t="shared" si="19"/>
        <v>OK</v>
      </c>
      <c r="L591" s="57"/>
      <c r="M591" s="57"/>
      <c r="N591" s="57"/>
      <c r="O591" s="57"/>
      <c r="P591" s="57"/>
      <c r="Q591" s="57"/>
      <c r="R591" s="57"/>
      <c r="S591" s="57"/>
      <c r="T591" s="57"/>
      <c r="U591" s="57"/>
      <c r="V591" s="57"/>
      <c r="W591" s="57"/>
      <c r="X591" s="46"/>
      <c r="Y591" s="46"/>
      <c r="Z591" s="46"/>
      <c r="AA591" s="46"/>
      <c r="AB591" s="46"/>
      <c r="AC591" s="46"/>
    </row>
    <row r="592" spans="1:29" ht="39.950000000000003" customHeight="1" x14ac:dyDescent="0.45">
      <c r="A592" s="140"/>
      <c r="B592" s="152"/>
      <c r="C592" s="67">
        <v>589</v>
      </c>
      <c r="D592" s="78" t="s">
        <v>1111</v>
      </c>
      <c r="E592" s="107" t="s">
        <v>1112</v>
      </c>
      <c r="F592" s="51" t="s">
        <v>395</v>
      </c>
      <c r="G592" s="51" t="s">
        <v>36</v>
      </c>
      <c r="H592" s="95">
        <v>8.49</v>
      </c>
      <c r="I592" s="32"/>
      <c r="J592" s="38">
        <f t="shared" si="18"/>
        <v>0</v>
      </c>
      <c r="K592" s="39" t="str">
        <f t="shared" si="19"/>
        <v>OK</v>
      </c>
      <c r="L592" s="57"/>
      <c r="M592" s="57"/>
      <c r="N592" s="57"/>
      <c r="O592" s="57"/>
      <c r="P592" s="57"/>
      <c r="Q592" s="57"/>
      <c r="R592" s="57"/>
      <c r="S592" s="57"/>
      <c r="T592" s="57"/>
      <c r="U592" s="57"/>
      <c r="V592" s="57"/>
      <c r="W592" s="57"/>
      <c r="X592" s="46"/>
      <c r="Y592" s="46"/>
      <c r="Z592" s="46"/>
      <c r="AA592" s="46"/>
      <c r="AB592" s="46"/>
      <c r="AC592" s="46"/>
    </row>
    <row r="593" spans="1:29" ht="39.950000000000003" customHeight="1" x14ac:dyDescent="0.45">
      <c r="A593" s="140"/>
      <c r="B593" s="152"/>
      <c r="C593" s="68">
        <v>590</v>
      </c>
      <c r="D593" s="78" t="s">
        <v>396</v>
      </c>
      <c r="E593" s="107" t="s">
        <v>1113</v>
      </c>
      <c r="F593" s="51" t="s">
        <v>99</v>
      </c>
      <c r="G593" s="51" t="s">
        <v>36</v>
      </c>
      <c r="H593" s="95">
        <v>174.2</v>
      </c>
      <c r="I593" s="32"/>
      <c r="J593" s="38">
        <f t="shared" si="18"/>
        <v>0</v>
      </c>
      <c r="K593" s="39" t="str">
        <f t="shared" si="19"/>
        <v>OK</v>
      </c>
      <c r="L593" s="57"/>
      <c r="M593" s="57"/>
      <c r="N593" s="57"/>
      <c r="O593" s="57"/>
      <c r="P593" s="57"/>
      <c r="Q593" s="57"/>
      <c r="R593" s="57"/>
      <c r="S593" s="57"/>
      <c r="T593" s="57"/>
      <c r="U593" s="57"/>
      <c r="V593" s="57"/>
      <c r="W593" s="57"/>
      <c r="X593" s="46"/>
      <c r="Y593" s="46"/>
      <c r="Z593" s="46"/>
      <c r="AA593" s="46"/>
      <c r="AB593" s="46"/>
      <c r="AC593" s="46"/>
    </row>
    <row r="594" spans="1:29" ht="39.950000000000003" customHeight="1" x14ac:dyDescent="0.45">
      <c r="A594" s="140"/>
      <c r="B594" s="152"/>
      <c r="C594" s="67">
        <v>591</v>
      </c>
      <c r="D594" s="78" t="s">
        <v>425</v>
      </c>
      <c r="E594" s="107" t="s">
        <v>1114</v>
      </c>
      <c r="F594" s="51" t="s">
        <v>35</v>
      </c>
      <c r="G594" s="51" t="s">
        <v>36</v>
      </c>
      <c r="H594" s="95">
        <v>16.850000000000001</v>
      </c>
      <c r="I594" s="32">
        <v>1</v>
      </c>
      <c r="J594" s="38">
        <f t="shared" si="18"/>
        <v>0</v>
      </c>
      <c r="K594" s="39" t="str">
        <f t="shared" si="19"/>
        <v>OK</v>
      </c>
      <c r="L594" s="57"/>
      <c r="M594" s="57"/>
      <c r="N594" s="183">
        <v>1</v>
      </c>
      <c r="O594" s="57"/>
      <c r="P594" s="57"/>
      <c r="Q594" s="57"/>
      <c r="R594" s="57"/>
      <c r="S594" s="57"/>
      <c r="T594" s="57"/>
      <c r="U594" s="57"/>
      <c r="V594" s="57"/>
      <c r="W594" s="57"/>
      <c r="X594" s="46"/>
      <c r="Y594" s="46"/>
      <c r="Z594" s="46"/>
      <c r="AA594" s="46"/>
      <c r="AB594" s="46"/>
      <c r="AC594" s="46"/>
    </row>
    <row r="595" spans="1:29" ht="39.950000000000003" customHeight="1" x14ac:dyDescent="0.45">
      <c r="A595" s="140"/>
      <c r="B595" s="152"/>
      <c r="C595" s="67">
        <v>592</v>
      </c>
      <c r="D595" s="78" t="s">
        <v>397</v>
      </c>
      <c r="E595" s="107" t="s">
        <v>1115</v>
      </c>
      <c r="F595" s="51" t="s">
        <v>35</v>
      </c>
      <c r="G595" s="51" t="s">
        <v>36</v>
      </c>
      <c r="H595" s="95">
        <v>11</v>
      </c>
      <c r="I595" s="32">
        <v>2</v>
      </c>
      <c r="J595" s="38">
        <f t="shared" si="18"/>
        <v>2</v>
      </c>
      <c r="K595" s="39" t="str">
        <f t="shared" si="19"/>
        <v>OK</v>
      </c>
      <c r="L595" s="57"/>
      <c r="M595" s="57"/>
      <c r="N595" s="57"/>
      <c r="O595" s="57"/>
      <c r="P595" s="57"/>
      <c r="Q595" s="57"/>
      <c r="R595" s="57"/>
      <c r="S595" s="57"/>
      <c r="T595" s="57"/>
      <c r="U595" s="57"/>
      <c r="V595" s="57"/>
      <c r="W595" s="57"/>
      <c r="X595" s="46"/>
      <c r="Y595" s="46"/>
      <c r="Z595" s="46"/>
      <c r="AA595" s="46"/>
      <c r="AB595" s="46"/>
      <c r="AC595" s="46"/>
    </row>
    <row r="596" spans="1:29" ht="39.950000000000003" customHeight="1" x14ac:dyDescent="0.45">
      <c r="A596" s="140"/>
      <c r="B596" s="152"/>
      <c r="C596" s="67">
        <v>593</v>
      </c>
      <c r="D596" s="79" t="s">
        <v>398</v>
      </c>
      <c r="E596" s="113" t="s">
        <v>1116</v>
      </c>
      <c r="F596" s="51" t="s">
        <v>99</v>
      </c>
      <c r="G596" s="51" t="s">
        <v>36</v>
      </c>
      <c r="H596" s="95">
        <v>15</v>
      </c>
      <c r="I596" s="32"/>
      <c r="J596" s="38">
        <f t="shared" si="18"/>
        <v>0</v>
      </c>
      <c r="K596" s="39" t="str">
        <f t="shared" si="19"/>
        <v>OK</v>
      </c>
      <c r="L596" s="57"/>
      <c r="M596" s="57"/>
      <c r="N596" s="57"/>
      <c r="O596" s="57"/>
      <c r="P596" s="57"/>
      <c r="Q596" s="57"/>
      <c r="R596" s="57"/>
      <c r="S596" s="57"/>
      <c r="T596" s="57"/>
      <c r="U596" s="57"/>
      <c r="V596" s="57"/>
      <c r="W596" s="57"/>
      <c r="X596" s="46"/>
      <c r="Y596" s="46"/>
      <c r="Z596" s="46"/>
      <c r="AA596" s="46"/>
      <c r="AB596" s="46"/>
      <c r="AC596" s="46"/>
    </row>
    <row r="597" spans="1:29" ht="39.950000000000003" customHeight="1" x14ac:dyDescent="0.45">
      <c r="A597" s="140"/>
      <c r="B597" s="152"/>
      <c r="C597" s="67">
        <v>594</v>
      </c>
      <c r="D597" s="78" t="s">
        <v>1117</v>
      </c>
      <c r="E597" s="107" t="s">
        <v>1118</v>
      </c>
      <c r="F597" s="51" t="s">
        <v>399</v>
      </c>
      <c r="G597" s="51" t="s">
        <v>36</v>
      </c>
      <c r="H597" s="95">
        <v>34.46</v>
      </c>
      <c r="I597" s="32"/>
      <c r="J597" s="38">
        <f t="shared" si="18"/>
        <v>0</v>
      </c>
      <c r="K597" s="39" t="str">
        <f t="shared" si="19"/>
        <v>OK</v>
      </c>
      <c r="L597" s="57"/>
      <c r="M597" s="57"/>
      <c r="N597" s="57"/>
      <c r="O597" s="57"/>
      <c r="P597" s="57"/>
      <c r="Q597" s="57"/>
      <c r="R597" s="57"/>
      <c r="S597" s="57"/>
      <c r="T597" s="57"/>
      <c r="U597" s="57"/>
      <c r="V597" s="57"/>
      <c r="W597" s="57"/>
      <c r="X597" s="46"/>
      <c r="Y597" s="46"/>
      <c r="Z597" s="46"/>
      <c r="AA597" s="46"/>
      <c r="AB597" s="46"/>
      <c r="AC597" s="46"/>
    </row>
    <row r="598" spans="1:29" ht="39.950000000000003" customHeight="1" x14ac:dyDescent="0.45">
      <c r="A598" s="140"/>
      <c r="B598" s="152"/>
      <c r="C598" s="67">
        <v>595</v>
      </c>
      <c r="D598" s="78" t="s">
        <v>1119</v>
      </c>
      <c r="E598" s="107" t="s">
        <v>1118</v>
      </c>
      <c r="F598" s="51" t="s">
        <v>399</v>
      </c>
      <c r="G598" s="51" t="s">
        <v>36</v>
      </c>
      <c r="H598" s="95">
        <v>36</v>
      </c>
      <c r="I598" s="32"/>
      <c r="J598" s="38">
        <f t="shared" si="18"/>
        <v>0</v>
      </c>
      <c r="K598" s="39" t="str">
        <f t="shared" si="19"/>
        <v>OK</v>
      </c>
      <c r="L598" s="57"/>
      <c r="M598" s="57"/>
      <c r="N598" s="57"/>
      <c r="O598" s="57"/>
      <c r="P598" s="57"/>
      <c r="Q598" s="57"/>
      <c r="R598" s="57"/>
      <c r="S598" s="57"/>
      <c r="T598" s="57"/>
      <c r="U598" s="57"/>
      <c r="V598" s="57"/>
      <c r="W598" s="57"/>
      <c r="X598" s="46"/>
      <c r="Y598" s="46"/>
      <c r="Z598" s="46"/>
      <c r="AA598" s="46"/>
      <c r="AB598" s="46"/>
      <c r="AC598" s="46"/>
    </row>
    <row r="599" spans="1:29" ht="39.950000000000003" customHeight="1" x14ac:dyDescent="0.45">
      <c r="A599" s="140"/>
      <c r="B599" s="152"/>
      <c r="C599" s="67">
        <v>596</v>
      </c>
      <c r="D599" s="78" t="s">
        <v>400</v>
      </c>
      <c r="E599" s="107" t="s">
        <v>1120</v>
      </c>
      <c r="F599" s="51" t="s">
        <v>401</v>
      </c>
      <c r="G599" s="51" t="s">
        <v>36</v>
      </c>
      <c r="H599" s="95">
        <v>16.829999999999998</v>
      </c>
      <c r="I599" s="32"/>
      <c r="J599" s="38">
        <f t="shared" si="18"/>
        <v>0</v>
      </c>
      <c r="K599" s="39" t="str">
        <f t="shared" si="19"/>
        <v>OK</v>
      </c>
      <c r="L599" s="57"/>
      <c r="M599" s="57"/>
      <c r="N599" s="57"/>
      <c r="O599" s="57"/>
      <c r="P599" s="57"/>
      <c r="Q599" s="57"/>
      <c r="R599" s="57"/>
      <c r="S599" s="57"/>
      <c r="T599" s="57"/>
      <c r="U599" s="57"/>
      <c r="V599" s="57"/>
      <c r="W599" s="57"/>
      <c r="X599" s="46"/>
      <c r="Y599" s="46"/>
      <c r="Z599" s="46"/>
      <c r="AA599" s="46"/>
      <c r="AB599" s="46"/>
      <c r="AC599" s="46"/>
    </row>
    <row r="600" spans="1:29" ht="39.950000000000003" customHeight="1" x14ac:dyDescent="0.45">
      <c r="A600" s="140"/>
      <c r="B600" s="152"/>
      <c r="C600" s="67">
        <v>597</v>
      </c>
      <c r="D600" s="78" t="s">
        <v>402</v>
      </c>
      <c r="E600" s="107" t="s">
        <v>1121</v>
      </c>
      <c r="F600" s="51" t="s">
        <v>99</v>
      </c>
      <c r="G600" s="51" t="s">
        <v>36</v>
      </c>
      <c r="H600" s="95">
        <v>57.29</v>
      </c>
      <c r="I600" s="32"/>
      <c r="J600" s="38">
        <f t="shared" si="18"/>
        <v>0</v>
      </c>
      <c r="K600" s="39" t="str">
        <f t="shared" si="19"/>
        <v>OK</v>
      </c>
      <c r="L600" s="57"/>
      <c r="M600" s="57"/>
      <c r="N600" s="57"/>
      <c r="O600" s="57"/>
      <c r="P600" s="57"/>
      <c r="Q600" s="57"/>
      <c r="R600" s="57"/>
      <c r="S600" s="57"/>
      <c r="T600" s="57"/>
      <c r="U600" s="57"/>
      <c r="V600" s="57"/>
      <c r="W600" s="57"/>
      <c r="X600" s="46"/>
      <c r="Y600" s="46"/>
      <c r="Z600" s="46"/>
      <c r="AA600" s="46"/>
      <c r="AB600" s="46"/>
      <c r="AC600" s="46"/>
    </row>
    <row r="601" spans="1:29" ht="39.950000000000003" customHeight="1" x14ac:dyDescent="0.45">
      <c r="A601" s="140"/>
      <c r="B601" s="152"/>
      <c r="C601" s="67">
        <v>598</v>
      </c>
      <c r="D601" s="78" t="s">
        <v>403</v>
      </c>
      <c r="E601" s="107" t="s">
        <v>1122</v>
      </c>
      <c r="F601" s="51" t="s">
        <v>99</v>
      </c>
      <c r="G601" s="51" t="s">
        <v>36</v>
      </c>
      <c r="H601" s="95">
        <v>298.55</v>
      </c>
      <c r="I601" s="32"/>
      <c r="J601" s="38">
        <f t="shared" si="18"/>
        <v>0</v>
      </c>
      <c r="K601" s="39" t="str">
        <f t="shared" si="19"/>
        <v>OK</v>
      </c>
      <c r="L601" s="57"/>
      <c r="M601" s="57"/>
      <c r="N601" s="57"/>
      <c r="O601" s="57"/>
      <c r="P601" s="57"/>
      <c r="Q601" s="57"/>
      <c r="R601" s="57"/>
      <c r="S601" s="57"/>
      <c r="T601" s="57"/>
      <c r="U601" s="57"/>
      <c r="V601" s="57"/>
      <c r="W601" s="57"/>
      <c r="X601" s="46"/>
      <c r="Y601" s="46"/>
      <c r="Z601" s="46"/>
      <c r="AA601" s="46"/>
      <c r="AB601" s="46"/>
      <c r="AC601" s="46"/>
    </row>
    <row r="602" spans="1:29" ht="39.950000000000003" customHeight="1" x14ac:dyDescent="0.45">
      <c r="A602" s="140"/>
      <c r="B602" s="152"/>
      <c r="C602" s="67">
        <v>599</v>
      </c>
      <c r="D602" s="78" t="s">
        <v>404</v>
      </c>
      <c r="E602" s="107" t="s">
        <v>1123</v>
      </c>
      <c r="F602" s="51" t="s">
        <v>399</v>
      </c>
      <c r="G602" s="51" t="s">
        <v>36</v>
      </c>
      <c r="H602" s="95">
        <v>3.76</v>
      </c>
      <c r="I602" s="32"/>
      <c r="J602" s="38">
        <f t="shared" si="18"/>
        <v>0</v>
      </c>
      <c r="K602" s="39" t="str">
        <f t="shared" si="19"/>
        <v>OK</v>
      </c>
      <c r="L602" s="57"/>
      <c r="M602" s="57"/>
      <c r="N602" s="57"/>
      <c r="O602" s="57"/>
      <c r="P602" s="57"/>
      <c r="Q602" s="57"/>
      <c r="R602" s="57"/>
      <c r="S602" s="57"/>
      <c r="T602" s="57"/>
      <c r="U602" s="57"/>
      <c r="V602" s="57"/>
      <c r="W602" s="57"/>
      <c r="X602" s="46"/>
      <c r="Y602" s="46"/>
      <c r="Z602" s="46"/>
      <c r="AA602" s="46"/>
      <c r="AB602" s="46"/>
      <c r="AC602" s="46"/>
    </row>
    <row r="603" spans="1:29" ht="39.950000000000003" customHeight="1" x14ac:dyDescent="0.45">
      <c r="A603" s="140"/>
      <c r="B603" s="152"/>
      <c r="C603" s="67">
        <v>600</v>
      </c>
      <c r="D603" s="78" t="s">
        <v>405</v>
      </c>
      <c r="E603" s="107" t="s">
        <v>1124</v>
      </c>
      <c r="F603" s="51" t="s">
        <v>399</v>
      </c>
      <c r="G603" s="51" t="s">
        <v>36</v>
      </c>
      <c r="H603" s="95">
        <v>356.69</v>
      </c>
      <c r="I603" s="32"/>
      <c r="J603" s="38">
        <f t="shared" si="18"/>
        <v>0</v>
      </c>
      <c r="K603" s="39" t="str">
        <f t="shared" si="19"/>
        <v>OK</v>
      </c>
      <c r="L603" s="57"/>
      <c r="M603" s="57"/>
      <c r="N603" s="57"/>
      <c r="O603" s="57"/>
      <c r="P603" s="57"/>
      <c r="Q603" s="57"/>
      <c r="R603" s="57"/>
      <c r="S603" s="57"/>
      <c r="T603" s="57"/>
      <c r="U603" s="57"/>
      <c r="V603" s="57"/>
      <c r="W603" s="57"/>
      <c r="X603" s="46"/>
      <c r="Y603" s="46"/>
      <c r="Z603" s="46"/>
      <c r="AA603" s="46"/>
      <c r="AB603" s="46"/>
      <c r="AC603" s="46"/>
    </row>
    <row r="604" spans="1:29" ht="39.950000000000003" customHeight="1" x14ac:dyDescent="0.45">
      <c r="A604" s="140"/>
      <c r="B604" s="152"/>
      <c r="C604" s="67">
        <v>601</v>
      </c>
      <c r="D604" s="79" t="s">
        <v>407</v>
      </c>
      <c r="E604" s="113" t="s">
        <v>1125</v>
      </c>
      <c r="F604" s="51" t="s">
        <v>99</v>
      </c>
      <c r="G604" s="51" t="s">
        <v>36</v>
      </c>
      <c r="H604" s="95">
        <v>4.5999999999999996</v>
      </c>
      <c r="I604" s="32"/>
      <c r="J604" s="38">
        <f t="shared" si="18"/>
        <v>0</v>
      </c>
      <c r="K604" s="39" t="str">
        <f t="shared" si="19"/>
        <v>OK</v>
      </c>
      <c r="L604" s="57"/>
      <c r="M604" s="57"/>
      <c r="N604" s="57"/>
      <c r="O604" s="57"/>
      <c r="P604" s="57"/>
      <c r="Q604" s="57"/>
      <c r="R604" s="57"/>
      <c r="S604" s="57"/>
      <c r="T604" s="57"/>
      <c r="U604" s="57"/>
      <c r="V604" s="57"/>
      <c r="W604" s="57"/>
      <c r="X604" s="46"/>
      <c r="Y604" s="46"/>
      <c r="Z604" s="46"/>
      <c r="AA604" s="46"/>
      <c r="AB604" s="46"/>
      <c r="AC604" s="46"/>
    </row>
    <row r="605" spans="1:29" ht="39.950000000000003" customHeight="1" x14ac:dyDescent="0.45">
      <c r="A605" s="140"/>
      <c r="B605" s="152"/>
      <c r="C605" s="67">
        <v>602</v>
      </c>
      <c r="D605" s="78" t="s">
        <v>409</v>
      </c>
      <c r="E605" s="107" t="s">
        <v>1126</v>
      </c>
      <c r="F605" s="51" t="s">
        <v>99</v>
      </c>
      <c r="G605" s="51" t="s">
        <v>36</v>
      </c>
      <c r="H605" s="95">
        <v>2.39</v>
      </c>
      <c r="I605" s="32"/>
      <c r="J605" s="38">
        <f t="shared" si="18"/>
        <v>0</v>
      </c>
      <c r="K605" s="39" t="str">
        <f t="shared" si="19"/>
        <v>OK</v>
      </c>
      <c r="L605" s="57"/>
      <c r="M605" s="57"/>
      <c r="N605" s="57"/>
      <c r="O605" s="57"/>
      <c r="P605" s="57"/>
      <c r="Q605" s="57"/>
      <c r="R605" s="57"/>
      <c r="S605" s="57"/>
      <c r="T605" s="57"/>
      <c r="U605" s="57"/>
      <c r="V605" s="57"/>
      <c r="W605" s="57"/>
      <c r="X605" s="46"/>
      <c r="Y605" s="46"/>
      <c r="Z605" s="46"/>
      <c r="AA605" s="46"/>
      <c r="AB605" s="46"/>
      <c r="AC605" s="46"/>
    </row>
    <row r="606" spans="1:29" ht="39.950000000000003" customHeight="1" x14ac:dyDescent="0.45">
      <c r="A606" s="140"/>
      <c r="B606" s="152"/>
      <c r="C606" s="68">
        <v>603</v>
      </c>
      <c r="D606" s="79" t="s">
        <v>390</v>
      </c>
      <c r="E606" s="113" t="s">
        <v>1127</v>
      </c>
      <c r="F606" s="52" t="s">
        <v>528</v>
      </c>
      <c r="G606" s="52" t="s">
        <v>36</v>
      </c>
      <c r="H606" s="96">
        <v>13.3</v>
      </c>
      <c r="I606" s="32"/>
      <c r="J606" s="38">
        <f t="shared" si="18"/>
        <v>0</v>
      </c>
      <c r="K606" s="39" t="str">
        <f t="shared" si="19"/>
        <v>OK</v>
      </c>
      <c r="L606" s="57"/>
      <c r="M606" s="57"/>
      <c r="N606" s="57"/>
      <c r="O606" s="57"/>
      <c r="P606" s="57"/>
      <c r="Q606" s="57"/>
      <c r="R606" s="57"/>
      <c r="S606" s="57"/>
      <c r="T606" s="57"/>
      <c r="U606" s="57"/>
      <c r="V606" s="57"/>
      <c r="W606" s="57"/>
      <c r="X606" s="46"/>
      <c r="Y606" s="46"/>
      <c r="Z606" s="46"/>
      <c r="AA606" s="46"/>
      <c r="AB606" s="46"/>
      <c r="AC606" s="46"/>
    </row>
    <row r="607" spans="1:29" ht="39.950000000000003" customHeight="1" x14ac:dyDescent="0.45">
      <c r="A607" s="140"/>
      <c r="B607" s="152"/>
      <c r="C607" s="68">
        <v>604</v>
      </c>
      <c r="D607" s="78" t="s">
        <v>1128</v>
      </c>
      <c r="E607" s="107" t="s">
        <v>1129</v>
      </c>
      <c r="F607" s="51" t="s">
        <v>99</v>
      </c>
      <c r="G607" s="52" t="s">
        <v>36</v>
      </c>
      <c r="H607" s="96">
        <v>21.65</v>
      </c>
      <c r="I607" s="32"/>
      <c r="J607" s="38">
        <f t="shared" si="18"/>
        <v>0</v>
      </c>
      <c r="K607" s="39" t="str">
        <f t="shared" si="19"/>
        <v>OK</v>
      </c>
      <c r="L607" s="57"/>
      <c r="M607" s="57"/>
      <c r="N607" s="57"/>
      <c r="O607" s="57"/>
      <c r="P607" s="57"/>
      <c r="Q607" s="57"/>
      <c r="R607" s="57"/>
      <c r="S607" s="57"/>
      <c r="T607" s="57"/>
      <c r="U607" s="57"/>
      <c r="V607" s="57"/>
      <c r="W607" s="57"/>
      <c r="X607" s="46"/>
      <c r="Y607" s="46"/>
      <c r="Z607" s="46"/>
      <c r="AA607" s="46"/>
      <c r="AB607" s="46"/>
      <c r="AC607" s="46"/>
    </row>
    <row r="608" spans="1:29" ht="39.950000000000003" customHeight="1" x14ac:dyDescent="0.45">
      <c r="A608" s="140"/>
      <c r="B608" s="152"/>
      <c r="C608" s="67">
        <v>605</v>
      </c>
      <c r="D608" s="78" t="s">
        <v>1130</v>
      </c>
      <c r="E608" s="107" t="s">
        <v>1118</v>
      </c>
      <c r="F608" s="52" t="s">
        <v>394</v>
      </c>
      <c r="G608" s="52" t="s">
        <v>36</v>
      </c>
      <c r="H608" s="96">
        <v>42.26</v>
      </c>
      <c r="I608" s="32"/>
      <c r="J608" s="38">
        <f t="shared" si="18"/>
        <v>0</v>
      </c>
      <c r="K608" s="39" t="str">
        <f t="shared" si="19"/>
        <v>OK</v>
      </c>
      <c r="L608" s="57"/>
      <c r="M608" s="57"/>
      <c r="N608" s="57"/>
      <c r="O608" s="57"/>
      <c r="P608" s="57"/>
      <c r="Q608" s="57"/>
      <c r="R608" s="57"/>
      <c r="S608" s="57"/>
      <c r="T608" s="57"/>
      <c r="U608" s="57"/>
      <c r="V608" s="57"/>
      <c r="W608" s="57"/>
      <c r="X608" s="46"/>
      <c r="Y608" s="46"/>
      <c r="Z608" s="46"/>
      <c r="AA608" s="46"/>
      <c r="AB608" s="46"/>
      <c r="AC608" s="46"/>
    </row>
    <row r="609" spans="1:29" ht="39.950000000000003" customHeight="1" x14ac:dyDescent="0.45">
      <c r="A609" s="140"/>
      <c r="B609" s="152"/>
      <c r="C609" s="68">
        <v>606</v>
      </c>
      <c r="D609" s="85" t="s">
        <v>1131</v>
      </c>
      <c r="E609" s="110" t="s">
        <v>1132</v>
      </c>
      <c r="F609" s="51" t="s">
        <v>228</v>
      </c>
      <c r="G609" s="52" t="s">
        <v>36</v>
      </c>
      <c r="H609" s="96">
        <v>55.69</v>
      </c>
      <c r="I609" s="32"/>
      <c r="J609" s="38">
        <f t="shared" si="18"/>
        <v>0</v>
      </c>
      <c r="K609" s="39" t="str">
        <f t="shared" si="19"/>
        <v>OK</v>
      </c>
      <c r="L609" s="57"/>
      <c r="M609" s="57"/>
      <c r="N609" s="57"/>
      <c r="O609" s="57"/>
      <c r="P609" s="57"/>
      <c r="Q609" s="57"/>
      <c r="R609" s="57"/>
      <c r="S609" s="57"/>
      <c r="T609" s="57"/>
      <c r="U609" s="57"/>
      <c r="V609" s="57"/>
      <c r="W609" s="57"/>
      <c r="X609" s="46"/>
      <c r="Y609" s="46"/>
      <c r="Z609" s="46"/>
      <c r="AA609" s="46"/>
      <c r="AB609" s="46"/>
      <c r="AC609" s="46"/>
    </row>
    <row r="610" spans="1:29" ht="39.950000000000003" customHeight="1" x14ac:dyDescent="0.45">
      <c r="A610" s="140"/>
      <c r="B610" s="152"/>
      <c r="C610" s="68">
        <v>607</v>
      </c>
      <c r="D610" s="78" t="s">
        <v>425</v>
      </c>
      <c r="E610" s="107" t="s">
        <v>1133</v>
      </c>
      <c r="F610" s="52" t="s">
        <v>528</v>
      </c>
      <c r="G610" s="52" t="s">
        <v>36</v>
      </c>
      <c r="H610" s="96">
        <v>13.74</v>
      </c>
      <c r="I610" s="32"/>
      <c r="J610" s="38">
        <f t="shared" si="18"/>
        <v>0</v>
      </c>
      <c r="K610" s="39" t="str">
        <f t="shared" si="19"/>
        <v>OK</v>
      </c>
      <c r="L610" s="57"/>
      <c r="M610" s="57"/>
      <c r="N610" s="57"/>
      <c r="O610" s="57"/>
      <c r="P610" s="57"/>
      <c r="Q610" s="57"/>
      <c r="R610" s="57"/>
      <c r="S610" s="57"/>
      <c r="T610" s="57"/>
      <c r="U610" s="57"/>
      <c r="V610" s="57"/>
      <c r="W610" s="57"/>
      <c r="X610" s="46"/>
      <c r="Y610" s="46"/>
      <c r="Z610" s="46"/>
      <c r="AA610" s="46"/>
      <c r="AB610" s="46"/>
      <c r="AC610" s="46"/>
    </row>
    <row r="611" spans="1:29" ht="39.950000000000003" customHeight="1" x14ac:dyDescent="0.45">
      <c r="A611" s="140"/>
      <c r="B611" s="152"/>
      <c r="C611" s="67">
        <v>608</v>
      </c>
      <c r="D611" s="78" t="s">
        <v>1134</v>
      </c>
      <c r="E611" s="107" t="s">
        <v>1135</v>
      </c>
      <c r="F611" s="52" t="s">
        <v>35</v>
      </c>
      <c r="G611" s="52" t="s">
        <v>36</v>
      </c>
      <c r="H611" s="96">
        <v>168</v>
      </c>
      <c r="I611" s="32"/>
      <c r="J611" s="38">
        <f t="shared" si="18"/>
        <v>0</v>
      </c>
      <c r="K611" s="39" t="str">
        <f t="shared" si="19"/>
        <v>OK</v>
      </c>
      <c r="L611" s="57"/>
      <c r="M611" s="57"/>
      <c r="N611" s="57"/>
      <c r="O611" s="57"/>
      <c r="P611" s="57"/>
      <c r="Q611" s="57"/>
      <c r="R611" s="57"/>
      <c r="S611" s="57"/>
      <c r="T611" s="57"/>
      <c r="U611" s="57"/>
      <c r="V611" s="57"/>
      <c r="W611" s="57"/>
      <c r="X611" s="46"/>
      <c r="Y611" s="46"/>
      <c r="Z611" s="46"/>
      <c r="AA611" s="46"/>
      <c r="AB611" s="46"/>
      <c r="AC611" s="46"/>
    </row>
    <row r="612" spans="1:29" ht="39.950000000000003" customHeight="1" x14ac:dyDescent="0.45">
      <c r="A612" s="140"/>
      <c r="B612" s="152"/>
      <c r="C612" s="67">
        <v>609</v>
      </c>
      <c r="D612" s="78" t="s">
        <v>1136</v>
      </c>
      <c r="E612" s="107" t="s">
        <v>1137</v>
      </c>
      <c r="F612" s="52" t="s">
        <v>35</v>
      </c>
      <c r="G612" s="52" t="s">
        <v>36</v>
      </c>
      <c r="H612" s="96">
        <v>26.7</v>
      </c>
      <c r="I612" s="32"/>
      <c r="J612" s="38">
        <f t="shared" si="18"/>
        <v>0</v>
      </c>
      <c r="K612" s="39" t="str">
        <f t="shared" si="19"/>
        <v>OK</v>
      </c>
      <c r="L612" s="57"/>
      <c r="M612" s="57"/>
      <c r="N612" s="57"/>
      <c r="O612" s="57"/>
      <c r="P612" s="57"/>
      <c r="Q612" s="57"/>
      <c r="R612" s="57"/>
      <c r="S612" s="57"/>
      <c r="T612" s="57"/>
      <c r="U612" s="57"/>
      <c r="V612" s="57"/>
      <c r="W612" s="57"/>
      <c r="X612" s="46"/>
      <c r="Y612" s="46"/>
      <c r="Z612" s="46"/>
      <c r="AA612" s="46"/>
      <c r="AB612" s="46"/>
      <c r="AC612" s="46"/>
    </row>
    <row r="613" spans="1:29" ht="39.950000000000003" customHeight="1" x14ac:dyDescent="0.45">
      <c r="A613" s="140"/>
      <c r="B613" s="152"/>
      <c r="C613" s="67">
        <v>610</v>
      </c>
      <c r="D613" s="78" t="s">
        <v>1138</v>
      </c>
      <c r="E613" s="107" t="s">
        <v>1139</v>
      </c>
      <c r="F613" s="52" t="s">
        <v>35</v>
      </c>
      <c r="G613" s="52" t="s">
        <v>36</v>
      </c>
      <c r="H613" s="96">
        <v>30.75</v>
      </c>
      <c r="I613" s="32"/>
      <c r="J613" s="38">
        <f t="shared" si="18"/>
        <v>0</v>
      </c>
      <c r="K613" s="39" t="str">
        <f t="shared" si="19"/>
        <v>OK</v>
      </c>
      <c r="L613" s="57"/>
      <c r="M613" s="57"/>
      <c r="N613" s="57"/>
      <c r="O613" s="57"/>
      <c r="P613" s="57"/>
      <c r="Q613" s="57"/>
      <c r="R613" s="57"/>
      <c r="S613" s="57"/>
      <c r="T613" s="57"/>
      <c r="U613" s="57"/>
      <c r="V613" s="57"/>
      <c r="W613" s="57"/>
      <c r="X613" s="46"/>
      <c r="Y613" s="46"/>
      <c r="Z613" s="46"/>
      <c r="AA613" s="46"/>
      <c r="AB613" s="46"/>
      <c r="AC613" s="46"/>
    </row>
    <row r="614" spans="1:29" ht="39.950000000000003" customHeight="1" x14ac:dyDescent="0.45">
      <c r="A614" s="140"/>
      <c r="B614" s="152"/>
      <c r="C614" s="68">
        <v>611</v>
      </c>
      <c r="D614" s="78" t="s">
        <v>1140</v>
      </c>
      <c r="E614" s="107" t="s">
        <v>1141</v>
      </c>
      <c r="F614" s="51" t="s">
        <v>399</v>
      </c>
      <c r="G614" s="52" t="s">
        <v>36</v>
      </c>
      <c r="H614" s="96">
        <v>3.64</v>
      </c>
      <c r="I614" s="32"/>
      <c r="J614" s="38">
        <f t="shared" si="18"/>
        <v>0</v>
      </c>
      <c r="K614" s="39" t="str">
        <f t="shared" si="19"/>
        <v>OK</v>
      </c>
      <c r="L614" s="57"/>
      <c r="M614" s="57"/>
      <c r="N614" s="57"/>
      <c r="O614" s="57"/>
      <c r="P614" s="57"/>
      <c r="Q614" s="57"/>
      <c r="R614" s="57"/>
      <c r="S614" s="57"/>
      <c r="T614" s="57"/>
      <c r="U614" s="57"/>
      <c r="V614" s="57"/>
      <c r="W614" s="57"/>
      <c r="X614" s="46"/>
      <c r="Y614" s="46"/>
      <c r="Z614" s="46"/>
      <c r="AA614" s="46"/>
      <c r="AB614" s="46"/>
      <c r="AC614" s="46"/>
    </row>
    <row r="615" spans="1:29" ht="39.950000000000003" customHeight="1" x14ac:dyDescent="0.45">
      <c r="A615" s="140"/>
      <c r="B615" s="152"/>
      <c r="C615" s="68">
        <v>612</v>
      </c>
      <c r="D615" s="78" t="s">
        <v>1142</v>
      </c>
      <c r="E615" s="107" t="s">
        <v>1143</v>
      </c>
      <c r="F615" s="51" t="s">
        <v>399</v>
      </c>
      <c r="G615" s="52" t="s">
        <v>36</v>
      </c>
      <c r="H615" s="96">
        <v>9.93</v>
      </c>
      <c r="I615" s="32"/>
      <c r="J615" s="38">
        <f t="shared" si="18"/>
        <v>0</v>
      </c>
      <c r="K615" s="39" t="str">
        <f t="shared" si="19"/>
        <v>OK</v>
      </c>
      <c r="L615" s="57"/>
      <c r="M615" s="57"/>
      <c r="N615" s="57"/>
      <c r="O615" s="57"/>
      <c r="P615" s="57"/>
      <c r="Q615" s="57"/>
      <c r="R615" s="57"/>
      <c r="S615" s="57"/>
      <c r="T615" s="57"/>
      <c r="U615" s="57"/>
      <c r="V615" s="57"/>
      <c r="W615" s="57"/>
      <c r="X615" s="46"/>
      <c r="Y615" s="46"/>
      <c r="Z615" s="46"/>
      <c r="AA615" s="46"/>
      <c r="AB615" s="46"/>
      <c r="AC615" s="46"/>
    </row>
    <row r="616" spans="1:29" ht="39.950000000000003" customHeight="1" x14ac:dyDescent="0.45">
      <c r="A616" s="140"/>
      <c r="B616" s="152"/>
      <c r="C616" s="68">
        <v>613</v>
      </c>
      <c r="D616" s="90" t="s">
        <v>1144</v>
      </c>
      <c r="E616" s="114" t="s">
        <v>1145</v>
      </c>
      <c r="F616" s="52" t="s">
        <v>424</v>
      </c>
      <c r="G616" s="52" t="s">
        <v>36</v>
      </c>
      <c r="H616" s="96">
        <v>319.08999999999997</v>
      </c>
      <c r="I616" s="32"/>
      <c r="J616" s="38">
        <f t="shared" si="18"/>
        <v>0</v>
      </c>
      <c r="K616" s="39" t="str">
        <f t="shared" si="19"/>
        <v>OK</v>
      </c>
      <c r="L616" s="57"/>
      <c r="M616" s="57"/>
      <c r="N616" s="57"/>
      <c r="O616" s="57"/>
      <c r="P616" s="57"/>
      <c r="Q616" s="57"/>
      <c r="R616" s="57"/>
      <c r="S616" s="57"/>
      <c r="T616" s="57"/>
      <c r="U616" s="57"/>
      <c r="V616" s="57"/>
      <c r="W616" s="57"/>
      <c r="X616" s="46"/>
      <c r="Y616" s="46"/>
      <c r="Z616" s="46"/>
      <c r="AA616" s="46"/>
      <c r="AB616" s="46"/>
      <c r="AC616" s="46"/>
    </row>
    <row r="617" spans="1:29" ht="39.950000000000003" customHeight="1" x14ac:dyDescent="0.45">
      <c r="A617" s="140"/>
      <c r="B617" s="152"/>
      <c r="C617" s="68">
        <v>614</v>
      </c>
      <c r="D617" s="78" t="s">
        <v>1146</v>
      </c>
      <c r="E617" s="107" t="s">
        <v>1143</v>
      </c>
      <c r="F617" s="51" t="s">
        <v>399</v>
      </c>
      <c r="G617" s="52" t="s">
        <v>36</v>
      </c>
      <c r="H617" s="96">
        <v>10</v>
      </c>
      <c r="I617" s="32"/>
      <c r="J617" s="38">
        <f t="shared" si="18"/>
        <v>0</v>
      </c>
      <c r="K617" s="39" t="str">
        <f t="shared" si="19"/>
        <v>OK</v>
      </c>
      <c r="L617" s="57"/>
      <c r="M617" s="57"/>
      <c r="N617" s="57"/>
      <c r="O617" s="57"/>
      <c r="P617" s="57"/>
      <c r="Q617" s="57"/>
      <c r="R617" s="57"/>
      <c r="S617" s="57"/>
      <c r="T617" s="57"/>
      <c r="U617" s="57"/>
      <c r="V617" s="57"/>
      <c r="W617" s="57"/>
      <c r="X617" s="46"/>
      <c r="Y617" s="46"/>
      <c r="Z617" s="46"/>
      <c r="AA617" s="46"/>
      <c r="AB617" s="46"/>
      <c r="AC617" s="46"/>
    </row>
    <row r="618" spans="1:29" ht="39.950000000000003" customHeight="1" x14ac:dyDescent="0.45">
      <c r="A618" s="140"/>
      <c r="B618" s="152"/>
      <c r="C618" s="68">
        <v>615</v>
      </c>
      <c r="D618" s="78" t="s">
        <v>408</v>
      </c>
      <c r="E618" s="107" t="s">
        <v>1147</v>
      </c>
      <c r="F618" s="52" t="s">
        <v>424</v>
      </c>
      <c r="G618" s="52" t="s">
        <v>36</v>
      </c>
      <c r="H618" s="96">
        <v>80.5</v>
      </c>
      <c r="I618" s="32"/>
      <c r="J618" s="38">
        <f t="shared" si="18"/>
        <v>0</v>
      </c>
      <c r="K618" s="39" t="str">
        <f t="shared" si="19"/>
        <v>OK</v>
      </c>
      <c r="L618" s="57"/>
      <c r="M618" s="57"/>
      <c r="N618" s="57"/>
      <c r="O618" s="57"/>
      <c r="P618" s="57"/>
      <c r="Q618" s="57"/>
      <c r="R618" s="57"/>
      <c r="S618" s="57"/>
      <c r="T618" s="57"/>
      <c r="U618" s="57"/>
      <c r="V618" s="57"/>
      <c r="W618" s="57"/>
      <c r="X618" s="46"/>
      <c r="Y618" s="46"/>
      <c r="Z618" s="46"/>
      <c r="AA618" s="46"/>
      <c r="AB618" s="46"/>
      <c r="AC618" s="46"/>
    </row>
    <row r="619" spans="1:29" ht="39.950000000000003" customHeight="1" x14ac:dyDescent="0.45">
      <c r="A619" s="140"/>
      <c r="B619" s="152"/>
      <c r="C619" s="68">
        <v>616</v>
      </c>
      <c r="D619" s="90" t="s">
        <v>1148</v>
      </c>
      <c r="E619" s="114" t="s">
        <v>1149</v>
      </c>
      <c r="F619" s="52" t="s">
        <v>99</v>
      </c>
      <c r="G619" s="52" t="s">
        <v>36</v>
      </c>
      <c r="H619" s="96">
        <v>6.91</v>
      </c>
      <c r="I619" s="32"/>
      <c r="J619" s="38">
        <f t="shared" si="18"/>
        <v>0</v>
      </c>
      <c r="K619" s="39" t="str">
        <f t="shared" si="19"/>
        <v>OK</v>
      </c>
      <c r="L619" s="57"/>
      <c r="M619" s="57"/>
      <c r="N619" s="57"/>
      <c r="O619" s="57"/>
      <c r="P619" s="57"/>
      <c r="Q619" s="57"/>
      <c r="R619" s="57"/>
      <c r="S619" s="57"/>
      <c r="T619" s="57"/>
      <c r="U619" s="57"/>
      <c r="V619" s="57"/>
      <c r="W619" s="57"/>
      <c r="X619" s="46"/>
      <c r="Y619" s="46"/>
      <c r="Z619" s="46"/>
      <c r="AA619" s="46"/>
      <c r="AB619" s="46"/>
      <c r="AC619" s="46"/>
    </row>
    <row r="620" spans="1:29" ht="39.950000000000003" customHeight="1" x14ac:dyDescent="0.45">
      <c r="A620" s="141"/>
      <c r="B620" s="153"/>
      <c r="C620" s="68">
        <v>617</v>
      </c>
      <c r="D620" s="78" t="s">
        <v>1150</v>
      </c>
      <c r="E620" s="107" t="s">
        <v>1151</v>
      </c>
      <c r="F620" s="52" t="s">
        <v>399</v>
      </c>
      <c r="G620" s="52" t="s">
        <v>36</v>
      </c>
      <c r="H620" s="96">
        <v>53.5</v>
      </c>
      <c r="I620" s="32"/>
      <c r="J620" s="38">
        <f t="shared" si="18"/>
        <v>0</v>
      </c>
      <c r="K620" s="39" t="str">
        <f t="shared" si="19"/>
        <v>OK</v>
      </c>
      <c r="L620" s="57"/>
      <c r="M620" s="57"/>
      <c r="N620" s="57"/>
      <c r="O620" s="57"/>
      <c r="P620" s="57"/>
      <c r="Q620" s="57"/>
      <c r="R620" s="57"/>
      <c r="S620" s="57"/>
      <c r="T620" s="57"/>
      <c r="U620" s="57"/>
      <c r="V620" s="57"/>
      <c r="W620" s="57"/>
      <c r="X620" s="46"/>
      <c r="Y620" s="46"/>
      <c r="Z620" s="46"/>
      <c r="AA620" s="46"/>
      <c r="AB620" s="46"/>
      <c r="AC620" s="46"/>
    </row>
    <row r="621" spans="1:29" ht="39.950000000000003" customHeight="1" x14ac:dyDescent="0.45">
      <c r="A621" s="154">
        <v>11</v>
      </c>
      <c r="B621" s="159" t="s">
        <v>626</v>
      </c>
      <c r="C621" s="66">
        <v>618</v>
      </c>
      <c r="D621" s="75" t="s">
        <v>410</v>
      </c>
      <c r="E621" s="104" t="s">
        <v>1152</v>
      </c>
      <c r="F621" s="49" t="s">
        <v>35</v>
      </c>
      <c r="G621" s="49" t="s">
        <v>411</v>
      </c>
      <c r="H621" s="94">
        <v>833.69</v>
      </c>
      <c r="I621" s="32"/>
      <c r="J621" s="38">
        <f t="shared" si="18"/>
        <v>0</v>
      </c>
      <c r="K621" s="39" t="str">
        <f t="shared" si="19"/>
        <v>OK</v>
      </c>
      <c r="L621" s="57"/>
      <c r="M621" s="57"/>
      <c r="N621" s="57"/>
      <c r="O621" s="57"/>
      <c r="P621" s="57"/>
      <c r="Q621" s="57"/>
      <c r="R621" s="57"/>
      <c r="S621" s="57"/>
      <c r="T621" s="57"/>
      <c r="U621" s="57"/>
      <c r="V621" s="57"/>
      <c r="W621" s="57"/>
      <c r="X621" s="46"/>
      <c r="Y621" s="46"/>
      <c r="Z621" s="46"/>
      <c r="AA621" s="46"/>
      <c r="AB621" s="46"/>
      <c r="AC621" s="46"/>
    </row>
    <row r="622" spans="1:29" ht="39.950000000000003" customHeight="1" x14ac:dyDescent="0.45">
      <c r="A622" s="155"/>
      <c r="B622" s="157"/>
      <c r="C622" s="66">
        <v>619</v>
      </c>
      <c r="D622" s="75" t="s">
        <v>412</v>
      </c>
      <c r="E622" s="104" t="s">
        <v>1153</v>
      </c>
      <c r="F622" s="49" t="s">
        <v>4</v>
      </c>
      <c r="G622" s="49" t="s">
        <v>411</v>
      </c>
      <c r="H622" s="94">
        <v>1355.11</v>
      </c>
      <c r="I622" s="32"/>
      <c r="J622" s="38">
        <f t="shared" si="18"/>
        <v>0</v>
      </c>
      <c r="K622" s="39" t="str">
        <f t="shared" si="19"/>
        <v>OK</v>
      </c>
      <c r="L622" s="57"/>
      <c r="M622" s="57"/>
      <c r="N622" s="57"/>
      <c r="O622" s="57"/>
      <c r="P622" s="57"/>
      <c r="Q622" s="57"/>
      <c r="R622" s="57"/>
      <c r="S622" s="57"/>
      <c r="T622" s="57"/>
      <c r="U622" s="57"/>
      <c r="V622" s="57"/>
      <c r="W622" s="57"/>
      <c r="X622" s="46"/>
      <c r="Y622" s="46"/>
      <c r="Z622" s="46"/>
      <c r="AA622" s="46"/>
      <c r="AB622" s="46"/>
      <c r="AC622" s="46"/>
    </row>
    <row r="623" spans="1:29" ht="39.950000000000003" customHeight="1" x14ac:dyDescent="0.45">
      <c r="A623" s="155"/>
      <c r="B623" s="157"/>
      <c r="C623" s="66">
        <v>620</v>
      </c>
      <c r="D623" s="75" t="s">
        <v>413</v>
      </c>
      <c r="E623" s="104" t="s">
        <v>1154</v>
      </c>
      <c r="F623" s="49" t="s">
        <v>4</v>
      </c>
      <c r="G623" s="49" t="s">
        <v>411</v>
      </c>
      <c r="H623" s="94">
        <v>342.74</v>
      </c>
      <c r="I623" s="32"/>
      <c r="J623" s="38">
        <f t="shared" si="18"/>
        <v>0</v>
      </c>
      <c r="K623" s="39" t="str">
        <f t="shared" si="19"/>
        <v>OK</v>
      </c>
      <c r="L623" s="57"/>
      <c r="M623" s="57"/>
      <c r="N623" s="57"/>
      <c r="O623" s="57"/>
      <c r="P623" s="57"/>
      <c r="Q623" s="57"/>
      <c r="R623" s="57"/>
      <c r="S623" s="57"/>
      <c r="T623" s="57"/>
      <c r="U623" s="57"/>
      <c r="V623" s="57"/>
      <c r="W623" s="57"/>
      <c r="X623" s="46"/>
      <c r="Y623" s="46"/>
      <c r="Z623" s="46"/>
      <c r="AA623" s="46"/>
      <c r="AB623" s="46"/>
      <c r="AC623" s="46"/>
    </row>
    <row r="624" spans="1:29" ht="39.950000000000003" customHeight="1" x14ac:dyDescent="0.45">
      <c r="A624" s="155"/>
      <c r="B624" s="157"/>
      <c r="C624" s="66">
        <v>621</v>
      </c>
      <c r="D624" s="77" t="s">
        <v>414</v>
      </c>
      <c r="E624" s="104" t="s">
        <v>1155</v>
      </c>
      <c r="F624" s="49" t="s">
        <v>4</v>
      </c>
      <c r="G624" s="49" t="s">
        <v>411</v>
      </c>
      <c r="H624" s="94">
        <v>173.6</v>
      </c>
      <c r="I624" s="32"/>
      <c r="J624" s="38">
        <f t="shared" si="18"/>
        <v>0</v>
      </c>
      <c r="K624" s="39" t="str">
        <f t="shared" si="19"/>
        <v>OK</v>
      </c>
      <c r="L624" s="57"/>
      <c r="M624" s="57"/>
      <c r="N624" s="57"/>
      <c r="O624" s="57"/>
      <c r="P624" s="57"/>
      <c r="Q624" s="57"/>
      <c r="R624" s="57"/>
      <c r="S624" s="57"/>
      <c r="T624" s="57"/>
      <c r="U624" s="57"/>
      <c r="V624" s="57"/>
      <c r="W624" s="57"/>
      <c r="X624" s="46"/>
      <c r="Y624" s="46"/>
      <c r="Z624" s="46"/>
      <c r="AA624" s="46"/>
      <c r="AB624" s="46"/>
      <c r="AC624" s="46"/>
    </row>
    <row r="625" spans="1:29" ht="39.950000000000003" customHeight="1" x14ac:dyDescent="0.45">
      <c r="A625" s="155"/>
      <c r="B625" s="157"/>
      <c r="C625" s="63">
        <v>622</v>
      </c>
      <c r="D625" s="75" t="s">
        <v>415</v>
      </c>
      <c r="E625" s="104" t="s">
        <v>1156</v>
      </c>
      <c r="F625" s="49" t="s">
        <v>35</v>
      </c>
      <c r="G625" s="49" t="s">
        <v>416</v>
      </c>
      <c r="H625" s="94">
        <v>360.77</v>
      </c>
      <c r="I625" s="32"/>
      <c r="J625" s="38">
        <f t="shared" ref="J625:J648" si="20">I625-(SUM(L625:AC625))</f>
        <v>0</v>
      </c>
      <c r="K625" s="39" t="str">
        <f t="shared" si="19"/>
        <v>OK</v>
      </c>
      <c r="L625" s="57"/>
      <c r="M625" s="57"/>
      <c r="N625" s="57"/>
      <c r="O625" s="57"/>
      <c r="P625" s="57"/>
      <c r="Q625" s="57"/>
      <c r="R625" s="57"/>
      <c r="S625" s="57"/>
      <c r="T625" s="57"/>
      <c r="U625" s="57"/>
      <c r="V625" s="57"/>
      <c r="W625" s="57"/>
      <c r="X625" s="46"/>
      <c r="Y625" s="46"/>
      <c r="Z625" s="46"/>
      <c r="AA625" s="46"/>
      <c r="AB625" s="46"/>
      <c r="AC625" s="46"/>
    </row>
    <row r="626" spans="1:29" ht="39.950000000000003" customHeight="1" x14ac:dyDescent="0.45">
      <c r="A626" s="155"/>
      <c r="B626" s="157"/>
      <c r="C626" s="63">
        <v>623</v>
      </c>
      <c r="D626" s="75" t="s">
        <v>1157</v>
      </c>
      <c r="E626" s="104" t="s">
        <v>1156</v>
      </c>
      <c r="F626" s="49" t="s">
        <v>35</v>
      </c>
      <c r="G626" s="49" t="s">
        <v>416</v>
      </c>
      <c r="H626" s="94">
        <v>340.61</v>
      </c>
      <c r="I626" s="32"/>
      <c r="J626" s="38">
        <f t="shared" si="20"/>
        <v>0</v>
      </c>
      <c r="K626" s="39" t="str">
        <f t="shared" si="19"/>
        <v>OK</v>
      </c>
      <c r="L626" s="57"/>
      <c r="M626" s="57"/>
      <c r="N626" s="57"/>
      <c r="O626" s="57"/>
      <c r="P626" s="57"/>
      <c r="Q626" s="57"/>
      <c r="R626" s="57"/>
      <c r="S626" s="57"/>
      <c r="T626" s="57"/>
      <c r="U626" s="57"/>
      <c r="V626" s="57"/>
      <c r="W626" s="57"/>
      <c r="X626" s="46"/>
      <c r="Y626" s="46"/>
      <c r="Z626" s="46"/>
      <c r="AA626" s="46"/>
      <c r="AB626" s="46"/>
      <c r="AC626" s="46"/>
    </row>
    <row r="627" spans="1:29" ht="39.950000000000003" customHeight="1" x14ac:dyDescent="0.45">
      <c r="A627" s="155"/>
      <c r="B627" s="157"/>
      <c r="C627" s="66">
        <v>624</v>
      </c>
      <c r="D627" s="75" t="s">
        <v>1158</v>
      </c>
      <c r="E627" s="104" t="s">
        <v>1159</v>
      </c>
      <c r="F627" s="49" t="s">
        <v>228</v>
      </c>
      <c r="G627" s="49" t="s">
        <v>453</v>
      </c>
      <c r="H627" s="94">
        <v>397.14</v>
      </c>
      <c r="I627" s="32"/>
      <c r="J627" s="38">
        <f t="shared" si="20"/>
        <v>0</v>
      </c>
      <c r="K627" s="39" t="str">
        <f t="shared" si="19"/>
        <v>OK</v>
      </c>
      <c r="L627" s="57"/>
      <c r="M627" s="57"/>
      <c r="N627" s="57"/>
      <c r="O627" s="57"/>
      <c r="P627" s="57"/>
      <c r="Q627" s="57"/>
      <c r="R627" s="57"/>
      <c r="S627" s="57"/>
      <c r="T627" s="57"/>
      <c r="U627" s="57"/>
      <c r="V627" s="57"/>
      <c r="W627" s="57"/>
      <c r="X627" s="46"/>
      <c r="Y627" s="46"/>
      <c r="Z627" s="46"/>
      <c r="AA627" s="46"/>
      <c r="AB627" s="46"/>
      <c r="AC627" s="46"/>
    </row>
    <row r="628" spans="1:29" ht="39.950000000000003" customHeight="1" x14ac:dyDescent="0.45">
      <c r="A628" s="155"/>
      <c r="B628" s="157"/>
      <c r="C628" s="66">
        <v>625</v>
      </c>
      <c r="D628" s="75" t="s">
        <v>504</v>
      </c>
      <c r="E628" s="104" t="s">
        <v>1160</v>
      </c>
      <c r="F628" s="49" t="s">
        <v>35</v>
      </c>
      <c r="G628" s="49" t="s">
        <v>417</v>
      </c>
      <c r="H628" s="94">
        <v>145.52000000000001</v>
      </c>
      <c r="I628" s="32"/>
      <c r="J628" s="38">
        <f t="shared" si="20"/>
        <v>0</v>
      </c>
      <c r="K628" s="39" t="str">
        <f t="shared" si="19"/>
        <v>OK</v>
      </c>
      <c r="L628" s="57"/>
      <c r="M628" s="57"/>
      <c r="N628" s="57"/>
      <c r="O628" s="57"/>
      <c r="P628" s="57"/>
      <c r="Q628" s="57"/>
      <c r="R628" s="57"/>
      <c r="S628" s="57"/>
      <c r="T628" s="57"/>
      <c r="U628" s="57"/>
      <c r="V628" s="57"/>
      <c r="W628" s="57"/>
      <c r="X628" s="46"/>
      <c r="Y628" s="46"/>
      <c r="Z628" s="46"/>
      <c r="AA628" s="46"/>
      <c r="AB628" s="46"/>
      <c r="AC628" s="46"/>
    </row>
    <row r="629" spans="1:29" ht="39.950000000000003" customHeight="1" x14ac:dyDescent="0.45">
      <c r="A629" s="155"/>
      <c r="B629" s="157"/>
      <c r="C629" s="66">
        <v>626</v>
      </c>
      <c r="D629" s="75" t="s">
        <v>1201</v>
      </c>
      <c r="E629" s="104" t="s">
        <v>1161</v>
      </c>
      <c r="F629" s="49" t="s">
        <v>35</v>
      </c>
      <c r="G629" s="49" t="s">
        <v>417</v>
      </c>
      <c r="H629" s="94">
        <v>399.43</v>
      </c>
      <c r="I629" s="32"/>
      <c r="J629" s="38">
        <f t="shared" si="20"/>
        <v>0</v>
      </c>
      <c r="K629" s="39" t="str">
        <f t="shared" si="19"/>
        <v>OK</v>
      </c>
      <c r="L629" s="57"/>
      <c r="M629" s="57"/>
      <c r="N629" s="57"/>
      <c r="O629" s="57"/>
      <c r="P629" s="57"/>
      <c r="Q629" s="57"/>
      <c r="R629" s="57"/>
      <c r="S629" s="57"/>
      <c r="T629" s="57"/>
      <c r="U629" s="57"/>
      <c r="V629" s="57"/>
      <c r="W629" s="57"/>
      <c r="X629" s="46"/>
      <c r="Y629" s="46"/>
      <c r="Z629" s="46"/>
      <c r="AA629" s="46"/>
      <c r="AB629" s="46"/>
      <c r="AC629" s="46"/>
    </row>
    <row r="630" spans="1:29" ht="39.950000000000003" customHeight="1" x14ac:dyDescent="0.45">
      <c r="A630" s="155"/>
      <c r="B630" s="157"/>
      <c r="C630" s="66">
        <v>627</v>
      </c>
      <c r="D630" s="81" t="s">
        <v>1202</v>
      </c>
      <c r="E630" s="112" t="s">
        <v>1162</v>
      </c>
      <c r="F630" s="49" t="s">
        <v>35</v>
      </c>
      <c r="G630" s="49" t="s">
        <v>417</v>
      </c>
      <c r="H630" s="94">
        <v>20.91</v>
      </c>
      <c r="I630" s="32"/>
      <c r="J630" s="38">
        <f t="shared" si="20"/>
        <v>0</v>
      </c>
      <c r="K630" s="39" t="str">
        <f t="shared" si="19"/>
        <v>OK</v>
      </c>
      <c r="L630" s="57"/>
      <c r="M630" s="57"/>
      <c r="N630" s="57"/>
      <c r="O630" s="57"/>
      <c r="P630" s="57"/>
      <c r="Q630" s="57"/>
      <c r="R630" s="57"/>
      <c r="S630" s="57"/>
      <c r="T630" s="57"/>
      <c r="U630" s="57"/>
      <c r="V630" s="57"/>
      <c r="W630" s="57"/>
      <c r="X630" s="46"/>
      <c r="Y630" s="46"/>
      <c r="Z630" s="46"/>
      <c r="AA630" s="46"/>
      <c r="AB630" s="46"/>
      <c r="AC630" s="46"/>
    </row>
    <row r="631" spans="1:29" ht="39.950000000000003" customHeight="1" x14ac:dyDescent="0.45">
      <c r="A631" s="155"/>
      <c r="B631" s="157"/>
      <c r="C631" s="66">
        <v>628</v>
      </c>
      <c r="D631" s="75" t="s">
        <v>418</v>
      </c>
      <c r="E631" s="104" t="s">
        <v>1163</v>
      </c>
      <c r="F631" s="49" t="s">
        <v>35</v>
      </c>
      <c r="G631" s="49" t="s">
        <v>417</v>
      </c>
      <c r="H631" s="94">
        <v>156.76</v>
      </c>
      <c r="I631" s="32"/>
      <c r="J631" s="38">
        <f t="shared" si="20"/>
        <v>0</v>
      </c>
      <c r="K631" s="39" t="str">
        <f t="shared" si="19"/>
        <v>OK</v>
      </c>
      <c r="L631" s="57"/>
      <c r="M631" s="57"/>
      <c r="N631" s="57"/>
      <c r="O631" s="57"/>
      <c r="P631" s="57"/>
      <c r="Q631" s="57"/>
      <c r="R631" s="57"/>
      <c r="S631" s="57"/>
      <c r="T631" s="57"/>
      <c r="U631" s="57"/>
      <c r="V631" s="57"/>
      <c r="W631" s="57"/>
      <c r="X631" s="46"/>
      <c r="Y631" s="46"/>
      <c r="Z631" s="46"/>
      <c r="AA631" s="46"/>
      <c r="AB631" s="46"/>
      <c r="AC631" s="46"/>
    </row>
    <row r="632" spans="1:29" ht="39.950000000000003" customHeight="1" x14ac:dyDescent="0.45">
      <c r="A632" s="155"/>
      <c r="B632" s="157"/>
      <c r="C632" s="66">
        <v>629</v>
      </c>
      <c r="D632" s="75" t="s">
        <v>1203</v>
      </c>
      <c r="E632" s="104" t="s">
        <v>1164</v>
      </c>
      <c r="F632" s="48" t="s">
        <v>35</v>
      </c>
      <c r="G632" s="64" t="s">
        <v>40</v>
      </c>
      <c r="H632" s="93">
        <v>509.87</v>
      </c>
      <c r="I632" s="32"/>
      <c r="J632" s="38">
        <f t="shared" si="20"/>
        <v>0</v>
      </c>
      <c r="K632" s="39" t="str">
        <f t="shared" si="19"/>
        <v>OK</v>
      </c>
      <c r="L632" s="57"/>
      <c r="M632" s="57"/>
      <c r="N632" s="57"/>
      <c r="O632" s="57"/>
      <c r="P632" s="57"/>
      <c r="Q632" s="57"/>
      <c r="R632" s="57"/>
      <c r="S632" s="57"/>
      <c r="T632" s="57"/>
      <c r="U632" s="57"/>
      <c r="V632" s="57"/>
      <c r="W632" s="57"/>
      <c r="X632" s="46"/>
      <c r="Y632" s="46"/>
      <c r="Z632" s="46"/>
      <c r="AA632" s="46"/>
      <c r="AB632" s="46"/>
      <c r="AC632" s="46"/>
    </row>
    <row r="633" spans="1:29" ht="39.950000000000003" customHeight="1" x14ac:dyDescent="0.45">
      <c r="A633" s="155"/>
      <c r="B633" s="157"/>
      <c r="C633" s="63">
        <v>630</v>
      </c>
      <c r="D633" s="75" t="s">
        <v>1165</v>
      </c>
      <c r="E633" s="104" t="s">
        <v>1166</v>
      </c>
      <c r="F633" s="69" t="s">
        <v>99</v>
      </c>
      <c r="G633" s="64" t="s">
        <v>417</v>
      </c>
      <c r="H633" s="93">
        <v>538.29999999999995</v>
      </c>
      <c r="I633" s="32"/>
      <c r="J633" s="38">
        <f t="shared" si="20"/>
        <v>0</v>
      </c>
      <c r="K633" s="39" t="str">
        <f t="shared" si="19"/>
        <v>OK</v>
      </c>
      <c r="L633" s="57"/>
      <c r="M633" s="57"/>
      <c r="N633" s="57"/>
      <c r="O633" s="57"/>
      <c r="P633" s="57"/>
      <c r="Q633" s="57"/>
      <c r="R633" s="57"/>
      <c r="S633" s="57"/>
      <c r="T633" s="57"/>
      <c r="U633" s="57"/>
      <c r="V633" s="57"/>
      <c r="W633" s="57"/>
      <c r="X633" s="46"/>
      <c r="Y633" s="46"/>
      <c r="Z633" s="46"/>
      <c r="AA633" s="46"/>
      <c r="AB633" s="46"/>
      <c r="AC633" s="46"/>
    </row>
    <row r="634" spans="1:29" ht="39.950000000000003" customHeight="1" x14ac:dyDescent="0.45">
      <c r="A634" s="155"/>
      <c r="B634" s="157"/>
      <c r="C634" s="63">
        <v>631</v>
      </c>
      <c r="D634" s="75" t="s">
        <v>1167</v>
      </c>
      <c r="E634" s="104" t="s">
        <v>1168</v>
      </c>
      <c r="F634" s="49" t="s">
        <v>4</v>
      </c>
      <c r="G634" s="64" t="s">
        <v>411</v>
      </c>
      <c r="H634" s="93">
        <v>169.63</v>
      </c>
      <c r="I634" s="32"/>
      <c r="J634" s="38">
        <f t="shared" si="20"/>
        <v>0</v>
      </c>
      <c r="K634" s="39" t="str">
        <f t="shared" si="19"/>
        <v>OK</v>
      </c>
      <c r="L634" s="57"/>
      <c r="M634" s="57"/>
      <c r="N634" s="57"/>
      <c r="O634" s="57"/>
      <c r="P634" s="57"/>
      <c r="Q634" s="57"/>
      <c r="R634" s="57"/>
      <c r="S634" s="57"/>
      <c r="T634" s="57"/>
      <c r="U634" s="57"/>
      <c r="V634" s="57"/>
      <c r="W634" s="57"/>
      <c r="X634" s="46"/>
      <c r="Y634" s="46"/>
      <c r="Z634" s="46"/>
      <c r="AA634" s="46"/>
      <c r="AB634" s="46"/>
      <c r="AC634" s="46"/>
    </row>
    <row r="635" spans="1:29" ht="39.950000000000003" customHeight="1" x14ac:dyDescent="0.45">
      <c r="A635" s="155"/>
      <c r="B635" s="157"/>
      <c r="C635" s="63">
        <v>632</v>
      </c>
      <c r="D635" s="75" t="s">
        <v>1169</v>
      </c>
      <c r="E635" s="104" t="s">
        <v>1170</v>
      </c>
      <c r="F635" s="49" t="s">
        <v>4</v>
      </c>
      <c r="G635" s="64" t="s">
        <v>411</v>
      </c>
      <c r="H635" s="93">
        <v>425.15</v>
      </c>
      <c r="I635" s="32"/>
      <c r="J635" s="38">
        <f t="shared" si="20"/>
        <v>0</v>
      </c>
      <c r="K635" s="39" t="str">
        <f t="shared" si="19"/>
        <v>OK</v>
      </c>
      <c r="L635" s="57"/>
      <c r="M635" s="57"/>
      <c r="N635" s="57"/>
      <c r="O635" s="57"/>
      <c r="P635" s="57"/>
      <c r="Q635" s="57"/>
      <c r="R635" s="57"/>
      <c r="S635" s="57"/>
      <c r="T635" s="57"/>
      <c r="U635" s="57"/>
      <c r="V635" s="57"/>
      <c r="W635" s="57"/>
      <c r="X635" s="46"/>
      <c r="Y635" s="46"/>
      <c r="Z635" s="46"/>
      <c r="AA635" s="46"/>
      <c r="AB635" s="46"/>
      <c r="AC635" s="46"/>
    </row>
    <row r="636" spans="1:29" ht="39.950000000000003" customHeight="1" x14ac:dyDescent="0.45">
      <c r="A636" s="155"/>
      <c r="B636" s="157"/>
      <c r="C636" s="63">
        <v>633</v>
      </c>
      <c r="D636" s="81" t="s">
        <v>1171</v>
      </c>
      <c r="E636" s="112" t="s">
        <v>1172</v>
      </c>
      <c r="F636" s="54" t="s">
        <v>99</v>
      </c>
      <c r="G636" s="64" t="s">
        <v>40</v>
      </c>
      <c r="H636" s="93">
        <v>95.23</v>
      </c>
      <c r="I636" s="32">
        <v>1</v>
      </c>
      <c r="J636" s="38">
        <f t="shared" si="20"/>
        <v>1</v>
      </c>
      <c r="K636" s="39" t="str">
        <f t="shared" si="19"/>
        <v>OK</v>
      </c>
      <c r="L636" s="57"/>
      <c r="M636" s="57"/>
      <c r="N636" s="57"/>
      <c r="O636" s="57"/>
      <c r="P636" s="57"/>
      <c r="Q636" s="57"/>
      <c r="R636" s="57"/>
      <c r="S636" s="57"/>
      <c r="T636" s="57"/>
      <c r="U636" s="57"/>
      <c r="V636" s="57"/>
      <c r="W636" s="57"/>
      <c r="X636" s="46"/>
      <c r="Y636" s="46"/>
      <c r="Z636" s="46"/>
      <c r="AA636" s="46"/>
      <c r="AB636" s="46"/>
      <c r="AC636" s="46"/>
    </row>
    <row r="637" spans="1:29" ht="39.950000000000003" customHeight="1" x14ac:dyDescent="0.45">
      <c r="A637" s="155"/>
      <c r="B637" s="157"/>
      <c r="C637" s="66">
        <v>634</v>
      </c>
      <c r="D637" s="75" t="s">
        <v>1173</v>
      </c>
      <c r="E637" s="104" t="s">
        <v>1174</v>
      </c>
      <c r="F637" s="49" t="s">
        <v>35</v>
      </c>
      <c r="G637" s="49" t="s">
        <v>234</v>
      </c>
      <c r="H637" s="94">
        <v>205.84</v>
      </c>
      <c r="I637" s="32"/>
      <c r="J637" s="38">
        <f t="shared" si="20"/>
        <v>0</v>
      </c>
      <c r="K637" s="39" t="str">
        <f t="shared" si="19"/>
        <v>OK</v>
      </c>
      <c r="L637" s="57"/>
      <c r="M637" s="57"/>
      <c r="N637" s="57"/>
      <c r="O637" s="57"/>
      <c r="P637" s="57"/>
      <c r="Q637" s="57"/>
      <c r="R637" s="57"/>
      <c r="S637" s="57"/>
      <c r="T637" s="57"/>
      <c r="U637" s="57"/>
      <c r="V637" s="57"/>
      <c r="W637" s="57"/>
      <c r="X637" s="46"/>
      <c r="Y637" s="46"/>
      <c r="Z637" s="46"/>
      <c r="AA637" s="46"/>
      <c r="AB637" s="46"/>
      <c r="AC637" s="46"/>
    </row>
    <row r="638" spans="1:29" ht="39.950000000000003" customHeight="1" x14ac:dyDescent="0.45">
      <c r="A638" s="155"/>
      <c r="B638" s="157"/>
      <c r="C638" s="66">
        <v>635</v>
      </c>
      <c r="D638" s="75" t="s">
        <v>1175</v>
      </c>
      <c r="E638" s="104" t="s">
        <v>1176</v>
      </c>
      <c r="F638" s="49" t="s">
        <v>228</v>
      </c>
      <c r="G638" s="49" t="s">
        <v>234</v>
      </c>
      <c r="H638" s="94">
        <v>852.9</v>
      </c>
      <c r="I638" s="32"/>
      <c r="J638" s="38">
        <f t="shared" si="20"/>
        <v>0</v>
      </c>
      <c r="K638" s="39" t="str">
        <f t="shared" si="19"/>
        <v>OK</v>
      </c>
      <c r="L638" s="57"/>
      <c r="M638" s="57"/>
      <c r="N638" s="57"/>
      <c r="O638" s="57"/>
      <c r="P638" s="57"/>
      <c r="Q638" s="57"/>
      <c r="R638" s="57"/>
      <c r="S638" s="57"/>
      <c r="T638" s="57"/>
      <c r="U638" s="57"/>
      <c r="V638" s="57"/>
      <c r="W638" s="57"/>
      <c r="X638" s="46"/>
      <c r="Y638" s="46"/>
      <c r="Z638" s="46"/>
      <c r="AA638" s="46"/>
      <c r="AB638" s="46"/>
      <c r="AC638" s="46"/>
    </row>
    <row r="639" spans="1:29" ht="39.950000000000003" customHeight="1" x14ac:dyDescent="0.45">
      <c r="A639" s="155"/>
      <c r="B639" s="157"/>
      <c r="C639" s="66">
        <v>636</v>
      </c>
      <c r="D639" s="75" t="s">
        <v>1177</v>
      </c>
      <c r="E639" s="104" t="s">
        <v>1178</v>
      </c>
      <c r="F639" s="49" t="s">
        <v>228</v>
      </c>
      <c r="G639" s="49" t="s">
        <v>453</v>
      </c>
      <c r="H639" s="94">
        <v>42.12</v>
      </c>
      <c r="I639" s="32"/>
      <c r="J639" s="38">
        <f t="shared" si="20"/>
        <v>0</v>
      </c>
      <c r="K639" s="39" t="str">
        <f t="shared" si="19"/>
        <v>OK</v>
      </c>
      <c r="L639" s="57"/>
      <c r="M639" s="57"/>
      <c r="N639" s="57"/>
      <c r="O639" s="57"/>
      <c r="P639" s="57"/>
      <c r="Q639" s="57"/>
      <c r="R639" s="57"/>
      <c r="S639" s="57"/>
      <c r="T639" s="57"/>
      <c r="U639" s="57"/>
      <c r="V639" s="57"/>
      <c r="W639" s="57"/>
      <c r="X639" s="46"/>
      <c r="Y639" s="46"/>
      <c r="Z639" s="46"/>
      <c r="AA639" s="46"/>
      <c r="AB639" s="46"/>
      <c r="AC639" s="46"/>
    </row>
    <row r="640" spans="1:29" ht="39.950000000000003" customHeight="1" x14ac:dyDescent="0.45">
      <c r="A640" s="155"/>
      <c r="B640" s="157"/>
      <c r="C640" s="63">
        <v>637</v>
      </c>
      <c r="D640" s="81" t="s">
        <v>1179</v>
      </c>
      <c r="E640" s="112" t="s">
        <v>1180</v>
      </c>
      <c r="F640" s="49" t="s">
        <v>4</v>
      </c>
      <c r="G640" s="64" t="s">
        <v>40</v>
      </c>
      <c r="H640" s="93">
        <v>520.6</v>
      </c>
      <c r="I640" s="32">
        <v>1</v>
      </c>
      <c r="J640" s="38">
        <f t="shared" si="20"/>
        <v>0</v>
      </c>
      <c r="K640" s="39" t="str">
        <f t="shared" si="19"/>
        <v>OK</v>
      </c>
      <c r="L640" s="57"/>
      <c r="M640" s="57"/>
      <c r="N640" s="57"/>
      <c r="O640" s="57"/>
      <c r="P640" s="57"/>
      <c r="Q640" s="183">
        <v>1</v>
      </c>
      <c r="R640" s="57"/>
      <c r="S640" s="57"/>
      <c r="T640" s="57"/>
      <c r="U640" s="57"/>
      <c r="V640" s="57"/>
      <c r="W640" s="57"/>
      <c r="X640" s="46"/>
      <c r="Y640" s="46"/>
      <c r="Z640" s="46"/>
      <c r="AA640" s="46"/>
      <c r="AB640" s="46"/>
      <c r="AC640" s="46"/>
    </row>
    <row r="641" spans="1:29" ht="39.950000000000003" customHeight="1" x14ac:dyDescent="0.45">
      <c r="A641" s="156"/>
      <c r="B641" s="158"/>
      <c r="C641" s="63">
        <v>638</v>
      </c>
      <c r="D641" s="84" t="s">
        <v>1181</v>
      </c>
      <c r="E641" s="105" t="s">
        <v>1182</v>
      </c>
      <c r="F641" s="50" t="s">
        <v>528</v>
      </c>
      <c r="G641" s="50" t="s">
        <v>40</v>
      </c>
      <c r="H641" s="93">
        <v>155.69</v>
      </c>
      <c r="I641" s="32"/>
      <c r="J641" s="38">
        <f t="shared" si="20"/>
        <v>0</v>
      </c>
      <c r="K641" s="39" t="str">
        <f t="shared" si="19"/>
        <v>OK</v>
      </c>
      <c r="L641" s="57"/>
      <c r="M641" s="57"/>
      <c r="N641" s="57"/>
      <c r="O641" s="57"/>
      <c r="P641" s="57"/>
      <c r="Q641" s="57"/>
      <c r="R641" s="57"/>
      <c r="S641" s="57"/>
      <c r="T641" s="57"/>
      <c r="U641" s="57"/>
      <c r="V641" s="57"/>
      <c r="W641" s="57"/>
      <c r="X641" s="46"/>
      <c r="Y641" s="46"/>
      <c r="Z641" s="46"/>
      <c r="AA641" s="46"/>
      <c r="AB641" s="46"/>
      <c r="AC641" s="46"/>
    </row>
    <row r="642" spans="1:29" ht="39.950000000000003" customHeight="1" x14ac:dyDescent="0.45">
      <c r="A642" s="139">
        <v>12</v>
      </c>
      <c r="B642" s="142" t="s">
        <v>1183</v>
      </c>
      <c r="C642" s="67">
        <v>639</v>
      </c>
      <c r="D642" s="78" t="s">
        <v>420</v>
      </c>
      <c r="E642" s="107" t="s">
        <v>1184</v>
      </c>
      <c r="F642" s="51" t="s">
        <v>99</v>
      </c>
      <c r="G642" s="51" t="s">
        <v>421</v>
      </c>
      <c r="H642" s="95">
        <v>86.66</v>
      </c>
      <c r="I642" s="32"/>
      <c r="J642" s="38">
        <f t="shared" si="20"/>
        <v>0</v>
      </c>
      <c r="K642" s="39" t="str">
        <f t="shared" si="19"/>
        <v>OK</v>
      </c>
      <c r="L642" s="57"/>
      <c r="M642" s="57"/>
      <c r="N642" s="57"/>
      <c r="O642" s="57"/>
      <c r="P642" s="57"/>
      <c r="Q642" s="57"/>
      <c r="R642" s="57"/>
      <c r="S642" s="57"/>
      <c r="T642" s="57"/>
      <c r="U642" s="57"/>
      <c r="V642" s="57"/>
      <c r="W642" s="57"/>
      <c r="X642" s="46"/>
      <c r="Y642" s="46"/>
      <c r="Z642" s="46"/>
      <c r="AA642" s="46"/>
      <c r="AB642" s="46"/>
      <c r="AC642" s="46"/>
    </row>
    <row r="643" spans="1:29" ht="39.950000000000003" customHeight="1" x14ac:dyDescent="0.45">
      <c r="A643" s="140"/>
      <c r="B643" s="143"/>
      <c r="C643" s="67">
        <v>640</v>
      </c>
      <c r="D643" s="78" t="s">
        <v>422</v>
      </c>
      <c r="E643" s="107" t="s">
        <v>1184</v>
      </c>
      <c r="F643" s="51" t="s">
        <v>99</v>
      </c>
      <c r="G643" s="51" t="s">
        <v>421</v>
      </c>
      <c r="H643" s="95">
        <v>106.86</v>
      </c>
      <c r="I643" s="32"/>
      <c r="J643" s="38">
        <f t="shared" si="20"/>
        <v>0</v>
      </c>
      <c r="K643" s="39" t="str">
        <f t="shared" si="19"/>
        <v>OK</v>
      </c>
      <c r="L643" s="57"/>
      <c r="M643" s="57"/>
      <c r="N643" s="57"/>
      <c r="O643" s="57"/>
      <c r="P643" s="57"/>
      <c r="Q643" s="57"/>
      <c r="R643" s="57"/>
      <c r="S643" s="57"/>
      <c r="T643" s="57"/>
      <c r="U643" s="57"/>
      <c r="V643" s="57"/>
      <c r="W643" s="57"/>
      <c r="X643" s="46"/>
      <c r="Y643" s="46"/>
      <c r="Z643" s="46"/>
      <c r="AA643" s="46"/>
      <c r="AB643" s="46"/>
      <c r="AC643" s="46"/>
    </row>
    <row r="644" spans="1:29" ht="39.950000000000003" customHeight="1" x14ac:dyDescent="0.45">
      <c r="A644" s="140"/>
      <c r="B644" s="143"/>
      <c r="C644" s="67">
        <v>641</v>
      </c>
      <c r="D644" s="78" t="s">
        <v>423</v>
      </c>
      <c r="E644" s="107" t="s">
        <v>1184</v>
      </c>
      <c r="F644" s="51" t="s">
        <v>99</v>
      </c>
      <c r="G644" s="51" t="s">
        <v>421</v>
      </c>
      <c r="H644" s="95">
        <v>86.41</v>
      </c>
      <c r="I644" s="32"/>
      <c r="J644" s="38">
        <f t="shared" si="20"/>
        <v>0</v>
      </c>
      <c r="K644" s="39" t="str">
        <f t="shared" si="19"/>
        <v>OK</v>
      </c>
      <c r="L644" s="57"/>
      <c r="M644" s="57"/>
      <c r="N644" s="57"/>
      <c r="O644" s="57"/>
      <c r="P644" s="57"/>
      <c r="Q644" s="57"/>
      <c r="R644" s="57"/>
      <c r="S644" s="57"/>
      <c r="T644" s="57"/>
      <c r="U644" s="57"/>
      <c r="V644" s="57"/>
      <c r="W644" s="57"/>
      <c r="X644" s="46"/>
      <c r="Y644" s="46"/>
      <c r="Z644" s="46"/>
      <c r="AA644" s="46"/>
      <c r="AB644" s="46"/>
      <c r="AC644" s="46"/>
    </row>
    <row r="645" spans="1:29" ht="39.950000000000003" customHeight="1" x14ac:dyDescent="0.45">
      <c r="A645" s="141"/>
      <c r="B645" s="144"/>
      <c r="C645" s="68">
        <v>642</v>
      </c>
      <c r="D645" s="78" t="s">
        <v>1185</v>
      </c>
      <c r="E645" s="107" t="s">
        <v>1186</v>
      </c>
      <c r="F645" s="52" t="s">
        <v>528</v>
      </c>
      <c r="G645" s="52" t="s">
        <v>40</v>
      </c>
      <c r="H645" s="96">
        <v>118.32</v>
      </c>
      <c r="I645" s="32"/>
      <c r="J645" s="38">
        <f t="shared" si="20"/>
        <v>0</v>
      </c>
      <c r="K645" s="39" t="str">
        <f t="shared" ref="K645:K648" si="21">IF(J645&lt;0,"ATENÇÃO","OK")</f>
        <v>OK</v>
      </c>
      <c r="L645" s="57"/>
      <c r="M645" s="57"/>
      <c r="N645" s="57"/>
      <c r="O645" s="57"/>
      <c r="P645" s="57"/>
      <c r="Q645" s="57"/>
      <c r="R645" s="57"/>
      <c r="S645" s="57"/>
      <c r="T645" s="57"/>
      <c r="U645" s="57"/>
      <c r="V645" s="57"/>
      <c r="W645" s="57"/>
      <c r="X645" s="46"/>
      <c r="Y645" s="46"/>
      <c r="Z645" s="46"/>
      <c r="AA645" s="46"/>
      <c r="AB645" s="46"/>
      <c r="AC645" s="46"/>
    </row>
    <row r="646" spans="1:29" ht="39.950000000000003" customHeight="1" x14ac:dyDescent="0.45">
      <c r="A646" s="70">
        <v>13</v>
      </c>
      <c r="B646" s="119" t="s">
        <v>922</v>
      </c>
      <c r="C646" s="63">
        <v>643</v>
      </c>
      <c r="D646" s="91" t="s">
        <v>1187</v>
      </c>
      <c r="E646" s="117" t="s">
        <v>1188</v>
      </c>
      <c r="F646" s="64" t="s">
        <v>35</v>
      </c>
      <c r="G646" s="64" t="s">
        <v>40</v>
      </c>
      <c r="H646" s="93">
        <v>24.79</v>
      </c>
      <c r="I646" s="32"/>
      <c r="J646" s="38">
        <f t="shared" si="20"/>
        <v>0</v>
      </c>
      <c r="K646" s="39" t="str">
        <f t="shared" si="21"/>
        <v>OK</v>
      </c>
      <c r="L646" s="57"/>
      <c r="M646" s="57"/>
      <c r="N646" s="57"/>
      <c r="O646" s="57"/>
      <c r="P646" s="57"/>
      <c r="Q646" s="57"/>
      <c r="R646" s="57"/>
      <c r="S646" s="57"/>
      <c r="T646" s="57"/>
      <c r="U646" s="57"/>
      <c r="V646" s="57"/>
      <c r="W646" s="57"/>
      <c r="X646" s="46"/>
      <c r="Y646" s="46"/>
      <c r="Z646" s="46"/>
      <c r="AA646" s="46"/>
      <c r="AB646" s="46"/>
      <c r="AC646" s="46"/>
    </row>
    <row r="647" spans="1:29" ht="39.950000000000003" customHeight="1" x14ac:dyDescent="0.45">
      <c r="A647" s="71">
        <v>14</v>
      </c>
      <c r="B647" s="120" t="s">
        <v>626</v>
      </c>
      <c r="C647" s="67">
        <v>644</v>
      </c>
      <c r="D647" s="78" t="s">
        <v>1189</v>
      </c>
      <c r="E647" s="107" t="s">
        <v>1190</v>
      </c>
      <c r="F647" s="52" t="s">
        <v>35</v>
      </c>
      <c r="G647" s="52" t="s">
        <v>40</v>
      </c>
      <c r="H647" s="96">
        <v>214</v>
      </c>
      <c r="I647" s="32"/>
      <c r="J647" s="38">
        <f t="shared" si="20"/>
        <v>0</v>
      </c>
      <c r="K647" s="39" t="str">
        <f t="shared" si="21"/>
        <v>OK</v>
      </c>
      <c r="L647" s="57"/>
      <c r="M647" s="57"/>
      <c r="N647" s="57"/>
      <c r="O647" s="57"/>
      <c r="P647" s="57"/>
      <c r="Q647" s="57"/>
      <c r="R647" s="57"/>
      <c r="S647" s="57"/>
      <c r="T647" s="57"/>
      <c r="U647" s="57"/>
      <c r="V647" s="57"/>
      <c r="W647" s="57"/>
      <c r="X647" s="46"/>
      <c r="Y647" s="46"/>
      <c r="Z647" s="46"/>
      <c r="AA647" s="46"/>
      <c r="AB647" s="46"/>
      <c r="AC647" s="46"/>
    </row>
    <row r="648" spans="1:29" ht="39.950000000000003" customHeight="1" x14ac:dyDescent="0.45">
      <c r="A648" s="70">
        <v>15</v>
      </c>
      <c r="B648" s="119" t="s">
        <v>830</v>
      </c>
      <c r="C648" s="66">
        <v>645</v>
      </c>
      <c r="D648" s="75" t="s">
        <v>1204</v>
      </c>
      <c r="E648" s="104" t="s">
        <v>1191</v>
      </c>
      <c r="F648" s="50" t="s">
        <v>35</v>
      </c>
      <c r="G648" s="50" t="s">
        <v>40</v>
      </c>
      <c r="H648" s="93">
        <v>334.98</v>
      </c>
      <c r="I648" s="32"/>
      <c r="J648" s="38">
        <f t="shared" si="20"/>
        <v>0</v>
      </c>
      <c r="K648" s="39" t="str">
        <f t="shared" si="21"/>
        <v>OK</v>
      </c>
      <c r="L648" s="57"/>
      <c r="M648" s="57"/>
      <c r="N648" s="57"/>
      <c r="O648" s="57"/>
      <c r="P648" s="57"/>
      <c r="Q648" s="57"/>
      <c r="R648" s="57"/>
      <c r="S648" s="57"/>
      <c r="T648" s="57"/>
      <c r="U648" s="57"/>
      <c r="V648" s="57"/>
      <c r="W648" s="57"/>
      <c r="X648" s="46"/>
      <c r="Y648" s="46"/>
      <c r="Z648" s="46"/>
      <c r="AA648" s="46"/>
      <c r="AB648" s="46"/>
      <c r="AC648" s="46"/>
    </row>
    <row r="649" spans="1:29" ht="39.950000000000003" customHeight="1" x14ac:dyDescent="0.45">
      <c r="H649" s="43">
        <f>SUM(H4:H648)</f>
        <v>71754.81</v>
      </c>
      <c r="L649" s="184">
        <f>SUMPRODUCT(H4:H648,L4:L648)</f>
        <v>226.29</v>
      </c>
      <c r="M649" s="184">
        <f>SUMPRODUCT(H4:H648,M4:M648)</f>
        <v>128.72999999999999</v>
      </c>
      <c r="N649" s="184">
        <f>SUMPRODUCT(H4:H648,N4:N648)</f>
        <v>65.63</v>
      </c>
      <c r="O649" s="184">
        <f>SUMPRODUCT(H4:H648,O4:O648)</f>
        <v>18.46</v>
      </c>
      <c r="P649" s="184">
        <f>SUMPRODUCT(H4:H648,P4:P648)</f>
        <v>183.63</v>
      </c>
      <c r="Q649" s="184">
        <f>SUMPRODUCT(H4:H648,Q4:Q648)</f>
        <v>10485.769999999999</v>
      </c>
    </row>
  </sheetData>
  <mergeCells count="46">
    <mergeCell ref="A642:A645"/>
    <mergeCell ref="B642:B645"/>
    <mergeCell ref="A566:A584"/>
    <mergeCell ref="B566:B584"/>
    <mergeCell ref="A585:A620"/>
    <mergeCell ref="B585:B620"/>
    <mergeCell ref="A621:A641"/>
    <mergeCell ref="B621:B641"/>
    <mergeCell ref="A4:A92"/>
    <mergeCell ref="B4:B92"/>
    <mergeCell ref="A93:A147"/>
    <mergeCell ref="B93:B147"/>
    <mergeCell ref="A148:A182"/>
    <mergeCell ref="B160:B182"/>
    <mergeCell ref="AC1:AC2"/>
    <mergeCell ref="X1:X2"/>
    <mergeCell ref="Y1:Y2"/>
    <mergeCell ref="Z1:Z2"/>
    <mergeCell ref="AA1:AA2"/>
    <mergeCell ref="AB1:AB2"/>
    <mergeCell ref="T1:T2"/>
    <mergeCell ref="U1:U2"/>
    <mergeCell ref="V1:V2"/>
    <mergeCell ref="W1:W2"/>
    <mergeCell ref="A2:K2"/>
    <mergeCell ref="O1:O2"/>
    <mergeCell ref="P1:P2"/>
    <mergeCell ref="Q1:Q2"/>
    <mergeCell ref="R1:R2"/>
    <mergeCell ref="S1:S2"/>
    <mergeCell ref="N1:N2"/>
    <mergeCell ref="A1:C1"/>
    <mergeCell ref="D1:H1"/>
    <mergeCell ref="I1:K1"/>
    <mergeCell ref="L1:L2"/>
    <mergeCell ref="M1:M2"/>
    <mergeCell ref="A352:A486"/>
    <mergeCell ref="B352:B486"/>
    <mergeCell ref="A487:A565"/>
    <mergeCell ref="B487:B565"/>
    <mergeCell ref="A183:A258"/>
    <mergeCell ref="B183:B258"/>
    <mergeCell ref="A259:A302"/>
    <mergeCell ref="B259:B302"/>
    <mergeCell ref="A303:A351"/>
    <mergeCell ref="B303:B351"/>
  </mergeCells>
  <conditionalFormatting sqref="R4:V560">
    <cfRule type="cellIs" dxfId="68" priority="4" stopIfTrue="1" operator="greaterThan">
      <formula>0</formula>
    </cfRule>
    <cfRule type="cellIs" dxfId="67" priority="5" stopIfTrue="1" operator="greaterThan">
      <formula>0</formula>
    </cfRule>
    <cfRule type="cellIs" dxfId="66" priority="6" stopIfTrue="1" operator="greaterThan">
      <formula>0</formula>
    </cfRule>
  </conditionalFormatting>
  <conditionalFormatting sqref="W4:W560">
    <cfRule type="cellIs" dxfId="65" priority="7" stopIfTrue="1" operator="greaterThan">
      <formula>0</formula>
    </cfRule>
    <cfRule type="cellIs" dxfId="64" priority="8" stopIfTrue="1" operator="greaterThan">
      <formula>0</formula>
    </cfRule>
    <cfRule type="cellIs" dxfId="63" priority="9" stopIfTrue="1" operator="greaterThan">
      <formula>0</formula>
    </cfRule>
  </conditionalFormatting>
  <conditionalFormatting sqref="L4:Q560">
    <cfRule type="cellIs" dxfId="62" priority="1" stopIfTrue="1" operator="greaterThan">
      <formula>0</formula>
    </cfRule>
    <cfRule type="cellIs" dxfId="61" priority="2" stopIfTrue="1" operator="greaterThan">
      <formula>0</formula>
    </cfRule>
    <cfRule type="cellIs" dxfId="60" priority="3" stopIfTrue="1" operator="greaterThan">
      <formula>0</formula>
    </cfRule>
  </conditionalFormatting>
  <hyperlinks>
    <hyperlink ref="D577" r:id="rId1" display="https://www.havan.com.br/mangueira-para-gas-de-cozinha-glp-1-20m-durin-05207.html" xr:uid="{00000000-0004-0000-0100-000000000000}"/>
  </hyperlinks>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649"/>
  <sheetViews>
    <sheetView topLeftCell="A343" zoomScale="60" zoomScaleNormal="60" workbookViewId="0">
      <selection activeCell="L1" sqref="L1:P1048576"/>
    </sheetView>
  </sheetViews>
  <sheetFormatPr defaultColWidth="9.73046875" defaultRowHeight="39.950000000000003" customHeight="1" x14ac:dyDescent="0.45"/>
  <cols>
    <col min="1" max="1" width="7" style="55" customWidth="1"/>
    <col min="2" max="2" width="38.59765625" style="1" customWidth="1"/>
    <col min="3" max="3" width="9.59765625" style="53" customWidth="1"/>
    <col min="4" max="4" width="55.265625" style="92" customWidth="1"/>
    <col min="5" max="5" width="19.3984375" style="118" customWidth="1"/>
    <col min="6" max="6" width="10" style="1" customWidth="1"/>
    <col min="7" max="7" width="16.73046875" style="1" customWidth="1"/>
    <col min="8" max="8" width="12.73046875" style="43" bestFit="1" customWidth="1"/>
    <col min="9" max="9" width="13.86328125" style="17" customWidth="1"/>
    <col min="10" max="10" width="13.265625" style="41" customWidth="1"/>
    <col min="11" max="11" width="12.59765625" style="18" customWidth="1"/>
    <col min="12" max="23" width="13.73046875" style="19" customWidth="1"/>
    <col min="24" max="29" width="13.73046875" style="15" customWidth="1"/>
    <col min="30" max="16384" width="9.73046875" style="15"/>
  </cols>
  <sheetData>
    <row r="1" spans="1:29" ht="39.950000000000003" customHeight="1" x14ac:dyDescent="0.45">
      <c r="A1" s="161" t="s">
        <v>509</v>
      </c>
      <c r="B1" s="161"/>
      <c r="C1" s="161"/>
      <c r="D1" s="161" t="s">
        <v>459</v>
      </c>
      <c r="E1" s="161"/>
      <c r="F1" s="161"/>
      <c r="G1" s="161"/>
      <c r="H1" s="161"/>
      <c r="I1" s="161" t="s">
        <v>510</v>
      </c>
      <c r="J1" s="161"/>
      <c r="K1" s="161"/>
      <c r="L1" s="160" t="s">
        <v>1247</v>
      </c>
      <c r="M1" s="160" t="s">
        <v>1266</v>
      </c>
      <c r="N1" s="160" t="s">
        <v>1267</v>
      </c>
      <c r="O1" s="160" t="s">
        <v>1268</v>
      </c>
      <c r="P1" s="160" t="s">
        <v>1269</v>
      </c>
      <c r="Q1" s="160" t="s">
        <v>508</v>
      </c>
      <c r="R1" s="160" t="s">
        <v>508</v>
      </c>
      <c r="S1" s="160" t="s">
        <v>508</v>
      </c>
      <c r="T1" s="160" t="s">
        <v>508</v>
      </c>
      <c r="U1" s="160" t="s">
        <v>508</v>
      </c>
      <c r="V1" s="160" t="s">
        <v>508</v>
      </c>
      <c r="W1" s="160" t="s">
        <v>508</v>
      </c>
      <c r="X1" s="160" t="s">
        <v>508</v>
      </c>
      <c r="Y1" s="160" t="s">
        <v>508</v>
      </c>
      <c r="Z1" s="160" t="s">
        <v>508</v>
      </c>
      <c r="AA1" s="160" t="s">
        <v>508</v>
      </c>
      <c r="AB1" s="160" t="s">
        <v>508</v>
      </c>
      <c r="AC1" s="160" t="s">
        <v>508</v>
      </c>
    </row>
    <row r="2" spans="1:29" ht="39.950000000000003" customHeight="1" x14ac:dyDescent="0.45">
      <c r="A2" s="161" t="s">
        <v>461</v>
      </c>
      <c r="B2" s="161"/>
      <c r="C2" s="161"/>
      <c r="D2" s="161"/>
      <c r="E2" s="161"/>
      <c r="F2" s="161"/>
      <c r="G2" s="161"/>
      <c r="H2" s="161"/>
      <c r="I2" s="161"/>
      <c r="J2" s="161"/>
      <c r="K2" s="161"/>
      <c r="L2" s="160"/>
      <c r="M2" s="160"/>
      <c r="N2" s="160"/>
      <c r="O2" s="160"/>
      <c r="P2" s="160"/>
      <c r="Q2" s="160"/>
      <c r="R2" s="160"/>
      <c r="S2" s="160"/>
      <c r="T2" s="160"/>
      <c r="U2" s="160"/>
      <c r="V2" s="160"/>
      <c r="W2" s="160"/>
      <c r="X2" s="160"/>
      <c r="Y2" s="160"/>
      <c r="Z2" s="160"/>
      <c r="AA2" s="160"/>
      <c r="AB2" s="160"/>
      <c r="AC2" s="160"/>
    </row>
    <row r="3" spans="1:29" s="16" customFormat="1" ht="39.950000000000003" customHeight="1" x14ac:dyDescent="0.35">
      <c r="A3" s="59" t="s">
        <v>511</v>
      </c>
      <c r="B3" s="61" t="s">
        <v>462</v>
      </c>
      <c r="C3" s="60" t="s">
        <v>512</v>
      </c>
      <c r="D3" s="72" t="s">
        <v>463</v>
      </c>
      <c r="E3" s="72" t="s">
        <v>464</v>
      </c>
      <c r="F3" s="61" t="s">
        <v>4</v>
      </c>
      <c r="G3" s="61" t="s">
        <v>465</v>
      </c>
      <c r="H3" s="62" t="s">
        <v>513</v>
      </c>
      <c r="I3" s="61" t="s">
        <v>1192</v>
      </c>
      <c r="J3" s="121" t="s">
        <v>0</v>
      </c>
      <c r="K3" s="122" t="s">
        <v>2</v>
      </c>
      <c r="L3" s="127">
        <v>44006</v>
      </c>
      <c r="M3" s="127">
        <v>44139</v>
      </c>
      <c r="N3" s="127">
        <v>44139</v>
      </c>
      <c r="O3" s="127">
        <v>44141</v>
      </c>
      <c r="P3" s="127">
        <v>44141</v>
      </c>
      <c r="Q3" s="37" t="s">
        <v>1</v>
      </c>
      <c r="R3" s="37" t="s">
        <v>1</v>
      </c>
      <c r="S3" s="37" t="s">
        <v>1</v>
      </c>
      <c r="T3" s="37" t="s">
        <v>1</v>
      </c>
      <c r="U3" s="37" t="s">
        <v>1</v>
      </c>
      <c r="V3" s="37" t="s">
        <v>1</v>
      </c>
      <c r="W3" s="37" t="s">
        <v>1</v>
      </c>
      <c r="X3" s="37" t="s">
        <v>1</v>
      </c>
      <c r="Y3" s="37" t="s">
        <v>1</v>
      </c>
      <c r="Z3" s="37" t="s">
        <v>1</v>
      </c>
      <c r="AA3" s="37" t="s">
        <v>1</v>
      </c>
      <c r="AB3" s="37" t="s">
        <v>1</v>
      </c>
      <c r="AC3" s="37" t="s">
        <v>1</v>
      </c>
    </row>
    <row r="4" spans="1:29" ht="39.950000000000003" customHeight="1" x14ac:dyDescent="0.45">
      <c r="A4" s="145">
        <v>1</v>
      </c>
      <c r="B4" s="148" t="s">
        <v>514</v>
      </c>
      <c r="C4" s="63">
        <v>1</v>
      </c>
      <c r="D4" s="73" t="s">
        <v>515</v>
      </c>
      <c r="E4" s="102" t="s">
        <v>516</v>
      </c>
      <c r="F4" s="64" t="s">
        <v>228</v>
      </c>
      <c r="G4" s="64" t="s">
        <v>40</v>
      </c>
      <c r="H4" s="93">
        <v>2.2000000000000002</v>
      </c>
      <c r="I4" s="32"/>
      <c r="J4" s="38">
        <f>I4-(SUM(L4:AC4))</f>
        <v>0</v>
      </c>
      <c r="K4" s="39" t="str">
        <f>IF(J4&lt;0,"ATENÇÃO","OK")</f>
        <v>OK</v>
      </c>
      <c r="L4" s="128"/>
      <c r="M4" s="128"/>
      <c r="N4" s="128"/>
      <c r="O4" s="128"/>
      <c r="P4" s="128"/>
      <c r="Q4" s="31"/>
      <c r="R4" s="31"/>
      <c r="S4" s="31"/>
      <c r="T4" s="31"/>
      <c r="U4" s="31"/>
      <c r="V4" s="31"/>
      <c r="W4" s="31"/>
      <c r="X4" s="46"/>
      <c r="Y4" s="46"/>
      <c r="Z4" s="46"/>
      <c r="AA4" s="46"/>
      <c r="AB4" s="46"/>
      <c r="AC4" s="46"/>
    </row>
    <row r="5" spans="1:29" ht="39.950000000000003" customHeight="1" x14ac:dyDescent="0.45">
      <c r="A5" s="146"/>
      <c r="B5" s="149"/>
      <c r="C5" s="65">
        <v>2</v>
      </c>
      <c r="D5" s="74" t="s">
        <v>39</v>
      </c>
      <c r="E5" s="103" t="s">
        <v>517</v>
      </c>
      <c r="F5" s="48" t="s">
        <v>35</v>
      </c>
      <c r="G5" s="48" t="s">
        <v>40</v>
      </c>
      <c r="H5" s="94">
        <v>0.52</v>
      </c>
      <c r="I5" s="32"/>
      <c r="J5" s="38">
        <f t="shared" ref="J5:J68" si="0">I5-(SUM(L5:AC5))</f>
        <v>0</v>
      </c>
      <c r="K5" s="39" t="str">
        <f t="shared" ref="K5:K68" si="1">IF(J5&lt;0,"ATENÇÃO","OK")</f>
        <v>OK</v>
      </c>
      <c r="L5" s="128"/>
      <c r="M5" s="128"/>
      <c r="N5" s="128"/>
      <c r="O5" s="128"/>
      <c r="P5" s="128"/>
      <c r="Q5" s="31"/>
      <c r="R5" s="31"/>
      <c r="S5" s="31"/>
      <c r="T5" s="31"/>
      <c r="U5" s="31"/>
      <c r="V5" s="31"/>
      <c r="W5" s="31"/>
      <c r="X5" s="46"/>
      <c r="Y5" s="46"/>
      <c r="Z5" s="46"/>
      <c r="AA5" s="46"/>
      <c r="AB5" s="46"/>
      <c r="AC5" s="46"/>
    </row>
    <row r="6" spans="1:29" ht="39.950000000000003" customHeight="1" x14ac:dyDescent="0.45">
      <c r="A6" s="146"/>
      <c r="B6" s="149"/>
      <c r="C6" s="65">
        <v>3</v>
      </c>
      <c r="D6" s="74" t="s">
        <v>41</v>
      </c>
      <c r="E6" s="103" t="s">
        <v>518</v>
      </c>
      <c r="F6" s="48" t="s">
        <v>35</v>
      </c>
      <c r="G6" s="48" t="s">
        <v>40</v>
      </c>
      <c r="H6" s="94">
        <v>0.42</v>
      </c>
      <c r="I6" s="32"/>
      <c r="J6" s="38">
        <f t="shared" si="0"/>
        <v>0</v>
      </c>
      <c r="K6" s="39" t="str">
        <f t="shared" si="1"/>
        <v>OK</v>
      </c>
      <c r="L6" s="128"/>
      <c r="M6" s="128"/>
      <c r="N6" s="128"/>
      <c r="O6" s="128"/>
      <c r="P6" s="128"/>
      <c r="Q6" s="31"/>
      <c r="R6" s="31"/>
      <c r="S6" s="31"/>
      <c r="T6" s="31"/>
      <c r="U6" s="31"/>
      <c r="V6" s="31"/>
      <c r="W6" s="31"/>
      <c r="X6" s="46"/>
      <c r="Y6" s="46"/>
      <c r="Z6" s="46"/>
      <c r="AA6" s="46"/>
      <c r="AB6" s="46"/>
      <c r="AC6" s="46"/>
    </row>
    <row r="7" spans="1:29" ht="39.950000000000003" customHeight="1" x14ac:dyDescent="0.45">
      <c r="A7" s="146"/>
      <c r="B7" s="149"/>
      <c r="C7" s="65">
        <v>4</v>
      </c>
      <c r="D7" s="74" t="s">
        <v>42</v>
      </c>
      <c r="E7" s="103" t="s">
        <v>519</v>
      </c>
      <c r="F7" s="48" t="s">
        <v>35</v>
      </c>
      <c r="G7" s="48" t="s">
        <v>40</v>
      </c>
      <c r="H7" s="94">
        <v>35.479999999999997</v>
      </c>
      <c r="I7" s="32"/>
      <c r="J7" s="38">
        <f t="shared" si="0"/>
        <v>0</v>
      </c>
      <c r="K7" s="39" t="str">
        <f t="shared" si="1"/>
        <v>OK</v>
      </c>
      <c r="L7" s="128"/>
      <c r="M7" s="128"/>
      <c r="N7" s="128"/>
      <c r="O7" s="128"/>
      <c r="P7" s="128"/>
      <c r="Q7" s="31"/>
      <c r="R7" s="31"/>
      <c r="S7" s="31"/>
      <c r="T7" s="31"/>
      <c r="U7" s="31"/>
      <c r="V7" s="31"/>
      <c r="W7" s="31"/>
      <c r="X7" s="46"/>
      <c r="Y7" s="46"/>
      <c r="Z7" s="46"/>
      <c r="AA7" s="46"/>
      <c r="AB7" s="46"/>
      <c r="AC7" s="46"/>
    </row>
    <row r="8" spans="1:29" ht="39.950000000000003" customHeight="1" x14ac:dyDescent="0.45">
      <c r="A8" s="146"/>
      <c r="B8" s="149"/>
      <c r="C8" s="65">
        <v>5</v>
      </c>
      <c r="D8" s="74" t="s">
        <v>43</v>
      </c>
      <c r="E8" s="103" t="s">
        <v>520</v>
      </c>
      <c r="F8" s="48" t="s">
        <v>44</v>
      </c>
      <c r="G8" s="48" t="s">
        <v>40</v>
      </c>
      <c r="H8" s="94">
        <v>11.42</v>
      </c>
      <c r="I8" s="32"/>
      <c r="J8" s="38">
        <f t="shared" si="0"/>
        <v>0</v>
      </c>
      <c r="K8" s="39" t="str">
        <f t="shared" si="1"/>
        <v>OK</v>
      </c>
      <c r="L8" s="128"/>
      <c r="M8" s="128"/>
      <c r="N8" s="128"/>
      <c r="O8" s="128"/>
      <c r="P8" s="128"/>
      <c r="Q8" s="31"/>
      <c r="R8" s="31"/>
      <c r="S8" s="31"/>
      <c r="T8" s="31"/>
      <c r="U8" s="31"/>
      <c r="V8" s="31"/>
      <c r="W8" s="31"/>
      <c r="X8" s="46"/>
      <c r="Y8" s="46"/>
      <c r="Z8" s="46"/>
      <c r="AA8" s="46"/>
      <c r="AB8" s="46"/>
      <c r="AC8" s="46"/>
    </row>
    <row r="9" spans="1:29" ht="39.950000000000003" customHeight="1" x14ac:dyDescent="0.45">
      <c r="A9" s="146"/>
      <c r="B9" s="149"/>
      <c r="C9" s="65">
        <v>6</v>
      </c>
      <c r="D9" s="74" t="s">
        <v>521</v>
      </c>
      <c r="E9" s="103" t="s">
        <v>522</v>
      </c>
      <c r="F9" s="64" t="s">
        <v>31</v>
      </c>
      <c r="G9" s="64" t="s">
        <v>40</v>
      </c>
      <c r="H9" s="93">
        <v>254.89</v>
      </c>
      <c r="I9" s="32"/>
      <c r="J9" s="38">
        <f t="shared" si="0"/>
        <v>0</v>
      </c>
      <c r="K9" s="39" t="str">
        <f t="shared" si="1"/>
        <v>OK</v>
      </c>
      <c r="L9" s="128"/>
      <c r="M9" s="128"/>
      <c r="N9" s="128"/>
      <c r="O9" s="128"/>
      <c r="P9" s="128"/>
      <c r="Q9" s="31"/>
      <c r="R9" s="31"/>
      <c r="S9" s="31"/>
      <c r="T9" s="31"/>
      <c r="U9" s="31"/>
      <c r="V9" s="31"/>
      <c r="W9" s="31"/>
      <c r="X9" s="46"/>
      <c r="Y9" s="46"/>
      <c r="Z9" s="46"/>
      <c r="AA9" s="46"/>
      <c r="AB9" s="46"/>
      <c r="AC9" s="46"/>
    </row>
    <row r="10" spans="1:29" ht="39.950000000000003" customHeight="1" x14ac:dyDescent="0.45">
      <c r="A10" s="146"/>
      <c r="B10" s="149"/>
      <c r="C10" s="63">
        <v>7</v>
      </c>
      <c r="D10" s="75" t="s">
        <v>45</v>
      </c>
      <c r="E10" s="104" t="s">
        <v>523</v>
      </c>
      <c r="F10" s="49" t="s">
        <v>44</v>
      </c>
      <c r="G10" s="49" t="s">
        <v>40</v>
      </c>
      <c r="H10" s="94">
        <v>14.56</v>
      </c>
      <c r="I10" s="32"/>
      <c r="J10" s="38">
        <f t="shared" si="0"/>
        <v>0</v>
      </c>
      <c r="K10" s="39" t="str">
        <f t="shared" si="1"/>
        <v>OK</v>
      </c>
      <c r="L10" s="128"/>
      <c r="M10" s="128"/>
      <c r="N10" s="128"/>
      <c r="O10" s="128"/>
      <c r="P10" s="128"/>
      <c r="Q10" s="31"/>
      <c r="R10" s="31"/>
      <c r="S10" s="31"/>
      <c r="T10" s="31"/>
      <c r="U10" s="31"/>
      <c r="V10" s="31"/>
      <c r="W10" s="31"/>
      <c r="X10" s="46"/>
      <c r="Y10" s="46"/>
      <c r="Z10" s="46"/>
      <c r="AA10" s="46"/>
      <c r="AB10" s="46"/>
      <c r="AC10" s="46"/>
    </row>
    <row r="11" spans="1:29" ht="39.950000000000003" customHeight="1" x14ac:dyDescent="0.45">
      <c r="A11" s="146"/>
      <c r="B11" s="149"/>
      <c r="C11" s="63">
        <v>8</v>
      </c>
      <c r="D11" s="75" t="s">
        <v>101</v>
      </c>
      <c r="E11" s="104" t="s">
        <v>524</v>
      </c>
      <c r="F11" s="49" t="s">
        <v>99</v>
      </c>
      <c r="G11" s="49" t="s">
        <v>40</v>
      </c>
      <c r="H11" s="94">
        <v>0.06</v>
      </c>
      <c r="I11" s="32"/>
      <c r="J11" s="38">
        <f t="shared" si="0"/>
        <v>0</v>
      </c>
      <c r="K11" s="39" t="str">
        <f t="shared" si="1"/>
        <v>OK</v>
      </c>
      <c r="L11" s="128"/>
      <c r="M11" s="128"/>
      <c r="N11" s="128"/>
      <c r="O11" s="128"/>
      <c r="P11" s="128"/>
      <c r="Q11" s="31"/>
      <c r="R11" s="31"/>
      <c r="S11" s="31"/>
      <c r="T11" s="31"/>
      <c r="U11" s="31"/>
      <c r="V11" s="31"/>
      <c r="W11" s="31"/>
      <c r="X11" s="46"/>
      <c r="Y11" s="46"/>
      <c r="Z11" s="46"/>
      <c r="AA11" s="46"/>
      <c r="AB11" s="46"/>
      <c r="AC11" s="46"/>
    </row>
    <row r="12" spans="1:29" ht="39.950000000000003" customHeight="1" x14ac:dyDescent="0.45">
      <c r="A12" s="146"/>
      <c r="B12" s="149"/>
      <c r="C12" s="63">
        <v>9</v>
      </c>
      <c r="D12" s="75" t="s">
        <v>98</v>
      </c>
      <c r="E12" s="104" t="s">
        <v>525</v>
      </c>
      <c r="F12" s="49" t="s">
        <v>99</v>
      </c>
      <c r="G12" s="49" t="s">
        <v>40</v>
      </c>
      <c r="H12" s="94">
        <v>3.92</v>
      </c>
      <c r="I12" s="32"/>
      <c r="J12" s="38">
        <f t="shared" si="0"/>
        <v>0</v>
      </c>
      <c r="K12" s="39" t="str">
        <f t="shared" si="1"/>
        <v>OK</v>
      </c>
      <c r="L12" s="128"/>
      <c r="M12" s="128"/>
      <c r="N12" s="128"/>
      <c r="O12" s="128"/>
      <c r="P12" s="128"/>
      <c r="Q12" s="31"/>
      <c r="R12" s="31"/>
      <c r="S12" s="31"/>
      <c r="T12" s="31"/>
      <c r="U12" s="31"/>
      <c r="V12" s="31"/>
      <c r="W12" s="31"/>
      <c r="X12" s="46"/>
      <c r="Y12" s="46"/>
      <c r="Z12" s="46"/>
      <c r="AA12" s="46"/>
      <c r="AB12" s="46"/>
      <c r="AC12" s="46"/>
    </row>
    <row r="13" spans="1:29" ht="39.950000000000003" customHeight="1" x14ac:dyDescent="0.45">
      <c r="A13" s="146"/>
      <c r="B13" s="149"/>
      <c r="C13" s="63">
        <v>10</v>
      </c>
      <c r="D13" s="75" t="s">
        <v>526</v>
      </c>
      <c r="E13" s="104" t="s">
        <v>527</v>
      </c>
      <c r="F13" s="50" t="s">
        <v>528</v>
      </c>
      <c r="G13" s="50" t="s">
        <v>40</v>
      </c>
      <c r="H13" s="93">
        <v>3.8</v>
      </c>
      <c r="I13" s="32"/>
      <c r="J13" s="38">
        <f t="shared" si="0"/>
        <v>0</v>
      </c>
      <c r="K13" s="39" t="str">
        <f t="shared" si="1"/>
        <v>OK</v>
      </c>
      <c r="L13" s="128"/>
      <c r="M13" s="128"/>
      <c r="N13" s="128"/>
      <c r="O13" s="128"/>
      <c r="P13" s="128"/>
      <c r="Q13" s="31"/>
      <c r="R13" s="31"/>
      <c r="S13" s="31"/>
      <c r="T13" s="31"/>
      <c r="U13" s="31"/>
      <c r="V13" s="31"/>
      <c r="W13" s="31"/>
      <c r="X13" s="46"/>
      <c r="Y13" s="46"/>
      <c r="Z13" s="46"/>
      <c r="AA13" s="46"/>
      <c r="AB13" s="46"/>
      <c r="AC13" s="46"/>
    </row>
    <row r="14" spans="1:29" ht="39.950000000000003" customHeight="1" x14ac:dyDescent="0.45">
      <c r="A14" s="146"/>
      <c r="B14" s="149"/>
      <c r="C14" s="65">
        <v>11</v>
      </c>
      <c r="D14" s="74" t="s">
        <v>46</v>
      </c>
      <c r="E14" s="103" t="s">
        <v>529</v>
      </c>
      <c r="F14" s="48" t="s">
        <v>35</v>
      </c>
      <c r="G14" s="48" t="s">
        <v>40</v>
      </c>
      <c r="H14" s="94">
        <v>0.03</v>
      </c>
      <c r="I14" s="32">
        <v>200</v>
      </c>
      <c r="J14" s="38">
        <f t="shared" si="0"/>
        <v>200</v>
      </c>
      <c r="K14" s="39" t="str">
        <f t="shared" si="1"/>
        <v>OK</v>
      </c>
      <c r="L14" s="128"/>
      <c r="M14" s="128"/>
      <c r="N14" s="128"/>
      <c r="O14" s="128"/>
      <c r="P14" s="128"/>
      <c r="Q14" s="31"/>
      <c r="R14" s="31"/>
      <c r="S14" s="31"/>
      <c r="T14" s="31"/>
      <c r="U14" s="31"/>
      <c r="V14" s="31"/>
      <c r="W14" s="31"/>
      <c r="X14" s="46"/>
      <c r="Y14" s="46"/>
      <c r="Z14" s="46"/>
      <c r="AA14" s="46"/>
      <c r="AB14" s="46"/>
      <c r="AC14" s="46"/>
    </row>
    <row r="15" spans="1:29" ht="39.950000000000003" customHeight="1" x14ac:dyDescent="0.45">
      <c r="A15" s="146"/>
      <c r="B15" s="149"/>
      <c r="C15" s="65">
        <v>12</v>
      </c>
      <c r="D15" s="74" t="s">
        <v>47</v>
      </c>
      <c r="E15" s="103" t="s">
        <v>530</v>
      </c>
      <c r="F15" s="48" t="s">
        <v>35</v>
      </c>
      <c r="G15" s="48" t="s">
        <v>40</v>
      </c>
      <c r="H15" s="94">
        <v>0.05</v>
      </c>
      <c r="I15" s="32">
        <v>200</v>
      </c>
      <c r="J15" s="38">
        <f t="shared" si="0"/>
        <v>200</v>
      </c>
      <c r="K15" s="39" t="str">
        <f t="shared" si="1"/>
        <v>OK</v>
      </c>
      <c r="L15" s="128"/>
      <c r="M15" s="128"/>
      <c r="N15" s="128"/>
      <c r="O15" s="128"/>
      <c r="P15" s="128"/>
      <c r="Q15" s="31"/>
      <c r="R15" s="31"/>
      <c r="S15" s="31"/>
      <c r="T15" s="31"/>
      <c r="U15" s="31"/>
      <c r="V15" s="31"/>
      <c r="W15" s="31"/>
      <c r="X15" s="46"/>
      <c r="Y15" s="46"/>
      <c r="Z15" s="46"/>
      <c r="AA15" s="46"/>
      <c r="AB15" s="46"/>
      <c r="AC15" s="46"/>
    </row>
    <row r="16" spans="1:29" ht="39.950000000000003" customHeight="1" x14ac:dyDescent="0.45">
      <c r="A16" s="146"/>
      <c r="B16" s="149"/>
      <c r="C16" s="65">
        <v>13</v>
      </c>
      <c r="D16" s="74" t="s">
        <v>48</v>
      </c>
      <c r="E16" s="103" t="s">
        <v>531</v>
      </c>
      <c r="F16" s="48" t="s">
        <v>35</v>
      </c>
      <c r="G16" s="48" t="s">
        <v>40</v>
      </c>
      <c r="H16" s="94">
        <v>0.08</v>
      </c>
      <c r="I16" s="32">
        <v>200</v>
      </c>
      <c r="J16" s="38">
        <f t="shared" si="0"/>
        <v>200</v>
      </c>
      <c r="K16" s="39" t="str">
        <f t="shared" si="1"/>
        <v>OK</v>
      </c>
      <c r="L16" s="128"/>
      <c r="M16" s="128"/>
      <c r="N16" s="128"/>
      <c r="O16" s="128"/>
      <c r="P16" s="128"/>
      <c r="Q16" s="31"/>
      <c r="R16" s="31"/>
      <c r="S16" s="31"/>
      <c r="T16" s="31"/>
      <c r="U16" s="31"/>
      <c r="V16" s="31"/>
      <c r="W16" s="31"/>
      <c r="X16" s="46"/>
      <c r="Y16" s="46"/>
      <c r="Z16" s="46"/>
      <c r="AA16" s="46"/>
      <c r="AB16" s="46"/>
      <c r="AC16" s="46"/>
    </row>
    <row r="17" spans="1:29" ht="39.950000000000003" customHeight="1" x14ac:dyDescent="0.45">
      <c r="A17" s="146"/>
      <c r="B17" s="149"/>
      <c r="C17" s="65">
        <v>14</v>
      </c>
      <c r="D17" s="74" t="s">
        <v>49</v>
      </c>
      <c r="E17" s="103" t="s">
        <v>532</v>
      </c>
      <c r="F17" s="48" t="s">
        <v>35</v>
      </c>
      <c r="G17" s="48" t="s">
        <v>40</v>
      </c>
      <c r="H17" s="94">
        <v>0.03</v>
      </c>
      <c r="I17" s="32"/>
      <c r="J17" s="38">
        <f t="shared" si="0"/>
        <v>0</v>
      </c>
      <c r="K17" s="39" t="str">
        <f t="shared" si="1"/>
        <v>OK</v>
      </c>
      <c r="L17" s="128"/>
      <c r="M17" s="128"/>
      <c r="N17" s="128"/>
      <c r="O17" s="128"/>
      <c r="P17" s="128"/>
      <c r="Q17" s="31"/>
      <c r="R17" s="31"/>
      <c r="S17" s="31"/>
      <c r="T17" s="31"/>
      <c r="U17" s="31"/>
      <c r="V17" s="31"/>
      <c r="W17" s="31"/>
      <c r="X17" s="46"/>
      <c r="Y17" s="46"/>
      <c r="Z17" s="46"/>
      <c r="AA17" s="46"/>
      <c r="AB17" s="46"/>
      <c r="AC17" s="46"/>
    </row>
    <row r="18" spans="1:29" ht="39.950000000000003" customHeight="1" x14ac:dyDescent="0.45">
      <c r="A18" s="146"/>
      <c r="B18" s="149"/>
      <c r="C18" s="65">
        <v>15</v>
      </c>
      <c r="D18" s="74" t="s">
        <v>466</v>
      </c>
      <c r="E18" s="103" t="s">
        <v>533</v>
      </c>
      <c r="F18" s="48" t="s">
        <v>35</v>
      </c>
      <c r="G18" s="48" t="s">
        <v>40</v>
      </c>
      <c r="H18" s="94">
        <v>0.26</v>
      </c>
      <c r="I18" s="32"/>
      <c r="J18" s="38">
        <f t="shared" si="0"/>
        <v>0</v>
      </c>
      <c r="K18" s="39" t="str">
        <f t="shared" si="1"/>
        <v>OK</v>
      </c>
      <c r="L18" s="128"/>
      <c r="M18" s="128"/>
      <c r="N18" s="128"/>
      <c r="O18" s="128"/>
      <c r="P18" s="128"/>
      <c r="Q18" s="31"/>
      <c r="R18" s="31"/>
      <c r="S18" s="31"/>
      <c r="T18" s="31"/>
      <c r="U18" s="31"/>
      <c r="V18" s="31"/>
      <c r="W18" s="31"/>
      <c r="X18" s="46"/>
      <c r="Y18" s="46"/>
      <c r="Z18" s="46"/>
      <c r="AA18" s="46"/>
      <c r="AB18" s="46"/>
      <c r="AC18" s="46"/>
    </row>
    <row r="19" spans="1:29" ht="39.950000000000003" customHeight="1" x14ac:dyDescent="0.45">
      <c r="A19" s="146"/>
      <c r="B19" s="149"/>
      <c r="C19" s="65">
        <v>16</v>
      </c>
      <c r="D19" s="74" t="s">
        <v>50</v>
      </c>
      <c r="E19" s="103" t="s">
        <v>534</v>
      </c>
      <c r="F19" s="48" t="s">
        <v>35</v>
      </c>
      <c r="G19" s="48" t="s">
        <v>40</v>
      </c>
      <c r="H19" s="94">
        <v>0.11</v>
      </c>
      <c r="I19" s="32"/>
      <c r="J19" s="38">
        <f t="shared" si="0"/>
        <v>0</v>
      </c>
      <c r="K19" s="39" t="str">
        <f t="shared" si="1"/>
        <v>OK</v>
      </c>
      <c r="L19" s="128"/>
      <c r="M19" s="128"/>
      <c r="N19" s="128"/>
      <c r="O19" s="128"/>
      <c r="P19" s="128"/>
      <c r="Q19" s="31"/>
      <c r="R19" s="31"/>
      <c r="S19" s="31"/>
      <c r="T19" s="31"/>
      <c r="U19" s="31"/>
      <c r="V19" s="31"/>
      <c r="W19" s="31"/>
      <c r="X19" s="46"/>
      <c r="Y19" s="46"/>
      <c r="Z19" s="46"/>
      <c r="AA19" s="46"/>
      <c r="AB19" s="46"/>
      <c r="AC19" s="46"/>
    </row>
    <row r="20" spans="1:29" ht="39.950000000000003" customHeight="1" x14ac:dyDescent="0.45">
      <c r="A20" s="146"/>
      <c r="B20" s="149"/>
      <c r="C20" s="65">
        <v>17</v>
      </c>
      <c r="D20" s="74" t="s">
        <v>51</v>
      </c>
      <c r="E20" s="103" t="s">
        <v>535</v>
      </c>
      <c r="F20" s="48" t="s">
        <v>35</v>
      </c>
      <c r="G20" s="48" t="s">
        <v>40</v>
      </c>
      <c r="H20" s="94">
        <v>0.08</v>
      </c>
      <c r="I20" s="32">
        <v>200</v>
      </c>
      <c r="J20" s="38">
        <f t="shared" si="0"/>
        <v>200</v>
      </c>
      <c r="K20" s="39" t="str">
        <f t="shared" si="1"/>
        <v>OK</v>
      </c>
      <c r="L20" s="128"/>
      <c r="M20" s="128"/>
      <c r="N20" s="128"/>
      <c r="O20" s="128"/>
      <c r="P20" s="128"/>
      <c r="Q20" s="31"/>
      <c r="R20" s="31"/>
      <c r="S20" s="31"/>
      <c r="T20" s="31"/>
      <c r="U20" s="31"/>
      <c r="V20" s="31"/>
      <c r="W20" s="31"/>
      <c r="X20" s="46"/>
      <c r="Y20" s="46"/>
      <c r="Z20" s="46"/>
      <c r="AA20" s="46"/>
      <c r="AB20" s="46"/>
      <c r="AC20" s="46"/>
    </row>
    <row r="21" spans="1:29" ht="39.950000000000003" customHeight="1" x14ac:dyDescent="0.45">
      <c r="A21" s="146"/>
      <c r="B21" s="149"/>
      <c r="C21" s="65">
        <v>18</v>
      </c>
      <c r="D21" s="74" t="s">
        <v>52</v>
      </c>
      <c r="E21" s="103" t="s">
        <v>536</v>
      </c>
      <c r="F21" s="48" t="s">
        <v>35</v>
      </c>
      <c r="G21" s="48" t="s">
        <v>40</v>
      </c>
      <c r="H21" s="94">
        <v>0.13</v>
      </c>
      <c r="I21" s="32"/>
      <c r="J21" s="38">
        <f t="shared" si="0"/>
        <v>0</v>
      </c>
      <c r="K21" s="39" t="str">
        <f t="shared" si="1"/>
        <v>OK</v>
      </c>
      <c r="L21" s="128"/>
      <c r="M21" s="128"/>
      <c r="N21" s="128"/>
      <c r="O21" s="128"/>
      <c r="P21" s="128"/>
      <c r="Q21" s="31"/>
      <c r="R21" s="31"/>
      <c r="S21" s="31"/>
      <c r="T21" s="31"/>
      <c r="U21" s="31"/>
      <c r="V21" s="31"/>
      <c r="W21" s="31"/>
      <c r="X21" s="46"/>
      <c r="Y21" s="46"/>
      <c r="Z21" s="46"/>
      <c r="AA21" s="46"/>
      <c r="AB21" s="46"/>
      <c r="AC21" s="46"/>
    </row>
    <row r="22" spans="1:29" ht="39.950000000000003" customHeight="1" x14ac:dyDescent="0.45">
      <c r="A22" s="146"/>
      <c r="B22" s="149"/>
      <c r="C22" s="65">
        <v>19</v>
      </c>
      <c r="D22" s="74" t="s">
        <v>53</v>
      </c>
      <c r="E22" s="103" t="s">
        <v>537</v>
      </c>
      <c r="F22" s="48" t="s">
        <v>35</v>
      </c>
      <c r="G22" s="48" t="s">
        <v>40</v>
      </c>
      <c r="H22" s="94">
        <v>0.38</v>
      </c>
      <c r="I22" s="32"/>
      <c r="J22" s="38">
        <f t="shared" si="0"/>
        <v>0</v>
      </c>
      <c r="K22" s="39" t="str">
        <f t="shared" si="1"/>
        <v>OK</v>
      </c>
      <c r="L22" s="128"/>
      <c r="M22" s="128"/>
      <c r="N22" s="128"/>
      <c r="O22" s="128"/>
      <c r="P22" s="128"/>
      <c r="Q22" s="31"/>
      <c r="R22" s="31"/>
      <c r="S22" s="31"/>
      <c r="T22" s="31"/>
      <c r="U22" s="31"/>
      <c r="V22" s="31"/>
      <c r="W22" s="31"/>
      <c r="X22" s="46"/>
      <c r="Y22" s="46"/>
      <c r="Z22" s="46"/>
      <c r="AA22" s="46"/>
      <c r="AB22" s="46"/>
      <c r="AC22" s="46"/>
    </row>
    <row r="23" spans="1:29" ht="39.950000000000003" customHeight="1" x14ac:dyDescent="0.45">
      <c r="A23" s="146"/>
      <c r="B23" s="149"/>
      <c r="C23" s="65">
        <v>20</v>
      </c>
      <c r="D23" s="74" t="s">
        <v>37</v>
      </c>
      <c r="E23" s="103" t="s">
        <v>538</v>
      </c>
      <c r="F23" s="48" t="s">
        <v>35</v>
      </c>
      <c r="G23" s="48" t="s">
        <v>36</v>
      </c>
      <c r="H23" s="94">
        <v>7.21</v>
      </c>
      <c r="I23" s="32">
        <v>5</v>
      </c>
      <c r="J23" s="38">
        <f t="shared" si="0"/>
        <v>5</v>
      </c>
      <c r="K23" s="39" t="str">
        <f t="shared" si="1"/>
        <v>OK</v>
      </c>
      <c r="L23" s="128"/>
      <c r="M23" s="128"/>
      <c r="N23" s="128"/>
      <c r="O23" s="128"/>
      <c r="P23" s="128"/>
      <c r="Q23" s="31"/>
      <c r="R23" s="31"/>
      <c r="S23" s="31"/>
      <c r="T23" s="31"/>
      <c r="U23" s="31"/>
      <c r="V23" s="31"/>
      <c r="W23" s="31"/>
      <c r="X23" s="46"/>
      <c r="Y23" s="46"/>
      <c r="Z23" s="46"/>
      <c r="AA23" s="46"/>
      <c r="AB23" s="46"/>
      <c r="AC23" s="46"/>
    </row>
    <row r="24" spans="1:29" ht="39.950000000000003" customHeight="1" x14ac:dyDescent="0.45">
      <c r="A24" s="146"/>
      <c r="B24" s="149"/>
      <c r="C24" s="65">
        <v>21</v>
      </c>
      <c r="D24" s="74" t="s">
        <v>33</v>
      </c>
      <c r="E24" s="103" t="s">
        <v>539</v>
      </c>
      <c r="F24" s="48" t="s">
        <v>35</v>
      </c>
      <c r="G24" s="48" t="s">
        <v>36</v>
      </c>
      <c r="H24" s="94">
        <v>13.86</v>
      </c>
      <c r="I24" s="32">
        <v>5</v>
      </c>
      <c r="J24" s="38">
        <f t="shared" si="0"/>
        <v>3</v>
      </c>
      <c r="K24" s="39" t="str">
        <f t="shared" si="1"/>
        <v>OK</v>
      </c>
      <c r="L24" s="128"/>
      <c r="M24" s="128">
        <v>2</v>
      </c>
      <c r="N24" s="128"/>
      <c r="O24" s="128"/>
      <c r="P24" s="128"/>
      <c r="Q24" s="31"/>
      <c r="R24" s="31"/>
      <c r="S24" s="31"/>
      <c r="T24" s="31"/>
      <c r="U24" s="31"/>
      <c r="V24" s="31"/>
      <c r="W24" s="31"/>
      <c r="X24" s="46"/>
      <c r="Y24" s="46"/>
      <c r="Z24" s="46"/>
      <c r="AA24" s="46"/>
      <c r="AB24" s="46"/>
      <c r="AC24" s="46"/>
    </row>
    <row r="25" spans="1:29" ht="39.950000000000003" customHeight="1" x14ac:dyDescent="0.45">
      <c r="A25" s="146"/>
      <c r="B25" s="149"/>
      <c r="C25" s="65">
        <v>22</v>
      </c>
      <c r="D25" s="74" t="s">
        <v>38</v>
      </c>
      <c r="E25" s="103" t="s">
        <v>540</v>
      </c>
      <c r="F25" s="48" t="s">
        <v>35</v>
      </c>
      <c r="G25" s="48" t="s">
        <v>36</v>
      </c>
      <c r="H25" s="94">
        <v>20.05</v>
      </c>
      <c r="I25" s="32">
        <v>5</v>
      </c>
      <c r="J25" s="38">
        <f t="shared" si="0"/>
        <v>2</v>
      </c>
      <c r="K25" s="39" t="str">
        <f t="shared" si="1"/>
        <v>OK</v>
      </c>
      <c r="L25" s="128"/>
      <c r="M25" s="128">
        <v>3</v>
      </c>
      <c r="N25" s="128"/>
      <c r="O25" s="128"/>
      <c r="P25" s="128"/>
      <c r="Q25" s="31"/>
      <c r="R25" s="31"/>
      <c r="S25" s="31"/>
      <c r="T25" s="31"/>
      <c r="U25" s="31"/>
      <c r="V25" s="31"/>
      <c r="W25" s="31"/>
      <c r="X25" s="46"/>
      <c r="Y25" s="46"/>
      <c r="Z25" s="46"/>
      <c r="AA25" s="46"/>
      <c r="AB25" s="46"/>
      <c r="AC25" s="46"/>
    </row>
    <row r="26" spans="1:29" ht="39.950000000000003" customHeight="1" x14ac:dyDescent="0.45">
      <c r="A26" s="146"/>
      <c r="B26" s="149"/>
      <c r="C26" s="65">
        <v>23</v>
      </c>
      <c r="D26" s="74" t="s">
        <v>541</v>
      </c>
      <c r="E26" s="103" t="s">
        <v>542</v>
      </c>
      <c r="F26" s="64" t="s">
        <v>35</v>
      </c>
      <c r="G26" s="64" t="s">
        <v>40</v>
      </c>
      <c r="H26" s="93">
        <v>3.85</v>
      </c>
      <c r="I26" s="32"/>
      <c r="J26" s="38">
        <f t="shared" si="0"/>
        <v>0</v>
      </c>
      <c r="K26" s="39" t="str">
        <f t="shared" si="1"/>
        <v>OK</v>
      </c>
      <c r="L26" s="128"/>
      <c r="M26" s="128"/>
      <c r="N26" s="128"/>
      <c r="O26" s="128"/>
      <c r="P26" s="128"/>
      <c r="Q26" s="31"/>
      <c r="R26" s="31"/>
      <c r="S26" s="31"/>
      <c r="T26" s="31"/>
      <c r="U26" s="31"/>
      <c r="V26" s="31"/>
      <c r="W26" s="31"/>
      <c r="X26" s="46"/>
      <c r="Y26" s="46"/>
      <c r="Z26" s="46"/>
      <c r="AA26" s="46"/>
      <c r="AB26" s="46"/>
      <c r="AC26" s="46"/>
    </row>
    <row r="27" spans="1:29" ht="39.950000000000003" customHeight="1" x14ac:dyDescent="0.45">
      <c r="A27" s="146"/>
      <c r="B27" s="149"/>
      <c r="C27" s="65">
        <v>24</v>
      </c>
      <c r="D27" s="74" t="s">
        <v>543</v>
      </c>
      <c r="E27" s="103" t="s">
        <v>544</v>
      </c>
      <c r="F27" s="64" t="s">
        <v>35</v>
      </c>
      <c r="G27" s="64" t="s">
        <v>40</v>
      </c>
      <c r="H27" s="93">
        <v>4.59</v>
      </c>
      <c r="I27" s="32"/>
      <c r="J27" s="38">
        <f t="shared" si="0"/>
        <v>0</v>
      </c>
      <c r="K27" s="39" t="str">
        <f t="shared" si="1"/>
        <v>OK</v>
      </c>
      <c r="L27" s="128"/>
      <c r="M27" s="128"/>
      <c r="N27" s="128"/>
      <c r="O27" s="128"/>
      <c r="P27" s="128"/>
      <c r="Q27" s="31"/>
      <c r="R27" s="31"/>
      <c r="S27" s="31"/>
      <c r="T27" s="31"/>
      <c r="U27" s="31"/>
      <c r="V27" s="31"/>
      <c r="W27" s="31"/>
      <c r="X27" s="46"/>
      <c r="Y27" s="46"/>
      <c r="Z27" s="46"/>
      <c r="AA27" s="46"/>
      <c r="AB27" s="46"/>
      <c r="AC27" s="46"/>
    </row>
    <row r="28" spans="1:29" ht="39.950000000000003" customHeight="1" x14ac:dyDescent="0.45">
      <c r="A28" s="146"/>
      <c r="B28" s="149"/>
      <c r="C28" s="65">
        <v>25</v>
      </c>
      <c r="D28" s="74" t="s">
        <v>545</v>
      </c>
      <c r="E28" s="103" t="s">
        <v>546</v>
      </c>
      <c r="F28" s="64" t="s">
        <v>394</v>
      </c>
      <c r="G28" s="64" t="s">
        <v>40</v>
      </c>
      <c r="H28" s="93">
        <v>9.25</v>
      </c>
      <c r="I28" s="32"/>
      <c r="J28" s="38">
        <f t="shared" si="0"/>
        <v>0</v>
      </c>
      <c r="K28" s="39" t="str">
        <f t="shared" si="1"/>
        <v>OK</v>
      </c>
      <c r="L28" s="128"/>
      <c r="M28" s="128"/>
      <c r="N28" s="128"/>
      <c r="O28" s="128"/>
      <c r="P28" s="128"/>
      <c r="Q28" s="31"/>
      <c r="R28" s="31"/>
      <c r="S28" s="31"/>
      <c r="T28" s="31"/>
      <c r="U28" s="31"/>
      <c r="V28" s="31"/>
      <c r="W28" s="31"/>
      <c r="X28" s="46"/>
      <c r="Y28" s="46"/>
      <c r="Z28" s="46"/>
      <c r="AA28" s="46"/>
      <c r="AB28" s="46"/>
      <c r="AC28" s="46"/>
    </row>
    <row r="29" spans="1:29" ht="39.950000000000003" customHeight="1" x14ac:dyDescent="0.45">
      <c r="A29" s="146"/>
      <c r="B29" s="149"/>
      <c r="C29" s="65">
        <v>26</v>
      </c>
      <c r="D29" s="74" t="s">
        <v>547</v>
      </c>
      <c r="E29" s="103" t="s">
        <v>548</v>
      </c>
      <c r="F29" s="64" t="s">
        <v>92</v>
      </c>
      <c r="G29" s="64" t="s">
        <v>40</v>
      </c>
      <c r="H29" s="93">
        <v>22.51</v>
      </c>
      <c r="I29" s="32"/>
      <c r="J29" s="38">
        <f t="shared" si="0"/>
        <v>0</v>
      </c>
      <c r="K29" s="39" t="str">
        <f t="shared" si="1"/>
        <v>OK</v>
      </c>
      <c r="L29" s="128"/>
      <c r="M29" s="128"/>
      <c r="N29" s="128"/>
      <c r="O29" s="128"/>
      <c r="P29" s="128"/>
      <c r="Q29" s="31"/>
      <c r="R29" s="31"/>
      <c r="S29" s="31"/>
      <c r="T29" s="31"/>
      <c r="U29" s="31"/>
      <c r="V29" s="31"/>
      <c r="W29" s="31"/>
      <c r="X29" s="46"/>
      <c r="Y29" s="46"/>
      <c r="Z29" s="46"/>
      <c r="AA29" s="46"/>
      <c r="AB29" s="46"/>
      <c r="AC29" s="46"/>
    </row>
    <row r="30" spans="1:29" ht="39.950000000000003" customHeight="1" x14ac:dyDescent="0.45">
      <c r="A30" s="146"/>
      <c r="B30" s="149"/>
      <c r="C30" s="65">
        <v>27</v>
      </c>
      <c r="D30" s="74" t="s">
        <v>549</v>
      </c>
      <c r="E30" s="103" t="s">
        <v>550</v>
      </c>
      <c r="F30" s="64" t="s">
        <v>92</v>
      </c>
      <c r="G30" s="64" t="s">
        <v>40</v>
      </c>
      <c r="H30" s="93">
        <v>4.8099999999999996</v>
      </c>
      <c r="I30" s="32"/>
      <c r="J30" s="38">
        <f t="shared" si="0"/>
        <v>0</v>
      </c>
      <c r="K30" s="39" t="str">
        <f t="shared" si="1"/>
        <v>OK</v>
      </c>
      <c r="L30" s="128"/>
      <c r="M30" s="128"/>
      <c r="N30" s="128"/>
      <c r="O30" s="128"/>
      <c r="P30" s="128"/>
      <c r="Q30" s="31"/>
      <c r="R30" s="31"/>
      <c r="S30" s="31"/>
      <c r="T30" s="31"/>
      <c r="U30" s="31"/>
      <c r="V30" s="31"/>
      <c r="W30" s="31"/>
      <c r="X30" s="46"/>
      <c r="Y30" s="46"/>
      <c r="Z30" s="46"/>
      <c r="AA30" s="46"/>
      <c r="AB30" s="46"/>
      <c r="AC30" s="46"/>
    </row>
    <row r="31" spans="1:29" ht="39.950000000000003" customHeight="1" x14ac:dyDescent="0.45">
      <c r="A31" s="146"/>
      <c r="B31" s="149"/>
      <c r="C31" s="63">
        <v>28</v>
      </c>
      <c r="D31" s="76" t="s">
        <v>551</v>
      </c>
      <c r="E31" s="105" t="s">
        <v>552</v>
      </c>
      <c r="F31" s="49" t="s">
        <v>434</v>
      </c>
      <c r="G31" s="64" t="s">
        <v>40</v>
      </c>
      <c r="H31" s="93">
        <v>28.55</v>
      </c>
      <c r="I31" s="32"/>
      <c r="J31" s="38">
        <f t="shared" si="0"/>
        <v>0</v>
      </c>
      <c r="K31" s="39" t="str">
        <f t="shared" si="1"/>
        <v>OK</v>
      </c>
      <c r="L31" s="128"/>
      <c r="M31" s="128"/>
      <c r="N31" s="128"/>
      <c r="O31" s="128"/>
      <c r="P31" s="128"/>
      <c r="Q31" s="31"/>
      <c r="R31" s="31"/>
      <c r="S31" s="31"/>
      <c r="T31" s="31"/>
      <c r="U31" s="31"/>
      <c r="V31" s="31"/>
      <c r="W31" s="31"/>
      <c r="X31" s="46"/>
      <c r="Y31" s="46"/>
      <c r="Z31" s="46"/>
      <c r="AA31" s="46"/>
      <c r="AB31" s="46"/>
      <c r="AC31" s="46"/>
    </row>
    <row r="32" spans="1:29" ht="39.950000000000003" customHeight="1" x14ac:dyDescent="0.45">
      <c r="A32" s="146"/>
      <c r="B32" s="149"/>
      <c r="C32" s="66">
        <v>29</v>
      </c>
      <c r="D32" s="75" t="s">
        <v>454</v>
      </c>
      <c r="E32" s="104" t="s">
        <v>553</v>
      </c>
      <c r="F32" s="49" t="s">
        <v>434</v>
      </c>
      <c r="G32" s="49" t="s">
        <v>40</v>
      </c>
      <c r="H32" s="94">
        <v>7.23</v>
      </c>
      <c r="I32" s="32"/>
      <c r="J32" s="38">
        <f t="shared" si="0"/>
        <v>0</v>
      </c>
      <c r="K32" s="39" t="str">
        <f t="shared" si="1"/>
        <v>OK</v>
      </c>
      <c r="L32" s="128"/>
      <c r="M32" s="128"/>
      <c r="N32" s="128"/>
      <c r="O32" s="128"/>
      <c r="P32" s="128"/>
      <c r="Q32" s="31"/>
      <c r="R32" s="31"/>
      <c r="S32" s="31"/>
      <c r="T32" s="31"/>
      <c r="U32" s="31"/>
      <c r="V32" s="31"/>
      <c r="W32" s="31"/>
      <c r="X32" s="46"/>
      <c r="Y32" s="46"/>
      <c r="Z32" s="46"/>
      <c r="AA32" s="46"/>
      <c r="AB32" s="46"/>
      <c r="AC32" s="46"/>
    </row>
    <row r="33" spans="1:29" ht="39.950000000000003" customHeight="1" x14ac:dyDescent="0.45">
      <c r="A33" s="146"/>
      <c r="B33" s="149"/>
      <c r="C33" s="65">
        <v>30</v>
      </c>
      <c r="D33" s="75" t="s">
        <v>554</v>
      </c>
      <c r="E33" s="104" t="s">
        <v>555</v>
      </c>
      <c r="F33" s="48" t="s">
        <v>35</v>
      </c>
      <c r="G33" s="48" t="s">
        <v>40</v>
      </c>
      <c r="H33" s="94">
        <v>0.54</v>
      </c>
      <c r="I33" s="32"/>
      <c r="J33" s="38">
        <f t="shared" si="0"/>
        <v>0</v>
      </c>
      <c r="K33" s="39" t="str">
        <f t="shared" si="1"/>
        <v>OK</v>
      </c>
      <c r="L33" s="128"/>
      <c r="M33" s="128"/>
      <c r="N33" s="128"/>
      <c r="O33" s="128"/>
      <c r="P33" s="128"/>
      <c r="Q33" s="31"/>
      <c r="R33" s="31"/>
      <c r="S33" s="31"/>
      <c r="T33" s="31"/>
      <c r="U33" s="31"/>
      <c r="V33" s="31"/>
      <c r="W33" s="31"/>
      <c r="X33" s="46"/>
      <c r="Y33" s="46"/>
      <c r="Z33" s="46"/>
      <c r="AA33" s="46"/>
      <c r="AB33" s="46"/>
      <c r="AC33" s="46"/>
    </row>
    <row r="34" spans="1:29" ht="39.950000000000003" customHeight="1" x14ac:dyDescent="0.45">
      <c r="A34" s="146"/>
      <c r="B34" s="149"/>
      <c r="C34" s="65">
        <v>31</v>
      </c>
      <c r="D34" s="75" t="s">
        <v>556</v>
      </c>
      <c r="E34" s="104" t="s">
        <v>557</v>
      </c>
      <c r="F34" s="48" t="s">
        <v>35</v>
      </c>
      <c r="G34" s="48" t="s">
        <v>40</v>
      </c>
      <c r="H34" s="94">
        <v>0.25</v>
      </c>
      <c r="I34" s="32"/>
      <c r="J34" s="38">
        <f t="shared" si="0"/>
        <v>0</v>
      </c>
      <c r="K34" s="39" t="str">
        <f t="shared" si="1"/>
        <v>OK</v>
      </c>
      <c r="L34" s="128"/>
      <c r="M34" s="128"/>
      <c r="N34" s="128"/>
      <c r="O34" s="128"/>
      <c r="P34" s="128"/>
      <c r="Q34" s="31"/>
      <c r="R34" s="31"/>
      <c r="S34" s="31"/>
      <c r="T34" s="31"/>
      <c r="U34" s="31"/>
      <c r="V34" s="31"/>
      <c r="W34" s="31"/>
      <c r="X34" s="46"/>
      <c r="Y34" s="46"/>
      <c r="Z34" s="46"/>
      <c r="AA34" s="46"/>
      <c r="AB34" s="46"/>
      <c r="AC34" s="46"/>
    </row>
    <row r="35" spans="1:29" ht="39.950000000000003" customHeight="1" x14ac:dyDescent="0.45">
      <c r="A35" s="146"/>
      <c r="B35" s="149"/>
      <c r="C35" s="65">
        <v>32</v>
      </c>
      <c r="D35" s="75" t="s">
        <v>558</v>
      </c>
      <c r="E35" s="104" t="s">
        <v>559</v>
      </c>
      <c r="F35" s="48" t="s">
        <v>35</v>
      </c>
      <c r="G35" s="48" t="s">
        <v>40</v>
      </c>
      <c r="H35" s="94">
        <v>0.44</v>
      </c>
      <c r="I35" s="32"/>
      <c r="J35" s="38">
        <f t="shared" si="0"/>
        <v>0</v>
      </c>
      <c r="K35" s="39" t="str">
        <f t="shared" si="1"/>
        <v>OK</v>
      </c>
      <c r="L35" s="128"/>
      <c r="M35" s="128"/>
      <c r="N35" s="128"/>
      <c r="O35" s="128"/>
      <c r="P35" s="128"/>
      <c r="Q35" s="31"/>
      <c r="R35" s="31"/>
      <c r="S35" s="31"/>
      <c r="T35" s="31"/>
      <c r="U35" s="31"/>
      <c r="V35" s="31"/>
      <c r="W35" s="31"/>
      <c r="X35" s="46"/>
      <c r="Y35" s="46"/>
      <c r="Z35" s="46"/>
      <c r="AA35" s="46"/>
      <c r="AB35" s="46"/>
      <c r="AC35" s="46"/>
    </row>
    <row r="36" spans="1:29" ht="39.950000000000003" customHeight="1" x14ac:dyDescent="0.45">
      <c r="A36" s="146"/>
      <c r="B36" s="149"/>
      <c r="C36" s="65">
        <v>33</v>
      </c>
      <c r="D36" s="75" t="s">
        <v>560</v>
      </c>
      <c r="E36" s="104" t="s">
        <v>561</v>
      </c>
      <c r="F36" s="48" t="s">
        <v>35</v>
      </c>
      <c r="G36" s="48" t="s">
        <v>40</v>
      </c>
      <c r="H36" s="94">
        <v>0.52</v>
      </c>
      <c r="I36" s="32"/>
      <c r="J36" s="38">
        <f t="shared" si="0"/>
        <v>0</v>
      </c>
      <c r="K36" s="39" t="str">
        <f t="shared" si="1"/>
        <v>OK</v>
      </c>
      <c r="L36" s="128"/>
      <c r="M36" s="128"/>
      <c r="N36" s="128"/>
      <c r="O36" s="128"/>
      <c r="P36" s="128"/>
      <c r="Q36" s="31"/>
      <c r="R36" s="31"/>
      <c r="S36" s="31"/>
      <c r="T36" s="31"/>
      <c r="U36" s="31"/>
      <c r="V36" s="31"/>
      <c r="W36" s="31"/>
      <c r="X36" s="46"/>
      <c r="Y36" s="46"/>
      <c r="Z36" s="46"/>
      <c r="AA36" s="46"/>
      <c r="AB36" s="46"/>
      <c r="AC36" s="46"/>
    </row>
    <row r="37" spans="1:29" ht="39.950000000000003" customHeight="1" x14ac:dyDescent="0.45">
      <c r="A37" s="146"/>
      <c r="B37" s="149"/>
      <c r="C37" s="65">
        <v>34</v>
      </c>
      <c r="D37" s="75" t="s">
        <v>562</v>
      </c>
      <c r="E37" s="104" t="s">
        <v>563</v>
      </c>
      <c r="F37" s="48" t="s">
        <v>35</v>
      </c>
      <c r="G37" s="48" t="s">
        <v>40</v>
      </c>
      <c r="H37" s="94">
        <v>0.71</v>
      </c>
      <c r="I37" s="32"/>
      <c r="J37" s="38">
        <f t="shared" si="0"/>
        <v>0</v>
      </c>
      <c r="K37" s="39" t="str">
        <f t="shared" si="1"/>
        <v>OK</v>
      </c>
      <c r="L37" s="128"/>
      <c r="M37" s="128"/>
      <c r="N37" s="128"/>
      <c r="O37" s="128"/>
      <c r="P37" s="128"/>
      <c r="Q37" s="31"/>
      <c r="R37" s="31"/>
      <c r="S37" s="31"/>
      <c r="T37" s="31"/>
      <c r="U37" s="31"/>
      <c r="V37" s="31"/>
      <c r="W37" s="31"/>
      <c r="X37" s="46"/>
      <c r="Y37" s="46"/>
      <c r="Z37" s="46"/>
      <c r="AA37" s="46"/>
      <c r="AB37" s="46"/>
      <c r="AC37" s="46"/>
    </row>
    <row r="38" spans="1:29" ht="39.950000000000003" customHeight="1" x14ac:dyDescent="0.45">
      <c r="A38" s="146"/>
      <c r="B38" s="149"/>
      <c r="C38" s="65">
        <v>35</v>
      </c>
      <c r="D38" s="75" t="s">
        <v>564</v>
      </c>
      <c r="E38" s="104" t="s">
        <v>565</v>
      </c>
      <c r="F38" s="48" t="s">
        <v>35</v>
      </c>
      <c r="G38" s="48" t="s">
        <v>40</v>
      </c>
      <c r="H38" s="94">
        <v>0.42</v>
      </c>
      <c r="I38" s="32"/>
      <c r="J38" s="38">
        <f t="shared" si="0"/>
        <v>0</v>
      </c>
      <c r="K38" s="39" t="str">
        <f t="shared" si="1"/>
        <v>OK</v>
      </c>
      <c r="L38" s="128"/>
      <c r="M38" s="128"/>
      <c r="N38" s="128"/>
      <c r="O38" s="128"/>
      <c r="P38" s="128"/>
      <c r="Q38" s="31"/>
      <c r="R38" s="31"/>
      <c r="S38" s="31"/>
      <c r="T38" s="31"/>
      <c r="U38" s="31"/>
      <c r="V38" s="31"/>
      <c r="W38" s="31"/>
      <c r="X38" s="46"/>
      <c r="Y38" s="46"/>
      <c r="Z38" s="46"/>
      <c r="AA38" s="46"/>
      <c r="AB38" s="46"/>
      <c r="AC38" s="46"/>
    </row>
    <row r="39" spans="1:29" ht="39.950000000000003" customHeight="1" x14ac:dyDescent="0.45">
      <c r="A39" s="146"/>
      <c r="B39" s="149"/>
      <c r="C39" s="65">
        <v>36</v>
      </c>
      <c r="D39" s="75" t="s">
        <v>566</v>
      </c>
      <c r="E39" s="104" t="s">
        <v>567</v>
      </c>
      <c r="F39" s="48" t="s">
        <v>35</v>
      </c>
      <c r="G39" s="48" t="s">
        <v>40</v>
      </c>
      <c r="H39" s="94">
        <v>0.38</v>
      </c>
      <c r="I39" s="32"/>
      <c r="J39" s="38">
        <f t="shared" si="0"/>
        <v>0</v>
      </c>
      <c r="K39" s="39" t="str">
        <f t="shared" si="1"/>
        <v>OK</v>
      </c>
      <c r="L39" s="128"/>
      <c r="M39" s="128"/>
      <c r="N39" s="128"/>
      <c r="O39" s="128"/>
      <c r="P39" s="128"/>
      <c r="Q39" s="31"/>
      <c r="R39" s="31"/>
      <c r="S39" s="31"/>
      <c r="T39" s="31"/>
      <c r="U39" s="31"/>
      <c r="V39" s="31"/>
      <c r="W39" s="31"/>
      <c r="X39" s="46"/>
      <c r="Y39" s="46"/>
      <c r="Z39" s="46"/>
      <c r="AA39" s="46"/>
      <c r="AB39" s="46"/>
      <c r="AC39" s="46"/>
    </row>
    <row r="40" spans="1:29" ht="39.950000000000003" customHeight="1" x14ac:dyDescent="0.45">
      <c r="A40" s="146"/>
      <c r="B40" s="149"/>
      <c r="C40" s="65">
        <v>37</v>
      </c>
      <c r="D40" s="75" t="s">
        <v>568</v>
      </c>
      <c r="E40" s="104" t="s">
        <v>569</v>
      </c>
      <c r="F40" s="48" t="s">
        <v>35</v>
      </c>
      <c r="G40" s="48" t="s">
        <v>40</v>
      </c>
      <c r="H40" s="94">
        <v>0.56000000000000005</v>
      </c>
      <c r="I40" s="32"/>
      <c r="J40" s="38">
        <f t="shared" si="0"/>
        <v>0</v>
      </c>
      <c r="K40" s="39" t="str">
        <f t="shared" si="1"/>
        <v>OK</v>
      </c>
      <c r="L40" s="128"/>
      <c r="M40" s="128"/>
      <c r="N40" s="128"/>
      <c r="O40" s="128"/>
      <c r="P40" s="128"/>
      <c r="Q40" s="31"/>
      <c r="R40" s="31"/>
      <c r="S40" s="31"/>
      <c r="T40" s="31"/>
      <c r="U40" s="31"/>
      <c r="V40" s="31"/>
      <c r="W40" s="31"/>
      <c r="X40" s="46"/>
      <c r="Y40" s="46"/>
      <c r="Z40" s="46"/>
      <c r="AA40" s="46"/>
      <c r="AB40" s="46"/>
      <c r="AC40" s="46"/>
    </row>
    <row r="41" spans="1:29" ht="39.950000000000003" customHeight="1" x14ac:dyDescent="0.45">
      <c r="A41" s="146"/>
      <c r="B41" s="149"/>
      <c r="C41" s="65">
        <v>38</v>
      </c>
      <c r="D41" s="75" t="s">
        <v>570</v>
      </c>
      <c r="E41" s="104" t="s">
        <v>571</v>
      </c>
      <c r="F41" s="48" t="s">
        <v>35</v>
      </c>
      <c r="G41" s="48" t="s">
        <v>40</v>
      </c>
      <c r="H41" s="94">
        <v>0.6</v>
      </c>
      <c r="I41" s="32"/>
      <c r="J41" s="38">
        <f t="shared" si="0"/>
        <v>0</v>
      </c>
      <c r="K41" s="39" t="str">
        <f t="shared" si="1"/>
        <v>OK</v>
      </c>
      <c r="L41" s="128"/>
      <c r="M41" s="128"/>
      <c r="N41" s="128"/>
      <c r="O41" s="128"/>
      <c r="P41" s="128"/>
      <c r="Q41" s="31"/>
      <c r="R41" s="31"/>
      <c r="S41" s="31"/>
      <c r="T41" s="31"/>
      <c r="U41" s="31"/>
      <c r="V41" s="31"/>
      <c r="W41" s="31"/>
      <c r="X41" s="46"/>
      <c r="Y41" s="46"/>
      <c r="Z41" s="46"/>
      <c r="AA41" s="46"/>
      <c r="AB41" s="46"/>
      <c r="AC41" s="46"/>
    </row>
    <row r="42" spans="1:29" ht="39.950000000000003" customHeight="1" x14ac:dyDescent="0.45">
      <c r="A42" s="146"/>
      <c r="B42" s="149"/>
      <c r="C42" s="65">
        <v>39</v>
      </c>
      <c r="D42" s="75" t="s">
        <v>572</v>
      </c>
      <c r="E42" s="104" t="s">
        <v>573</v>
      </c>
      <c r="F42" s="48" t="s">
        <v>35</v>
      </c>
      <c r="G42" s="48" t="s">
        <v>40</v>
      </c>
      <c r="H42" s="94">
        <v>0.47</v>
      </c>
      <c r="I42" s="32"/>
      <c r="J42" s="38">
        <f t="shared" si="0"/>
        <v>0</v>
      </c>
      <c r="K42" s="39" t="str">
        <f t="shared" si="1"/>
        <v>OK</v>
      </c>
      <c r="L42" s="128"/>
      <c r="M42" s="128"/>
      <c r="N42" s="128"/>
      <c r="O42" s="128"/>
      <c r="P42" s="128"/>
      <c r="Q42" s="31"/>
      <c r="R42" s="31"/>
      <c r="S42" s="31"/>
      <c r="T42" s="31"/>
      <c r="U42" s="31"/>
      <c r="V42" s="31"/>
      <c r="W42" s="31"/>
      <c r="X42" s="46"/>
      <c r="Y42" s="46"/>
      <c r="Z42" s="46"/>
      <c r="AA42" s="46"/>
      <c r="AB42" s="46"/>
      <c r="AC42" s="46"/>
    </row>
    <row r="43" spans="1:29" ht="39.950000000000003" customHeight="1" x14ac:dyDescent="0.45">
      <c r="A43" s="146"/>
      <c r="B43" s="149"/>
      <c r="C43" s="65">
        <v>40</v>
      </c>
      <c r="D43" s="75" t="s">
        <v>54</v>
      </c>
      <c r="E43" s="104" t="s">
        <v>574</v>
      </c>
      <c r="F43" s="48" t="s">
        <v>35</v>
      </c>
      <c r="G43" s="48" t="s">
        <v>40</v>
      </c>
      <c r="H43" s="94">
        <v>0.61</v>
      </c>
      <c r="I43" s="32"/>
      <c r="J43" s="38">
        <f t="shared" si="0"/>
        <v>0</v>
      </c>
      <c r="K43" s="39" t="str">
        <f t="shared" si="1"/>
        <v>OK</v>
      </c>
      <c r="L43" s="128"/>
      <c r="M43" s="128"/>
      <c r="N43" s="128"/>
      <c r="O43" s="128"/>
      <c r="P43" s="128"/>
      <c r="Q43" s="31"/>
      <c r="R43" s="31"/>
      <c r="S43" s="31"/>
      <c r="T43" s="31"/>
      <c r="U43" s="31"/>
      <c r="V43" s="31"/>
      <c r="W43" s="31"/>
      <c r="X43" s="46"/>
      <c r="Y43" s="46"/>
      <c r="Z43" s="46"/>
      <c r="AA43" s="46"/>
      <c r="AB43" s="46"/>
      <c r="AC43" s="46"/>
    </row>
    <row r="44" spans="1:29" ht="39.950000000000003" customHeight="1" x14ac:dyDescent="0.45">
      <c r="A44" s="146"/>
      <c r="B44" s="149"/>
      <c r="C44" s="65">
        <v>41</v>
      </c>
      <c r="D44" s="75" t="s">
        <v>55</v>
      </c>
      <c r="E44" s="104" t="s">
        <v>575</v>
      </c>
      <c r="F44" s="48" t="s">
        <v>35</v>
      </c>
      <c r="G44" s="48" t="s">
        <v>40</v>
      </c>
      <c r="H44" s="94">
        <v>0.97</v>
      </c>
      <c r="I44" s="32"/>
      <c r="J44" s="38">
        <f t="shared" si="0"/>
        <v>0</v>
      </c>
      <c r="K44" s="39" t="str">
        <f t="shared" si="1"/>
        <v>OK</v>
      </c>
      <c r="L44" s="128"/>
      <c r="M44" s="128"/>
      <c r="N44" s="128"/>
      <c r="O44" s="128"/>
      <c r="P44" s="128"/>
      <c r="Q44" s="31"/>
      <c r="R44" s="31"/>
      <c r="S44" s="31"/>
      <c r="T44" s="31"/>
      <c r="U44" s="31"/>
      <c r="V44" s="31"/>
      <c r="W44" s="31"/>
      <c r="X44" s="46"/>
      <c r="Y44" s="46"/>
      <c r="Z44" s="46"/>
      <c r="AA44" s="46"/>
      <c r="AB44" s="46"/>
      <c r="AC44" s="46"/>
    </row>
    <row r="45" spans="1:29" ht="39.950000000000003" customHeight="1" x14ac:dyDescent="0.45">
      <c r="A45" s="146"/>
      <c r="B45" s="149"/>
      <c r="C45" s="65">
        <v>42</v>
      </c>
      <c r="D45" s="75" t="s">
        <v>56</v>
      </c>
      <c r="E45" s="104" t="s">
        <v>576</v>
      </c>
      <c r="F45" s="48" t="s">
        <v>35</v>
      </c>
      <c r="G45" s="48" t="s">
        <v>40</v>
      </c>
      <c r="H45" s="94">
        <v>0.23</v>
      </c>
      <c r="I45" s="32"/>
      <c r="J45" s="38">
        <f t="shared" si="0"/>
        <v>0</v>
      </c>
      <c r="K45" s="39" t="str">
        <f t="shared" si="1"/>
        <v>OK</v>
      </c>
      <c r="L45" s="128"/>
      <c r="M45" s="128"/>
      <c r="N45" s="128"/>
      <c r="O45" s="128"/>
      <c r="P45" s="128"/>
      <c r="Q45" s="31"/>
      <c r="R45" s="31"/>
      <c r="S45" s="31"/>
      <c r="T45" s="31"/>
      <c r="U45" s="31"/>
      <c r="V45" s="31"/>
      <c r="W45" s="31"/>
      <c r="X45" s="46"/>
      <c r="Y45" s="46"/>
      <c r="Z45" s="46"/>
      <c r="AA45" s="46"/>
      <c r="AB45" s="46"/>
      <c r="AC45" s="46"/>
    </row>
    <row r="46" spans="1:29" ht="39.950000000000003" customHeight="1" x14ac:dyDescent="0.45">
      <c r="A46" s="146"/>
      <c r="B46" s="149"/>
      <c r="C46" s="65">
        <v>43</v>
      </c>
      <c r="D46" s="75" t="s">
        <v>57</v>
      </c>
      <c r="E46" s="104" t="s">
        <v>577</v>
      </c>
      <c r="F46" s="48" t="s">
        <v>35</v>
      </c>
      <c r="G46" s="48" t="s">
        <v>40</v>
      </c>
      <c r="H46" s="94">
        <v>0.4</v>
      </c>
      <c r="I46" s="32"/>
      <c r="J46" s="38">
        <f t="shared" si="0"/>
        <v>0</v>
      </c>
      <c r="K46" s="39" t="str">
        <f t="shared" si="1"/>
        <v>OK</v>
      </c>
      <c r="L46" s="128"/>
      <c r="M46" s="128"/>
      <c r="N46" s="128"/>
      <c r="O46" s="128"/>
      <c r="P46" s="128"/>
      <c r="Q46" s="31"/>
      <c r="R46" s="31"/>
      <c r="S46" s="31"/>
      <c r="T46" s="31"/>
      <c r="U46" s="31"/>
      <c r="V46" s="31"/>
      <c r="W46" s="31"/>
      <c r="X46" s="46"/>
      <c r="Y46" s="46"/>
      <c r="Z46" s="46"/>
      <c r="AA46" s="46"/>
      <c r="AB46" s="46"/>
      <c r="AC46" s="46"/>
    </row>
    <row r="47" spans="1:29" ht="39.950000000000003" customHeight="1" x14ac:dyDescent="0.45">
      <c r="A47" s="146"/>
      <c r="B47" s="149"/>
      <c r="C47" s="65">
        <v>44</v>
      </c>
      <c r="D47" s="75" t="s">
        <v>578</v>
      </c>
      <c r="E47" s="104" t="s">
        <v>579</v>
      </c>
      <c r="F47" s="48" t="s">
        <v>35</v>
      </c>
      <c r="G47" s="48" t="s">
        <v>40</v>
      </c>
      <c r="H47" s="94">
        <v>0.38</v>
      </c>
      <c r="I47" s="32"/>
      <c r="J47" s="38">
        <f t="shared" si="0"/>
        <v>0</v>
      </c>
      <c r="K47" s="39" t="str">
        <f t="shared" si="1"/>
        <v>OK</v>
      </c>
      <c r="L47" s="128"/>
      <c r="M47" s="128"/>
      <c r="N47" s="128"/>
      <c r="O47" s="128"/>
      <c r="P47" s="128"/>
      <c r="Q47" s="31"/>
      <c r="R47" s="31"/>
      <c r="S47" s="31"/>
      <c r="T47" s="31"/>
      <c r="U47" s="31"/>
      <c r="V47" s="31"/>
      <c r="W47" s="31"/>
      <c r="X47" s="46"/>
      <c r="Y47" s="46"/>
      <c r="Z47" s="46"/>
      <c r="AA47" s="46"/>
      <c r="AB47" s="46"/>
      <c r="AC47" s="46"/>
    </row>
    <row r="48" spans="1:29" ht="39.950000000000003" customHeight="1" x14ac:dyDescent="0.45">
      <c r="A48" s="146"/>
      <c r="B48" s="149"/>
      <c r="C48" s="65">
        <v>45</v>
      </c>
      <c r="D48" s="75" t="s">
        <v>58</v>
      </c>
      <c r="E48" s="104" t="s">
        <v>580</v>
      </c>
      <c r="F48" s="48" t="s">
        <v>35</v>
      </c>
      <c r="G48" s="48" t="s">
        <v>40</v>
      </c>
      <c r="H48" s="94">
        <v>0.04</v>
      </c>
      <c r="I48" s="32"/>
      <c r="J48" s="38">
        <f t="shared" si="0"/>
        <v>0</v>
      </c>
      <c r="K48" s="39" t="str">
        <f t="shared" si="1"/>
        <v>OK</v>
      </c>
      <c r="L48" s="128"/>
      <c r="M48" s="128"/>
      <c r="N48" s="128"/>
      <c r="O48" s="128"/>
      <c r="P48" s="128"/>
      <c r="Q48" s="31"/>
      <c r="R48" s="31"/>
      <c r="S48" s="31"/>
      <c r="T48" s="31"/>
      <c r="U48" s="31"/>
      <c r="V48" s="31"/>
      <c r="W48" s="31"/>
      <c r="X48" s="46"/>
      <c r="Y48" s="46"/>
      <c r="Z48" s="46"/>
      <c r="AA48" s="46"/>
      <c r="AB48" s="46"/>
      <c r="AC48" s="46"/>
    </row>
    <row r="49" spans="1:29" ht="39.950000000000003" customHeight="1" x14ac:dyDescent="0.45">
      <c r="A49" s="146"/>
      <c r="B49" s="149"/>
      <c r="C49" s="65">
        <v>46</v>
      </c>
      <c r="D49" s="75" t="s">
        <v>59</v>
      </c>
      <c r="E49" s="104" t="s">
        <v>581</v>
      </c>
      <c r="F49" s="48" t="s">
        <v>35</v>
      </c>
      <c r="G49" s="48" t="s">
        <v>40</v>
      </c>
      <c r="H49" s="94">
        <v>0.49</v>
      </c>
      <c r="I49" s="32"/>
      <c r="J49" s="38">
        <f t="shared" si="0"/>
        <v>0</v>
      </c>
      <c r="K49" s="39" t="str">
        <f t="shared" si="1"/>
        <v>OK</v>
      </c>
      <c r="L49" s="128"/>
      <c r="M49" s="128"/>
      <c r="N49" s="128"/>
      <c r="O49" s="128"/>
      <c r="P49" s="128"/>
      <c r="Q49" s="31"/>
      <c r="R49" s="31"/>
      <c r="S49" s="31"/>
      <c r="T49" s="31"/>
      <c r="U49" s="31"/>
      <c r="V49" s="31"/>
      <c r="W49" s="31"/>
      <c r="X49" s="46"/>
      <c r="Y49" s="46"/>
      <c r="Z49" s="46"/>
      <c r="AA49" s="46"/>
      <c r="AB49" s="46"/>
      <c r="AC49" s="46"/>
    </row>
    <row r="50" spans="1:29" ht="39.950000000000003" customHeight="1" x14ac:dyDescent="0.45">
      <c r="A50" s="146"/>
      <c r="B50" s="149"/>
      <c r="C50" s="65">
        <v>47</v>
      </c>
      <c r="D50" s="75" t="s">
        <v>60</v>
      </c>
      <c r="E50" s="104" t="s">
        <v>582</v>
      </c>
      <c r="F50" s="48" t="s">
        <v>35</v>
      </c>
      <c r="G50" s="48" t="s">
        <v>40</v>
      </c>
      <c r="H50" s="94">
        <v>0.54</v>
      </c>
      <c r="I50" s="32"/>
      <c r="J50" s="38">
        <f t="shared" si="0"/>
        <v>0</v>
      </c>
      <c r="K50" s="39" t="str">
        <f t="shared" si="1"/>
        <v>OK</v>
      </c>
      <c r="L50" s="128"/>
      <c r="M50" s="128"/>
      <c r="N50" s="128"/>
      <c r="O50" s="128"/>
      <c r="P50" s="128"/>
      <c r="Q50" s="31"/>
      <c r="R50" s="31"/>
      <c r="S50" s="31"/>
      <c r="T50" s="31"/>
      <c r="U50" s="31"/>
      <c r="V50" s="31"/>
      <c r="W50" s="31"/>
      <c r="X50" s="46"/>
      <c r="Y50" s="46"/>
      <c r="Z50" s="46"/>
      <c r="AA50" s="46"/>
      <c r="AB50" s="46"/>
      <c r="AC50" s="46"/>
    </row>
    <row r="51" spans="1:29" ht="39.950000000000003" customHeight="1" x14ac:dyDescent="0.45">
      <c r="A51" s="146"/>
      <c r="B51" s="149"/>
      <c r="C51" s="65">
        <v>48</v>
      </c>
      <c r="D51" s="75" t="s">
        <v>61</v>
      </c>
      <c r="E51" s="104" t="s">
        <v>583</v>
      </c>
      <c r="F51" s="48" t="s">
        <v>35</v>
      </c>
      <c r="G51" s="48" t="s">
        <v>40</v>
      </c>
      <c r="H51" s="94">
        <v>0.54</v>
      </c>
      <c r="I51" s="32"/>
      <c r="J51" s="38">
        <f t="shared" si="0"/>
        <v>0</v>
      </c>
      <c r="K51" s="39" t="str">
        <f t="shared" si="1"/>
        <v>OK</v>
      </c>
      <c r="L51" s="128"/>
      <c r="M51" s="128"/>
      <c r="N51" s="128"/>
      <c r="O51" s="128"/>
      <c r="P51" s="128"/>
      <c r="Q51" s="31"/>
      <c r="R51" s="31"/>
      <c r="S51" s="31"/>
      <c r="T51" s="31"/>
      <c r="U51" s="31"/>
      <c r="V51" s="31"/>
      <c r="W51" s="31"/>
      <c r="X51" s="46"/>
      <c r="Y51" s="46"/>
      <c r="Z51" s="46"/>
      <c r="AA51" s="46"/>
      <c r="AB51" s="46"/>
      <c r="AC51" s="46"/>
    </row>
    <row r="52" spans="1:29" ht="39.950000000000003" customHeight="1" x14ac:dyDescent="0.45">
      <c r="A52" s="146"/>
      <c r="B52" s="149"/>
      <c r="C52" s="65">
        <v>49</v>
      </c>
      <c r="D52" s="75" t="s">
        <v>62</v>
      </c>
      <c r="E52" s="104" t="s">
        <v>584</v>
      </c>
      <c r="F52" s="48" t="s">
        <v>35</v>
      </c>
      <c r="G52" s="48" t="s">
        <v>40</v>
      </c>
      <c r="H52" s="94">
        <v>0.56000000000000005</v>
      </c>
      <c r="I52" s="32"/>
      <c r="J52" s="38">
        <f t="shared" si="0"/>
        <v>0</v>
      </c>
      <c r="K52" s="39" t="str">
        <f t="shared" si="1"/>
        <v>OK</v>
      </c>
      <c r="L52" s="128"/>
      <c r="M52" s="128"/>
      <c r="N52" s="128"/>
      <c r="O52" s="128"/>
      <c r="P52" s="128"/>
      <c r="Q52" s="31"/>
      <c r="R52" s="31"/>
      <c r="S52" s="31"/>
      <c r="T52" s="31"/>
      <c r="U52" s="31"/>
      <c r="V52" s="31"/>
      <c r="W52" s="31"/>
      <c r="X52" s="46"/>
      <c r="Y52" s="46"/>
      <c r="Z52" s="46"/>
      <c r="AA52" s="46"/>
      <c r="AB52" s="46"/>
      <c r="AC52" s="46"/>
    </row>
    <row r="53" spans="1:29" ht="39.950000000000003" customHeight="1" x14ac:dyDescent="0.45">
      <c r="A53" s="146"/>
      <c r="B53" s="149"/>
      <c r="C53" s="65">
        <v>50</v>
      </c>
      <c r="D53" s="75" t="s">
        <v>67</v>
      </c>
      <c r="E53" s="104" t="s">
        <v>585</v>
      </c>
      <c r="F53" s="48" t="s">
        <v>35</v>
      </c>
      <c r="G53" s="48" t="s">
        <v>40</v>
      </c>
      <c r="H53" s="94">
        <v>0.25</v>
      </c>
      <c r="I53" s="32"/>
      <c r="J53" s="38">
        <f t="shared" si="0"/>
        <v>0</v>
      </c>
      <c r="K53" s="39" t="str">
        <f t="shared" si="1"/>
        <v>OK</v>
      </c>
      <c r="L53" s="128"/>
      <c r="M53" s="128"/>
      <c r="N53" s="128"/>
      <c r="O53" s="128"/>
      <c r="P53" s="128"/>
      <c r="Q53" s="31"/>
      <c r="R53" s="31"/>
      <c r="S53" s="31"/>
      <c r="T53" s="31"/>
      <c r="U53" s="31"/>
      <c r="V53" s="31"/>
      <c r="W53" s="31"/>
      <c r="X53" s="46"/>
      <c r="Y53" s="46"/>
      <c r="Z53" s="46"/>
      <c r="AA53" s="46"/>
      <c r="AB53" s="46"/>
      <c r="AC53" s="46"/>
    </row>
    <row r="54" spans="1:29" ht="39.950000000000003" customHeight="1" x14ac:dyDescent="0.45">
      <c r="A54" s="146"/>
      <c r="B54" s="149"/>
      <c r="C54" s="65">
        <v>51</v>
      </c>
      <c r="D54" s="75" t="s">
        <v>66</v>
      </c>
      <c r="E54" s="104" t="s">
        <v>586</v>
      </c>
      <c r="F54" s="48" t="s">
        <v>35</v>
      </c>
      <c r="G54" s="48" t="s">
        <v>40</v>
      </c>
      <c r="H54" s="94">
        <v>0.55000000000000004</v>
      </c>
      <c r="I54" s="32"/>
      <c r="J54" s="38">
        <f t="shared" si="0"/>
        <v>0</v>
      </c>
      <c r="K54" s="39" t="str">
        <f t="shared" si="1"/>
        <v>OK</v>
      </c>
      <c r="L54" s="128"/>
      <c r="M54" s="128"/>
      <c r="N54" s="128"/>
      <c r="O54" s="128"/>
      <c r="P54" s="128"/>
      <c r="Q54" s="31"/>
      <c r="R54" s="31"/>
      <c r="S54" s="31"/>
      <c r="T54" s="31"/>
      <c r="U54" s="31"/>
      <c r="V54" s="31"/>
      <c r="W54" s="31"/>
      <c r="X54" s="46"/>
      <c r="Y54" s="46"/>
      <c r="Z54" s="46"/>
      <c r="AA54" s="46"/>
      <c r="AB54" s="46"/>
      <c r="AC54" s="46"/>
    </row>
    <row r="55" spans="1:29" ht="39.950000000000003" customHeight="1" x14ac:dyDescent="0.45">
      <c r="A55" s="146"/>
      <c r="B55" s="149"/>
      <c r="C55" s="65">
        <v>52</v>
      </c>
      <c r="D55" s="75" t="s">
        <v>68</v>
      </c>
      <c r="E55" s="104" t="s">
        <v>587</v>
      </c>
      <c r="F55" s="48" t="s">
        <v>35</v>
      </c>
      <c r="G55" s="48" t="s">
        <v>40</v>
      </c>
      <c r="H55" s="94">
        <v>0.6</v>
      </c>
      <c r="I55" s="32"/>
      <c r="J55" s="38">
        <f t="shared" si="0"/>
        <v>0</v>
      </c>
      <c r="K55" s="39" t="str">
        <f t="shared" si="1"/>
        <v>OK</v>
      </c>
      <c r="L55" s="128"/>
      <c r="M55" s="128"/>
      <c r="N55" s="128"/>
      <c r="O55" s="128"/>
      <c r="P55" s="128"/>
      <c r="Q55" s="31"/>
      <c r="R55" s="31"/>
      <c r="S55" s="31"/>
      <c r="T55" s="31"/>
      <c r="U55" s="31"/>
      <c r="V55" s="31"/>
      <c r="W55" s="31"/>
      <c r="X55" s="46"/>
      <c r="Y55" s="46"/>
      <c r="Z55" s="46"/>
      <c r="AA55" s="46"/>
      <c r="AB55" s="46"/>
      <c r="AC55" s="46"/>
    </row>
    <row r="56" spans="1:29" ht="39.950000000000003" customHeight="1" x14ac:dyDescent="0.45">
      <c r="A56" s="146"/>
      <c r="B56" s="149"/>
      <c r="C56" s="65">
        <v>53</v>
      </c>
      <c r="D56" s="75" t="s">
        <v>69</v>
      </c>
      <c r="E56" s="104" t="s">
        <v>588</v>
      </c>
      <c r="F56" s="48" t="s">
        <v>35</v>
      </c>
      <c r="G56" s="48" t="s">
        <v>40</v>
      </c>
      <c r="H56" s="94">
        <v>0.03</v>
      </c>
      <c r="I56" s="32"/>
      <c r="J56" s="38">
        <f t="shared" si="0"/>
        <v>0</v>
      </c>
      <c r="K56" s="39" t="str">
        <f t="shared" si="1"/>
        <v>OK</v>
      </c>
      <c r="L56" s="128"/>
      <c r="M56" s="128"/>
      <c r="N56" s="128"/>
      <c r="O56" s="128"/>
      <c r="P56" s="128"/>
      <c r="Q56" s="31"/>
      <c r="R56" s="31"/>
      <c r="S56" s="31"/>
      <c r="T56" s="31"/>
      <c r="U56" s="31"/>
      <c r="V56" s="31"/>
      <c r="W56" s="31"/>
      <c r="X56" s="46"/>
      <c r="Y56" s="46"/>
      <c r="Z56" s="46"/>
      <c r="AA56" s="46"/>
      <c r="AB56" s="46"/>
      <c r="AC56" s="46"/>
    </row>
    <row r="57" spans="1:29" ht="39.950000000000003" customHeight="1" x14ac:dyDescent="0.45">
      <c r="A57" s="146"/>
      <c r="B57" s="149"/>
      <c r="C57" s="65">
        <v>54</v>
      </c>
      <c r="D57" s="75" t="s">
        <v>70</v>
      </c>
      <c r="E57" s="104" t="s">
        <v>589</v>
      </c>
      <c r="F57" s="48" t="s">
        <v>35</v>
      </c>
      <c r="G57" s="48" t="s">
        <v>40</v>
      </c>
      <c r="H57" s="94">
        <v>0.05</v>
      </c>
      <c r="I57" s="32"/>
      <c r="J57" s="38">
        <f t="shared" si="0"/>
        <v>0</v>
      </c>
      <c r="K57" s="39" t="str">
        <f t="shared" si="1"/>
        <v>OK</v>
      </c>
      <c r="L57" s="128"/>
      <c r="M57" s="128"/>
      <c r="N57" s="128"/>
      <c r="O57" s="128"/>
      <c r="P57" s="128"/>
      <c r="Q57" s="31"/>
      <c r="R57" s="31"/>
      <c r="S57" s="31"/>
      <c r="T57" s="31"/>
      <c r="U57" s="31"/>
      <c r="V57" s="31"/>
      <c r="W57" s="31"/>
      <c r="X57" s="46"/>
      <c r="Y57" s="46"/>
      <c r="Z57" s="46"/>
      <c r="AA57" s="46"/>
      <c r="AB57" s="46"/>
      <c r="AC57" s="46"/>
    </row>
    <row r="58" spans="1:29" ht="39.950000000000003" customHeight="1" x14ac:dyDescent="0.45">
      <c r="A58" s="146"/>
      <c r="B58" s="149"/>
      <c r="C58" s="65">
        <v>55</v>
      </c>
      <c r="D58" s="75" t="s">
        <v>72</v>
      </c>
      <c r="E58" s="104" t="s">
        <v>590</v>
      </c>
      <c r="F58" s="48" t="s">
        <v>35</v>
      </c>
      <c r="G58" s="48" t="s">
        <v>40</v>
      </c>
      <c r="H58" s="94">
        <v>0.04</v>
      </c>
      <c r="I58" s="32"/>
      <c r="J58" s="38">
        <f t="shared" si="0"/>
        <v>0</v>
      </c>
      <c r="K58" s="39" t="str">
        <f t="shared" si="1"/>
        <v>OK</v>
      </c>
      <c r="L58" s="128"/>
      <c r="M58" s="128"/>
      <c r="N58" s="128"/>
      <c r="O58" s="128"/>
      <c r="P58" s="128"/>
      <c r="Q58" s="31"/>
      <c r="R58" s="31"/>
      <c r="S58" s="31"/>
      <c r="T58" s="31"/>
      <c r="U58" s="31"/>
      <c r="V58" s="31"/>
      <c r="W58" s="31"/>
      <c r="X58" s="46"/>
      <c r="Y58" s="46"/>
      <c r="Z58" s="46"/>
      <c r="AA58" s="46"/>
      <c r="AB58" s="46"/>
      <c r="AC58" s="46"/>
    </row>
    <row r="59" spans="1:29" ht="39.950000000000003" customHeight="1" x14ac:dyDescent="0.45">
      <c r="A59" s="146"/>
      <c r="B59" s="149"/>
      <c r="C59" s="65">
        <v>56</v>
      </c>
      <c r="D59" s="75" t="s">
        <v>73</v>
      </c>
      <c r="E59" s="104" t="s">
        <v>591</v>
      </c>
      <c r="F59" s="48" t="s">
        <v>35</v>
      </c>
      <c r="G59" s="48" t="s">
        <v>40</v>
      </c>
      <c r="H59" s="94">
        <v>0.05</v>
      </c>
      <c r="I59" s="32"/>
      <c r="J59" s="38">
        <f t="shared" si="0"/>
        <v>0</v>
      </c>
      <c r="K59" s="39" t="str">
        <f t="shared" si="1"/>
        <v>OK</v>
      </c>
      <c r="L59" s="128"/>
      <c r="M59" s="128"/>
      <c r="N59" s="128"/>
      <c r="O59" s="128"/>
      <c r="P59" s="128"/>
      <c r="Q59" s="31"/>
      <c r="R59" s="31"/>
      <c r="S59" s="31"/>
      <c r="T59" s="31"/>
      <c r="U59" s="31"/>
      <c r="V59" s="31"/>
      <c r="W59" s="31"/>
      <c r="X59" s="46"/>
      <c r="Y59" s="46"/>
      <c r="Z59" s="46"/>
      <c r="AA59" s="46"/>
      <c r="AB59" s="46"/>
      <c r="AC59" s="46"/>
    </row>
    <row r="60" spans="1:29" ht="39.950000000000003" customHeight="1" x14ac:dyDescent="0.45">
      <c r="A60" s="146"/>
      <c r="B60" s="149"/>
      <c r="C60" s="65">
        <v>57</v>
      </c>
      <c r="D60" s="75" t="s">
        <v>74</v>
      </c>
      <c r="E60" s="104" t="s">
        <v>592</v>
      </c>
      <c r="F60" s="48" t="s">
        <v>35</v>
      </c>
      <c r="G60" s="48" t="s">
        <v>40</v>
      </c>
      <c r="H60" s="94">
        <v>0.06</v>
      </c>
      <c r="I60" s="32"/>
      <c r="J60" s="38">
        <f t="shared" si="0"/>
        <v>0</v>
      </c>
      <c r="K60" s="39" t="str">
        <f t="shared" si="1"/>
        <v>OK</v>
      </c>
      <c r="L60" s="128"/>
      <c r="M60" s="128"/>
      <c r="N60" s="128"/>
      <c r="O60" s="128"/>
      <c r="P60" s="128"/>
      <c r="Q60" s="31"/>
      <c r="R60" s="31"/>
      <c r="S60" s="31"/>
      <c r="T60" s="31"/>
      <c r="U60" s="31"/>
      <c r="V60" s="31"/>
      <c r="W60" s="31"/>
      <c r="X60" s="46"/>
      <c r="Y60" s="46"/>
      <c r="Z60" s="46"/>
      <c r="AA60" s="46"/>
      <c r="AB60" s="46"/>
      <c r="AC60" s="46"/>
    </row>
    <row r="61" spans="1:29" ht="39.950000000000003" customHeight="1" x14ac:dyDescent="0.45">
      <c r="A61" s="146"/>
      <c r="B61" s="149"/>
      <c r="C61" s="65">
        <v>58</v>
      </c>
      <c r="D61" s="75" t="s">
        <v>75</v>
      </c>
      <c r="E61" s="104" t="s">
        <v>593</v>
      </c>
      <c r="F61" s="48" t="s">
        <v>35</v>
      </c>
      <c r="G61" s="48" t="s">
        <v>40</v>
      </c>
      <c r="H61" s="94">
        <v>0.11</v>
      </c>
      <c r="I61" s="32"/>
      <c r="J61" s="38">
        <f t="shared" si="0"/>
        <v>0</v>
      </c>
      <c r="K61" s="39" t="str">
        <f t="shared" si="1"/>
        <v>OK</v>
      </c>
      <c r="L61" s="128"/>
      <c r="M61" s="128"/>
      <c r="N61" s="128"/>
      <c r="O61" s="128"/>
      <c r="P61" s="128"/>
      <c r="Q61" s="31"/>
      <c r="R61" s="31"/>
      <c r="S61" s="31"/>
      <c r="T61" s="31"/>
      <c r="U61" s="31"/>
      <c r="V61" s="31"/>
      <c r="W61" s="31"/>
      <c r="X61" s="46"/>
      <c r="Y61" s="46"/>
      <c r="Z61" s="46"/>
      <c r="AA61" s="46"/>
      <c r="AB61" s="46"/>
      <c r="AC61" s="46"/>
    </row>
    <row r="62" spans="1:29" ht="39.950000000000003" customHeight="1" x14ac:dyDescent="0.45">
      <c r="A62" s="146"/>
      <c r="B62" s="149"/>
      <c r="C62" s="65">
        <v>59</v>
      </c>
      <c r="D62" s="75" t="s">
        <v>76</v>
      </c>
      <c r="E62" s="104" t="s">
        <v>594</v>
      </c>
      <c r="F62" s="48" t="s">
        <v>35</v>
      </c>
      <c r="G62" s="48" t="s">
        <v>40</v>
      </c>
      <c r="H62" s="94">
        <v>0.1</v>
      </c>
      <c r="I62" s="32"/>
      <c r="J62" s="38">
        <f t="shared" si="0"/>
        <v>0</v>
      </c>
      <c r="K62" s="39" t="str">
        <f t="shared" si="1"/>
        <v>OK</v>
      </c>
      <c r="L62" s="128"/>
      <c r="M62" s="128"/>
      <c r="N62" s="128"/>
      <c r="O62" s="128"/>
      <c r="P62" s="128"/>
      <c r="Q62" s="31"/>
      <c r="R62" s="31"/>
      <c r="S62" s="31"/>
      <c r="T62" s="31"/>
      <c r="U62" s="31"/>
      <c r="V62" s="31"/>
      <c r="W62" s="31"/>
      <c r="X62" s="46"/>
      <c r="Y62" s="46"/>
      <c r="Z62" s="46"/>
      <c r="AA62" s="46"/>
      <c r="AB62" s="46"/>
      <c r="AC62" s="46"/>
    </row>
    <row r="63" spans="1:29" ht="39.950000000000003" customHeight="1" x14ac:dyDescent="0.45">
      <c r="A63" s="146"/>
      <c r="B63" s="149"/>
      <c r="C63" s="65">
        <v>60</v>
      </c>
      <c r="D63" s="75" t="s">
        <v>77</v>
      </c>
      <c r="E63" s="104" t="s">
        <v>595</v>
      </c>
      <c r="F63" s="48" t="s">
        <v>35</v>
      </c>
      <c r="G63" s="48" t="s">
        <v>40</v>
      </c>
      <c r="H63" s="94">
        <v>0.18</v>
      </c>
      <c r="I63" s="32"/>
      <c r="J63" s="38">
        <f t="shared" si="0"/>
        <v>0</v>
      </c>
      <c r="K63" s="39" t="str">
        <f t="shared" si="1"/>
        <v>OK</v>
      </c>
      <c r="L63" s="128"/>
      <c r="M63" s="128"/>
      <c r="N63" s="128"/>
      <c r="O63" s="128"/>
      <c r="P63" s="128"/>
      <c r="Q63" s="31"/>
      <c r="R63" s="31"/>
      <c r="S63" s="31"/>
      <c r="T63" s="31"/>
      <c r="U63" s="31"/>
      <c r="V63" s="31"/>
      <c r="W63" s="31"/>
      <c r="X63" s="46"/>
      <c r="Y63" s="46"/>
      <c r="Z63" s="46"/>
      <c r="AA63" s="46"/>
      <c r="AB63" s="46"/>
      <c r="AC63" s="46"/>
    </row>
    <row r="64" spans="1:29" ht="39.950000000000003" customHeight="1" x14ac:dyDescent="0.45">
      <c r="A64" s="146"/>
      <c r="B64" s="149"/>
      <c r="C64" s="65">
        <v>61</v>
      </c>
      <c r="D64" s="75" t="s">
        <v>78</v>
      </c>
      <c r="E64" s="104" t="s">
        <v>596</v>
      </c>
      <c r="F64" s="48" t="s">
        <v>35</v>
      </c>
      <c r="G64" s="48" t="s">
        <v>40</v>
      </c>
      <c r="H64" s="94">
        <v>0.05</v>
      </c>
      <c r="I64" s="32"/>
      <c r="J64" s="38">
        <f t="shared" si="0"/>
        <v>0</v>
      </c>
      <c r="K64" s="39" t="str">
        <f t="shared" si="1"/>
        <v>OK</v>
      </c>
      <c r="L64" s="128"/>
      <c r="M64" s="128"/>
      <c r="N64" s="128"/>
      <c r="O64" s="128"/>
      <c r="P64" s="128"/>
      <c r="Q64" s="31"/>
      <c r="R64" s="31"/>
      <c r="S64" s="31"/>
      <c r="T64" s="31"/>
      <c r="U64" s="31"/>
      <c r="V64" s="31"/>
      <c r="W64" s="31"/>
      <c r="X64" s="46"/>
      <c r="Y64" s="46"/>
      <c r="Z64" s="46"/>
      <c r="AA64" s="46"/>
      <c r="AB64" s="46"/>
      <c r="AC64" s="46"/>
    </row>
    <row r="65" spans="1:29" ht="39.950000000000003" customHeight="1" x14ac:dyDescent="0.45">
      <c r="A65" s="146"/>
      <c r="B65" s="149"/>
      <c r="C65" s="65">
        <v>62</v>
      </c>
      <c r="D65" s="75" t="s">
        <v>79</v>
      </c>
      <c r="E65" s="104" t="s">
        <v>597</v>
      </c>
      <c r="F65" s="48" t="s">
        <v>35</v>
      </c>
      <c r="G65" s="48" t="s">
        <v>40</v>
      </c>
      <c r="H65" s="94">
        <v>0.04</v>
      </c>
      <c r="I65" s="32"/>
      <c r="J65" s="38">
        <f t="shared" si="0"/>
        <v>0</v>
      </c>
      <c r="K65" s="39" t="str">
        <f t="shared" si="1"/>
        <v>OK</v>
      </c>
      <c r="L65" s="128"/>
      <c r="M65" s="128"/>
      <c r="N65" s="128"/>
      <c r="O65" s="128"/>
      <c r="P65" s="128"/>
      <c r="Q65" s="31"/>
      <c r="R65" s="31"/>
      <c r="S65" s="31"/>
      <c r="T65" s="31"/>
      <c r="U65" s="31"/>
      <c r="V65" s="31"/>
      <c r="W65" s="31"/>
      <c r="X65" s="46"/>
      <c r="Y65" s="46"/>
      <c r="Z65" s="46"/>
      <c r="AA65" s="46"/>
      <c r="AB65" s="46"/>
      <c r="AC65" s="46"/>
    </row>
    <row r="66" spans="1:29" ht="39.950000000000003" customHeight="1" x14ac:dyDescent="0.45">
      <c r="A66" s="146"/>
      <c r="B66" s="149"/>
      <c r="C66" s="65">
        <v>63</v>
      </c>
      <c r="D66" s="75" t="s">
        <v>80</v>
      </c>
      <c r="E66" s="104" t="s">
        <v>598</v>
      </c>
      <c r="F66" s="48" t="s">
        <v>35</v>
      </c>
      <c r="G66" s="48" t="s">
        <v>40</v>
      </c>
      <c r="H66" s="94">
        <v>0.08</v>
      </c>
      <c r="I66" s="32"/>
      <c r="J66" s="38">
        <f t="shared" si="0"/>
        <v>0</v>
      </c>
      <c r="K66" s="39" t="str">
        <f t="shared" si="1"/>
        <v>OK</v>
      </c>
      <c r="L66" s="128"/>
      <c r="M66" s="128"/>
      <c r="N66" s="128"/>
      <c r="O66" s="128"/>
      <c r="P66" s="128"/>
      <c r="Q66" s="31"/>
      <c r="R66" s="31"/>
      <c r="S66" s="31"/>
      <c r="T66" s="31"/>
      <c r="U66" s="31"/>
      <c r="V66" s="31"/>
      <c r="W66" s="31"/>
      <c r="X66" s="46"/>
      <c r="Y66" s="46"/>
      <c r="Z66" s="46"/>
      <c r="AA66" s="46"/>
      <c r="AB66" s="46"/>
      <c r="AC66" s="46"/>
    </row>
    <row r="67" spans="1:29" ht="39.950000000000003" customHeight="1" x14ac:dyDescent="0.45">
      <c r="A67" s="146"/>
      <c r="B67" s="149"/>
      <c r="C67" s="65">
        <v>64</v>
      </c>
      <c r="D67" s="75" t="s">
        <v>63</v>
      </c>
      <c r="E67" s="104" t="s">
        <v>599</v>
      </c>
      <c r="F67" s="48" t="s">
        <v>35</v>
      </c>
      <c r="G67" s="48" t="s">
        <v>40</v>
      </c>
      <c r="H67" s="94">
        <v>0.03</v>
      </c>
      <c r="I67" s="32"/>
      <c r="J67" s="38">
        <f t="shared" si="0"/>
        <v>0</v>
      </c>
      <c r="K67" s="39" t="str">
        <f t="shared" si="1"/>
        <v>OK</v>
      </c>
      <c r="L67" s="128"/>
      <c r="M67" s="128"/>
      <c r="N67" s="128"/>
      <c r="O67" s="128"/>
      <c r="P67" s="128"/>
      <c r="Q67" s="31"/>
      <c r="R67" s="31"/>
      <c r="S67" s="31"/>
      <c r="T67" s="31"/>
      <c r="U67" s="31"/>
      <c r="V67" s="31"/>
      <c r="W67" s="31"/>
      <c r="X67" s="46"/>
      <c r="Y67" s="46"/>
      <c r="Z67" s="46"/>
      <c r="AA67" s="46"/>
      <c r="AB67" s="46"/>
      <c r="AC67" s="46"/>
    </row>
    <row r="68" spans="1:29" ht="39.950000000000003" customHeight="1" x14ac:dyDescent="0.45">
      <c r="A68" s="146"/>
      <c r="B68" s="149"/>
      <c r="C68" s="65">
        <v>65</v>
      </c>
      <c r="D68" s="75" t="s">
        <v>64</v>
      </c>
      <c r="E68" s="104" t="s">
        <v>600</v>
      </c>
      <c r="F68" s="48" t="s">
        <v>35</v>
      </c>
      <c r="G68" s="48" t="s">
        <v>40</v>
      </c>
      <c r="H68" s="94">
        <v>0.06</v>
      </c>
      <c r="I68" s="32"/>
      <c r="J68" s="38">
        <f t="shared" si="0"/>
        <v>0</v>
      </c>
      <c r="K68" s="39" t="str">
        <f t="shared" si="1"/>
        <v>OK</v>
      </c>
      <c r="L68" s="128"/>
      <c r="M68" s="128"/>
      <c r="N68" s="128"/>
      <c r="O68" s="128"/>
      <c r="P68" s="128"/>
      <c r="Q68" s="31"/>
      <c r="R68" s="31"/>
      <c r="S68" s="31"/>
      <c r="T68" s="31"/>
      <c r="U68" s="31"/>
      <c r="V68" s="31"/>
      <c r="W68" s="31"/>
      <c r="X68" s="46"/>
      <c r="Y68" s="46"/>
      <c r="Z68" s="46"/>
      <c r="AA68" s="46"/>
      <c r="AB68" s="46"/>
      <c r="AC68" s="46"/>
    </row>
    <row r="69" spans="1:29" ht="39.950000000000003" customHeight="1" x14ac:dyDescent="0.45">
      <c r="A69" s="146"/>
      <c r="B69" s="149"/>
      <c r="C69" s="65">
        <v>66</v>
      </c>
      <c r="D69" s="75" t="s">
        <v>65</v>
      </c>
      <c r="E69" s="104" t="s">
        <v>601</v>
      </c>
      <c r="F69" s="48" t="s">
        <v>35</v>
      </c>
      <c r="G69" s="48" t="s">
        <v>40</v>
      </c>
      <c r="H69" s="94">
        <v>0.06</v>
      </c>
      <c r="I69" s="32"/>
      <c r="J69" s="38">
        <f t="shared" ref="J69:J132" si="2">I69-(SUM(L69:AC69))</f>
        <v>0</v>
      </c>
      <c r="K69" s="39" t="str">
        <f t="shared" ref="K69:K132" si="3">IF(J69&lt;0,"ATENÇÃO","OK")</f>
        <v>OK</v>
      </c>
      <c r="L69" s="128"/>
      <c r="M69" s="128"/>
      <c r="N69" s="128"/>
      <c r="O69" s="128"/>
      <c r="P69" s="128"/>
      <c r="Q69" s="31"/>
      <c r="R69" s="31"/>
      <c r="S69" s="31"/>
      <c r="T69" s="31"/>
      <c r="U69" s="31"/>
      <c r="V69" s="31"/>
      <c r="W69" s="31"/>
      <c r="X69" s="46"/>
      <c r="Y69" s="46"/>
      <c r="Z69" s="46"/>
      <c r="AA69" s="46"/>
      <c r="AB69" s="46"/>
      <c r="AC69" s="46"/>
    </row>
    <row r="70" spans="1:29" ht="39.950000000000003" customHeight="1" x14ac:dyDescent="0.45">
      <c r="A70" s="146"/>
      <c r="B70" s="149"/>
      <c r="C70" s="65">
        <v>67</v>
      </c>
      <c r="D70" s="75" t="s">
        <v>71</v>
      </c>
      <c r="E70" s="104" t="s">
        <v>602</v>
      </c>
      <c r="F70" s="48" t="s">
        <v>35</v>
      </c>
      <c r="G70" s="48" t="s">
        <v>40</v>
      </c>
      <c r="H70" s="94">
        <v>0.03</v>
      </c>
      <c r="I70" s="32"/>
      <c r="J70" s="38">
        <f t="shared" si="2"/>
        <v>0</v>
      </c>
      <c r="K70" s="39" t="str">
        <f t="shared" si="3"/>
        <v>OK</v>
      </c>
      <c r="L70" s="128"/>
      <c r="M70" s="128"/>
      <c r="N70" s="128"/>
      <c r="O70" s="128"/>
      <c r="P70" s="128"/>
      <c r="Q70" s="31"/>
      <c r="R70" s="31"/>
      <c r="S70" s="31"/>
      <c r="T70" s="31"/>
      <c r="U70" s="31"/>
      <c r="V70" s="31"/>
      <c r="W70" s="31"/>
      <c r="X70" s="46"/>
      <c r="Y70" s="46"/>
      <c r="Z70" s="46"/>
      <c r="AA70" s="46"/>
      <c r="AB70" s="46"/>
      <c r="AC70" s="46"/>
    </row>
    <row r="71" spans="1:29" ht="39.950000000000003" customHeight="1" x14ac:dyDescent="0.45">
      <c r="A71" s="146"/>
      <c r="B71" s="149"/>
      <c r="C71" s="65">
        <v>68</v>
      </c>
      <c r="D71" s="77" t="s">
        <v>467</v>
      </c>
      <c r="E71" s="106" t="s">
        <v>603</v>
      </c>
      <c r="F71" s="48" t="s">
        <v>35</v>
      </c>
      <c r="G71" s="48" t="s">
        <v>40</v>
      </c>
      <c r="H71" s="94">
        <v>0.8</v>
      </c>
      <c r="I71" s="32"/>
      <c r="J71" s="38">
        <f t="shared" si="2"/>
        <v>0</v>
      </c>
      <c r="K71" s="39" t="str">
        <f t="shared" si="3"/>
        <v>OK</v>
      </c>
      <c r="L71" s="128"/>
      <c r="M71" s="128"/>
      <c r="N71" s="128"/>
      <c r="O71" s="128"/>
      <c r="P71" s="128"/>
      <c r="Q71" s="31"/>
      <c r="R71" s="31"/>
      <c r="S71" s="31"/>
      <c r="T71" s="31"/>
      <c r="U71" s="31"/>
      <c r="V71" s="31"/>
      <c r="W71" s="31"/>
      <c r="X71" s="46"/>
      <c r="Y71" s="46"/>
      <c r="Z71" s="46"/>
      <c r="AA71" s="46"/>
      <c r="AB71" s="46"/>
      <c r="AC71" s="46"/>
    </row>
    <row r="72" spans="1:29" ht="39.950000000000003" customHeight="1" x14ac:dyDescent="0.45">
      <c r="A72" s="146"/>
      <c r="B72" s="149"/>
      <c r="C72" s="63">
        <v>69</v>
      </c>
      <c r="D72" s="75" t="s">
        <v>100</v>
      </c>
      <c r="E72" s="104" t="s">
        <v>604</v>
      </c>
      <c r="F72" s="49" t="s">
        <v>99</v>
      </c>
      <c r="G72" s="49" t="s">
        <v>40</v>
      </c>
      <c r="H72" s="94">
        <v>0.09</v>
      </c>
      <c r="I72" s="32"/>
      <c r="J72" s="38">
        <f t="shared" si="2"/>
        <v>0</v>
      </c>
      <c r="K72" s="39" t="str">
        <f t="shared" si="3"/>
        <v>OK</v>
      </c>
      <c r="L72" s="128"/>
      <c r="M72" s="128"/>
      <c r="N72" s="128"/>
      <c r="O72" s="128"/>
      <c r="P72" s="128"/>
      <c r="Q72" s="31"/>
      <c r="R72" s="31"/>
      <c r="S72" s="31"/>
      <c r="T72" s="31"/>
      <c r="U72" s="31"/>
      <c r="V72" s="31"/>
      <c r="W72" s="31"/>
      <c r="X72" s="46"/>
      <c r="Y72" s="46"/>
      <c r="Z72" s="46"/>
      <c r="AA72" s="46"/>
      <c r="AB72" s="46"/>
      <c r="AC72" s="46"/>
    </row>
    <row r="73" spans="1:29" ht="39.950000000000003" customHeight="1" x14ac:dyDescent="0.45">
      <c r="A73" s="146"/>
      <c r="B73" s="149"/>
      <c r="C73" s="65">
        <v>70</v>
      </c>
      <c r="D73" s="75" t="s">
        <v>81</v>
      </c>
      <c r="E73" s="104" t="s">
        <v>605</v>
      </c>
      <c r="F73" s="48" t="s">
        <v>44</v>
      </c>
      <c r="G73" s="48" t="s">
        <v>40</v>
      </c>
      <c r="H73" s="94">
        <v>15.33</v>
      </c>
      <c r="I73" s="32"/>
      <c r="J73" s="38">
        <f t="shared" si="2"/>
        <v>0</v>
      </c>
      <c r="K73" s="39" t="str">
        <f t="shared" si="3"/>
        <v>OK</v>
      </c>
      <c r="L73" s="128"/>
      <c r="M73" s="128"/>
      <c r="N73" s="128"/>
      <c r="O73" s="128"/>
      <c r="P73" s="128"/>
      <c r="Q73" s="31"/>
      <c r="R73" s="31"/>
      <c r="S73" s="31"/>
      <c r="T73" s="31"/>
      <c r="U73" s="31"/>
      <c r="V73" s="31"/>
      <c r="W73" s="31"/>
      <c r="X73" s="46"/>
      <c r="Y73" s="46"/>
      <c r="Z73" s="46"/>
      <c r="AA73" s="46"/>
      <c r="AB73" s="46"/>
      <c r="AC73" s="46"/>
    </row>
    <row r="74" spans="1:29" ht="39.950000000000003" customHeight="1" x14ac:dyDescent="0.45">
      <c r="A74" s="146"/>
      <c r="B74" s="149"/>
      <c r="C74" s="65">
        <v>71</v>
      </c>
      <c r="D74" s="75" t="s">
        <v>82</v>
      </c>
      <c r="E74" s="104" t="s">
        <v>606</v>
      </c>
      <c r="F74" s="48" t="s">
        <v>44</v>
      </c>
      <c r="G74" s="48" t="s">
        <v>40</v>
      </c>
      <c r="H74" s="94">
        <v>14.67</v>
      </c>
      <c r="I74" s="32"/>
      <c r="J74" s="38">
        <f t="shared" si="2"/>
        <v>0</v>
      </c>
      <c r="K74" s="39" t="str">
        <f t="shared" si="3"/>
        <v>OK</v>
      </c>
      <c r="L74" s="128"/>
      <c r="M74" s="128"/>
      <c r="N74" s="128"/>
      <c r="O74" s="128"/>
      <c r="P74" s="128"/>
      <c r="Q74" s="31"/>
      <c r="R74" s="31"/>
      <c r="S74" s="31"/>
      <c r="T74" s="31"/>
      <c r="U74" s="31"/>
      <c r="V74" s="31"/>
      <c r="W74" s="31"/>
      <c r="X74" s="46"/>
      <c r="Y74" s="46"/>
      <c r="Z74" s="46"/>
      <c r="AA74" s="46"/>
      <c r="AB74" s="46"/>
      <c r="AC74" s="46"/>
    </row>
    <row r="75" spans="1:29" ht="39.950000000000003" customHeight="1" x14ac:dyDescent="0.45">
      <c r="A75" s="146"/>
      <c r="B75" s="149"/>
      <c r="C75" s="65">
        <v>72</v>
      </c>
      <c r="D75" s="75" t="s">
        <v>83</v>
      </c>
      <c r="E75" s="104" t="s">
        <v>607</v>
      </c>
      <c r="F75" s="48" t="s">
        <v>44</v>
      </c>
      <c r="G75" s="48" t="s">
        <v>40</v>
      </c>
      <c r="H75" s="94">
        <v>13.43</v>
      </c>
      <c r="I75" s="32"/>
      <c r="J75" s="38">
        <f t="shared" si="2"/>
        <v>0</v>
      </c>
      <c r="K75" s="39" t="str">
        <f t="shared" si="3"/>
        <v>OK</v>
      </c>
      <c r="L75" s="128"/>
      <c r="M75" s="128"/>
      <c r="N75" s="128"/>
      <c r="O75" s="128"/>
      <c r="P75" s="128"/>
      <c r="Q75" s="31"/>
      <c r="R75" s="31"/>
      <c r="S75" s="31"/>
      <c r="T75" s="31"/>
      <c r="U75" s="31"/>
      <c r="V75" s="31"/>
      <c r="W75" s="31"/>
      <c r="X75" s="46"/>
      <c r="Y75" s="46"/>
      <c r="Z75" s="46"/>
      <c r="AA75" s="46"/>
      <c r="AB75" s="46"/>
      <c r="AC75" s="46"/>
    </row>
    <row r="76" spans="1:29" ht="39.950000000000003" customHeight="1" x14ac:dyDescent="0.45">
      <c r="A76" s="146"/>
      <c r="B76" s="149"/>
      <c r="C76" s="65">
        <v>73</v>
      </c>
      <c r="D76" s="75" t="s">
        <v>84</v>
      </c>
      <c r="E76" s="104" t="s">
        <v>608</v>
      </c>
      <c r="F76" s="48" t="s">
        <v>44</v>
      </c>
      <c r="G76" s="48" t="s">
        <v>40</v>
      </c>
      <c r="H76" s="94">
        <v>10.08</v>
      </c>
      <c r="I76" s="32"/>
      <c r="J76" s="38">
        <f t="shared" si="2"/>
        <v>0</v>
      </c>
      <c r="K76" s="39" t="str">
        <f t="shared" si="3"/>
        <v>OK</v>
      </c>
      <c r="L76" s="128"/>
      <c r="M76" s="128"/>
      <c r="N76" s="128"/>
      <c r="O76" s="128"/>
      <c r="P76" s="128"/>
      <c r="Q76" s="31"/>
      <c r="R76" s="31"/>
      <c r="S76" s="31"/>
      <c r="T76" s="31"/>
      <c r="U76" s="31"/>
      <c r="V76" s="31"/>
      <c r="W76" s="31"/>
      <c r="X76" s="46"/>
      <c r="Y76" s="46"/>
      <c r="Z76" s="46"/>
      <c r="AA76" s="46"/>
      <c r="AB76" s="46"/>
      <c r="AC76" s="46"/>
    </row>
    <row r="77" spans="1:29" ht="39.950000000000003" customHeight="1" x14ac:dyDescent="0.45">
      <c r="A77" s="146"/>
      <c r="B77" s="149"/>
      <c r="C77" s="65">
        <v>74</v>
      </c>
      <c r="D77" s="75" t="s">
        <v>85</v>
      </c>
      <c r="E77" s="104" t="s">
        <v>609</v>
      </c>
      <c r="F77" s="48" t="s">
        <v>44</v>
      </c>
      <c r="G77" s="48" t="s">
        <v>40</v>
      </c>
      <c r="H77" s="94">
        <v>10.98</v>
      </c>
      <c r="I77" s="32"/>
      <c r="J77" s="38">
        <f t="shared" si="2"/>
        <v>0</v>
      </c>
      <c r="K77" s="39" t="str">
        <f t="shared" si="3"/>
        <v>OK</v>
      </c>
      <c r="L77" s="128"/>
      <c r="M77" s="128"/>
      <c r="N77" s="128"/>
      <c r="O77" s="128"/>
      <c r="P77" s="128"/>
      <c r="Q77" s="31"/>
      <c r="R77" s="31"/>
      <c r="S77" s="31"/>
      <c r="T77" s="31"/>
      <c r="U77" s="31"/>
      <c r="V77" s="31"/>
      <c r="W77" s="31"/>
      <c r="X77" s="46"/>
      <c r="Y77" s="46"/>
      <c r="Z77" s="46"/>
      <c r="AA77" s="46"/>
      <c r="AB77" s="46"/>
      <c r="AC77" s="46"/>
    </row>
    <row r="78" spans="1:29" ht="39.950000000000003" customHeight="1" x14ac:dyDescent="0.45">
      <c r="A78" s="146"/>
      <c r="B78" s="149"/>
      <c r="C78" s="65">
        <v>75</v>
      </c>
      <c r="D78" s="75" t="s">
        <v>86</v>
      </c>
      <c r="E78" s="104" t="s">
        <v>610</v>
      </c>
      <c r="F78" s="48" t="s">
        <v>44</v>
      </c>
      <c r="G78" s="48" t="s">
        <v>40</v>
      </c>
      <c r="H78" s="94">
        <v>12.06</v>
      </c>
      <c r="I78" s="32"/>
      <c r="J78" s="38">
        <f t="shared" si="2"/>
        <v>0</v>
      </c>
      <c r="K78" s="39" t="str">
        <f t="shared" si="3"/>
        <v>OK</v>
      </c>
      <c r="L78" s="128"/>
      <c r="M78" s="128"/>
      <c r="N78" s="128"/>
      <c r="O78" s="128"/>
      <c r="P78" s="128"/>
      <c r="Q78" s="31"/>
      <c r="R78" s="31"/>
      <c r="S78" s="31"/>
      <c r="T78" s="31"/>
      <c r="U78" s="31"/>
      <c r="V78" s="31"/>
      <c r="W78" s="31"/>
      <c r="X78" s="46"/>
      <c r="Y78" s="46"/>
      <c r="Z78" s="46"/>
      <c r="AA78" s="46"/>
      <c r="AB78" s="46"/>
      <c r="AC78" s="46"/>
    </row>
    <row r="79" spans="1:29" ht="39.950000000000003" customHeight="1" x14ac:dyDescent="0.45">
      <c r="A79" s="146"/>
      <c r="B79" s="149"/>
      <c r="C79" s="65">
        <v>76</v>
      </c>
      <c r="D79" s="75" t="s">
        <v>87</v>
      </c>
      <c r="E79" s="104" t="s">
        <v>611</v>
      </c>
      <c r="F79" s="48" t="s">
        <v>44</v>
      </c>
      <c r="G79" s="48" t="s">
        <v>40</v>
      </c>
      <c r="H79" s="94">
        <v>10.49</v>
      </c>
      <c r="I79" s="32"/>
      <c r="J79" s="38">
        <f t="shared" si="2"/>
        <v>0</v>
      </c>
      <c r="K79" s="39" t="str">
        <f t="shared" si="3"/>
        <v>OK</v>
      </c>
      <c r="L79" s="128"/>
      <c r="M79" s="128"/>
      <c r="N79" s="128"/>
      <c r="O79" s="128"/>
      <c r="P79" s="128"/>
      <c r="Q79" s="31"/>
      <c r="R79" s="31"/>
      <c r="S79" s="31"/>
      <c r="T79" s="31"/>
      <c r="U79" s="31"/>
      <c r="V79" s="31"/>
      <c r="W79" s="31"/>
      <c r="X79" s="46"/>
      <c r="Y79" s="46"/>
      <c r="Z79" s="46"/>
      <c r="AA79" s="46"/>
      <c r="AB79" s="46"/>
      <c r="AC79" s="46"/>
    </row>
    <row r="80" spans="1:29" ht="39.950000000000003" customHeight="1" x14ac:dyDescent="0.45">
      <c r="A80" s="146"/>
      <c r="B80" s="149"/>
      <c r="C80" s="65">
        <v>77</v>
      </c>
      <c r="D80" s="77" t="s">
        <v>612</v>
      </c>
      <c r="E80" s="106" t="s">
        <v>613</v>
      </c>
      <c r="F80" s="48" t="s">
        <v>44</v>
      </c>
      <c r="G80" s="48" t="s">
        <v>40</v>
      </c>
      <c r="H80" s="94">
        <v>11.88</v>
      </c>
      <c r="I80" s="32"/>
      <c r="J80" s="38">
        <f t="shared" si="2"/>
        <v>0</v>
      </c>
      <c r="K80" s="39" t="str">
        <f t="shared" si="3"/>
        <v>OK</v>
      </c>
      <c r="L80" s="128"/>
      <c r="M80" s="128"/>
      <c r="N80" s="128"/>
      <c r="O80" s="128"/>
      <c r="P80" s="128"/>
      <c r="Q80" s="31"/>
      <c r="R80" s="31"/>
      <c r="S80" s="31"/>
      <c r="T80" s="31"/>
      <c r="U80" s="31"/>
      <c r="V80" s="31"/>
      <c r="W80" s="31"/>
      <c r="X80" s="46"/>
      <c r="Y80" s="46"/>
      <c r="Z80" s="46"/>
      <c r="AA80" s="46"/>
      <c r="AB80" s="46"/>
      <c r="AC80" s="46"/>
    </row>
    <row r="81" spans="1:29" ht="39.950000000000003" customHeight="1" x14ac:dyDescent="0.45">
      <c r="A81" s="146"/>
      <c r="B81" s="149"/>
      <c r="C81" s="65">
        <v>78</v>
      </c>
      <c r="D81" s="75" t="s">
        <v>88</v>
      </c>
      <c r="E81" s="104" t="s">
        <v>614</v>
      </c>
      <c r="F81" s="48" t="s">
        <v>44</v>
      </c>
      <c r="G81" s="48" t="s">
        <v>40</v>
      </c>
      <c r="H81" s="94">
        <v>10.039999999999999</v>
      </c>
      <c r="I81" s="32"/>
      <c r="J81" s="38">
        <f t="shared" si="2"/>
        <v>0</v>
      </c>
      <c r="K81" s="39" t="str">
        <f t="shared" si="3"/>
        <v>OK</v>
      </c>
      <c r="L81" s="128"/>
      <c r="M81" s="128"/>
      <c r="N81" s="128"/>
      <c r="O81" s="128"/>
      <c r="P81" s="128"/>
      <c r="Q81" s="31"/>
      <c r="R81" s="31"/>
      <c r="S81" s="31"/>
      <c r="T81" s="31"/>
      <c r="U81" s="31"/>
      <c r="V81" s="31"/>
      <c r="W81" s="31"/>
      <c r="X81" s="46"/>
      <c r="Y81" s="46"/>
      <c r="Z81" s="46"/>
      <c r="AA81" s="46"/>
      <c r="AB81" s="46"/>
      <c r="AC81" s="46"/>
    </row>
    <row r="82" spans="1:29" ht="39.950000000000003" customHeight="1" x14ac:dyDescent="0.45">
      <c r="A82" s="146"/>
      <c r="B82" s="149"/>
      <c r="C82" s="65">
        <v>79</v>
      </c>
      <c r="D82" s="75" t="s">
        <v>89</v>
      </c>
      <c r="E82" s="104" t="s">
        <v>615</v>
      </c>
      <c r="F82" s="48" t="s">
        <v>44</v>
      </c>
      <c r="G82" s="48" t="s">
        <v>40</v>
      </c>
      <c r="H82" s="94">
        <v>10.67</v>
      </c>
      <c r="I82" s="32"/>
      <c r="J82" s="38">
        <f t="shared" si="2"/>
        <v>0</v>
      </c>
      <c r="K82" s="39" t="str">
        <f t="shared" si="3"/>
        <v>OK</v>
      </c>
      <c r="L82" s="128"/>
      <c r="M82" s="128"/>
      <c r="N82" s="128"/>
      <c r="O82" s="128"/>
      <c r="P82" s="128"/>
      <c r="Q82" s="31"/>
      <c r="R82" s="31"/>
      <c r="S82" s="31"/>
      <c r="T82" s="31"/>
      <c r="U82" s="31"/>
      <c r="V82" s="31"/>
      <c r="W82" s="31"/>
      <c r="X82" s="46"/>
      <c r="Y82" s="46"/>
      <c r="Z82" s="46"/>
      <c r="AA82" s="46"/>
      <c r="AB82" s="46"/>
      <c r="AC82" s="46"/>
    </row>
    <row r="83" spans="1:29" ht="39.950000000000003" customHeight="1" x14ac:dyDescent="0.45">
      <c r="A83" s="146"/>
      <c r="B83" s="149"/>
      <c r="C83" s="65">
        <v>80</v>
      </c>
      <c r="D83" s="74" t="s">
        <v>90</v>
      </c>
      <c r="E83" s="103" t="s">
        <v>616</v>
      </c>
      <c r="F83" s="48" t="s">
        <v>44</v>
      </c>
      <c r="G83" s="48" t="s">
        <v>40</v>
      </c>
      <c r="H83" s="94">
        <v>16</v>
      </c>
      <c r="I83" s="32"/>
      <c r="J83" s="38">
        <f t="shared" si="2"/>
        <v>0</v>
      </c>
      <c r="K83" s="39" t="str">
        <f t="shared" si="3"/>
        <v>OK</v>
      </c>
      <c r="L83" s="128"/>
      <c r="M83" s="128"/>
      <c r="N83" s="128"/>
      <c r="O83" s="128"/>
      <c r="P83" s="128"/>
      <c r="Q83" s="31"/>
      <c r="R83" s="31"/>
      <c r="S83" s="31"/>
      <c r="T83" s="31"/>
      <c r="U83" s="31"/>
      <c r="V83" s="31"/>
      <c r="W83" s="31"/>
      <c r="X83" s="46"/>
      <c r="Y83" s="46"/>
      <c r="Z83" s="46"/>
      <c r="AA83" s="46"/>
      <c r="AB83" s="46"/>
      <c r="AC83" s="46"/>
    </row>
    <row r="84" spans="1:29" ht="39.950000000000003" customHeight="1" x14ac:dyDescent="0.45">
      <c r="A84" s="146"/>
      <c r="B84" s="149"/>
      <c r="C84" s="65">
        <v>81</v>
      </c>
      <c r="D84" s="74" t="s">
        <v>468</v>
      </c>
      <c r="E84" s="103" t="s">
        <v>617</v>
      </c>
      <c r="F84" s="48" t="s">
        <v>44</v>
      </c>
      <c r="G84" s="48" t="s">
        <v>40</v>
      </c>
      <c r="H84" s="94">
        <v>20.43</v>
      </c>
      <c r="I84" s="32"/>
      <c r="J84" s="38">
        <f t="shared" si="2"/>
        <v>0</v>
      </c>
      <c r="K84" s="39" t="str">
        <f t="shared" si="3"/>
        <v>OK</v>
      </c>
      <c r="L84" s="128"/>
      <c r="M84" s="128"/>
      <c r="N84" s="128"/>
      <c r="O84" s="128"/>
      <c r="P84" s="128"/>
      <c r="Q84" s="31"/>
      <c r="R84" s="31"/>
      <c r="S84" s="31"/>
      <c r="T84" s="31"/>
      <c r="U84" s="31"/>
      <c r="V84" s="31"/>
      <c r="W84" s="31"/>
      <c r="X84" s="46"/>
      <c r="Y84" s="46"/>
      <c r="Z84" s="46"/>
      <c r="AA84" s="46"/>
      <c r="AB84" s="46"/>
      <c r="AC84" s="46"/>
    </row>
    <row r="85" spans="1:29" ht="39.950000000000003" customHeight="1" x14ac:dyDescent="0.45">
      <c r="A85" s="146"/>
      <c r="B85" s="149"/>
      <c r="C85" s="65">
        <v>82</v>
      </c>
      <c r="D85" s="74" t="s">
        <v>469</v>
      </c>
      <c r="E85" s="103" t="s">
        <v>618</v>
      </c>
      <c r="F85" s="48" t="s">
        <v>44</v>
      </c>
      <c r="G85" s="48" t="s">
        <v>40</v>
      </c>
      <c r="H85" s="94">
        <v>16.510000000000002</v>
      </c>
      <c r="I85" s="32"/>
      <c r="J85" s="38">
        <f t="shared" si="2"/>
        <v>0</v>
      </c>
      <c r="K85" s="39" t="str">
        <f t="shared" si="3"/>
        <v>OK</v>
      </c>
      <c r="L85" s="128"/>
      <c r="M85" s="128"/>
      <c r="N85" s="128"/>
      <c r="O85" s="128"/>
      <c r="P85" s="128"/>
      <c r="Q85" s="31"/>
      <c r="R85" s="31"/>
      <c r="S85" s="31"/>
      <c r="T85" s="31"/>
      <c r="U85" s="31"/>
      <c r="V85" s="31"/>
      <c r="W85" s="31"/>
      <c r="X85" s="46"/>
      <c r="Y85" s="46"/>
      <c r="Z85" s="46"/>
      <c r="AA85" s="46"/>
      <c r="AB85" s="46"/>
      <c r="AC85" s="46"/>
    </row>
    <row r="86" spans="1:29" ht="39.950000000000003" customHeight="1" x14ac:dyDescent="0.45">
      <c r="A86" s="146"/>
      <c r="B86" s="149"/>
      <c r="C86" s="65">
        <v>83</v>
      </c>
      <c r="D86" s="74" t="s">
        <v>91</v>
      </c>
      <c r="E86" s="103" t="s">
        <v>619</v>
      </c>
      <c r="F86" s="48" t="s">
        <v>92</v>
      </c>
      <c r="G86" s="48" t="s">
        <v>40</v>
      </c>
      <c r="H86" s="94">
        <v>35.130000000000003</v>
      </c>
      <c r="I86" s="32"/>
      <c r="J86" s="38">
        <f t="shared" si="2"/>
        <v>0</v>
      </c>
      <c r="K86" s="39" t="str">
        <f t="shared" si="3"/>
        <v>OK</v>
      </c>
      <c r="L86" s="128"/>
      <c r="M86" s="128"/>
      <c r="N86" s="128"/>
      <c r="O86" s="128"/>
      <c r="P86" s="128"/>
      <c r="Q86" s="31"/>
      <c r="R86" s="31"/>
      <c r="S86" s="31"/>
      <c r="T86" s="31"/>
      <c r="U86" s="31"/>
      <c r="V86" s="31"/>
      <c r="W86" s="31"/>
      <c r="X86" s="46"/>
      <c r="Y86" s="46"/>
      <c r="Z86" s="46"/>
      <c r="AA86" s="46"/>
      <c r="AB86" s="46"/>
      <c r="AC86" s="46"/>
    </row>
    <row r="87" spans="1:29" ht="39.950000000000003" customHeight="1" x14ac:dyDescent="0.45">
      <c r="A87" s="146"/>
      <c r="B87" s="149"/>
      <c r="C87" s="65">
        <v>84</v>
      </c>
      <c r="D87" s="74" t="s">
        <v>470</v>
      </c>
      <c r="E87" s="103" t="s">
        <v>620</v>
      </c>
      <c r="F87" s="48" t="s">
        <v>92</v>
      </c>
      <c r="G87" s="48" t="s">
        <v>40</v>
      </c>
      <c r="H87" s="94">
        <v>108.96</v>
      </c>
      <c r="I87" s="32"/>
      <c r="J87" s="38">
        <f t="shared" si="2"/>
        <v>0</v>
      </c>
      <c r="K87" s="39" t="str">
        <f t="shared" si="3"/>
        <v>OK</v>
      </c>
      <c r="L87" s="128"/>
      <c r="M87" s="128"/>
      <c r="N87" s="128"/>
      <c r="O87" s="128"/>
      <c r="P87" s="128"/>
      <c r="Q87" s="31"/>
      <c r="R87" s="31"/>
      <c r="S87" s="31"/>
      <c r="T87" s="31"/>
      <c r="U87" s="31"/>
      <c r="V87" s="31"/>
      <c r="W87" s="31"/>
      <c r="X87" s="46"/>
      <c r="Y87" s="46"/>
      <c r="Z87" s="46"/>
      <c r="AA87" s="46"/>
      <c r="AB87" s="46"/>
      <c r="AC87" s="46"/>
    </row>
    <row r="88" spans="1:29" ht="39.950000000000003" customHeight="1" x14ac:dyDescent="0.45">
      <c r="A88" s="146"/>
      <c r="B88" s="149"/>
      <c r="C88" s="65">
        <v>85</v>
      </c>
      <c r="D88" s="74" t="s">
        <v>93</v>
      </c>
      <c r="E88" s="103" t="s">
        <v>621</v>
      </c>
      <c r="F88" s="48" t="s">
        <v>92</v>
      </c>
      <c r="G88" s="48" t="s">
        <v>40</v>
      </c>
      <c r="H88" s="94">
        <v>35.32</v>
      </c>
      <c r="I88" s="32"/>
      <c r="J88" s="38">
        <f t="shared" si="2"/>
        <v>0</v>
      </c>
      <c r="K88" s="39" t="str">
        <f t="shared" si="3"/>
        <v>OK</v>
      </c>
      <c r="L88" s="128"/>
      <c r="M88" s="128"/>
      <c r="N88" s="128"/>
      <c r="O88" s="128"/>
      <c r="P88" s="128"/>
      <c r="Q88" s="31"/>
      <c r="R88" s="31"/>
      <c r="S88" s="31"/>
      <c r="T88" s="31"/>
      <c r="U88" s="31"/>
      <c r="V88" s="31"/>
      <c r="W88" s="31"/>
      <c r="X88" s="46"/>
      <c r="Y88" s="46"/>
      <c r="Z88" s="46"/>
      <c r="AA88" s="46"/>
      <c r="AB88" s="46"/>
      <c r="AC88" s="46"/>
    </row>
    <row r="89" spans="1:29" ht="39.950000000000003" customHeight="1" x14ac:dyDescent="0.45">
      <c r="A89" s="146"/>
      <c r="B89" s="149"/>
      <c r="C89" s="65">
        <v>86</v>
      </c>
      <c r="D89" s="74" t="s">
        <v>94</v>
      </c>
      <c r="E89" s="103" t="s">
        <v>622</v>
      </c>
      <c r="F89" s="48" t="s">
        <v>92</v>
      </c>
      <c r="G89" s="48" t="s">
        <v>40</v>
      </c>
      <c r="H89" s="94">
        <v>23.03</v>
      </c>
      <c r="I89" s="32"/>
      <c r="J89" s="38">
        <f t="shared" si="2"/>
        <v>0</v>
      </c>
      <c r="K89" s="39" t="str">
        <f t="shared" si="3"/>
        <v>OK</v>
      </c>
      <c r="L89" s="128"/>
      <c r="M89" s="128"/>
      <c r="N89" s="128"/>
      <c r="O89" s="128"/>
      <c r="P89" s="128"/>
      <c r="Q89" s="31"/>
      <c r="R89" s="31"/>
      <c r="S89" s="31"/>
      <c r="T89" s="31"/>
      <c r="U89" s="31"/>
      <c r="V89" s="31"/>
      <c r="W89" s="31"/>
      <c r="X89" s="46"/>
      <c r="Y89" s="46"/>
      <c r="Z89" s="46"/>
      <c r="AA89" s="46"/>
      <c r="AB89" s="46"/>
      <c r="AC89" s="46"/>
    </row>
    <row r="90" spans="1:29" ht="39.950000000000003" customHeight="1" x14ac:dyDescent="0.45">
      <c r="A90" s="146"/>
      <c r="B90" s="149"/>
      <c r="C90" s="65">
        <v>87</v>
      </c>
      <c r="D90" s="74" t="s">
        <v>95</v>
      </c>
      <c r="E90" s="103" t="s">
        <v>623</v>
      </c>
      <c r="F90" s="48" t="s">
        <v>92</v>
      </c>
      <c r="G90" s="48" t="s">
        <v>40</v>
      </c>
      <c r="H90" s="94">
        <v>26.46</v>
      </c>
      <c r="I90" s="32"/>
      <c r="J90" s="38">
        <f t="shared" si="2"/>
        <v>0</v>
      </c>
      <c r="K90" s="39" t="str">
        <f t="shared" si="3"/>
        <v>OK</v>
      </c>
      <c r="L90" s="128"/>
      <c r="M90" s="128"/>
      <c r="N90" s="128"/>
      <c r="O90" s="128"/>
      <c r="P90" s="128"/>
      <c r="Q90" s="31"/>
      <c r="R90" s="31"/>
      <c r="S90" s="31"/>
      <c r="T90" s="31"/>
      <c r="U90" s="31"/>
      <c r="V90" s="31"/>
      <c r="W90" s="31"/>
      <c r="X90" s="46"/>
      <c r="Y90" s="46"/>
      <c r="Z90" s="46"/>
      <c r="AA90" s="46"/>
      <c r="AB90" s="46"/>
      <c r="AC90" s="46"/>
    </row>
    <row r="91" spans="1:29" ht="39.950000000000003" customHeight="1" x14ac:dyDescent="0.45">
      <c r="A91" s="146"/>
      <c r="B91" s="149"/>
      <c r="C91" s="65">
        <v>88</v>
      </c>
      <c r="D91" s="74" t="s">
        <v>96</v>
      </c>
      <c r="E91" s="103" t="s">
        <v>624</v>
      </c>
      <c r="F91" s="48" t="s">
        <v>92</v>
      </c>
      <c r="G91" s="48" t="s">
        <v>40</v>
      </c>
      <c r="H91" s="94">
        <v>34.31</v>
      </c>
      <c r="I91" s="32"/>
      <c r="J91" s="38">
        <f t="shared" si="2"/>
        <v>0</v>
      </c>
      <c r="K91" s="39" t="str">
        <f t="shared" si="3"/>
        <v>OK</v>
      </c>
      <c r="L91" s="128"/>
      <c r="M91" s="128"/>
      <c r="N91" s="128"/>
      <c r="O91" s="128"/>
      <c r="P91" s="128"/>
      <c r="Q91" s="31"/>
      <c r="R91" s="31"/>
      <c r="S91" s="31"/>
      <c r="T91" s="31"/>
      <c r="U91" s="31"/>
      <c r="V91" s="31"/>
      <c r="W91" s="31"/>
      <c r="X91" s="46"/>
      <c r="Y91" s="46"/>
      <c r="Z91" s="46"/>
      <c r="AA91" s="46"/>
      <c r="AB91" s="46"/>
      <c r="AC91" s="46"/>
    </row>
    <row r="92" spans="1:29" ht="39.950000000000003" customHeight="1" x14ac:dyDescent="0.45">
      <c r="A92" s="147"/>
      <c r="B92" s="150"/>
      <c r="C92" s="65">
        <v>89</v>
      </c>
      <c r="D92" s="74" t="s">
        <v>97</v>
      </c>
      <c r="E92" s="103" t="s">
        <v>625</v>
      </c>
      <c r="F92" s="48" t="s">
        <v>92</v>
      </c>
      <c r="G92" s="48" t="s">
        <v>40</v>
      </c>
      <c r="H92" s="94">
        <v>50.27</v>
      </c>
      <c r="I92" s="32"/>
      <c r="J92" s="38">
        <f t="shared" si="2"/>
        <v>0</v>
      </c>
      <c r="K92" s="39" t="str">
        <f t="shared" si="3"/>
        <v>OK</v>
      </c>
      <c r="L92" s="128"/>
      <c r="M92" s="128"/>
      <c r="N92" s="128"/>
      <c r="O92" s="128"/>
      <c r="P92" s="128"/>
      <c r="Q92" s="31"/>
      <c r="R92" s="31"/>
      <c r="S92" s="31"/>
      <c r="T92" s="31"/>
      <c r="U92" s="31"/>
      <c r="V92" s="31"/>
      <c r="W92" s="31"/>
      <c r="X92" s="46"/>
      <c r="Y92" s="46"/>
      <c r="Z92" s="46"/>
      <c r="AA92" s="46"/>
      <c r="AB92" s="46"/>
      <c r="AC92" s="46"/>
    </row>
    <row r="93" spans="1:29" ht="39.950000000000003" customHeight="1" x14ac:dyDescent="0.45">
      <c r="A93" s="139">
        <v>2</v>
      </c>
      <c r="B93" s="151" t="s">
        <v>626</v>
      </c>
      <c r="C93" s="67">
        <v>90</v>
      </c>
      <c r="D93" s="78" t="s">
        <v>102</v>
      </c>
      <c r="E93" s="107" t="s">
        <v>627</v>
      </c>
      <c r="F93" s="51" t="s">
        <v>35</v>
      </c>
      <c r="G93" s="51" t="s">
        <v>40</v>
      </c>
      <c r="H93" s="95">
        <v>1.23</v>
      </c>
      <c r="I93" s="32"/>
      <c r="J93" s="38">
        <f t="shared" si="2"/>
        <v>0</v>
      </c>
      <c r="K93" s="39" t="str">
        <f t="shared" si="3"/>
        <v>OK</v>
      </c>
      <c r="L93" s="128"/>
      <c r="M93" s="128"/>
      <c r="N93" s="128"/>
      <c r="O93" s="128"/>
      <c r="P93" s="128"/>
      <c r="Q93" s="31"/>
      <c r="R93" s="31"/>
      <c r="S93" s="31"/>
      <c r="T93" s="31"/>
      <c r="U93" s="31"/>
      <c r="V93" s="31"/>
      <c r="W93" s="31"/>
      <c r="X93" s="46"/>
      <c r="Y93" s="46"/>
      <c r="Z93" s="46"/>
      <c r="AA93" s="46"/>
      <c r="AB93" s="46"/>
      <c r="AC93" s="46"/>
    </row>
    <row r="94" spans="1:29" ht="39.950000000000003" customHeight="1" x14ac:dyDescent="0.45">
      <c r="A94" s="140"/>
      <c r="B94" s="152"/>
      <c r="C94" s="67">
        <v>91</v>
      </c>
      <c r="D94" s="78" t="s">
        <v>103</v>
      </c>
      <c r="E94" s="107" t="s">
        <v>628</v>
      </c>
      <c r="F94" s="51" t="s">
        <v>35</v>
      </c>
      <c r="G94" s="51" t="s">
        <v>40</v>
      </c>
      <c r="H94" s="95">
        <v>1.61</v>
      </c>
      <c r="I94" s="32"/>
      <c r="J94" s="38">
        <f t="shared" si="2"/>
        <v>0</v>
      </c>
      <c r="K94" s="39" t="str">
        <f t="shared" si="3"/>
        <v>OK</v>
      </c>
      <c r="L94" s="128"/>
      <c r="M94" s="128"/>
      <c r="N94" s="128"/>
      <c r="O94" s="128"/>
      <c r="P94" s="128"/>
      <c r="Q94" s="31"/>
      <c r="R94" s="31"/>
      <c r="S94" s="31"/>
      <c r="T94" s="31"/>
      <c r="U94" s="31"/>
      <c r="V94" s="31"/>
      <c r="W94" s="31"/>
      <c r="X94" s="46"/>
      <c r="Y94" s="46"/>
      <c r="Z94" s="46"/>
      <c r="AA94" s="46"/>
      <c r="AB94" s="46"/>
      <c r="AC94" s="46"/>
    </row>
    <row r="95" spans="1:29" ht="39.950000000000003" customHeight="1" x14ac:dyDescent="0.45">
      <c r="A95" s="140"/>
      <c r="B95" s="152"/>
      <c r="C95" s="67">
        <v>92</v>
      </c>
      <c r="D95" s="78" t="s">
        <v>104</v>
      </c>
      <c r="E95" s="107" t="s">
        <v>629</v>
      </c>
      <c r="F95" s="51" t="s">
        <v>35</v>
      </c>
      <c r="G95" s="51" t="s">
        <v>40</v>
      </c>
      <c r="H95" s="95">
        <v>1.5</v>
      </c>
      <c r="I95" s="32">
        <v>20</v>
      </c>
      <c r="J95" s="38">
        <f t="shared" si="2"/>
        <v>0</v>
      </c>
      <c r="K95" s="39" t="str">
        <f t="shared" si="3"/>
        <v>OK</v>
      </c>
      <c r="L95" s="128">
        <v>10</v>
      </c>
      <c r="M95" s="128"/>
      <c r="N95" s="128">
        <v>10</v>
      </c>
      <c r="O95" s="128"/>
      <c r="P95" s="128"/>
      <c r="Q95" s="31"/>
      <c r="R95" s="31"/>
      <c r="S95" s="31"/>
      <c r="T95" s="31"/>
      <c r="U95" s="31"/>
      <c r="V95" s="31"/>
      <c r="W95" s="31"/>
      <c r="X95" s="46"/>
      <c r="Y95" s="46"/>
      <c r="Z95" s="46"/>
      <c r="AA95" s="46"/>
      <c r="AB95" s="46"/>
      <c r="AC95" s="46"/>
    </row>
    <row r="96" spans="1:29" ht="39.950000000000003" customHeight="1" x14ac:dyDescent="0.45">
      <c r="A96" s="140"/>
      <c r="B96" s="152"/>
      <c r="C96" s="67">
        <v>93</v>
      </c>
      <c r="D96" s="78" t="s">
        <v>105</v>
      </c>
      <c r="E96" s="107" t="s">
        <v>630</v>
      </c>
      <c r="F96" s="51" t="s">
        <v>35</v>
      </c>
      <c r="G96" s="51" t="s">
        <v>40</v>
      </c>
      <c r="H96" s="95">
        <v>1.43</v>
      </c>
      <c r="I96" s="32">
        <v>20</v>
      </c>
      <c r="J96" s="38">
        <f t="shared" si="2"/>
        <v>0</v>
      </c>
      <c r="K96" s="39" t="str">
        <f t="shared" si="3"/>
        <v>OK</v>
      </c>
      <c r="L96" s="128">
        <v>10</v>
      </c>
      <c r="M96" s="128"/>
      <c r="N96" s="128">
        <v>10</v>
      </c>
      <c r="O96" s="128"/>
      <c r="P96" s="128"/>
      <c r="Q96" s="31"/>
      <c r="R96" s="31"/>
      <c r="S96" s="31"/>
      <c r="T96" s="31"/>
      <c r="U96" s="31"/>
      <c r="V96" s="31"/>
      <c r="W96" s="31"/>
      <c r="X96" s="46"/>
      <c r="Y96" s="46"/>
      <c r="Z96" s="46"/>
      <c r="AA96" s="46"/>
      <c r="AB96" s="46"/>
      <c r="AC96" s="46"/>
    </row>
    <row r="97" spans="1:29" ht="39.950000000000003" customHeight="1" x14ac:dyDescent="0.45">
      <c r="A97" s="140"/>
      <c r="B97" s="152"/>
      <c r="C97" s="67">
        <v>94</v>
      </c>
      <c r="D97" s="78" t="s">
        <v>106</v>
      </c>
      <c r="E97" s="107" t="s">
        <v>631</v>
      </c>
      <c r="F97" s="51" t="s">
        <v>35</v>
      </c>
      <c r="G97" s="51" t="s">
        <v>40</v>
      </c>
      <c r="H97" s="95">
        <v>1.42</v>
      </c>
      <c r="I97" s="32"/>
      <c r="J97" s="38">
        <f t="shared" si="2"/>
        <v>0</v>
      </c>
      <c r="K97" s="39" t="str">
        <f t="shared" si="3"/>
        <v>OK</v>
      </c>
      <c r="L97" s="128"/>
      <c r="M97" s="128"/>
      <c r="N97" s="128"/>
      <c r="O97" s="128"/>
      <c r="P97" s="128"/>
      <c r="Q97" s="31"/>
      <c r="R97" s="31"/>
      <c r="S97" s="31"/>
      <c r="T97" s="31"/>
      <c r="U97" s="31"/>
      <c r="V97" s="31"/>
      <c r="W97" s="31"/>
      <c r="X97" s="46"/>
      <c r="Y97" s="46"/>
      <c r="Z97" s="46"/>
      <c r="AA97" s="46"/>
      <c r="AB97" s="46"/>
      <c r="AC97" s="46"/>
    </row>
    <row r="98" spans="1:29" ht="39.950000000000003" customHeight="1" x14ac:dyDescent="0.45">
      <c r="A98" s="140"/>
      <c r="B98" s="152"/>
      <c r="C98" s="67">
        <v>95</v>
      </c>
      <c r="D98" s="78" t="s">
        <v>107</v>
      </c>
      <c r="E98" s="107" t="s">
        <v>632</v>
      </c>
      <c r="F98" s="51" t="s">
        <v>35</v>
      </c>
      <c r="G98" s="51" t="s">
        <v>40</v>
      </c>
      <c r="H98" s="95">
        <v>1</v>
      </c>
      <c r="I98" s="32"/>
      <c r="J98" s="38">
        <f t="shared" si="2"/>
        <v>0</v>
      </c>
      <c r="K98" s="39" t="str">
        <f t="shared" si="3"/>
        <v>OK</v>
      </c>
      <c r="L98" s="128"/>
      <c r="M98" s="128"/>
      <c r="N98" s="128"/>
      <c r="O98" s="128"/>
      <c r="P98" s="128"/>
      <c r="Q98" s="31"/>
      <c r="R98" s="31"/>
      <c r="S98" s="31"/>
      <c r="T98" s="31"/>
      <c r="U98" s="31"/>
      <c r="V98" s="31"/>
      <c r="W98" s="31"/>
      <c r="X98" s="46"/>
      <c r="Y98" s="46"/>
      <c r="Z98" s="46"/>
      <c r="AA98" s="46"/>
      <c r="AB98" s="46"/>
      <c r="AC98" s="46"/>
    </row>
    <row r="99" spans="1:29" ht="39.950000000000003" customHeight="1" x14ac:dyDescent="0.45">
      <c r="A99" s="140"/>
      <c r="B99" s="152"/>
      <c r="C99" s="67">
        <v>96</v>
      </c>
      <c r="D99" s="78" t="s">
        <v>108</v>
      </c>
      <c r="E99" s="107" t="s">
        <v>633</v>
      </c>
      <c r="F99" s="51" t="s">
        <v>35</v>
      </c>
      <c r="G99" s="51" t="s">
        <v>40</v>
      </c>
      <c r="H99" s="95">
        <v>1</v>
      </c>
      <c r="I99" s="32"/>
      <c r="J99" s="38">
        <f t="shared" si="2"/>
        <v>0</v>
      </c>
      <c r="K99" s="39" t="str">
        <f t="shared" si="3"/>
        <v>OK</v>
      </c>
      <c r="L99" s="128"/>
      <c r="M99" s="128"/>
      <c r="N99" s="128"/>
      <c r="O99" s="128"/>
      <c r="P99" s="128"/>
      <c r="Q99" s="31"/>
      <c r="R99" s="31"/>
      <c r="S99" s="31"/>
      <c r="T99" s="31"/>
      <c r="U99" s="31"/>
      <c r="V99" s="31"/>
      <c r="W99" s="31"/>
      <c r="X99" s="46"/>
      <c r="Y99" s="46"/>
      <c r="Z99" s="46"/>
      <c r="AA99" s="46"/>
      <c r="AB99" s="46"/>
      <c r="AC99" s="46"/>
    </row>
    <row r="100" spans="1:29" ht="39.950000000000003" customHeight="1" x14ac:dyDescent="0.45">
      <c r="A100" s="140"/>
      <c r="B100" s="152"/>
      <c r="C100" s="67">
        <v>97</v>
      </c>
      <c r="D100" s="78" t="s">
        <v>109</v>
      </c>
      <c r="E100" s="107" t="s">
        <v>634</v>
      </c>
      <c r="F100" s="51" t="s">
        <v>35</v>
      </c>
      <c r="G100" s="51" t="s">
        <v>40</v>
      </c>
      <c r="H100" s="95">
        <v>1</v>
      </c>
      <c r="I100" s="32"/>
      <c r="J100" s="38">
        <f t="shared" si="2"/>
        <v>0</v>
      </c>
      <c r="K100" s="39" t="str">
        <f t="shared" si="3"/>
        <v>OK</v>
      </c>
      <c r="L100" s="128"/>
      <c r="M100" s="128"/>
      <c r="N100" s="128"/>
      <c r="O100" s="128"/>
      <c r="P100" s="128"/>
      <c r="Q100" s="31"/>
      <c r="R100" s="31"/>
      <c r="S100" s="31"/>
      <c r="T100" s="31"/>
      <c r="U100" s="31"/>
      <c r="V100" s="31"/>
      <c r="W100" s="31"/>
      <c r="X100" s="46"/>
      <c r="Y100" s="46"/>
      <c r="Z100" s="46"/>
      <c r="AA100" s="46"/>
      <c r="AB100" s="46"/>
      <c r="AC100" s="46"/>
    </row>
    <row r="101" spans="1:29" ht="39.950000000000003" customHeight="1" x14ac:dyDescent="0.45">
      <c r="A101" s="140"/>
      <c r="B101" s="152"/>
      <c r="C101" s="67">
        <v>98</v>
      </c>
      <c r="D101" s="78" t="s">
        <v>635</v>
      </c>
      <c r="E101" s="107" t="s">
        <v>636</v>
      </c>
      <c r="F101" s="51" t="s">
        <v>35</v>
      </c>
      <c r="G101" s="51" t="s">
        <v>40</v>
      </c>
      <c r="H101" s="95">
        <v>0.92</v>
      </c>
      <c r="I101" s="32"/>
      <c r="J101" s="38">
        <f t="shared" si="2"/>
        <v>0</v>
      </c>
      <c r="K101" s="39" t="str">
        <f t="shared" si="3"/>
        <v>OK</v>
      </c>
      <c r="L101" s="128"/>
      <c r="M101" s="128"/>
      <c r="N101" s="128"/>
      <c r="O101" s="128"/>
      <c r="P101" s="128"/>
      <c r="Q101" s="31"/>
      <c r="R101" s="31"/>
      <c r="S101" s="31"/>
      <c r="T101" s="31"/>
      <c r="U101" s="31"/>
      <c r="V101" s="31"/>
      <c r="W101" s="31"/>
      <c r="X101" s="46"/>
      <c r="Y101" s="46"/>
      <c r="Z101" s="46"/>
      <c r="AA101" s="46"/>
      <c r="AB101" s="46"/>
      <c r="AC101" s="46"/>
    </row>
    <row r="102" spans="1:29" ht="39.950000000000003" customHeight="1" x14ac:dyDescent="0.45">
      <c r="A102" s="140"/>
      <c r="B102" s="152"/>
      <c r="C102" s="67">
        <v>99</v>
      </c>
      <c r="D102" s="78" t="s">
        <v>110</v>
      </c>
      <c r="E102" s="107" t="s">
        <v>637</v>
      </c>
      <c r="F102" s="51" t="s">
        <v>35</v>
      </c>
      <c r="G102" s="51" t="s">
        <v>40</v>
      </c>
      <c r="H102" s="95">
        <v>1</v>
      </c>
      <c r="I102" s="32"/>
      <c r="J102" s="38">
        <f t="shared" si="2"/>
        <v>0</v>
      </c>
      <c r="K102" s="39" t="str">
        <f t="shared" si="3"/>
        <v>OK</v>
      </c>
      <c r="L102" s="128"/>
      <c r="M102" s="128"/>
      <c r="N102" s="128"/>
      <c r="O102" s="128"/>
      <c r="P102" s="128"/>
      <c r="Q102" s="31"/>
      <c r="R102" s="31"/>
      <c r="S102" s="31"/>
      <c r="T102" s="31"/>
      <c r="U102" s="31"/>
      <c r="V102" s="31"/>
      <c r="W102" s="31"/>
      <c r="X102" s="46"/>
      <c r="Y102" s="46"/>
      <c r="Z102" s="46"/>
      <c r="AA102" s="46"/>
      <c r="AB102" s="46"/>
      <c r="AC102" s="46"/>
    </row>
    <row r="103" spans="1:29" ht="39.950000000000003" customHeight="1" x14ac:dyDescent="0.45">
      <c r="A103" s="140"/>
      <c r="B103" s="152"/>
      <c r="C103" s="67">
        <v>100</v>
      </c>
      <c r="D103" s="78" t="s">
        <v>111</v>
      </c>
      <c r="E103" s="107" t="s">
        <v>638</v>
      </c>
      <c r="F103" s="51" t="s">
        <v>35</v>
      </c>
      <c r="G103" s="51" t="s">
        <v>40</v>
      </c>
      <c r="H103" s="95">
        <v>1.3</v>
      </c>
      <c r="I103" s="32"/>
      <c r="J103" s="38">
        <f t="shared" si="2"/>
        <v>0</v>
      </c>
      <c r="K103" s="39" t="str">
        <f t="shared" si="3"/>
        <v>OK</v>
      </c>
      <c r="L103" s="128"/>
      <c r="M103" s="128"/>
      <c r="N103" s="128"/>
      <c r="O103" s="128"/>
      <c r="P103" s="128"/>
      <c r="Q103" s="31"/>
      <c r="R103" s="31"/>
      <c r="S103" s="31"/>
      <c r="T103" s="31"/>
      <c r="U103" s="31"/>
      <c r="V103" s="31"/>
      <c r="W103" s="31"/>
      <c r="X103" s="46"/>
      <c r="Y103" s="46"/>
      <c r="Z103" s="46"/>
      <c r="AA103" s="46"/>
      <c r="AB103" s="46"/>
      <c r="AC103" s="46"/>
    </row>
    <row r="104" spans="1:29" ht="39.950000000000003" customHeight="1" x14ac:dyDescent="0.45">
      <c r="A104" s="140"/>
      <c r="B104" s="152"/>
      <c r="C104" s="67">
        <v>101</v>
      </c>
      <c r="D104" s="78" t="s">
        <v>639</v>
      </c>
      <c r="E104" s="107" t="s">
        <v>640</v>
      </c>
      <c r="F104" s="51" t="s">
        <v>35</v>
      </c>
      <c r="G104" s="51" t="s">
        <v>40</v>
      </c>
      <c r="H104" s="95">
        <v>0.8</v>
      </c>
      <c r="I104" s="32"/>
      <c r="J104" s="38">
        <f t="shared" si="2"/>
        <v>0</v>
      </c>
      <c r="K104" s="39" t="str">
        <f t="shared" si="3"/>
        <v>OK</v>
      </c>
      <c r="L104" s="128"/>
      <c r="M104" s="128"/>
      <c r="N104" s="128"/>
      <c r="O104" s="128"/>
      <c r="P104" s="128"/>
      <c r="Q104" s="31"/>
      <c r="R104" s="31"/>
      <c r="S104" s="31"/>
      <c r="T104" s="31"/>
      <c r="U104" s="31"/>
      <c r="V104" s="31"/>
      <c r="W104" s="31"/>
      <c r="X104" s="46"/>
      <c r="Y104" s="46"/>
      <c r="Z104" s="46"/>
      <c r="AA104" s="46"/>
      <c r="AB104" s="46"/>
      <c r="AC104" s="46"/>
    </row>
    <row r="105" spans="1:29" ht="39.950000000000003" customHeight="1" x14ac:dyDescent="0.45">
      <c r="A105" s="140"/>
      <c r="B105" s="152"/>
      <c r="C105" s="67">
        <v>102</v>
      </c>
      <c r="D105" s="78" t="s">
        <v>112</v>
      </c>
      <c r="E105" s="107" t="s">
        <v>630</v>
      </c>
      <c r="F105" s="51" t="s">
        <v>35</v>
      </c>
      <c r="G105" s="51" t="s">
        <v>40</v>
      </c>
      <c r="H105" s="95">
        <v>1</v>
      </c>
      <c r="I105" s="32"/>
      <c r="J105" s="38">
        <f t="shared" si="2"/>
        <v>0</v>
      </c>
      <c r="K105" s="39" t="str">
        <f t="shared" si="3"/>
        <v>OK</v>
      </c>
      <c r="L105" s="128"/>
      <c r="M105" s="128"/>
      <c r="N105" s="128"/>
      <c r="O105" s="128"/>
      <c r="P105" s="128"/>
      <c r="Q105" s="31"/>
      <c r="R105" s="31"/>
      <c r="S105" s="31"/>
      <c r="T105" s="31"/>
      <c r="U105" s="31"/>
      <c r="V105" s="31"/>
      <c r="W105" s="31"/>
      <c r="X105" s="46"/>
      <c r="Y105" s="46"/>
      <c r="Z105" s="46"/>
      <c r="AA105" s="46"/>
      <c r="AB105" s="46"/>
      <c r="AC105" s="46"/>
    </row>
    <row r="106" spans="1:29" ht="39.950000000000003" customHeight="1" x14ac:dyDescent="0.45">
      <c r="A106" s="140"/>
      <c r="B106" s="152"/>
      <c r="C106" s="67">
        <v>103</v>
      </c>
      <c r="D106" s="78" t="s">
        <v>113</v>
      </c>
      <c r="E106" s="107" t="s">
        <v>641</v>
      </c>
      <c r="F106" s="51" t="s">
        <v>35</v>
      </c>
      <c r="G106" s="51" t="s">
        <v>40</v>
      </c>
      <c r="H106" s="95">
        <v>3.76</v>
      </c>
      <c r="I106" s="32">
        <v>4</v>
      </c>
      <c r="J106" s="38">
        <f t="shared" si="2"/>
        <v>2</v>
      </c>
      <c r="K106" s="39" t="str">
        <f t="shared" si="3"/>
        <v>OK</v>
      </c>
      <c r="L106" s="128">
        <v>2</v>
      </c>
      <c r="M106" s="128"/>
      <c r="N106" s="128"/>
      <c r="O106" s="128"/>
      <c r="P106" s="128"/>
      <c r="Q106" s="31"/>
      <c r="R106" s="31"/>
      <c r="S106" s="31"/>
      <c r="T106" s="31"/>
      <c r="U106" s="31"/>
      <c r="V106" s="31"/>
      <c r="W106" s="31"/>
      <c r="X106" s="46"/>
      <c r="Y106" s="46"/>
      <c r="Z106" s="46"/>
      <c r="AA106" s="46"/>
      <c r="AB106" s="46"/>
      <c r="AC106" s="46"/>
    </row>
    <row r="107" spans="1:29" ht="39.950000000000003" customHeight="1" x14ac:dyDescent="0.45">
      <c r="A107" s="140"/>
      <c r="B107" s="152"/>
      <c r="C107" s="67">
        <v>104</v>
      </c>
      <c r="D107" s="78" t="s">
        <v>114</v>
      </c>
      <c r="E107" s="107" t="s">
        <v>642</v>
      </c>
      <c r="F107" s="51" t="s">
        <v>35</v>
      </c>
      <c r="G107" s="51" t="s">
        <v>40</v>
      </c>
      <c r="H107" s="95">
        <v>5.93</v>
      </c>
      <c r="I107" s="32"/>
      <c r="J107" s="38">
        <f t="shared" si="2"/>
        <v>0</v>
      </c>
      <c r="K107" s="39" t="str">
        <f t="shared" si="3"/>
        <v>OK</v>
      </c>
      <c r="L107" s="128"/>
      <c r="M107" s="128"/>
      <c r="N107" s="128"/>
      <c r="O107" s="128"/>
      <c r="P107" s="128"/>
      <c r="Q107" s="31"/>
      <c r="R107" s="31"/>
      <c r="S107" s="31"/>
      <c r="T107" s="31"/>
      <c r="U107" s="31"/>
      <c r="V107" s="31"/>
      <c r="W107" s="31"/>
      <c r="X107" s="46"/>
      <c r="Y107" s="46"/>
      <c r="Z107" s="46"/>
      <c r="AA107" s="46"/>
      <c r="AB107" s="46"/>
      <c r="AC107" s="46"/>
    </row>
    <row r="108" spans="1:29" ht="39.950000000000003" customHeight="1" x14ac:dyDescent="0.45">
      <c r="A108" s="140"/>
      <c r="B108" s="152"/>
      <c r="C108" s="67">
        <v>105</v>
      </c>
      <c r="D108" s="78" t="s">
        <v>643</v>
      </c>
      <c r="E108" s="107" t="s">
        <v>644</v>
      </c>
      <c r="F108" s="51" t="s">
        <v>115</v>
      </c>
      <c r="G108" s="51" t="s">
        <v>40</v>
      </c>
      <c r="H108" s="95">
        <v>25</v>
      </c>
      <c r="I108" s="32">
        <v>4</v>
      </c>
      <c r="J108" s="38">
        <f t="shared" si="2"/>
        <v>4</v>
      </c>
      <c r="K108" s="39" t="str">
        <f t="shared" si="3"/>
        <v>OK</v>
      </c>
      <c r="L108" s="128"/>
      <c r="M108" s="128"/>
      <c r="N108" s="128"/>
      <c r="O108" s="128"/>
      <c r="P108" s="128"/>
      <c r="Q108" s="31"/>
      <c r="R108" s="31"/>
      <c r="S108" s="31"/>
      <c r="T108" s="31"/>
      <c r="U108" s="31"/>
      <c r="V108" s="31"/>
      <c r="W108" s="31"/>
      <c r="X108" s="46"/>
      <c r="Y108" s="46"/>
      <c r="Z108" s="46"/>
      <c r="AA108" s="46"/>
      <c r="AB108" s="46"/>
      <c r="AC108" s="46"/>
    </row>
    <row r="109" spans="1:29" ht="39.950000000000003" customHeight="1" x14ac:dyDescent="0.45">
      <c r="A109" s="140"/>
      <c r="B109" s="152"/>
      <c r="C109" s="67">
        <v>106</v>
      </c>
      <c r="D109" s="78" t="s">
        <v>645</v>
      </c>
      <c r="E109" s="107" t="s">
        <v>646</v>
      </c>
      <c r="F109" s="51" t="s">
        <v>35</v>
      </c>
      <c r="G109" s="51" t="s">
        <v>40</v>
      </c>
      <c r="H109" s="95">
        <v>60</v>
      </c>
      <c r="I109" s="32"/>
      <c r="J109" s="38">
        <f t="shared" si="2"/>
        <v>0</v>
      </c>
      <c r="K109" s="39" t="str">
        <f t="shared" si="3"/>
        <v>OK</v>
      </c>
      <c r="L109" s="128"/>
      <c r="M109" s="128"/>
      <c r="N109" s="128"/>
      <c r="O109" s="128"/>
      <c r="P109" s="128"/>
      <c r="Q109" s="31"/>
      <c r="R109" s="31"/>
      <c r="S109" s="31"/>
      <c r="T109" s="31"/>
      <c r="U109" s="31"/>
      <c r="V109" s="31"/>
      <c r="W109" s="31"/>
      <c r="X109" s="46"/>
      <c r="Y109" s="46"/>
      <c r="Z109" s="46"/>
      <c r="AA109" s="46"/>
      <c r="AB109" s="46"/>
      <c r="AC109" s="46"/>
    </row>
    <row r="110" spans="1:29" ht="39.950000000000003" customHeight="1" x14ac:dyDescent="0.45">
      <c r="A110" s="140"/>
      <c r="B110" s="152"/>
      <c r="C110" s="67">
        <v>107</v>
      </c>
      <c r="D110" s="78" t="s">
        <v>647</v>
      </c>
      <c r="E110" s="107" t="s">
        <v>648</v>
      </c>
      <c r="F110" s="51" t="s">
        <v>35</v>
      </c>
      <c r="G110" s="51" t="s">
        <v>40</v>
      </c>
      <c r="H110" s="95">
        <v>7.17</v>
      </c>
      <c r="I110" s="32"/>
      <c r="J110" s="38">
        <f t="shared" si="2"/>
        <v>0</v>
      </c>
      <c r="K110" s="39" t="str">
        <f t="shared" si="3"/>
        <v>OK</v>
      </c>
      <c r="L110" s="128"/>
      <c r="M110" s="128"/>
      <c r="N110" s="128"/>
      <c r="O110" s="128"/>
      <c r="P110" s="128"/>
      <c r="Q110" s="31"/>
      <c r="R110" s="31"/>
      <c r="S110" s="31"/>
      <c r="T110" s="31"/>
      <c r="U110" s="31"/>
      <c r="V110" s="31"/>
      <c r="W110" s="31"/>
      <c r="X110" s="46"/>
      <c r="Y110" s="46"/>
      <c r="Z110" s="46"/>
      <c r="AA110" s="46"/>
      <c r="AB110" s="46"/>
      <c r="AC110" s="46"/>
    </row>
    <row r="111" spans="1:29" ht="39.950000000000003" customHeight="1" x14ac:dyDescent="0.45">
      <c r="A111" s="140"/>
      <c r="B111" s="152"/>
      <c r="C111" s="67">
        <v>108</v>
      </c>
      <c r="D111" s="78" t="s">
        <v>116</v>
      </c>
      <c r="E111" s="107" t="s">
        <v>649</v>
      </c>
      <c r="F111" s="51" t="s">
        <v>35</v>
      </c>
      <c r="G111" s="51" t="s">
        <v>40</v>
      </c>
      <c r="H111" s="95">
        <v>1.9</v>
      </c>
      <c r="I111" s="32">
        <v>10</v>
      </c>
      <c r="J111" s="38">
        <f t="shared" si="2"/>
        <v>0</v>
      </c>
      <c r="K111" s="39" t="str">
        <f t="shared" si="3"/>
        <v>OK</v>
      </c>
      <c r="L111" s="128">
        <v>5</v>
      </c>
      <c r="M111" s="128"/>
      <c r="N111" s="128">
        <v>5</v>
      </c>
      <c r="O111" s="128"/>
      <c r="P111" s="128"/>
      <c r="Q111" s="31"/>
      <c r="R111" s="31"/>
      <c r="S111" s="31"/>
      <c r="T111" s="31"/>
      <c r="U111" s="31"/>
      <c r="V111" s="31"/>
      <c r="W111" s="31"/>
      <c r="X111" s="46"/>
      <c r="Y111" s="46"/>
      <c r="Z111" s="46"/>
      <c r="AA111" s="46"/>
      <c r="AB111" s="46"/>
      <c r="AC111" s="46"/>
    </row>
    <row r="112" spans="1:29" ht="39.950000000000003" customHeight="1" x14ac:dyDescent="0.45">
      <c r="A112" s="140"/>
      <c r="B112" s="152"/>
      <c r="C112" s="67">
        <v>109</v>
      </c>
      <c r="D112" s="78" t="s">
        <v>117</v>
      </c>
      <c r="E112" s="107" t="s">
        <v>650</v>
      </c>
      <c r="F112" s="51" t="s">
        <v>35</v>
      </c>
      <c r="G112" s="51" t="s">
        <v>40</v>
      </c>
      <c r="H112" s="95">
        <v>3.7</v>
      </c>
      <c r="I112" s="32">
        <v>10</v>
      </c>
      <c r="J112" s="38">
        <f t="shared" si="2"/>
        <v>0</v>
      </c>
      <c r="K112" s="39" t="str">
        <f t="shared" si="3"/>
        <v>OK</v>
      </c>
      <c r="L112" s="128">
        <v>5</v>
      </c>
      <c r="M112" s="128"/>
      <c r="N112" s="128">
        <v>5</v>
      </c>
      <c r="O112" s="128"/>
      <c r="P112" s="128"/>
      <c r="Q112" s="31"/>
      <c r="R112" s="31"/>
      <c r="S112" s="31"/>
      <c r="T112" s="31"/>
      <c r="U112" s="31"/>
      <c r="V112" s="31"/>
      <c r="W112" s="31"/>
      <c r="X112" s="46"/>
      <c r="Y112" s="46"/>
      <c r="Z112" s="46"/>
      <c r="AA112" s="46"/>
      <c r="AB112" s="46"/>
      <c r="AC112" s="46"/>
    </row>
    <row r="113" spans="1:29" ht="39.950000000000003" customHeight="1" x14ac:dyDescent="0.45">
      <c r="A113" s="140"/>
      <c r="B113" s="152"/>
      <c r="C113" s="67">
        <v>110</v>
      </c>
      <c r="D113" s="78" t="s">
        <v>118</v>
      </c>
      <c r="E113" s="107" t="s">
        <v>651</v>
      </c>
      <c r="F113" s="51" t="s">
        <v>35</v>
      </c>
      <c r="G113" s="51" t="s">
        <v>40</v>
      </c>
      <c r="H113" s="95">
        <v>6.25</v>
      </c>
      <c r="I113" s="32">
        <v>10</v>
      </c>
      <c r="J113" s="38">
        <f t="shared" si="2"/>
        <v>0</v>
      </c>
      <c r="K113" s="39" t="str">
        <f t="shared" si="3"/>
        <v>OK</v>
      </c>
      <c r="L113" s="128">
        <v>5</v>
      </c>
      <c r="M113" s="128"/>
      <c r="N113" s="128">
        <v>5</v>
      </c>
      <c r="O113" s="128"/>
      <c r="P113" s="128"/>
      <c r="Q113" s="31"/>
      <c r="R113" s="31"/>
      <c r="S113" s="31"/>
      <c r="T113" s="31"/>
      <c r="U113" s="31"/>
      <c r="V113" s="31"/>
      <c r="W113" s="31"/>
      <c r="X113" s="46"/>
      <c r="Y113" s="46"/>
      <c r="Z113" s="46"/>
      <c r="AA113" s="46"/>
      <c r="AB113" s="46"/>
      <c r="AC113" s="46"/>
    </row>
    <row r="114" spans="1:29" ht="39.950000000000003" customHeight="1" x14ac:dyDescent="0.45">
      <c r="A114" s="140"/>
      <c r="B114" s="152"/>
      <c r="C114" s="67">
        <v>111</v>
      </c>
      <c r="D114" s="78" t="s">
        <v>119</v>
      </c>
      <c r="E114" s="108" t="s">
        <v>652</v>
      </c>
      <c r="F114" s="51" t="s">
        <v>35</v>
      </c>
      <c r="G114" s="51" t="s">
        <v>40</v>
      </c>
      <c r="H114" s="95">
        <v>2.73</v>
      </c>
      <c r="I114" s="32"/>
      <c r="J114" s="38">
        <f t="shared" si="2"/>
        <v>0</v>
      </c>
      <c r="K114" s="39" t="str">
        <f t="shared" si="3"/>
        <v>OK</v>
      </c>
      <c r="L114" s="128"/>
      <c r="M114" s="128"/>
      <c r="N114" s="128"/>
      <c r="O114" s="128"/>
      <c r="P114" s="128"/>
      <c r="Q114" s="31"/>
      <c r="R114" s="31"/>
      <c r="S114" s="31"/>
      <c r="T114" s="31"/>
      <c r="U114" s="31"/>
      <c r="V114" s="31"/>
      <c r="W114" s="31"/>
      <c r="X114" s="46"/>
      <c r="Y114" s="46"/>
      <c r="Z114" s="46"/>
      <c r="AA114" s="46"/>
      <c r="AB114" s="46"/>
      <c r="AC114" s="46"/>
    </row>
    <row r="115" spans="1:29" ht="39.950000000000003" customHeight="1" x14ac:dyDescent="0.45">
      <c r="A115" s="140"/>
      <c r="B115" s="152"/>
      <c r="C115" s="67">
        <v>112</v>
      </c>
      <c r="D115" s="78" t="s">
        <v>120</v>
      </c>
      <c r="E115" s="107" t="s">
        <v>653</v>
      </c>
      <c r="F115" s="51" t="s">
        <v>35</v>
      </c>
      <c r="G115" s="51" t="s">
        <v>40</v>
      </c>
      <c r="H115" s="95">
        <v>2.96</v>
      </c>
      <c r="I115" s="32"/>
      <c r="J115" s="38">
        <f t="shared" si="2"/>
        <v>0</v>
      </c>
      <c r="K115" s="39" t="str">
        <f t="shared" si="3"/>
        <v>OK</v>
      </c>
      <c r="L115" s="128"/>
      <c r="M115" s="128"/>
      <c r="N115" s="128"/>
      <c r="O115" s="128"/>
      <c r="P115" s="128"/>
      <c r="Q115" s="31"/>
      <c r="R115" s="31"/>
      <c r="S115" s="31"/>
      <c r="T115" s="31"/>
      <c r="U115" s="31"/>
      <c r="V115" s="31"/>
      <c r="W115" s="31"/>
      <c r="X115" s="46"/>
      <c r="Y115" s="46"/>
      <c r="Z115" s="46"/>
      <c r="AA115" s="46"/>
      <c r="AB115" s="46"/>
      <c r="AC115" s="46"/>
    </row>
    <row r="116" spans="1:29" ht="39.950000000000003" customHeight="1" x14ac:dyDescent="0.45">
      <c r="A116" s="140"/>
      <c r="B116" s="152"/>
      <c r="C116" s="67">
        <v>113</v>
      </c>
      <c r="D116" s="78" t="s">
        <v>121</v>
      </c>
      <c r="E116" s="107" t="s">
        <v>654</v>
      </c>
      <c r="F116" s="51" t="s">
        <v>35</v>
      </c>
      <c r="G116" s="51" t="s">
        <v>40</v>
      </c>
      <c r="H116" s="95">
        <v>7.3</v>
      </c>
      <c r="I116" s="32">
        <v>5</v>
      </c>
      <c r="J116" s="38">
        <f t="shared" si="2"/>
        <v>5</v>
      </c>
      <c r="K116" s="39" t="str">
        <f t="shared" si="3"/>
        <v>OK</v>
      </c>
      <c r="L116" s="128"/>
      <c r="M116" s="128"/>
      <c r="N116" s="128"/>
      <c r="O116" s="128"/>
      <c r="P116" s="128"/>
      <c r="Q116" s="31"/>
      <c r="R116" s="31"/>
      <c r="S116" s="31"/>
      <c r="T116" s="31"/>
      <c r="U116" s="31"/>
      <c r="V116" s="31"/>
      <c r="W116" s="31"/>
      <c r="X116" s="46"/>
      <c r="Y116" s="46"/>
      <c r="Z116" s="46"/>
      <c r="AA116" s="46"/>
      <c r="AB116" s="46"/>
      <c r="AC116" s="46"/>
    </row>
    <row r="117" spans="1:29" ht="39.950000000000003" customHeight="1" x14ac:dyDescent="0.45">
      <c r="A117" s="140"/>
      <c r="B117" s="152"/>
      <c r="C117" s="67">
        <v>114</v>
      </c>
      <c r="D117" s="78" t="s">
        <v>122</v>
      </c>
      <c r="E117" s="107" t="s">
        <v>655</v>
      </c>
      <c r="F117" s="51" t="s">
        <v>35</v>
      </c>
      <c r="G117" s="51" t="s">
        <v>40</v>
      </c>
      <c r="H117" s="95">
        <v>9</v>
      </c>
      <c r="I117" s="32">
        <v>10</v>
      </c>
      <c r="J117" s="38">
        <f t="shared" si="2"/>
        <v>0</v>
      </c>
      <c r="K117" s="39" t="str">
        <f t="shared" si="3"/>
        <v>OK</v>
      </c>
      <c r="L117" s="128">
        <v>1</v>
      </c>
      <c r="M117" s="128"/>
      <c r="N117" s="128">
        <v>9</v>
      </c>
      <c r="O117" s="128"/>
      <c r="P117" s="128"/>
      <c r="Q117" s="31"/>
      <c r="R117" s="31"/>
      <c r="S117" s="31"/>
      <c r="T117" s="31"/>
      <c r="U117" s="31"/>
      <c r="V117" s="31"/>
      <c r="W117" s="31"/>
      <c r="X117" s="46"/>
      <c r="Y117" s="46"/>
      <c r="Z117" s="46"/>
      <c r="AA117" s="46"/>
      <c r="AB117" s="46"/>
      <c r="AC117" s="46"/>
    </row>
    <row r="118" spans="1:29" ht="39.950000000000003" customHeight="1" x14ac:dyDescent="0.45">
      <c r="A118" s="140"/>
      <c r="B118" s="152"/>
      <c r="C118" s="67">
        <v>115</v>
      </c>
      <c r="D118" s="78" t="s">
        <v>471</v>
      </c>
      <c r="E118" s="107" t="s">
        <v>656</v>
      </c>
      <c r="F118" s="51" t="s">
        <v>35</v>
      </c>
      <c r="G118" s="51" t="s">
        <v>40</v>
      </c>
      <c r="H118" s="95">
        <v>3.14</v>
      </c>
      <c r="I118" s="32">
        <v>10</v>
      </c>
      <c r="J118" s="38">
        <f t="shared" si="2"/>
        <v>0</v>
      </c>
      <c r="K118" s="39" t="str">
        <f t="shared" si="3"/>
        <v>OK</v>
      </c>
      <c r="L118" s="128">
        <v>1</v>
      </c>
      <c r="M118" s="128"/>
      <c r="N118" s="128">
        <v>9</v>
      </c>
      <c r="O118" s="128"/>
      <c r="P118" s="128"/>
      <c r="Q118" s="31"/>
      <c r="R118" s="31"/>
      <c r="S118" s="31"/>
      <c r="T118" s="31"/>
      <c r="U118" s="31"/>
      <c r="V118" s="31"/>
      <c r="W118" s="31"/>
      <c r="X118" s="46"/>
      <c r="Y118" s="46"/>
      <c r="Z118" s="46"/>
      <c r="AA118" s="46"/>
      <c r="AB118" s="46"/>
      <c r="AC118" s="46"/>
    </row>
    <row r="119" spans="1:29" ht="39.950000000000003" customHeight="1" x14ac:dyDescent="0.45">
      <c r="A119" s="140"/>
      <c r="B119" s="152"/>
      <c r="C119" s="67">
        <v>116</v>
      </c>
      <c r="D119" s="78" t="s">
        <v>123</v>
      </c>
      <c r="E119" s="107" t="s">
        <v>657</v>
      </c>
      <c r="F119" s="51" t="s">
        <v>124</v>
      </c>
      <c r="G119" s="51" t="s">
        <v>40</v>
      </c>
      <c r="H119" s="95">
        <v>9</v>
      </c>
      <c r="I119" s="32"/>
      <c r="J119" s="38">
        <f t="shared" si="2"/>
        <v>0</v>
      </c>
      <c r="K119" s="39" t="str">
        <f t="shared" si="3"/>
        <v>OK</v>
      </c>
      <c r="L119" s="128"/>
      <c r="M119" s="128"/>
      <c r="N119" s="128"/>
      <c r="O119" s="128"/>
      <c r="P119" s="128"/>
      <c r="Q119" s="31"/>
      <c r="R119" s="31"/>
      <c r="S119" s="31"/>
      <c r="T119" s="31"/>
      <c r="U119" s="31"/>
      <c r="V119" s="31"/>
      <c r="W119" s="31"/>
      <c r="X119" s="46"/>
      <c r="Y119" s="46"/>
      <c r="Z119" s="46"/>
      <c r="AA119" s="46"/>
      <c r="AB119" s="46"/>
      <c r="AC119" s="46"/>
    </row>
    <row r="120" spans="1:29" ht="39.950000000000003" customHeight="1" x14ac:dyDescent="0.45">
      <c r="A120" s="140"/>
      <c r="B120" s="152"/>
      <c r="C120" s="67">
        <v>117</v>
      </c>
      <c r="D120" s="78" t="s">
        <v>125</v>
      </c>
      <c r="E120" s="107" t="s">
        <v>658</v>
      </c>
      <c r="F120" s="51" t="s">
        <v>35</v>
      </c>
      <c r="G120" s="51" t="s">
        <v>40</v>
      </c>
      <c r="H120" s="95">
        <v>9</v>
      </c>
      <c r="I120" s="32">
        <v>10</v>
      </c>
      <c r="J120" s="38">
        <f t="shared" si="2"/>
        <v>0</v>
      </c>
      <c r="K120" s="39" t="str">
        <f t="shared" si="3"/>
        <v>OK</v>
      </c>
      <c r="L120" s="128">
        <v>3</v>
      </c>
      <c r="M120" s="128"/>
      <c r="N120" s="128">
        <v>7</v>
      </c>
      <c r="O120" s="128"/>
      <c r="P120" s="128"/>
      <c r="Q120" s="31"/>
      <c r="R120" s="31"/>
      <c r="S120" s="31"/>
      <c r="T120" s="31"/>
      <c r="U120" s="31"/>
      <c r="V120" s="31"/>
      <c r="W120" s="31"/>
      <c r="X120" s="46"/>
      <c r="Y120" s="46"/>
      <c r="Z120" s="46"/>
      <c r="AA120" s="46"/>
      <c r="AB120" s="46"/>
      <c r="AC120" s="46"/>
    </row>
    <row r="121" spans="1:29" ht="39.950000000000003" customHeight="1" x14ac:dyDescent="0.45">
      <c r="A121" s="140"/>
      <c r="B121" s="152"/>
      <c r="C121" s="67">
        <v>118</v>
      </c>
      <c r="D121" s="78" t="s">
        <v>126</v>
      </c>
      <c r="E121" s="107" t="s">
        <v>659</v>
      </c>
      <c r="F121" s="51" t="s">
        <v>35</v>
      </c>
      <c r="G121" s="51" t="s">
        <v>40</v>
      </c>
      <c r="H121" s="95">
        <v>55</v>
      </c>
      <c r="I121" s="32"/>
      <c r="J121" s="38">
        <f t="shared" si="2"/>
        <v>0</v>
      </c>
      <c r="K121" s="39" t="str">
        <f t="shared" si="3"/>
        <v>OK</v>
      </c>
      <c r="L121" s="128"/>
      <c r="M121" s="128"/>
      <c r="N121" s="128"/>
      <c r="O121" s="128"/>
      <c r="P121" s="128"/>
      <c r="Q121" s="31"/>
      <c r="R121" s="31"/>
      <c r="S121" s="31"/>
      <c r="T121" s="31"/>
      <c r="U121" s="31"/>
      <c r="V121" s="31"/>
      <c r="W121" s="31"/>
      <c r="X121" s="46"/>
      <c r="Y121" s="46"/>
      <c r="Z121" s="46"/>
      <c r="AA121" s="46"/>
      <c r="AB121" s="46"/>
      <c r="AC121" s="46"/>
    </row>
    <row r="122" spans="1:29" ht="39.950000000000003" customHeight="1" x14ac:dyDescent="0.45">
      <c r="A122" s="140"/>
      <c r="B122" s="152"/>
      <c r="C122" s="67">
        <v>119</v>
      </c>
      <c r="D122" s="78" t="s">
        <v>127</v>
      </c>
      <c r="E122" s="107" t="s">
        <v>658</v>
      </c>
      <c r="F122" s="51" t="s">
        <v>35</v>
      </c>
      <c r="G122" s="51" t="s">
        <v>40</v>
      </c>
      <c r="H122" s="95">
        <v>12.57</v>
      </c>
      <c r="I122" s="32">
        <v>10</v>
      </c>
      <c r="J122" s="38">
        <f t="shared" si="2"/>
        <v>0</v>
      </c>
      <c r="K122" s="39" t="str">
        <f t="shared" si="3"/>
        <v>OK</v>
      </c>
      <c r="L122" s="128">
        <v>3</v>
      </c>
      <c r="M122" s="128"/>
      <c r="N122" s="128">
        <v>7</v>
      </c>
      <c r="O122" s="128"/>
      <c r="P122" s="128"/>
      <c r="Q122" s="31"/>
      <c r="R122" s="31"/>
      <c r="S122" s="31"/>
      <c r="T122" s="31"/>
      <c r="U122" s="31"/>
      <c r="V122" s="31"/>
      <c r="W122" s="31"/>
      <c r="X122" s="46"/>
      <c r="Y122" s="46"/>
      <c r="Z122" s="46"/>
      <c r="AA122" s="46"/>
      <c r="AB122" s="46"/>
      <c r="AC122" s="46"/>
    </row>
    <row r="123" spans="1:29" ht="39.950000000000003" customHeight="1" x14ac:dyDescent="0.45">
      <c r="A123" s="140"/>
      <c r="B123" s="152"/>
      <c r="C123" s="67">
        <v>120</v>
      </c>
      <c r="D123" s="78" t="s">
        <v>427</v>
      </c>
      <c r="E123" s="107" t="s">
        <v>660</v>
      </c>
      <c r="F123" s="51" t="s">
        <v>428</v>
      </c>
      <c r="G123" s="51" t="s">
        <v>40</v>
      </c>
      <c r="H123" s="95">
        <v>4.34</v>
      </c>
      <c r="I123" s="32"/>
      <c r="J123" s="38">
        <f t="shared" si="2"/>
        <v>0</v>
      </c>
      <c r="K123" s="39" t="str">
        <f t="shared" si="3"/>
        <v>OK</v>
      </c>
      <c r="L123" s="128"/>
      <c r="M123" s="128"/>
      <c r="N123" s="128"/>
      <c r="O123" s="128"/>
      <c r="P123" s="128"/>
      <c r="Q123" s="31"/>
      <c r="R123" s="31"/>
      <c r="S123" s="31"/>
      <c r="T123" s="31"/>
      <c r="U123" s="31"/>
      <c r="V123" s="31"/>
      <c r="W123" s="31"/>
      <c r="X123" s="46"/>
      <c r="Y123" s="46"/>
      <c r="Z123" s="46"/>
      <c r="AA123" s="46"/>
      <c r="AB123" s="46"/>
      <c r="AC123" s="46"/>
    </row>
    <row r="124" spans="1:29" ht="39.950000000000003" customHeight="1" x14ac:dyDescent="0.45">
      <c r="A124" s="140"/>
      <c r="B124" s="152"/>
      <c r="C124" s="67">
        <v>121</v>
      </c>
      <c r="D124" s="78" t="s">
        <v>128</v>
      </c>
      <c r="E124" s="107" t="s">
        <v>661</v>
      </c>
      <c r="F124" s="51" t="s">
        <v>115</v>
      </c>
      <c r="G124" s="51" t="s">
        <v>40</v>
      </c>
      <c r="H124" s="95">
        <v>50</v>
      </c>
      <c r="I124" s="32">
        <v>4</v>
      </c>
      <c r="J124" s="38">
        <f t="shared" si="2"/>
        <v>0</v>
      </c>
      <c r="K124" s="39" t="str">
        <f t="shared" si="3"/>
        <v>OK</v>
      </c>
      <c r="L124" s="128"/>
      <c r="M124" s="128"/>
      <c r="N124" s="128">
        <v>4</v>
      </c>
      <c r="O124" s="128"/>
      <c r="P124" s="128"/>
      <c r="Q124" s="31"/>
      <c r="R124" s="31"/>
      <c r="S124" s="31"/>
      <c r="T124" s="31"/>
      <c r="U124" s="31"/>
      <c r="V124" s="31"/>
      <c r="W124" s="31"/>
      <c r="X124" s="46"/>
      <c r="Y124" s="46"/>
      <c r="Z124" s="46"/>
      <c r="AA124" s="46"/>
      <c r="AB124" s="46"/>
      <c r="AC124" s="46"/>
    </row>
    <row r="125" spans="1:29" ht="39.950000000000003" customHeight="1" x14ac:dyDescent="0.45">
      <c r="A125" s="140"/>
      <c r="B125" s="152"/>
      <c r="C125" s="67">
        <v>122</v>
      </c>
      <c r="D125" s="78" t="s">
        <v>662</v>
      </c>
      <c r="E125" s="107" t="s">
        <v>663</v>
      </c>
      <c r="F125" s="51" t="s">
        <v>129</v>
      </c>
      <c r="G125" s="51" t="s">
        <v>40</v>
      </c>
      <c r="H125" s="95">
        <v>150</v>
      </c>
      <c r="I125" s="32">
        <v>12</v>
      </c>
      <c r="J125" s="38">
        <f t="shared" si="2"/>
        <v>9</v>
      </c>
      <c r="K125" s="39" t="str">
        <f t="shared" si="3"/>
        <v>OK</v>
      </c>
      <c r="L125" s="128"/>
      <c r="M125" s="128"/>
      <c r="N125" s="128">
        <v>3</v>
      </c>
      <c r="O125" s="128"/>
      <c r="P125" s="128"/>
      <c r="Q125" s="31"/>
      <c r="R125" s="31"/>
      <c r="S125" s="31"/>
      <c r="T125" s="31"/>
      <c r="U125" s="31"/>
      <c r="V125" s="31"/>
      <c r="W125" s="31"/>
      <c r="X125" s="46"/>
      <c r="Y125" s="46"/>
      <c r="Z125" s="46"/>
      <c r="AA125" s="46"/>
      <c r="AB125" s="46"/>
      <c r="AC125" s="46"/>
    </row>
    <row r="126" spans="1:29" ht="39.950000000000003" customHeight="1" x14ac:dyDescent="0.45">
      <c r="A126" s="140"/>
      <c r="B126" s="152"/>
      <c r="C126" s="67">
        <v>123</v>
      </c>
      <c r="D126" s="78" t="s">
        <v>664</v>
      </c>
      <c r="E126" s="107" t="s">
        <v>665</v>
      </c>
      <c r="F126" s="51" t="s">
        <v>129</v>
      </c>
      <c r="G126" s="51" t="s">
        <v>40</v>
      </c>
      <c r="H126" s="95">
        <v>50</v>
      </c>
      <c r="I126" s="32">
        <v>4</v>
      </c>
      <c r="J126" s="38">
        <f t="shared" si="2"/>
        <v>0</v>
      </c>
      <c r="K126" s="39" t="str">
        <f t="shared" si="3"/>
        <v>OK</v>
      </c>
      <c r="L126" s="128"/>
      <c r="M126" s="128"/>
      <c r="N126" s="128">
        <v>4</v>
      </c>
      <c r="O126" s="128"/>
      <c r="P126" s="128"/>
      <c r="Q126" s="31"/>
      <c r="R126" s="31"/>
      <c r="S126" s="31"/>
      <c r="T126" s="31"/>
      <c r="U126" s="31"/>
      <c r="V126" s="31"/>
      <c r="W126" s="31"/>
      <c r="X126" s="46"/>
      <c r="Y126" s="46"/>
      <c r="Z126" s="46"/>
      <c r="AA126" s="46"/>
      <c r="AB126" s="46"/>
      <c r="AC126" s="46"/>
    </row>
    <row r="127" spans="1:29" ht="39.950000000000003" customHeight="1" x14ac:dyDescent="0.45">
      <c r="A127" s="140"/>
      <c r="B127" s="152"/>
      <c r="C127" s="67">
        <v>124</v>
      </c>
      <c r="D127" s="78" t="s">
        <v>666</v>
      </c>
      <c r="E127" s="107" t="s">
        <v>667</v>
      </c>
      <c r="F127" s="51" t="s">
        <v>129</v>
      </c>
      <c r="G127" s="51" t="s">
        <v>40</v>
      </c>
      <c r="H127" s="95">
        <v>150</v>
      </c>
      <c r="I127" s="32">
        <v>20</v>
      </c>
      <c r="J127" s="38">
        <f t="shared" si="2"/>
        <v>10</v>
      </c>
      <c r="K127" s="39" t="str">
        <f t="shared" si="3"/>
        <v>OK</v>
      </c>
      <c r="L127" s="128"/>
      <c r="M127" s="128"/>
      <c r="N127" s="128">
        <v>10</v>
      </c>
      <c r="O127" s="128"/>
      <c r="P127" s="128"/>
      <c r="Q127" s="31"/>
      <c r="R127" s="31"/>
      <c r="S127" s="31"/>
      <c r="T127" s="31"/>
      <c r="U127" s="31"/>
      <c r="V127" s="31"/>
      <c r="W127" s="31"/>
      <c r="X127" s="46"/>
      <c r="Y127" s="46"/>
      <c r="Z127" s="46"/>
      <c r="AA127" s="46"/>
      <c r="AB127" s="46"/>
      <c r="AC127" s="46"/>
    </row>
    <row r="128" spans="1:29" ht="39.950000000000003" customHeight="1" x14ac:dyDescent="0.45">
      <c r="A128" s="140"/>
      <c r="B128" s="152"/>
      <c r="C128" s="67">
        <v>125</v>
      </c>
      <c r="D128" s="78" t="s">
        <v>130</v>
      </c>
      <c r="E128" s="107" t="s">
        <v>668</v>
      </c>
      <c r="F128" s="51" t="s">
        <v>131</v>
      </c>
      <c r="G128" s="51" t="s">
        <v>40</v>
      </c>
      <c r="H128" s="95">
        <v>36.68</v>
      </c>
      <c r="I128" s="32"/>
      <c r="J128" s="38">
        <f t="shared" si="2"/>
        <v>0</v>
      </c>
      <c r="K128" s="39" t="str">
        <f t="shared" si="3"/>
        <v>OK</v>
      </c>
      <c r="L128" s="128"/>
      <c r="M128" s="128"/>
      <c r="N128" s="128"/>
      <c r="O128" s="128"/>
      <c r="P128" s="128"/>
      <c r="Q128" s="31"/>
      <c r="R128" s="31"/>
      <c r="S128" s="31"/>
      <c r="T128" s="31"/>
      <c r="U128" s="31"/>
      <c r="V128" s="31"/>
      <c r="W128" s="31"/>
      <c r="X128" s="46"/>
      <c r="Y128" s="46"/>
      <c r="Z128" s="46"/>
      <c r="AA128" s="46"/>
      <c r="AB128" s="46"/>
      <c r="AC128" s="46"/>
    </row>
    <row r="129" spans="1:29" ht="39.950000000000003" customHeight="1" x14ac:dyDescent="0.45">
      <c r="A129" s="140"/>
      <c r="B129" s="152"/>
      <c r="C129" s="67">
        <v>126</v>
      </c>
      <c r="D129" s="78" t="s">
        <v>669</v>
      </c>
      <c r="E129" s="107" t="s">
        <v>646</v>
      </c>
      <c r="F129" s="51" t="s">
        <v>129</v>
      </c>
      <c r="G129" s="51" t="s">
        <v>40</v>
      </c>
      <c r="H129" s="95">
        <v>152</v>
      </c>
      <c r="I129" s="32"/>
      <c r="J129" s="38">
        <f t="shared" si="2"/>
        <v>0</v>
      </c>
      <c r="K129" s="39" t="str">
        <f t="shared" si="3"/>
        <v>OK</v>
      </c>
      <c r="L129" s="128"/>
      <c r="M129" s="128"/>
      <c r="N129" s="128"/>
      <c r="O129" s="128"/>
      <c r="P129" s="128"/>
      <c r="Q129" s="31"/>
      <c r="R129" s="31"/>
      <c r="S129" s="31"/>
      <c r="T129" s="31"/>
      <c r="U129" s="31"/>
      <c r="V129" s="31"/>
      <c r="W129" s="31"/>
      <c r="X129" s="46"/>
      <c r="Y129" s="46"/>
      <c r="Z129" s="46"/>
      <c r="AA129" s="46"/>
      <c r="AB129" s="46"/>
      <c r="AC129" s="46"/>
    </row>
    <row r="130" spans="1:29" ht="39.950000000000003" customHeight="1" x14ac:dyDescent="0.45">
      <c r="A130" s="140"/>
      <c r="B130" s="152"/>
      <c r="C130" s="67">
        <v>127</v>
      </c>
      <c r="D130" s="78" t="s">
        <v>670</v>
      </c>
      <c r="E130" s="107" t="s">
        <v>665</v>
      </c>
      <c r="F130" s="51" t="s">
        <v>115</v>
      </c>
      <c r="G130" s="51" t="s">
        <v>40</v>
      </c>
      <c r="H130" s="95">
        <v>55</v>
      </c>
      <c r="I130" s="32"/>
      <c r="J130" s="38">
        <f t="shared" si="2"/>
        <v>0</v>
      </c>
      <c r="K130" s="39" t="str">
        <f t="shared" si="3"/>
        <v>OK</v>
      </c>
      <c r="L130" s="128"/>
      <c r="M130" s="128"/>
      <c r="N130" s="128"/>
      <c r="O130" s="128"/>
      <c r="P130" s="128"/>
      <c r="Q130" s="31"/>
      <c r="R130" s="31"/>
      <c r="S130" s="31"/>
      <c r="T130" s="31"/>
      <c r="U130" s="31"/>
      <c r="V130" s="31"/>
      <c r="W130" s="31"/>
      <c r="X130" s="46"/>
      <c r="Y130" s="46"/>
      <c r="Z130" s="46"/>
      <c r="AA130" s="46"/>
      <c r="AB130" s="46"/>
      <c r="AC130" s="46"/>
    </row>
    <row r="131" spans="1:29" ht="39.950000000000003" customHeight="1" x14ac:dyDescent="0.45">
      <c r="A131" s="140"/>
      <c r="B131" s="152"/>
      <c r="C131" s="67">
        <v>128</v>
      </c>
      <c r="D131" s="78" t="s">
        <v>671</v>
      </c>
      <c r="E131" s="107" t="s">
        <v>672</v>
      </c>
      <c r="F131" s="51" t="s">
        <v>115</v>
      </c>
      <c r="G131" s="51" t="s">
        <v>40</v>
      </c>
      <c r="H131" s="95">
        <v>58.57</v>
      </c>
      <c r="I131" s="32">
        <v>15</v>
      </c>
      <c r="J131" s="38">
        <f t="shared" si="2"/>
        <v>11</v>
      </c>
      <c r="K131" s="39" t="str">
        <f t="shared" si="3"/>
        <v>OK</v>
      </c>
      <c r="L131" s="128"/>
      <c r="M131" s="128"/>
      <c r="N131" s="128">
        <v>4</v>
      </c>
      <c r="O131" s="128"/>
      <c r="P131" s="128"/>
      <c r="Q131" s="31"/>
      <c r="R131" s="31"/>
      <c r="S131" s="31"/>
      <c r="T131" s="31"/>
      <c r="U131" s="31"/>
      <c r="V131" s="31"/>
      <c r="W131" s="31"/>
      <c r="X131" s="46"/>
      <c r="Y131" s="46"/>
      <c r="Z131" s="46"/>
      <c r="AA131" s="46"/>
      <c r="AB131" s="46"/>
      <c r="AC131" s="46"/>
    </row>
    <row r="132" spans="1:29" ht="39.950000000000003" customHeight="1" x14ac:dyDescent="0.45">
      <c r="A132" s="140"/>
      <c r="B132" s="152"/>
      <c r="C132" s="67">
        <v>129</v>
      </c>
      <c r="D132" s="78" t="s">
        <v>673</v>
      </c>
      <c r="E132" s="107" t="s">
        <v>674</v>
      </c>
      <c r="F132" s="51" t="s">
        <v>35</v>
      </c>
      <c r="G132" s="51" t="s">
        <v>40</v>
      </c>
      <c r="H132" s="95">
        <v>16.21</v>
      </c>
      <c r="I132" s="32"/>
      <c r="J132" s="38">
        <f t="shared" si="2"/>
        <v>0</v>
      </c>
      <c r="K132" s="39" t="str">
        <f t="shared" si="3"/>
        <v>OK</v>
      </c>
      <c r="L132" s="128"/>
      <c r="M132" s="128"/>
      <c r="N132" s="128"/>
      <c r="O132" s="128"/>
      <c r="P132" s="128"/>
      <c r="Q132" s="31"/>
      <c r="R132" s="31"/>
      <c r="S132" s="31"/>
      <c r="T132" s="31"/>
      <c r="U132" s="31"/>
      <c r="V132" s="31"/>
      <c r="W132" s="31"/>
      <c r="X132" s="46"/>
      <c r="Y132" s="46"/>
      <c r="Z132" s="46"/>
      <c r="AA132" s="46"/>
      <c r="AB132" s="46"/>
      <c r="AC132" s="46"/>
    </row>
    <row r="133" spans="1:29" ht="39.950000000000003" customHeight="1" x14ac:dyDescent="0.45">
      <c r="A133" s="140"/>
      <c r="B133" s="152"/>
      <c r="C133" s="67">
        <v>130</v>
      </c>
      <c r="D133" s="78" t="s">
        <v>675</v>
      </c>
      <c r="E133" s="107" t="s">
        <v>674</v>
      </c>
      <c r="F133" s="51" t="s">
        <v>35</v>
      </c>
      <c r="G133" s="51" t="s">
        <v>40</v>
      </c>
      <c r="H133" s="95">
        <v>23.92</v>
      </c>
      <c r="I133" s="32"/>
      <c r="J133" s="38">
        <f t="shared" ref="J133:J196" si="4">I133-(SUM(L133:AC133))</f>
        <v>0</v>
      </c>
      <c r="K133" s="39" t="str">
        <f t="shared" ref="K133:K196" si="5">IF(J133&lt;0,"ATENÇÃO","OK")</f>
        <v>OK</v>
      </c>
      <c r="L133" s="128"/>
      <c r="M133" s="128"/>
      <c r="N133" s="128"/>
      <c r="O133" s="128"/>
      <c r="P133" s="128"/>
      <c r="Q133" s="31"/>
      <c r="R133" s="31"/>
      <c r="S133" s="31"/>
      <c r="T133" s="31"/>
      <c r="U133" s="31"/>
      <c r="V133" s="31"/>
      <c r="W133" s="31"/>
      <c r="X133" s="46"/>
      <c r="Y133" s="46"/>
      <c r="Z133" s="46"/>
      <c r="AA133" s="46"/>
      <c r="AB133" s="46"/>
      <c r="AC133" s="46"/>
    </row>
    <row r="134" spans="1:29" ht="39.950000000000003" customHeight="1" x14ac:dyDescent="0.45">
      <c r="A134" s="140"/>
      <c r="B134" s="152"/>
      <c r="C134" s="67">
        <v>131</v>
      </c>
      <c r="D134" s="78" t="s">
        <v>432</v>
      </c>
      <c r="E134" s="107" t="s">
        <v>676</v>
      </c>
      <c r="F134" s="51" t="s">
        <v>431</v>
      </c>
      <c r="G134" s="51" t="s">
        <v>40</v>
      </c>
      <c r="H134" s="95">
        <v>62.95</v>
      </c>
      <c r="I134" s="32"/>
      <c r="J134" s="38">
        <f t="shared" si="4"/>
        <v>0</v>
      </c>
      <c r="K134" s="39" t="str">
        <f t="shared" si="5"/>
        <v>OK</v>
      </c>
      <c r="L134" s="128"/>
      <c r="M134" s="128"/>
      <c r="N134" s="128"/>
      <c r="O134" s="128"/>
      <c r="P134" s="128"/>
      <c r="Q134" s="31"/>
      <c r="R134" s="31"/>
      <c r="S134" s="31"/>
      <c r="T134" s="31"/>
      <c r="U134" s="31"/>
      <c r="V134" s="31"/>
      <c r="W134" s="31"/>
      <c r="X134" s="46"/>
      <c r="Y134" s="46"/>
      <c r="Z134" s="46"/>
      <c r="AA134" s="46"/>
      <c r="AB134" s="46"/>
      <c r="AC134" s="46"/>
    </row>
    <row r="135" spans="1:29" ht="39.950000000000003" customHeight="1" x14ac:dyDescent="0.45">
      <c r="A135" s="140"/>
      <c r="B135" s="152"/>
      <c r="C135" s="67">
        <v>132</v>
      </c>
      <c r="D135" s="78" t="s">
        <v>433</v>
      </c>
      <c r="E135" s="107" t="s">
        <v>677</v>
      </c>
      <c r="F135" s="51" t="s">
        <v>228</v>
      </c>
      <c r="G135" s="51" t="s">
        <v>40</v>
      </c>
      <c r="H135" s="95">
        <v>4.4400000000000004</v>
      </c>
      <c r="I135" s="32"/>
      <c r="J135" s="38">
        <f t="shared" si="4"/>
        <v>0</v>
      </c>
      <c r="K135" s="39" t="str">
        <f t="shared" si="5"/>
        <v>OK</v>
      </c>
      <c r="L135" s="128"/>
      <c r="M135" s="128"/>
      <c r="N135" s="128"/>
      <c r="O135" s="128"/>
      <c r="P135" s="128"/>
      <c r="Q135" s="31"/>
      <c r="R135" s="31"/>
      <c r="S135" s="31"/>
      <c r="T135" s="31"/>
      <c r="U135" s="31"/>
      <c r="V135" s="31"/>
      <c r="W135" s="31"/>
      <c r="X135" s="46"/>
      <c r="Y135" s="46"/>
      <c r="Z135" s="46"/>
      <c r="AA135" s="46"/>
      <c r="AB135" s="46"/>
      <c r="AC135" s="46"/>
    </row>
    <row r="136" spans="1:29" ht="39.950000000000003" customHeight="1" x14ac:dyDescent="0.45">
      <c r="A136" s="140"/>
      <c r="B136" s="152"/>
      <c r="C136" s="67">
        <v>133</v>
      </c>
      <c r="D136" s="78" t="s">
        <v>132</v>
      </c>
      <c r="E136" s="107" t="s">
        <v>678</v>
      </c>
      <c r="F136" s="51" t="s">
        <v>35</v>
      </c>
      <c r="G136" s="51" t="s">
        <v>40</v>
      </c>
      <c r="H136" s="95">
        <v>15.58</v>
      </c>
      <c r="I136" s="32"/>
      <c r="J136" s="38">
        <f t="shared" si="4"/>
        <v>0</v>
      </c>
      <c r="K136" s="39" t="str">
        <f t="shared" si="5"/>
        <v>OK</v>
      </c>
      <c r="L136" s="128"/>
      <c r="M136" s="128"/>
      <c r="N136" s="128"/>
      <c r="O136" s="128"/>
      <c r="P136" s="128"/>
      <c r="Q136" s="31"/>
      <c r="R136" s="31"/>
      <c r="S136" s="31"/>
      <c r="T136" s="31"/>
      <c r="U136" s="31"/>
      <c r="V136" s="31"/>
      <c r="W136" s="31"/>
      <c r="X136" s="46"/>
      <c r="Y136" s="46"/>
      <c r="Z136" s="46"/>
      <c r="AA136" s="46"/>
      <c r="AB136" s="46"/>
      <c r="AC136" s="46"/>
    </row>
    <row r="137" spans="1:29" ht="39.950000000000003" customHeight="1" x14ac:dyDescent="0.45">
      <c r="A137" s="140"/>
      <c r="B137" s="152"/>
      <c r="C137" s="67">
        <v>134</v>
      </c>
      <c r="D137" s="78" t="s">
        <v>133</v>
      </c>
      <c r="E137" s="107" t="s">
        <v>679</v>
      </c>
      <c r="F137" s="51" t="s">
        <v>35</v>
      </c>
      <c r="G137" s="51" t="s">
        <v>40</v>
      </c>
      <c r="H137" s="95">
        <v>1.4</v>
      </c>
      <c r="I137" s="32">
        <v>10</v>
      </c>
      <c r="J137" s="38">
        <f t="shared" si="4"/>
        <v>10</v>
      </c>
      <c r="K137" s="39" t="str">
        <f t="shared" si="5"/>
        <v>OK</v>
      </c>
      <c r="L137" s="128"/>
      <c r="M137" s="128"/>
      <c r="N137" s="128"/>
      <c r="O137" s="128"/>
      <c r="P137" s="128"/>
      <c r="Q137" s="31"/>
      <c r="R137" s="31"/>
      <c r="S137" s="31"/>
      <c r="T137" s="31"/>
      <c r="U137" s="31"/>
      <c r="V137" s="31"/>
      <c r="W137" s="31"/>
      <c r="X137" s="46"/>
      <c r="Y137" s="46"/>
      <c r="Z137" s="46"/>
      <c r="AA137" s="46"/>
      <c r="AB137" s="46"/>
      <c r="AC137" s="46"/>
    </row>
    <row r="138" spans="1:29" ht="39.950000000000003" customHeight="1" x14ac:dyDescent="0.45">
      <c r="A138" s="140"/>
      <c r="B138" s="152"/>
      <c r="C138" s="67">
        <v>135</v>
      </c>
      <c r="D138" s="78" t="s">
        <v>680</v>
      </c>
      <c r="E138" s="107" t="s">
        <v>681</v>
      </c>
      <c r="F138" s="51" t="s">
        <v>35</v>
      </c>
      <c r="G138" s="51" t="s">
        <v>40</v>
      </c>
      <c r="H138" s="95">
        <v>1.91</v>
      </c>
      <c r="I138" s="32">
        <v>10</v>
      </c>
      <c r="J138" s="38">
        <f t="shared" si="4"/>
        <v>0</v>
      </c>
      <c r="K138" s="39" t="str">
        <f t="shared" si="5"/>
        <v>OK</v>
      </c>
      <c r="L138" s="128"/>
      <c r="M138" s="128"/>
      <c r="N138" s="128">
        <v>10</v>
      </c>
      <c r="O138" s="128"/>
      <c r="P138" s="128"/>
      <c r="Q138" s="31"/>
      <c r="R138" s="31"/>
      <c r="S138" s="31"/>
      <c r="T138" s="31"/>
      <c r="U138" s="31"/>
      <c r="V138" s="31"/>
      <c r="W138" s="31"/>
      <c r="X138" s="46"/>
      <c r="Y138" s="46"/>
      <c r="Z138" s="46"/>
      <c r="AA138" s="46"/>
      <c r="AB138" s="46"/>
      <c r="AC138" s="46"/>
    </row>
    <row r="139" spans="1:29" ht="39.950000000000003" customHeight="1" x14ac:dyDescent="0.45">
      <c r="A139" s="140"/>
      <c r="B139" s="152"/>
      <c r="C139" s="67">
        <v>136</v>
      </c>
      <c r="D139" s="78" t="s">
        <v>134</v>
      </c>
      <c r="E139" s="107" t="s">
        <v>682</v>
      </c>
      <c r="F139" s="51" t="s">
        <v>35</v>
      </c>
      <c r="G139" s="51" t="s">
        <v>40</v>
      </c>
      <c r="H139" s="95">
        <v>5.46</v>
      </c>
      <c r="I139" s="32">
        <v>10</v>
      </c>
      <c r="J139" s="38">
        <f t="shared" si="4"/>
        <v>0</v>
      </c>
      <c r="K139" s="39" t="str">
        <f t="shared" si="5"/>
        <v>OK</v>
      </c>
      <c r="L139" s="128"/>
      <c r="M139" s="128"/>
      <c r="N139" s="128">
        <v>10</v>
      </c>
      <c r="O139" s="128"/>
      <c r="P139" s="128"/>
      <c r="Q139" s="31"/>
      <c r="R139" s="31"/>
      <c r="S139" s="31"/>
      <c r="T139" s="31"/>
      <c r="U139" s="31"/>
      <c r="V139" s="31"/>
      <c r="W139" s="31"/>
      <c r="X139" s="46"/>
      <c r="Y139" s="46"/>
      <c r="Z139" s="46"/>
      <c r="AA139" s="46"/>
      <c r="AB139" s="46"/>
      <c r="AC139" s="46"/>
    </row>
    <row r="140" spans="1:29" ht="39.950000000000003" customHeight="1" x14ac:dyDescent="0.45">
      <c r="A140" s="140"/>
      <c r="B140" s="152"/>
      <c r="C140" s="67">
        <v>137</v>
      </c>
      <c r="D140" s="78" t="s">
        <v>135</v>
      </c>
      <c r="E140" s="107" t="s">
        <v>658</v>
      </c>
      <c r="F140" s="51" t="s">
        <v>131</v>
      </c>
      <c r="G140" s="51" t="s">
        <v>40</v>
      </c>
      <c r="H140" s="95">
        <v>24.21</v>
      </c>
      <c r="I140" s="32">
        <v>10</v>
      </c>
      <c r="J140" s="38">
        <f t="shared" si="4"/>
        <v>0</v>
      </c>
      <c r="K140" s="39" t="str">
        <f t="shared" si="5"/>
        <v>OK</v>
      </c>
      <c r="L140" s="128">
        <v>10</v>
      </c>
      <c r="M140" s="128"/>
      <c r="N140" s="128"/>
      <c r="O140" s="128"/>
      <c r="P140" s="128"/>
      <c r="Q140" s="31"/>
      <c r="R140" s="31"/>
      <c r="S140" s="31"/>
      <c r="T140" s="31"/>
      <c r="U140" s="31"/>
      <c r="V140" s="31"/>
      <c r="W140" s="31"/>
      <c r="X140" s="46"/>
      <c r="Y140" s="46"/>
      <c r="Z140" s="46"/>
      <c r="AA140" s="46"/>
      <c r="AB140" s="46"/>
      <c r="AC140" s="46"/>
    </row>
    <row r="141" spans="1:29" ht="39.950000000000003" customHeight="1" x14ac:dyDescent="0.45">
      <c r="A141" s="140"/>
      <c r="B141" s="152"/>
      <c r="C141" s="68">
        <v>138</v>
      </c>
      <c r="D141" s="79" t="s">
        <v>683</v>
      </c>
      <c r="E141" s="109" t="s">
        <v>684</v>
      </c>
      <c r="F141" s="42" t="s">
        <v>115</v>
      </c>
      <c r="G141" s="52" t="s">
        <v>40</v>
      </c>
      <c r="H141" s="96">
        <v>1137.08</v>
      </c>
      <c r="I141" s="32"/>
      <c r="J141" s="38">
        <f t="shared" si="4"/>
        <v>0</v>
      </c>
      <c r="K141" s="39" t="str">
        <f t="shared" si="5"/>
        <v>OK</v>
      </c>
      <c r="L141" s="128"/>
      <c r="M141" s="128"/>
      <c r="N141" s="128"/>
      <c r="O141" s="128"/>
      <c r="P141" s="128"/>
      <c r="Q141" s="31"/>
      <c r="R141" s="31"/>
      <c r="S141" s="31"/>
      <c r="T141" s="31"/>
      <c r="U141" s="31"/>
      <c r="V141" s="31"/>
      <c r="W141" s="31"/>
      <c r="X141" s="46"/>
      <c r="Y141" s="46"/>
      <c r="Z141" s="46"/>
      <c r="AA141" s="46"/>
      <c r="AB141" s="46"/>
      <c r="AC141" s="46"/>
    </row>
    <row r="142" spans="1:29" ht="39.950000000000003" customHeight="1" x14ac:dyDescent="0.45">
      <c r="A142" s="140"/>
      <c r="B142" s="152"/>
      <c r="C142" s="67">
        <v>139</v>
      </c>
      <c r="D142" s="78" t="s">
        <v>685</v>
      </c>
      <c r="E142" s="110" t="s">
        <v>665</v>
      </c>
      <c r="F142" s="52" t="s">
        <v>115</v>
      </c>
      <c r="G142" s="52" t="s">
        <v>40</v>
      </c>
      <c r="H142" s="96">
        <v>86.68</v>
      </c>
      <c r="I142" s="32"/>
      <c r="J142" s="38">
        <f t="shared" si="4"/>
        <v>0</v>
      </c>
      <c r="K142" s="39" t="str">
        <f t="shared" si="5"/>
        <v>OK</v>
      </c>
      <c r="L142" s="128"/>
      <c r="M142" s="128"/>
      <c r="N142" s="128"/>
      <c r="O142" s="128"/>
      <c r="P142" s="128"/>
      <c r="Q142" s="31"/>
      <c r="R142" s="31"/>
      <c r="S142" s="31"/>
      <c r="T142" s="31"/>
      <c r="U142" s="31"/>
      <c r="V142" s="31"/>
      <c r="W142" s="31"/>
      <c r="X142" s="46"/>
      <c r="Y142" s="46"/>
      <c r="Z142" s="46"/>
      <c r="AA142" s="46"/>
      <c r="AB142" s="46"/>
      <c r="AC142" s="46"/>
    </row>
    <row r="143" spans="1:29" ht="39.950000000000003" customHeight="1" x14ac:dyDescent="0.45">
      <c r="A143" s="140"/>
      <c r="B143" s="152"/>
      <c r="C143" s="67">
        <v>140</v>
      </c>
      <c r="D143" s="78" t="s">
        <v>686</v>
      </c>
      <c r="E143" s="110" t="s">
        <v>687</v>
      </c>
      <c r="F143" s="52" t="s">
        <v>129</v>
      </c>
      <c r="G143" s="52" t="s">
        <v>40</v>
      </c>
      <c r="H143" s="96">
        <v>222.92</v>
      </c>
      <c r="I143" s="32"/>
      <c r="J143" s="38">
        <f t="shared" si="4"/>
        <v>0</v>
      </c>
      <c r="K143" s="39" t="str">
        <f t="shared" si="5"/>
        <v>OK</v>
      </c>
      <c r="L143" s="128"/>
      <c r="M143" s="128"/>
      <c r="N143" s="128"/>
      <c r="O143" s="128"/>
      <c r="P143" s="128"/>
      <c r="Q143" s="31"/>
      <c r="R143" s="31"/>
      <c r="S143" s="31"/>
      <c r="T143" s="31"/>
      <c r="U143" s="31"/>
      <c r="V143" s="31"/>
      <c r="W143" s="31"/>
      <c r="X143" s="46"/>
      <c r="Y143" s="46"/>
      <c r="Z143" s="46"/>
      <c r="AA143" s="46"/>
      <c r="AB143" s="46"/>
      <c r="AC143" s="46"/>
    </row>
    <row r="144" spans="1:29" ht="39.950000000000003" customHeight="1" x14ac:dyDescent="0.45">
      <c r="A144" s="140"/>
      <c r="B144" s="152"/>
      <c r="C144" s="67">
        <v>141</v>
      </c>
      <c r="D144" s="78" t="s">
        <v>688</v>
      </c>
      <c r="E144" s="110" t="s">
        <v>689</v>
      </c>
      <c r="F144" s="52" t="s">
        <v>131</v>
      </c>
      <c r="G144" s="52" t="s">
        <v>40</v>
      </c>
      <c r="H144" s="96">
        <v>74.92</v>
      </c>
      <c r="I144" s="32"/>
      <c r="J144" s="38">
        <f t="shared" si="4"/>
        <v>0</v>
      </c>
      <c r="K144" s="39" t="str">
        <f t="shared" si="5"/>
        <v>OK</v>
      </c>
      <c r="L144" s="128"/>
      <c r="M144" s="128"/>
      <c r="N144" s="128"/>
      <c r="O144" s="128"/>
      <c r="P144" s="128"/>
      <c r="Q144" s="31"/>
      <c r="R144" s="31"/>
      <c r="S144" s="31"/>
      <c r="T144" s="31"/>
      <c r="U144" s="31"/>
      <c r="V144" s="31"/>
      <c r="W144" s="31"/>
      <c r="X144" s="46"/>
      <c r="Y144" s="46"/>
      <c r="Z144" s="46"/>
      <c r="AA144" s="46"/>
      <c r="AB144" s="46"/>
      <c r="AC144" s="46"/>
    </row>
    <row r="145" spans="1:29" ht="39.950000000000003" customHeight="1" x14ac:dyDescent="0.45">
      <c r="A145" s="140"/>
      <c r="B145" s="152"/>
      <c r="C145" s="67">
        <v>142</v>
      </c>
      <c r="D145" s="78" t="s">
        <v>690</v>
      </c>
      <c r="E145" s="107" t="s">
        <v>691</v>
      </c>
      <c r="F145" s="52" t="s">
        <v>115</v>
      </c>
      <c r="G145" s="52" t="s">
        <v>40</v>
      </c>
      <c r="H145" s="96">
        <v>50.67</v>
      </c>
      <c r="I145" s="32"/>
      <c r="J145" s="38">
        <f t="shared" si="4"/>
        <v>0</v>
      </c>
      <c r="K145" s="39" t="str">
        <f t="shared" si="5"/>
        <v>OK</v>
      </c>
      <c r="L145" s="128"/>
      <c r="M145" s="128"/>
      <c r="N145" s="128"/>
      <c r="O145" s="128"/>
      <c r="P145" s="128"/>
      <c r="Q145" s="31"/>
      <c r="R145" s="31"/>
      <c r="S145" s="31"/>
      <c r="T145" s="31"/>
      <c r="U145" s="31"/>
      <c r="V145" s="31"/>
      <c r="W145" s="31"/>
      <c r="X145" s="46"/>
      <c r="Y145" s="46"/>
      <c r="Z145" s="46"/>
      <c r="AA145" s="46"/>
      <c r="AB145" s="46"/>
      <c r="AC145" s="46"/>
    </row>
    <row r="146" spans="1:29" ht="39.950000000000003" customHeight="1" x14ac:dyDescent="0.45">
      <c r="A146" s="140"/>
      <c r="B146" s="152"/>
      <c r="C146" s="67">
        <v>143</v>
      </c>
      <c r="D146" s="78" t="s">
        <v>692</v>
      </c>
      <c r="E146" s="110" t="s">
        <v>693</v>
      </c>
      <c r="F146" s="52" t="s">
        <v>115</v>
      </c>
      <c r="G146" s="52" t="s">
        <v>40</v>
      </c>
      <c r="H146" s="96">
        <v>65.5</v>
      </c>
      <c r="I146" s="32"/>
      <c r="J146" s="38">
        <f t="shared" si="4"/>
        <v>0</v>
      </c>
      <c r="K146" s="39" t="str">
        <f t="shared" si="5"/>
        <v>OK</v>
      </c>
      <c r="L146" s="128"/>
      <c r="M146" s="128"/>
      <c r="N146" s="128"/>
      <c r="O146" s="128"/>
      <c r="P146" s="128"/>
      <c r="Q146" s="31"/>
      <c r="R146" s="31"/>
      <c r="S146" s="31"/>
      <c r="T146" s="31"/>
      <c r="U146" s="31"/>
      <c r="V146" s="31"/>
      <c r="W146" s="31"/>
      <c r="X146" s="46"/>
      <c r="Y146" s="46"/>
      <c r="Z146" s="46"/>
      <c r="AA146" s="46"/>
      <c r="AB146" s="46"/>
      <c r="AC146" s="46"/>
    </row>
    <row r="147" spans="1:29" ht="39.950000000000003" customHeight="1" x14ac:dyDescent="0.45">
      <c r="A147" s="141"/>
      <c r="B147" s="153"/>
      <c r="C147" s="67">
        <v>144</v>
      </c>
      <c r="D147" s="78" t="s">
        <v>694</v>
      </c>
      <c r="E147" s="110" t="s">
        <v>695</v>
      </c>
      <c r="F147" s="52" t="s">
        <v>115</v>
      </c>
      <c r="G147" s="52" t="s">
        <v>40</v>
      </c>
      <c r="H147" s="96">
        <v>58.36</v>
      </c>
      <c r="I147" s="32"/>
      <c r="J147" s="38">
        <f t="shared" si="4"/>
        <v>0</v>
      </c>
      <c r="K147" s="39" t="str">
        <f t="shared" si="5"/>
        <v>OK</v>
      </c>
      <c r="L147" s="128"/>
      <c r="M147" s="128"/>
      <c r="N147" s="128"/>
      <c r="O147" s="128"/>
      <c r="P147" s="128"/>
      <c r="Q147" s="31"/>
      <c r="R147" s="31"/>
      <c r="S147" s="31"/>
      <c r="T147" s="31"/>
      <c r="U147" s="31"/>
      <c r="V147" s="31"/>
      <c r="W147" s="31"/>
      <c r="X147" s="46"/>
      <c r="Y147" s="46"/>
      <c r="Z147" s="46"/>
      <c r="AA147" s="46"/>
      <c r="AB147" s="46"/>
      <c r="AC147" s="46"/>
    </row>
    <row r="148" spans="1:29" ht="39.950000000000003" customHeight="1" x14ac:dyDescent="0.45">
      <c r="A148" s="154">
        <v>3</v>
      </c>
      <c r="B148" s="100"/>
      <c r="C148" s="66">
        <v>145</v>
      </c>
      <c r="D148" s="75" t="s">
        <v>696</v>
      </c>
      <c r="E148" s="104" t="s">
        <v>697</v>
      </c>
      <c r="F148" s="49" t="s">
        <v>136</v>
      </c>
      <c r="G148" s="49" t="s">
        <v>40</v>
      </c>
      <c r="H148" s="94">
        <v>10.63</v>
      </c>
      <c r="I148" s="32"/>
      <c r="J148" s="38">
        <f t="shared" si="4"/>
        <v>0</v>
      </c>
      <c r="K148" s="39" t="str">
        <f t="shared" si="5"/>
        <v>OK</v>
      </c>
      <c r="L148" s="128"/>
      <c r="M148" s="128"/>
      <c r="N148" s="128"/>
      <c r="O148" s="128"/>
      <c r="P148" s="128"/>
      <c r="Q148" s="31"/>
      <c r="R148" s="31"/>
      <c r="S148" s="31"/>
      <c r="T148" s="31"/>
      <c r="U148" s="31"/>
      <c r="V148" s="31"/>
      <c r="W148" s="31"/>
      <c r="X148" s="46"/>
      <c r="Y148" s="46"/>
      <c r="Z148" s="46"/>
      <c r="AA148" s="46"/>
      <c r="AB148" s="46"/>
      <c r="AC148" s="46"/>
    </row>
    <row r="149" spans="1:29" ht="39.950000000000003" customHeight="1" x14ac:dyDescent="0.45">
      <c r="A149" s="155"/>
      <c r="B149" s="101"/>
      <c r="C149" s="66">
        <v>146</v>
      </c>
      <c r="D149" s="75" t="s">
        <v>455</v>
      </c>
      <c r="E149" s="104" t="s">
        <v>698</v>
      </c>
      <c r="F149" s="49" t="s">
        <v>228</v>
      </c>
      <c r="G149" s="49" t="s">
        <v>40</v>
      </c>
      <c r="H149" s="94">
        <v>4.1399999999999997</v>
      </c>
      <c r="I149" s="32"/>
      <c r="J149" s="38">
        <f t="shared" si="4"/>
        <v>0</v>
      </c>
      <c r="K149" s="39" t="str">
        <f t="shared" si="5"/>
        <v>OK</v>
      </c>
      <c r="L149" s="128"/>
      <c r="M149" s="128"/>
      <c r="N149" s="128"/>
      <c r="O149" s="128"/>
      <c r="P149" s="128"/>
      <c r="Q149" s="31"/>
      <c r="R149" s="31"/>
      <c r="S149" s="31"/>
      <c r="T149" s="31"/>
      <c r="U149" s="31"/>
      <c r="V149" s="31"/>
      <c r="W149" s="31"/>
      <c r="X149" s="46"/>
      <c r="Y149" s="46"/>
      <c r="Z149" s="46"/>
      <c r="AA149" s="46"/>
      <c r="AB149" s="46"/>
      <c r="AC149" s="46"/>
    </row>
    <row r="150" spans="1:29" ht="39.950000000000003" customHeight="1" x14ac:dyDescent="0.45">
      <c r="A150" s="155"/>
      <c r="B150" s="101"/>
      <c r="C150" s="66">
        <v>147</v>
      </c>
      <c r="D150" s="75" t="s">
        <v>452</v>
      </c>
      <c r="E150" s="104" t="s">
        <v>699</v>
      </c>
      <c r="F150" s="49" t="s">
        <v>428</v>
      </c>
      <c r="G150" s="49" t="s">
        <v>40</v>
      </c>
      <c r="H150" s="94">
        <v>7.4</v>
      </c>
      <c r="I150" s="32"/>
      <c r="J150" s="38">
        <f t="shared" si="4"/>
        <v>0</v>
      </c>
      <c r="K150" s="39" t="str">
        <f t="shared" si="5"/>
        <v>OK</v>
      </c>
      <c r="L150" s="128"/>
      <c r="M150" s="128"/>
      <c r="N150" s="128"/>
      <c r="O150" s="128"/>
      <c r="P150" s="128"/>
      <c r="Q150" s="31"/>
      <c r="R150" s="31"/>
      <c r="S150" s="31"/>
      <c r="T150" s="31"/>
      <c r="U150" s="31"/>
      <c r="V150" s="31"/>
      <c r="W150" s="31"/>
      <c r="X150" s="46"/>
      <c r="Y150" s="46"/>
      <c r="Z150" s="46"/>
      <c r="AA150" s="46"/>
      <c r="AB150" s="46"/>
      <c r="AC150" s="46"/>
    </row>
    <row r="151" spans="1:29" ht="39.950000000000003" customHeight="1" x14ac:dyDescent="0.45">
      <c r="A151" s="155"/>
      <c r="B151" s="101"/>
      <c r="C151" s="66">
        <v>148</v>
      </c>
      <c r="D151" s="75" t="s">
        <v>137</v>
      </c>
      <c r="E151" s="104" t="s">
        <v>700</v>
      </c>
      <c r="F151" s="49" t="s">
        <v>35</v>
      </c>
      <c r="G151" s="49" t="s">
        <v>40</v>
      </c>
      <c r="H151" s="94">
        <v>14.79</v>
      </c>
      <c r="I151" s="32"/>
      <c r="J151" s="38">
        <f t="shared" si="4"/>
        <v>0</v>
      </c>
      <c r="K151" s="39" t="str">
        <f t="shared" si="5"/>
        <v>OK</v>
      </c>
      <c r="L151" s="128"/>
      <c r="M151" s="128"/>
      <c r="N151" s="128"/>
      <c r="O151" s="128"/>
      <c r="P151" s="128"/>
      <c r="Q151" s="31"/>
      <c r="R151" s="31"/>
      <c r="S151" s="31"/>
      <c r="T151" s="31"/>
      <c r="U151" s="31"/>
      <c r="V151" s="31"/>
      <c r="W151" s="31"/>
      <c r="X151" s="46"/>
      <c r="Y151" s="46"/>
      <c r="Z151" s="46"/>
      <c r="AA151" s="46"/>
      <c r="AB151" s="46"/>
      <c r="AC151" s="46"/>
    </row>
    <row r="152" spans="1:29" ht="39.950000000000003" customHeight="1" x14ac:dyDescent="0.45">
      <c r="A152" s="155"/>
      <c r="B152" s="101"/>
      <c r="C152" s="66">
        <v>149</v>
      </c>
      <c r="D152" s="75" t="s">
        <v>138</v>
      </c>
      <c r="E152" s="104" t="s">
        <v>701</v>
      </c>
      <c r="F152" s="49" t="s">
        <v>35</v>
      </c>
      <c r="G152" s="49" t="s">
        <v>40</v>
      </c>
      <c r="H152" s="94">
        <v>49.8</v>
      </c>
      <c r="I152" s="32"/>
      <c r="J152" s="38">
        <f t="shared" si="4"/>
        <v>0</v>
      </c>
      <c r="K152" s="39" t="str">
        <f t="shared" si="5"/>
        <v>OK</v>
      </c>
      <c r="L152" s="128"/>
      <c r="M152" s="128"/>
      <c r="N152" s="128"/>
      <c r="O152" s="128"/>
      <c r="P152" s="128"/>
      <c r="Q152" s="31"/>
      <c r="R152" s="31"/>
      <c r="S152" s="31"/>
      <c r="T152" s="31"/>
      <c r="U152" s="31"/>
      <c r="V152" s="31"/>
      <c r="W152" s="31"/>
      <c r="X152" s="46"/>
      <c r="Y152" s="46"/>
      <c r="Z152" s="46"/>
      <c r="AA152" s="46"/>
      <c r="AB152" s="46"/>
      <c r="AC152" s="46"/>
    </row>
    <row r="153" spans="1:29" ht="39.950000000000003" customHeight="1" x14ac:dyDescent="0.45">
      <c r="A153" s="155"/>
      <c r="B153" s="101"/>
      <c r="C153" s="66">
        <v>150</v>
      </c>
      <c r="D153" s="75" t="s">
        <v>139</v>
      </c>
      <c r="E153" s="104" t="s">
        <v>702</v>
      </c>
      <c r="F153" s="49" t="s">
        <v>31</v>
      </c>
      <c r="G153" s="49" t="s">
        <v>40</v>
      </c>
      <c r="H153" s="94">
        <v>8.81</v>
      </c>
      <c r="I153" s="32">
        <v>10</v>
      </c>
      <c r="J153" s="38">
        <f t="shared" si="4"/>
        <v>5</v>
      </c>
      <c r="K153" s="39" t="str">
        <f t="shared" si="5"/>
        <v>OK</v>
      </c>
      <c r="L153" s="128"/>
      <c r="M153" s="128">
        <v>5</v>
      </c>
      <c r="N153" s="128"/>
      <c r="O153" s="128"/>
      <c r="P153" s="128"/>
      <c r="Q153" s="31"/>
      <c r="R153" s="31"/>
      <c r="S153" s="31"/>
      <c r="T153" s="31"/>
      <c r="U153" s="31"/>
      <c r="V153" s="31"/>
      <c r="W153" s="31"/>
      <c r="X153" s="46"/>
      <c r="Y153" s="46"/>
      <c r="Z153" s="46"/>
      <c r="AA153" s="46"/>
      <c r="AB153" s="46"/>
      <c r="AC153" s="46"/>
    </row>
    <row r="154" spans="1:29" ht="39.950000000000003" customHeight="1" x14ac:dyDescent="0.45">
      <c r="A154" s="155"/>
      <c r="B154" s="101"/>
      <c r="C154" s="66">
        <v>151</v>
      </c>
      <c r="D154" s="75" t="s">
        <v>140</v>
      </c>
      <c r="E154" s="104" t="s">
        <v>703</v>
      </c>
      <c r="F154" s="49" t="s">
        <v>35</v>
      </c>
      <c r="G154" s="49" t="s">
        <v>40</v>
      </c>
      <c r="H154" s="94">
        <v>1</v>
      </c>
      <c r="I154" s="32"/>
      <c r="J154" s="38">
        <f t="shared" si="4"/>
        <v>0</v>
      </c>
      <c r="K154" s="39" t="str">
        <f t="shared" si="5"/>
        <v>OK</v>
      </c>
      <c r="L154" s="128"/>
      <c r="M154" s="128"/>
      <c r="N154" s="128"/>
      <c r="O154" s="128"/>
      <c r="P154" s="128"/>
      <c r="Q154" s="31"/>
      <c r="R154" s="31"/>
      <c r="S154" s="31"/>
      <c r="T154" s="31"/>
      <c r="U154" s="31"/>
      <c r="V154" s="31"/>
      <c r="W154" s="31"/>
      <c r="X154" s="46"/>
      <c r="Y154" s="46"/>
      <c r="Z154" s="46"/>
      <c r="AA154" s="46"/>
      <c r="AB154" s="46"/>
      <c r="AC154" s="46"/>
    </row>
    <row r="155" spans="1:29" ht="39.950000000000003" customHeight="1" x14ac:dyDescent="0.45">
      <c r="A155" s="155"/>
      <c r="B155" s="101"/>
      <c r="C155" s="66">
        <v>152</v>
      </c>
      <c r="D155" s="75" t="s">
        <v>141</v>
      </c>
      <c r="E155" s="104" t="s">
        <v>704</v>
      </c>
      <c r="F155" s="49" t="s">
        <v>142</v>
      </c>
      <c r="G155" s="49" t="s">
        <v>40</v>
      </c>
      <c r="H155" s="94">
        <v>1.76</v>
      </c>
      <c r="I155" s="32">
        <v>2</v>
      </c>
      <c r="J155" s="38">
        <f t="shared" si="4"/>
        <v>2</v>
      </c>
      <c r="K155" s="39" t="str">
        <f t="shared" si="5"/>
        <v>OK</v>
      </c>
      <c r="L155" s="128"/>
      <c r="M155" s="128"/>
      <c r="N155" s="128"/>
      <c r="O155" s="128"/>
      <c r="P155" s="128"/>
      <c r="Q155" s="31"/>
      <c r="R155" s="31"/>
      <c r="S155" s="31"/>
      <c r="T155" s="31"/>
      <c r="U155" s="31"/>
      <c r="V155" s="31"/>
      <c r="W155" s="31"/>
      <c r="X155" s="46"/>
      <c r="Y155" s="46"/>
      <c r="Z155" s="46"/>
      <c r="AA155" s="46"/>
      <c r="AB155" s="46"/>
      <c r="AC155" s="46"/>
    </row>
    <row r="156" spans="1:29" ht="39.950000000000003" customHeight="1" x14ac:dyDescent="0.45">
      <c r="A156" s="155"/>
      <c r="B156" s="101"/>
      <c r="C156" s="66">
        <v>153</v>
      </c>
      <c r="D156" s="75" t="s">
        <v>143</v>
      </c>
      <c r="E156" s="104" t="s">
        <v>705</v>
      </c>
      <c r="F156" s="49" t="s">
        <v>35</v>
      </c>
      <c r="G156" s="49" t="s">
        <v>40</v>
      </c>
      <c r="H156" s="94">
        <v>8.1</v>
      </c>
      <c r="I156" s="32">
        <v>36</v>
      </c>
      <c r="J156" s="38">
        <f t="shared" si="4"/>
        <v>31</v>
      </c>
      <c r="K156" s="39" t="str">
        <f t="shared" si="5"/>
        <v>OK</v>
      </c>
      <c r="L156" s="128"/>
      <c r="M156" s="128">
        <v>5</v>
      </c>
      <c r="N156" s="128"/>
      <c r="O156" s="128"/>
      <c r="P156" s="128"/>
      <c r="Q156" s="31"/>
      <c r="R156" s="31"/>
      <c r="S156" s="31"/>
      <c r="T156" s="31"/>
      <c r="U156" s="31"/>
      <c r="V156" s="31"/>
      <c r="W156" s="31"/>
      <c r="X156" s="46"/>
      <c r="Y156" s="46"/>
      <c r="Z156" s="46"/>
      <c r="AA156" s="46"/>
      <c r="AB156" s="46"/>
      <c r="AC156" s="46"/>
    </row>
    <row r="157" spans="1:29" ht="39.950000000000003" customHeight="1" x14ac:dyDescent="0.45">
      <c r="A157" s="155"/>
      <c r="B157" s="101"/>
      <c r="C157" s="66">
        <v>154</v>
      </c>
      <c r="D157" s="75" t="s">
        <v>472</v>
      </c>
      <c r="E157" s="104" t="s">
        <v>706</v>
      </c>
      <c r="F157" s="49" t="s">
        <v>35</v>
      </c>
      <c r="G157" s="49" t="s">
        <v>40</v>
      </c>
      <c r="H157" s="94">
        <v>45.91</v>
      </c>
      <c r="I157" s="32"/>
      <c r="J157" s="38">
        <f t="shared" si="4"/>
        <v>0</v>
      </c>
      <c r="K157" s="39" t="str">
        <f t="shared" si="5"/>
        <v>OK</v>
      </c>
      <c r="L157" s="128"/>
      <c r="M157" s="128"/>
      <c r="N157" s="128"/>
      <c r="O157" s="128"/>
      <c r="P157" s="128"/>
      <c r="Q157" s="31"/>
      <c r="R157" s="31"/>
      <c r="S157" s="31"/>
      <c r="T157" s="31"/>
      <c r="U157" s="31"/>
      <c r="V157" s="31"/>
      <c r="W157" s="31"/>
      <c r="X157" s="46"/>
      <c r="Y157" s="46"/>
      <c r="Z157" s="46"/>
      <c r="AA157" s="46"/>
      <c r="AB157" s="46"/>
      <c r="AC157" s="46"/>
    </row>
    <row r="158" spans="1:29" ht="39.950000000000003" customHeight="1" x14ac:dyDescent="0.45">
      <c r="A158" s="155"/>
      <c r="B158" s="101"/>
      <c r="C158" s="66">
        <v>155</v>
      </c>
      <c r="D158" s="75" t="s">
        <v>144</v>
      </c>
      <c r="E158" s="104" t="s">
        <v>707</v>
      </c>
      <c r="F158" s="49" t="s">
        <v>35</v>
      </c>
      <c r="G158" s="49" t="s">
        <v>40</v>
      </c>
      <c r="H158" s="94">
        <v>15.93</v>
      </c>
      <c r="I158" s="32"/>
      <c r="J158" s="38">
        <f t="shared" si="4"/>
        <v>0</v>
      </c>
      <c r="K158" s="39" t="str">
        <f t="shared" si="5"/>
        <v>OK</v>
      </c>
      <c r="L158" s="128"/>
      <c r="M158" s="128"/>
      <c r="N158" s="128"/>
      <c r="O158" s="128"/>
      <c r="P158" s="128"/>
      <c r="Q158" s="31"/>
      <c r="R158" s="31"/>
      <c r="S158" s="31"/>
      <c r="T158" s="31"/>
      <c r="U158" s="31"/>
      <c r="V158" s="31"/>
      <c r="W158" s="31"/>
      <c r="X158" s="46"/>
      <c r="Y158" s="46"/>
      <c r="Z158" s="46"/>
      <c r="AA158" s="46"/>
      <c r="AB158" s="46"/>
      <c r="AC158" s="46"/>
    </row>
    <row r="159" spans="1:29" ht="39.950000000000003" customHeight="1" x14ac:dyDescent="0.45">
      <c r="A159" s="155"/>
      <c r="B159" s="101"/>
      <c r="C159" s="66">
        <v>156</v>
      </c>
      <c r="D159" s="75" t="s">
        <v>145</v>
      </c>
      <c r="E159" s="104" t="s">
        <v>708</v>
      </c>
      <c r="F159" s="49" t="s">
        <v>146</v>
      </c>
      <c r="G159" s="49" t="s">
        <v>40</v>
      </c>
      <c r="H159" s="94">
        <v>3.71</v>
      </c>
      <c r="I159" s="32">
        <v>10</v>
      </c>
      <c r="J159" s="38">
        <f t="shared" si="4"/>
        <v>10</v>
      </c>
      <c r="K159" s="39" t="str">
        <f t="shared" si="5"/>
        <v>OK</v>
      </c>
      <c r="L159" s="128"/>
      <c r="M159" s="128"/>
      <c r="N159" s="128"/>
      <c r="O159" s="128"/>
      <c r="P159" s="128"/>
      <c r="Q159" s="31"/>
      <c r="R159" s="31"/>
      <c r="S159" s="31"/>
      <c r="T159" s="31"/>
      <c r="U159" s="31"/>
      <c r="V159" s="31"/>
      <c r="W159" s="31"/>
      <c r="X159" s="46"/>
      <c r="Y159" s="46"/>
      <c r="Z159" s="46"/>
      <c r="AA159" s="46"/>
      <c r="AB159" s="46"/>
      <c r="AC159" s="46"/>
    </row>
    <row r="160" spans="1:29" ht="39.950000000000003" customHeight="1" x14ac:dyDescent="0.45">
      <c r="A160" s="155"/>
      <c r="B160" s="157" t="s">
        <v>514</v>
      </c>
      <c r="C160" s="66">
        <v>157</v>
      </c>
      <c r="D160" s="75" t="s">
        <v>147</v>
      </c>
      <c r="E160" s="104" t="s">
        <v>709</v>
      </c>
      <c r="F160" s="49" t="s">
        <v>35</v>
      </c>
      <c r="G160" s="49" t="s">
        <v>40</v>
      </c>
      <c r="H160" s="94">
        <v>9.58</v>
      </c>
      <c r="I160" s="32"/>
      <c r="J160" s="38">
        <f t="shared" si="4"/>
        <v>0</v>
      </c>
      <c r="K160" s="39" t="str">
        <f t="shared" si="5"/>
        <v>OK</v>
      </c>
      <c r="L160" s="128"/>
      <c r="M160" s="128"/>
      <c r="N160" s="128"/>
      <c r="O160" s="128"/>
      <c r="P160" s="128"/>
      <c r="Q160" s="31"/>
      <c r="R160" s="31"/>
      <c r="S160" s="31"/>
      <c r="T160" s="31"/>
      <c r="U160" s="31"/>
      <c r="V160" s="31"/>
      <c r="W160" s="31"/>
      <c r="X160" s="46"/>
      <c r="Y160" s="46"/>
      <c r="Z160" s="46"/>
      <c r="AA160" s="46"/>
      <c r="AB160" s="46"/>
      <c r="AC160" s="46"/>
    </row>
    <row r="161" spans="1:29" ht="39.950000000000003" customHeight="1" x14ac:dyDescent="0.45">
      <c r="A161" s="155"/>
      <c r="B161" s="157"/>
      <c r="C161" s="66">
        <v>158</v>
      </c>
      <c r="D161" s="80" t="s">
        <v>473</v>
      </c>
      <c r="E161" s="111" t="s">
        <v>710</v>
      </c>
      <c r="F161" s="49" t="s">
        <v>435</v>
      </c>
      <c r="G161" s="50" t="s">
        <v>40</v>
      </c>
      <c r="H161" s="94">
        <v>4.4000000000000004</v>
      </c>
      <c r="I161" s="32">
        <v>20</v>
      </c>
      <c r="J161" s="38">
        <f t="shared" si="4"/>
        <v>15</v>
      </c>
      <c r="K161" s="39" t="str">
        <f t="shared" si="5"/>
        <v>OK</v>
      </c>
      <c r="L161" s="128"/>
      <c r="M161" s="128">
        <v>5</v>
      </c>
      <c r="N161" s="128"/>
      <c r="O161" s="128"/>
      <c r="P161" s="128"/>
      <c r="Q161" s="31"/>
      <c r="R161" s="31"/>
      <c r="S161" s="31"/>
      <c r="T161" s="31"/>
      <c r="U161" s="31"/>
      <c r="V161" s="31"/>
      <c r="W161" s="31"/>
      <c r="X161" s="46"/>
      <c r="Y161" s="46"/>
      <c r="Z161" s="46"/>
      <c r="AA161" s="46"/>
      <c r="AB161" s="46"/>
      <c r="AC161" s="46"/>
    </row>
    <row r="162" spans="1:29" ht="39.950000000000003" customHeight="1" x14ac:dyDescent="0.45">
      <c r="A162" s="155"/>
      <c r="B162" s="157"/>
      <c r="C162" s="66">
        <v>159</v>
      </c>
      <c r="D162" s="81" t="s">
        <v>474</v>
      </c>
      <c r="E162" s="112" t="s">
        <v>711</v>
      </c>
      <c r="F162" s="49" t="s">
        <v>228</v>
      </c>
      <c r="G162" s="50" t="s">
        <v>40</v>
      </c>
      <c r="H162" s="94">
        <v>11.69</v>
      </c>
      <c r="I162" s="32">
        <v>10</v>
      </c>
      <c r="J162" s="38">
        <f t="shared" si="4"/>
        <v>7</v>
      </c>
      <c r="K162" s="39" t="str">
        <f t="shared" si="5"/>
        <v>OK</v>
      </c>
      <c r="L162" s="128"/>
      <c r="M162" s="128">
        <v>3</v>
      </c>
      <c r="N162" s="128"/>
      <c r="O162" s="128"/>
      <c r="P162" s="128"/>
      <c r="Q162" s="31"/>
      <c r="R162" s="31"/>
      <c r="S162" s="31"/>
      <c r="T162" s="31"/>
      <c r="U162" s="31"/>
      <c r="V162" s="31"/>
      <c r="W162" s="31"/>
      <c r="X162" s="46"/>
      <c r="Y162" s="46"/>
      <c r="Z162" s="46"/>
      <c r="AA162" s="46"/>
      <c r="AB162" s="46"/>
      <c r="AC162" s="46"/>
    </row>
    <row r="163" spans="1:29" ht="39.950000000000003" customHeight="1" x14ac:dyDescent="0.45">
      <c r="A163" s="155"/>
      <c r="B163" s="157"/>
      <c r="C163" s="66">
        <v>160</v>
      </c>
      <c r="D163" s="81" t="s">
        <v>475</v>
      </c>
      <c r="E163" s="112" t="s">
        <v>712</v>
      </c>
      <c r="F163" s="49" t="s">
        <v>476</v>
      </c>
      <c r="G163" s="50" t="s">
        <v>40</v>
      </c>
      <c r="H163" s="94">
        <v>19.25</v>
      </c>
      <c r="I163" s="32">
        <v>10</v>
      </c>
      <c r="J163" s="38">
        <f t="shared" si="4"/>
        <v>10</v>
      </c>
      <c r="K163" s="39" t="str">
        <f t="shared" si="5"/>
        <v>OK</v>
      </c>
      <c r="L163" s="128"/>
      <c r="M163" s="128"/>
      <c r="N163" s="128"/>
      <c r="O163" s="128"/>
      <c r="P163" s="128"/>
      <c r="Q163" s="31"/>
      <c r="R163" s="31"/>
      <c r="S163" s="31"/>
      <c r="T163" s="31"/>
      <c r="U163" s="31"/>
      <c r="V163" s="31"/>
      <c r="W163" s="31"/>
      <c r="X163" s="46"/>
      <c r="Y163" s="46"/>
      <c r="Z163" s="46"/>
      <c r="AA163" s="46"/>
      <c r="AB163" s="46"/>
      <c r="AC163" s="46"/>
    </row>
    <row r="164" spans="1:29" ht="39.950000000000003" customHeight="1" x14ac:dyDescent="0.45">
      <c r="A164" s="155"/>
      <c r="B164" s="157"/>
      <c r="C164" s="66">
        <v>161</v>
      </c>
      <c r="D164" s="75" t="s">
        <v>148</v>
      </c>
      <c r="E164" s="104" t="s">
        <v>713</v>
      </c>
      <c r="F164" s="49" t="s">
        <v>35</v>
      </c>
      <c r="G164" s="49" t="s">
        <v>40</v>
      </c>
      <c r="H164" s="94">
        <v>4.4400000000000004</v>
      </c>
      <c r="I164" s="32">
        <v>5</v>
      </c>
      <c r="J164" s="38">
        <f t="shared" si="4"/>
        <v>2</v>
      </c>
      <c r="K164" s="39" t="str">
        <f t="shared" si="5"/>
        <v>OK</v>
      </c>
      <c r="L164" s="128"/>
      <c r="M164" s="128">
        <v>3</v>
      </c>
      <c r="N164" s="128"/>
      <c r="O164" s="128"/>
      <c r="P164" s="128"/>
      <c r="Q164" s="31"/>
      <c r="R164" s="31"/>
      <c r="S164" s="31"/>
      <c r="T164" s="31"/>
      <c r="U164" s="31"/>
      <c r="V164" s="31"/>
      <c r="W164" s="31"/>
      <c r="X164" s="46"/>
      <c r="Y164" s="46"/>
      <c r="Z164" s="46"/>
      <c r="AA164" s="46"/>
      <c r="AB164" s="46"/>
      <c r="AC164" s="46"/>
    </row>
    <row r="165" spans="1:29" ht="39.950000000000003" customHeight="1" x14ac:dyDescent="0.45">
      <c r="A165" s="155"/>
      <c r="B165" s="157"/>
      <c r="C165" s="66">
        <v>162</v>
      </c>
      <c r="D165" s="75" t="s">
        <v>149</v>
      </c>
      <c r="E165" s="104" t="s">
        <v>714</v>
      </c>
      <c r="F165" s="49" t="s">
        <v>44</v>
      </c>
      <c r="G165" s="49" t="s">
        <v>40</v>
      </c>
      <c r="H165" s="94">
        <v>12.33</v>
      </c>
      <c r="I165" s="32"/>
      <c r="J165" s="38">
        <f t="shared" si="4"/>
        <v>0</v>
      </c>
      <c r="K165" s="39" t="str">
        <f t="shared" si="5"/>
        <v>OK</v>
      </c>
      <c r="L165" s="128"/>
      <c r="M165" s="128"/>
      <c r="N165" s="128"/>
      <c r="O165" s="128"/>
      <c r="P165" s="128"/>
      <c r="Q165" s="31"/>
      <c r="R165" s="31"/>
      <c r="S165" s="31"/>
      <c r="T165" s="31"/>
      <c r="U165" s="31"/>
      <c r="V165" s="31"/>
      <c r="W165" s="31"/>
      <c r="X165" s="46"/>
      <c r="Y165" s="46"/>
      <c r="Z165" s="46"/>
      <c r="AA165" s="46"/>
      <c r="AB165" s="46"/>
      <c r="AC165" s="46"/>
    </row>
    <row r="166" spans="1:29" ht="39.950000000000003" customHeight="1" x14ac:dyDescent="0.45">
      <c r="A166" s="155"/>
      <c r="B166" s="157"/>
      <c r="C166" s="66">
        <v>163</v>
      </c>
      <c r="D166" s="75" t="s">
        <v>150</v>
      </c>
      <c r="E166" s="104" t="s">
        <v>715</v>
      </c>
      <c r="F166" s="49" t="s">
        <v>35</v>
      </c>
      <c r="G166" s="49" t="s">
        <v>40</v>
      </c>
      <c r="H166" s="94">
        <v>4.96</v>
      </c>
      <c r="I166" s="32">
        <v>5</v>
      </c>
      <c r="J166" s="38">
        <f t="shared" si="4"/>
        <v>4</v>
      </c>
      <c r="K166" s="39" t="str">
        <f t="shared" si="5"/>
        <v>OK</v>
      </c>
      <c r="L166" s="128"/>
      <c r="M166" s="128">
        <v>1</v>
      </c>
      <c r="N166" s="128"/>
      <c r="O166" s="128"/>
      <c r="P166" s="128"/>
      <c r="Q166" s="31"/>
      <c r="R166" s="31"/>
      <c r="S166" s="31"/>
      <c r="T166" s="31"/>
      <c r="U166" s="31"/>
      <c r="V166" s="31"/>
      <c r="W166" s="31"/>
      <c r="X166" s="46"/>
      <c r="Y166" s="46"/>
      <c r="Z166" s="46"/>
      <c r="AA166" s="46"/>
      <c r="AB166" s="46"/>
      <c r="AC166" s="46"/>
    </row>
    <row r="167" spans="1:29" ht="39.950000000000003" customHeight="1" x14ac:dyDescent="0.45">
      <c r="A167" s="155"/>
      <c r="B167" s="157"/>
      <c r="C167" s="66">
        <v>164</v>
      </c>
      <c r="D167" s="75" t="s">
        <v>151</v>
      </c>
      <c r="E167" s="104" t="s">
        <v>716</v>
      </c>
      <c r="F167" s="49" t="s">
        <v>35</v>
      </c>
      <c r="G167" s="49" t="s">
        <v>40</v>
      </c>
      <c r="H167" s="94">
        <v>6.22</v>
      </c>
      <c r="I167" s="32">
        <v>10</v>
      </c>
      <c r="J167" s="38">
        <f t="shared" si="4"/>
        <v>5</v>
      </c>
      <c r="K167" s="39" t="str">
        <f t="shared" si="5"/>
        <v>OK</v>
      </c>
      <c r="L167" s="128"/>
      <c r="M167" s="128">
        <v>5</v>
      </c>
      <c r="N167" s="128"/>
      <c r="O167" s="128"/>
      <c r="P167" s="128"/>
      <c r="Q167" s="31"/>
      <c r="R167" s="31"/>
      <c r="S167" s="31"/>
      <c r="T167" s="31"/>
      <c r="U167" s="31"/>
      <c r="V167" s="31"/>
      <c r="W167" s="31"/>
      <c r="X167" s="46"/>
      <c r="Y167" s="46"/>
      <c r="Z167" s="46"/>
      <c r="AA167" s="46"/>
      <c r="AB167" s="46"/>
      <c r="AC167" s="46"/>
    </row>
    <row r="168" spans="1:29" ht="39.950000000000003" customHeight="1" x14ac:dyDescent="0.45">
      <c r="A168" s="155"/>
      <c r="B168" s="157"/>
      <c r="C168" s="66">
        <v>165</v>
      </c>
      <c r="D168" s="75" t="s">
        <v>477</v>
      </c>
      <c r="E168" s="104" t="s">
        <v>717</v>
      </c>
      <c r="F168" s="49" t="s">
        <v>35</v>
      </c>
      <c r="G168" s="49" t="s">
        <v>40</v>
      </c>
      <c r="H168" s="94">
        <v>3.85</v>
      </c>
      <c r="I168" s="32"/>
      <c r="J168" s="38">
        <f t="shared" si="4"/>
        <v>0</v>
      </c>
      <c r="K168" s="39" t="str">
        <f t="shared" si="5"/>
        <v>OK</v>
      </c>
      <c r="L168" s="128"/>
      <c r="M168" s="128"/>
      <c r="N168" s="128"/>
      <c r="O168" s="128"/>
      <c r="P168" s="128"/>
      <c r="Q168" s="31"/>
      <c r="R168" s="31"/>
      <c r="S168" s="31"/>
      <c r="T168" s="31"/>
      <c r="U168" s="31"/>
      <c r="V168" s="31"/>
      <c r="W168" s="31"/>
      <c r="X168" s="46"/>
      <c r="Y168" s="46"/>
      <c r="Z168" s="46"/>
      <c r="AA168" s="46"/>
      <c r="AB168" s="46"/>
      <c r="AC168" s="46"/>
    </row>
    <row r="169" spans="1:29" ht="39.950000000000003" customHeight="1" x14ac:dyDescent="0.45">
      <c r="A169" s="155"/>
      <c r="B169" s="157"/>
      <c r="C169" s="66">
        <v>166</v>
      </c>
      <c r="D169" s="75" t="s">
        <v>152</v>
      </c>
      <c r="E169" s="104" t="s">
        <v>718</v>
      </c>
      <c r="F169" s="49" t="s">
        <v>35</v>
      </c>
      <c r="G169" s="49" t="s">
        <v>40</v>
      </c>
      <c r="H169" s="94">
        <v>1.66</v>
      </c>
      <c r="I169" s="32">
        <v>10</v>
      </c>
      <c r="J169" s="38">
        <f t="shared" si="4"/>
        <v>5</v>
      </c>
      <c r="K169" s="39" t="str">
        <f t="shared" si="5"/>
        <v>OK</v>
      </c>
      <c r="L169" s="128"/>
      <c r="M169" s="128">
        <v>5</v>
      </c>
      <c r="N169" s="128"/>
      <c r="O169" s="128"/>
      <c r="P169" s="128"/>
      <c r="Q169" s="31"/>
      <c r="R169" s="31"/>
      <c r="S169" s="31"/>
      <c r="T169" s="31"/>
      <c r="U169" s="31"/>
      <c r="V169" s="31"/>
      <c r="W169" s="31"/>
      <c r="X169" s="46"/>
      <c r="Y169" s="46"/>
      <c r="Z169" s="46"/>
      <c r="AA169" s="46"/>
      <c r="AB169" s="46"/>
      <c r="AC169" s="46"/>
    </row>
    <row r="170" spans="1:29" ht="39.950000000000003" customHeight="1" x14ac:dyDescent="0.45">
      <c r="A170" s="155"/>
      <c r="B170" s="157"/>
      <c r="C170" s="66">
        <v>167</v>
      </c>
      <c r="D170" s="75" t="s">
        <v>153</v>
      </c>
      <c r="E170" s="104" t="s">
        <v>719</v>
      </c>
      <c r="F170" s="49" t="s">
        <v>35</v>
      </c>
      <c r="G170" s="49" t="s">
        <v>40</v>
      </c>
      <c r="H170" s="94">
        <v>23.84</v>
      </c>
      <c r="I170" s="32"/>
      <c r="J170" s="38">
        <f t="shared" si="4"/>
        <v>0</v>
      </c>
      <c r="K170" s="39" t="str">
        <f t="shared" si="5"/>
        <v>OK</v>
      </c>
      <c r="L170" s="128"/>
      <c r="M170" s="128"/>
      <c r="N170" s="128"/>
      <c r="O170" s="128"/>
      <c r="P170" s="128"/>
      <c r="Q170" s="31"/>
      <c r="R170" s="31"/>
      <c r="S170" s="31"/>
      <c r="T170" s="31"/>
      <c r="U170" s="31"/>
      <c r="V170" s="31"/>
      <c r="W170" s="31"/>
      <c r="X170" s="46"/>
      <c r="Y170" s="46"/>
      <c r="Z170" s="46"/>
      <c r="AA170" s="46"/>
      <c r="AB170" s="46"/>
      <c r="AC170" s="46"/>
    </row>
    <row r="171" spans="1:29" ht="39.950000000000003" customHeight="1" x14ac:dyDescent="0.45">
      <c r="A171" s="155"/>
      <c r="B171" s="157"/>
      <c r="C171" s="66">
        <v>168</v>
      </c>
      <c r="D171" s="75" t="s">
        <v>154</v>
      </c>
      <c r="E171" s="104" t="s">
        <v>720</v>
      </c>
      <c r="F171" s="49" t="s">
        <v>31</v>
      </c>
      <c r="G171" s="49" t="s">
        <v>40</v>
      </c>
      <c r="H171" s="94">
        <v>10.83</v>
      </c>
      <c r="I171" s="32"/>
      <c r="J171" s="38">
        <f t="shared" si="4"/>
        <v>0</v>
      </c>
      <c r="K171" s="39" t="str">
        <f t="shared" si="5"/>
        <v>OK</v>
      </c>
      <c r="L171" s="128"/>
      <c r="M171" s="128"/>
      <c r="N171" s="128"/>
      <c r="O171" s="128"/>
      <c r="P171" s="128"/>
      <c r="Q171" s="31"/>
      <c r="R171" s="31"/>
      <c r="S171" s="31"/>
      <c r="T171" s="31"/>
      <c r="U171" s="31"/>
      <c r="V171" s="31"/>
      <c r="W171" s="31"/>
      <c r="X171" s="46"/>
      <c r="Y171" s="46"/>
      <c r="Z171" s="46"/>
      <c r="AA171" s="46"/>
      <c r="AB171" s="46"/>
      <c r="AC171" s="46"/>
    </row>
    <row r="172" spans="1:29" ht="39.950000000000003" customHeight="1" x14ac:dyDescent="0.45">
      <c r="A172" s="155"/>
      <c r="B172" s="157"/>
      <c r="C172" s="66">
        <v>169</v>
      </c>
      <c r="D172" s="75" t="s">
        <v>721</v>
      </c>
      <c r="E172" s="104" t="s">
        <v>722</v>
      </c>
      <c r="F172" s="49" t="s">
        <v>32</v>
      </c>
      <c r="G172" s="49" t="s">
        <v>40</v>
      </c>
      <c r="H172" s="94">
        <v>6.62</v>
      </c>
      <c r="I172" s="32">
        <v>10</v>
      </c>
      <c r="J172" s="38">
        <f t="shared" si="4"/>
        <v>10</v>
      </c>
      <c r="K172" s="39" t="str">
        <f t="shared" si="5"/>
        <v>OK</v>
      </c>
      <c r="L172" s="128"/>
      <c r="M172" s="128"/>
      <c r="N172" s="128"/>
      <c r="O172" s="128"/>
      <c r="P172" s="128"/>
      <c r="Q172" s="31"/>
      <c r="R172" s="31"/>
      <c r="S172" s="31"/>
      <c r="T172" s="31"/>
      <c r="U172" s="31"/>
      <c r="V172" s="31"/>
      <c r="W172" s="31"/>
      <c r="X172" s="46"/>
      <c r="Y172" s="46"/>
      <c r="Z172" s="46"/>
      <c r="AA172" s="46"/>
      <c r="AB172" s="46"/>
      <c r="AC172" s="46"/>
    </row>
    <row r="173" spans="1:29" ht="39.950000000000003" customHeight="1" x14ac:dyDescent="0.45">
      <c r="A173" s="155"/>
      <c r="B173" s="157"/>
      <c r="C173" s="66">
        <v>170</v>
      </c>
      <c r="D173" s="75" t="s">
        <v>155</v>
      </c>
      <c r="E173" s="104" t="s">
        <v>723</v>
      </c>
      <c r="F173" s="49" t="s">
        <v>32</v>
      </c>
      <c r="G173" s="49" t="s">
        <v>40</v>
      </c>
      <c r="H173" s="94">
        <v>13.77</v>
      </c>
      <c r="I173" s="32"/>
      <c r="J173" s="38">
        <f t="shared" si="4"/>
        <v>0</v>
      </c>
      <c r="K173" s="39" t="str">
        <f t="shared" si="5"/>
        <v>OK</v>
      </c>
      <c r="L173" s="128"/>
      <c r="M173" s="128"/>
      <c r="N173" s="128"/>
      <c r="O173" s="128"/>
      <c r="P173" s="128"/>
      <c r="Q173" s="31"/>
      <c r="R173" s="31"/>
      <c r="S173" s="31"/>
      <c r="T173" s="31"/>
      <c r="U173" s="31"/>
      <c r="V173" s="31"/>
      <c r="W173" s="31"/>
      <c r="X173" s="46"/>
      <c r="Y173" s="46"/>
      <c r="Z173" s="46"/>
      <c r="AA173" s="46"/>
      <c r="AB173" s="46"/>
      <c r="AC173" s="46"/>
    </row>
    <row r="174" spans="1:29" ht="39.950000000000003" customHeight="1" x14ac:dyDescent="0.45">
      <c r="A174" s="155"/>
      <c r="B174" s="157"/>
      <c r="C174" s="66">
        <v>171</v>
      </c>
      <c r="D174" s="75" t="s">
        <v>436</v>
      </c>
      <c r="E174" s="104" t="s">
        <v>724</v>
      </c>
      <c r="F174" s="49" t="s">
        <v>437</v>
      </c>
      <c r="G174" s="49" t="s">
        <v>40</v>
      </c>
      <c r="H174" s="94">
        <v>10.53</v>
      </c>
      <c r="I174" s="32"/>
      <c r="J174" s="38">
        <f t="shared" si="4"/>
        <v>0</v>
      </c>
      <c r="K174" s="39" t="str">
        <f t="shared" si="5"/>
        <v>OK</v>
      </c>
      <c r="L174" s="128"/>
      <c r="M174" s="128"/>
      <c r="N174" s="128"/>
      <c r="O174" s="128"/>
      <c r="P174" s="128"/>
      <c r="Q174" s="31"/>
      <c r="R174" s="31"/>
      <c r="S174" s="31"/>
      <c r="T174" s="31"/>
      <c r="U174" s="31"/>
      <c r="V174" s="31"/>
      <c r="W174" s="31"/>
      <c r="X174" s="46"/>
      <c r="Y174" s="46"/>
      <c r="Z174" s="46"/>
      <c r="AA174" s="46"/>
      <c r="AB174" s="46"/>
      <c r="AC174" s="46"/>
    </row>
    <row r="175" spans="1:29" ht="39.950000000000003" customHeight="1" x14ac:dyDescent="0.45">
      <c r="A175" s="155"/>
      <c r="B175" s="157"/>
      <c r="C175" s="66">
        <v>172</v>
      </c>
      <c r="D175" s="75" t="s">
        <v>449</v>
      </c>
      <c r="E175" s="104" t="s">
        <v>725</v>
      </c>
      <c r="F175" s="49" t="s">
        <v>228</v>
      </c>
      <c r="G175" s="49" t="s">
        <v>40</v>
      </c>
      <c r="H175" s="94">
        <v>132.34</v>
      </c>
      <c r="I175" s="32"/>
      <c r="J175" s="38">
        <f t="shared" si="4"/>
        <v>0</v>
      </c>
      <c r="K175" s="39" t="str">
        <f t="shared" si="5"/>
        <v>OK</v>
      </c>
      <c r="L175" s="128"/>
      <c r="M175" s="128"/>
      <c r="N175" s="128"/>
      <c r="O175" s="128"/>
      <c r="P175" s="128"/>
      <c r="Q175" s="31"/>
      <c r="R175" s="31"/>
      <c r="S175" s="31"/>
      <c r="T175" s="31"/>
      <c r="U175" s="31"/>
      <c r="V175" s="31"/>
      <c r="W175" s="31"/>
      <c r="X175" s="46"/>
      <c r="Y175" s="46"/>
      <c r="Z175" s="46"/>
      <c r="AA175" s="46"/>
      <c r="AB175" s="46"/>
      <c r="AC175" s="46"/>
    </row>
    <row r="176" spans="1:29" ht="39.950000000000003" customHeight="1" x14ac:dyDescent="0.45">
      <c r="A176" s="155"/>
      <c r="B176" s="157"/>
      <c r="C176" s="65">
        <v>173</v>
      </c>
      <c r="D176" s="74" t="s">
        <v>726</v>
      </c>
      <c r="E176" s="103" t="s">
        <v>727</v>
      </c>
      <c r="F176" s="64" t="s">
        <v>131</v>
      </c>
      <c r="G176" s="64" t="s">
        <v>40</v>
      </c>
      <c r="H176" s="93">
        <v>60.13</v>
      </c>
      <c r="I176" s="32"/>
      <c r="J176" s="38">
        <f t="shared" si="4"/>
        <v>0</v>
      </c>
      <c r="K176" s="39" t="str">
        <f t="shared" si="5"/>
        <v>OK</v>
      </c>
      <c r="L176" s="128"/>
      <c r="M176" s="128"/>
      <c r="N176" s="128"/>
      <c r="O176" s="128"/>
      <c r="P176" s="128"/>
      <c r="Q176" s="31"/>
      <c r="R176" s="31"/>
      <c r="S176" s="31"/>
      <c r="T176" s="31"/>
      <c r="U176" s="31"/>
      <c r="V176" s="31"/>
      <c r="W176" s="31"/>
      <c r="X176" s="46"/>
      <c r="Y176" s="46"/>
      <c r="Z176" s="46"/>
      <c r="AA176" s="46"/>
      <c r="AB176" s="46"/>
      <c r="AC176" s="46"/>
    </row>
    <row r="177" spans="1:29" ht="39.950000000000003" customHeight="1" x14ac:dyDescent="0.45">
      <c r="A177" s="155"/>
      <c r="B177" s="157"/>
      <c r="C177" s="65">
        <v>174</v>
      </c>
      <c r="D177" s="74" t="s">
        <v>728</v>
      </c>
      <c r="E177" s="103" t="s">
        <v>729</v>
      </c>
      <c r="F177" s="64" t="s">
        <v>35</v>
      </c>
      <c r="G177" s="64" t="s">
        <v>40</v>
      </c>
      <c r="H177" s="93">
        <v>66.92</v>
      </c>
      <c r="I177" s="32"/>
      <c r="J177" s="38">
        <f t="shared" si="4"/>
        <v>0</v>
      </c>
      <c r="K177" s="39" t="str">
        <f t="shared" si="5"/>
        <v>OK</v>
      </c>
      <c r="L177" s="128"/>
      <c r="M177" s="128"/>
      <c r="N177" s="128"/>
      <c r="O177" s="128"/>
      <c r="P177" s="128"/>
      <c r="Q177" s="31"/>
      <c r="R177" s="31"/>
      <c r="S177" s="31"/>
      <c r="T177" s="31"/>
      <c r="U177" s="31"/>
      <c r="V177" s="31"/>
      <c r="W177" s="31"/>
      <c r="X177" s="46"/>
      <c r="Y177" s="46"/>
      <c r="Z177" s="46"/>
      <c r="AA177" s="46"/>
      <c r="AB177" s="46"/>
      <c r="AC177" s="46"/>
    </row>
    <row r="178" spans="1:29" ht="39.950000000000003" customHeight="1" x14ac:dyDescent="0.45">
      <c r="A178" s="155"/>
      <c r="B178" s="157"/>
      <c r="C178" s="65">
        <v>175</v>
      </c>
      <c r="D178" s="74" t="s">
        <v>730</v>
      </c>
      <c r="E178" s="103" t="s">
        <v>731</v>
      </c>
      <c r="F178" s="64" t="s">
        <v>35</v>
      </c>
      <c r="G178" s="64" t="s">
        <v>40</v>
      </c>
      <c r="H178" s="93">
        <v>6.14</v>
      </c>
      <c r="I178" s="32"/>
      <c r="J178" s="38">
        <f t="shared" si="4"/>
        <v>0</v>
      </c>
      <c r="K178" s="39" t="str">
        <f t="shared" si="5"/>
        <v>OK</v>
      </c>
      <c r="L178" s="128"/>
      <c r="M178" s="128"/>
      <c r="N178" s="128"/>
      <c r="O178" s="128"/>
      <c r="P178" s="128"/>
      <c r="Q178" s="31"/>
      <c r="R178" s="31"/>
      <c r="S178" s="31"/>
      <c r="T178" s="31"/>
      <c r="U178" s="31"/>
      <c r="V178" s="31"/>
      <c r="W178" s="31"/>
      <c r="X178" s="46"/>
      <c r="Y178" s="46"/>
      <c r="Z178" s="46"/>
      <c r="AA178" s="46"/>
      <c r="AB178" s="46"/>
      <c r="AC178" s="46"/>
    </row>
    <row r="179" spans="1:29" ht="39.950000000000003" customHeight="1" x14ac:dyDescent="0.45">
      <c r="A179" s="155"/>
      <c r="B179" s="157"/>
      <c r="C179" s="63">
        <v>176</v>
      </c>
      <c r="D179" s="81" t="s">
        <v>732</v>
      </c>
      <c r="E179" s="112" t="s">
        <v>733</v>
      </c>
      <c r="F179" s="49" t="s">
        <v>4</v>
      </c>
      <c r="G179" s="64" t="s">
        <v>40</v>
      </c>
      <c r="H179" s="93">
        <v>36.56</v>
      </c>
      <c r="I179" s="32"/>
      <c r="J179" s="38">
        <f t="shared" si="4"/>
        <v>0</v>
      </c>
      <c r="K179" s="39" t="str">
        <f t="shared" si="5"/>
        <v>OK</v>
      </c>
      <c r="L179" s="128"/>
      <c r="M179" s="128"/>
      <c r="N179" s="128"/>
      <c r="O179" s="128"/>
      <c r="P179" s="128"/>
      <c r="Q179" s="31"/>
      <c r="R179" s="31"/>
      <c r="S179" s="31"/>
      <c r="T179" s="31"/>
      <c r="U179" s="31"/>
      <c r="V179" s="31"/>
      <c r="W179" s="31"/>
      <c r="X179" s="46"/>
      <c r="Y179" s="46"/>
      <c r="Z179" s="46"/>
      <c r="AA179" s="46"/>
      <c r="AB179" s="46"/>
      <c r="AC179" s="46"/>
    </row>
    <row r="180" spans="1:29" ht="39.950000000000003" customHeight="1" x14ac:dyDescent="0.45">
      <c r="A180" s="155"/>
      <c r="B180" s="157"/>
      <c r="C180" s="63">
        <v>177</v>
      </c>
      <c r="D180" s="73" t="s">
        <v>734</v>
      </c>
      <c r="E180" s="102" t="s">
        <v>735</v>
      </c>
      <c r="F180" s="64" t="s">
        <v>228</v>
      </c>
      <c r="G180" s="64" t="s">
        <v>40</v>
      </c>
      <c r="H180" s="93">
        <v>60.85</v>
      </c>
      <c r="I180" s="32"/>
      <c r="J180" s="38">
        <f t="shared" si="4"/>
        <v>0</v>
      </c>
      <c r="K180" s="39" t="str">
        <f t="shared" si="5"/>
        <v>OK</v>
      </c>
      <c r="L180" s="128"/>
      <c r="M180" s="128"/>
      <c r="N180" s="128"/>
      <c r="O180" s="128"/>
      <c r="P180" s="128"/>
      <c r="Q180" s="31"/>
      <c r="R180" s="31"/>
      <c r="S180" s="31"/>
      <c r="T180" s="31"/>
      <c r="U180" s="31"/>
      <c r="V180" s="31"/>
      <c r="W180" s="31"/>
      <c r="X180" s="46"/>
      <c r="Y180" s="46"/>
      <c r="Z180" s="46"/>
      <c r="AA180" s="46"/>
      <c r="AB180" s="46"/>
      <c r="AC180" s="46"/>
    </row>
    <row r="181" spans="1:29" ht="39.950000000000003" customHeight="1" x14ac:dyDescent="0.45">
      <c r="A181" s="155"/>
      <c r="B181" s="157"/>
      <c r="C181" s="65">
        <v>178</v>
      </c>
      <c r="D181" s="74" t="s">
        <v>736</v>
      </c>
      <c r="E181" s="103" t="s">
        <v>737</v>
      </c>
      <c r="F181" s="48" t="s">
        <v>35</v>
      </c>
      <c r="G181" s="64" t="s">
        <v>40</v>
      </c>
      <c r="H181" s="93">
        <v>17.39</v>
      </c>
      <c r="I181" s="32"/>
      <c r="J181" s="38">
        <f t="shared" si="4"/>
        <v>0</v>
      </c>
      <c r="K181" s="39" t="str">
        <f t="shared" si="5"/>
        <v>OK</v>
      </c>
      <c r="L181" s="128"/>
      <c r="M181" s="128"/>
      <c r="N181" s="128"/>
      <c r="O181" s="128"/>
      <c r="P181" s="128"/>
      <c r="Q181" s="31"/>
      <c r="R181" s="31"/>
      <c r="S181" s="31"/>
      <c r="T181" s="31"/>
      <c r="U181" s="31"/>
      <c r="V181" s="31"/>
      <c r="W181" s="31"/>
      <c r="X181" s="46"/>
      <c r="Y181" s="46"/>
      <c r="Z181" s="46"/>
      <c r="AA181" s="46"/>
      <c r="AB181" s="46"/>
      <c r="AC181" s="46"/>
    </row>
    <row r="182" spans="1:29" ht="39.950000000000003" customHeight="1" x14ac:dyDescent="0.45">
      <c r="A182" s="156"/>
      <c r="B182" s="158"/>
      <c r="C182" s="65">
        <v>179</v>
      </c>
      <c r="D182" s="74" t="s">
        <v>738</v>
      </c>
      <c r="E182" s="103" t="s">
        <v>739</v>
      </c>
      <c r="F182" s="64" t="s">
        <v>131</v>
      </c>
      <c r="G182" s="64" t="s">
        <v>40</v>
      </c>
      <c r="H182" s="93">
        <v>12.07</v>
      </c>
      <c r="I182" s="32"/>
      <c r="J182" s="38">
        <f t="shared" si="4"/>
        <v>0</v>
      </c>
      <c r="K182" s="39" t="str">
        <f t="shared" si="5"/>
        <v>OK</v>
      </c>
      <c r="L182" s="128"/>
      <c r="M182" s="128"/>
      <c r="N182" s="128"/>
      <c r="O182" s="128"/>
      <c r="P182" s="128"/>
      <c r="Q182" s="31"/>
      <c r="R182" s="31"/>
      <c r="S182" s="31"/>
      <c r="T182" s="31"/>
      <c r="U182" s="31"/>
      <c r="V182" s="31"/>
      <c r="W182" s="31"/>
      <c r="X182" s="46"/>
      <c r="Y182" s="46"/>
      <c r="Z182" s="46"/>
      <c r="AA182" s="46"/>
      <c r="AB182" s="46"/>
      <c r="AC182" s="46"/>
    </row>
    <row r="183" spans="1:29" ht="39.950000000000003" customHeight="1" x14ac:dyDescent="0.45">
      <c r="A183" s="139">
        <v>4</v>
      </c>
      <c r="B183" s="151" t="s">
        <v>740</v>
      </c>
      <c r="C183" s="67">
        <v>180</v>
      </c>
      <c r="D183" s="78" t="s">
        <v>156</v>
      </c>
      <c r="E183" s="107" t="s">
        <v>741</v>
      </c>
      <c r="F183" s="51" t="s">
        <v>35</v>
      </c>
      <c r="G183" s="51" t="s">
        <v>157</v>
      </c>
      <c r="H183" s="95">
        <v>8.5</v>
      </c>
      <c r="I183" s="32">
        <v>10</v>
      </c>
      <c r="J183" s="38">
        <f t="shared" si="4"/>
        <v>10</v>
      </c>
      <c r="K183" s="39" t="str">
        <f t="shared" si="5"/>
        <v>OK</v>
      </c>
      <c r="L183" s="128"/>
      <c r="M183" s="128"/>
      <c r="N183" s="128"/>
      <c r="O183" s="128"/>
      <c r="P183" s="128"/>
      <c r="Q183" s="31"/>
      <c r="R183" s="31"/>
      <c r="S183" s="31"/>
      <c r="T183" s="31"/>
      <c r="U183" s="31"/>
      <c r="V183" s="31"/>
      <c r="W183" s="31"/>
      <c r="X183" s="46"/>
      <c r="Y183" s="46"/>
      <c r="Z183" s="46"/>
      <c r="AA183" s="46"/>
      <c r="AB183" s="46"/>
      <c r="AC183" s="46"/>
    </row>
    <row r="184" spans="1:29" ht="39.950000000000003" customHeight="1" x14ac:dyDescent="0.45">
      <c r="A184" s="140"/>
      <c r="B184" s="152"/>
      <c r="C184" s="67">
        <v>181</v>
      </c>
      <c r="D184" s="78" t="s">
        <v>158</v>
      </c>
      <c r="E184" s="107" t="s">
        <v>742</v>
      </c>
      <c r="F184" s="51" t="s">
        <v>35</v>
      </c>
      <c r="G184" s="51" t="s">
        <v>157</v>
      </c>
      <c r="H184" s="95">
        <v>1.1599999999999999</v>
      </c>
      <c r="I184" s="32"/>
      <c r="J184" s="38">
        <f t="shared" si="4"/>
        <v>0</v>
      </c>
      <c r="K184" s="39" t="str">
        <f t="shared" si="5"/>
        <v>OK</v>
      </c>
      <c r="L184" s="128"/>
      <c r="M184" s="128"/>
      <c r="N184" s="128"/>
      <c r="O184" s="128"/>
      <c r="P184" s="128"/>
      <c r="Q184" s="31"/>
      <c r="R184" s="31"/>
      <c r="S184" s="31"/>
      <c r="T184" s="31"/>
      <c r="U184" s="31"/>
      <c r="V184" s="31"/>
      <c r="W184" s="31"/>
      <c r="X184" s="46"/>
      <c r="Y184" s="46"/>
      <c r="Z184" s="46"/>
      <c r="AA184" s="46"/>
      <c r="AB184" s="46"/>
      <c r="AC184" s="46"/>
    </row>
    <row r="185" spans="1:29" ht="39.950000000000003" customHeight="1" x14ac:dyDescent="0.45">
      <c r="A185" s="140"/>
      <c r="B185" s="152"/>
      <c r="C185" s="67">
        <v>182</v>
      </c>
      <c r="D185" s="78" t="s">
        <v>159</v>
      </c>
      <c r="E185" s="107" t="s">
        <v>741</v>
      </c>
      <c r="F185" s="51" t="s">
        <v>35</v>
      </c>
      <c r="G185" s="51" t="s">
        <v>157</v>
      </c>
      <c r="H185" s="95">
        <v>12</v>
      </c>
      <c r="I185" s="32"/>
      <c r="J185" s="38">
        <f t="shared" si="4"/>
        <v>0</v>
      </c>
      <c r="K185" s="39" t="str">
        <f t="shared" si="5"/>
        <v>OK</v>
      </c>
      <c r="L185" s="128"/>
      <c r="M185" s="128"/>
      <c r="N185" s="128"/>
      <c r="O185" s="128"/>
      <c r="P185" s="128"/>
      <c r="Q185" s="31"/>
      <c r="R185" s="31"/>
      <c r="S185" s="31"/>
      <c r="T185" s="31"/>
      <c r="U185" s="31"/>
      <c r="V185" s="31"/>
      <c r="W185" s="31"/>
      <c r="X185" s="46"/>
      <c r="Y185" s="46"/>
      <c r="Z185" s="46"/>
      <c r="AA185" s="46"/>
      <c r="AB185" s="46"/>
      <c r="AC185" s="46"/>
    </row>
    <row r="186" spans="1:29" ht="39.950000000000003" customHeight="1" x14ac:dyDescent="0.45">
      <c r="A186" s="140"/>
      <c r="B186" s="152"/>
      <c r="C186" s="67">
        <v>183</v>
      </c>
      <c r="D186" s="78" t="s">
        <v>160</v>
      </c>
      <c r="E186" s="107" t="s">
        <v>741</v>
      </c>
      <c r="F186" s="51" t="s">
        <v>35</v>
      </c>
      <c r="G186" s="51" t="s">
        <v>157</v>
      </c>
      <c r="H186" s="95">
        <v>8</v>
      </c>
      <c r="I186" s="32"/>
      <c r="J186" s="38">
        <f t="shared" si="4"/>
        <v>0</v>
      </c>
      <c r="K186" s="39" t="str">
        <f t="shared" si="5"/>
        <v>OK</v>
      </c>
      <c r="L186" s="128"/>
      <c r="M186" s="128"/>
      <c r="N186" s="128"/>
      <c r="O186" s="128"/>
      <c r="P186" s="128"/>
      <c r="Q186" s="31"/>
      <c r="R186" s="31"/>
      <c r="S186" s="31"/>
      <c r="T186" s="31"/>
      <c r="U186" s="31"/>
      <c r="V186" s="31"/>
      <c r="W186" s="31"/>
      <c r="X186" s="46"/>
      <c r="Y186" s="46"/>
      <c r="Z186" s="46"/>
      <c r="AA186" s="46"/>
      <c r="AB186" s="46"/>
      <c r="AC186" s="46"/>
    </row>
    <row r="187" spans="1:29" ht="39.950000000000003" customHeight="1" x14ac:dyDescent="0.45">
      <c r="A187" s="140"/>
      <c r="B187" s="152"/>
      <c r="C187" s="67">
        <v>184</v>
      </c>
      <c r="D187" s="78" t="s">
        <v>161</v>
      </c>
      <c r="E187" s="107">
        <v>954</v>
      </c>
      <c r="F187" s="51" t="s">
        <v>35</v>
      </c>
      <c r="G187" s="51" t="s">
        <v>157</v>
      </c>
      <c r="H187" s="95">
        <v>8</v>
      </c>
      <c r="I187" s="32"/>
      <c r="J187" s="38">
        <f t="shared" si="4"/>
        <v>0</v>
      </c>
      <c r="K187" s="39" t="str">
        <f t="shared" si="5"/>
        <v>OK</v>
      </c>
      <c r="L187" s="128"/>
      <c r="M187" s="128"/>
      <c r="N187" s="128"/>
      <c r="O187" s="128"/>
      <c r="P187" s="128"/>
      <c r="Q187" s="31"/>
      <c r="R187" s="31"/>
      <c r="S187" s="31"/>
      <c r="T187" s="31"/>
      <c r="U187" s="31"/>
      <c r="V187" s="31"/>
      <c r="W187" s="31"/>
      <c r="X187" s="46"/>
      <c r="Y187" s="46"/>
      <c r="Z187" s="46"/>
      <c r="AA187" s="46"/>
      <c r="AB187" s="46"/>
      <c r="AC187" s="46"/>
    </row>
    <row r="188" spans="1:29" ht="39.950000000000003" customHeight="1" x14ac:dyDescent="0.45">
      <c r="A188" s="140"/>
      <c r="B188" s="152"/>
      <c r="C188" s="67">
        <v>185</v>
      </c>
      <c r="D188" s="78" t="s">
        <v>162</v>
      </c>
      <c r="E188" s="107">
        <v>954</v>
      </c>
      <c r="F188" s="51" t="s">
        <v>35</v>
      </c>
      <c r="G188" s="51" t="s">
        <v>157</v>
      </c>
      <c r="H188" s="95">
        <v>10</v>
      </c>
      <c r="I188" s="32"/>
      <c r="J188" s="38">
        <f t="shared" si="4"/>
        <v>0</v>
      </c>
      <c r="K188" s="39" t="str">
        <f t="shared" si="5"/>
        <v>OK</v>
      </c>
      <c r="L188" s="128"/>
      <c r="M188" s="128"/>
      <c r="N188" s="128"/>
      <c r="O188" s="128"/>
      <c r="P188" s="128"/>
      <c r="Q188" s="31"/>
      <c r="R188" s="31"/>
      <c r="S188" s="31"/>
      <c r="T188" s="31"/>
      <c r="U188" s="31"/>
      <c r="V188" s="31"/>
      <c r="W188" s="31"/>
      <c r="X188" s="46"/>
      <c r="Y188" s="46"/>
      <c r="Z188" s="46"/>
      <c r="AA188" s="46"/>
      <c r="AB188" s="46"/>
      <c r="AC188" s="46"/>
    </row>
    <row r="189" spans="1:29" ht="39.950000000000003" customHeight="1" x14ac:dyDescent="0.45">
      <c r="A189" s="140"/>
      <c r="B189" s="152"/>
      <c r="C189" s="67">
        <v>186</v>
      </c>
      <c r="D189" s="78" t="s">
        <v>163</v>
      </c>
      <c r="E189" s="107">
        <v>954</v>
      </c>
      <c r="F189" s="51" t="s">
        <v>35</v>
      </c>
      <c r="G189" s="51" t="s">
        <v>157</v>
      </c>
      <c r="H189" s="95">
        <v>7.91</v>
      </c>
      <c r="I189" s="32"/>
      <c r="J189" s="38">
        <f t="shared" si="4"/>
        <v>0</v>
      </c>
      <c r="K189" s="39" t="str">
        <f t="shared" si="5"/>
        <v>OK</v>
      </c>
      <c r="L189" s="128"/>
      <c r="M189" s="128"/>
      <c r="N189" s="128"/>
      <c r="O189" s="128"/>
      <c r="P189" s="128"/>
      <c r="Q189" s="31"/>
      <c r="R189" s="31"/>
      <c r="S189" s="31"/>
      <c r="T189" s="31"/>
      <c r="U189" s="31"/>
      <c r="V189" s="31"/>
      <c r="W189" s="31"/>
      <c r="X189" s="46"/>
      <c r="Y189" s="46"/>
      <c r="Z189" s="46"/>
      <c r="AA189" s="46"/>
      <c r="AB189" s="46"/>
      <c r="AC189" s="46"/>
    </row>
    <row r="190" spans="1:29" ht="39.950000000000003" customHeight="1" x14ac:dyDescent="0.45">
      <c r="A190" s="140"/>
      <c r="B190" s="152"/>
      <c r="C190" s="67">
        <v>187</v>
      </c>
      <c r="D190" s="78" t="s">
        <v>164</v>
      </c>
      <c r="E190" s="107">
        <v>954</v>
      </c>
      <c r="F190" s="51" t="s">
        <v>35</v>
      </c>
      <c r="G190" s="51" t="s">
        <v>157</v>
      </c>
      <c r="H190" s="95">
        <v>5</v>
      </c>
      <c r="I190" s="32"/>
      <c r="J190" s="38">
        <f t="shared" si="4"/>
        <v>0</v>
      </c>
      <c r="K190" s="39" t="str">
        <f t="shared" si="5"/>
        <v>OK</v>
      </c>
      <c r="L190" s="128"/>
      <c r="M190" s="128"/>
      <c r="N190" s="128"/>
      <c r="O190" s="128"/>
      <c r="P190" s="128"/>
      <c r="Q190" s="31"/>
      <c r="R190" s="31"/>
      <c r="S190" s="31"/>
      <c r="T190" s="31"/>
      <c r="U190" s="31"/>
      <c r="V190" s="31"/>
      <c r="W190" s="31"/>
      <c r="X190" s="46"/>
      <c r="Y190" s="46"/>
      <c r="Z190" s="46"/>
      <c r="AA190" s="46"/>
      <c r="AB190" s="46"/>
      <c r="AC190" s="46"/>
    </row>
    <row r="191" spans="1:29" ht="39.950000000000003" customHeight="1" x14ac:dyDescent="0.45">
      <c r="A191" s="140"/>
      <c r="B191" s="152"/>
      <c r="C191" s="67">
        <v>188</v>
      </c>
      <c r="D191" s="78" t="s">
        <v>165</v>
      </c>
      <c r="E191" s="107">
        <v>954</v>
      </c>
      <c r="F191" s="51" t="s">
        <v>35</v>
      </c>
      <c r="G191" s="51" t="s">
        <v>157</v>
      </c>
      <c r="H191" s="95">
        <v>26.46</v>
      </c>
      <c r="I191" s="32"/>
      <c r="J191" s="38">
        <f t="shared" si="4"/>
        <v>0</v>
      </c>
      <c r="K191" s="39" t="str">
        <f t="shared" si="5"/>
        <v>OK</v>
      </c>
      <c r="L191" s="128"/>
      <c r="M191" s="128"/>
      <c r="N191" s="128"/>
      <c r="O191" s="128"/>
      <c r="P191" s="128"/>
      <c r="Q191" s="31"/>
      <c r="R191" s="31"/>
      <c r="S191" s="31"/>
      <c r="T191" s="31"/>
      <c r="U191" s="31"/>
      <c r="V191" s="31"/>
      <c r="W191" s="31"/>
      <c r="X191" s="46"/>
      <c r="Y191" s="46"/>
      <c r="Z191" s="46"/>
      <c r="AA191" s="46"/>
      <c r="AB191" s="46"/>
      <c r="AC191" s="46"/>
    </row>
    <row r="192" spans="1:29" ht="39.950000000000003" customHeight="1" x14ac:dyDescent="0.45">
      <c r="A192" s="140"/>
      <c r="B192" s="152"/>
      <c r="C192" s="67">
        <v>189</v>
      </c>
      <c r="D192" s="78" t="s">
        <v>166</v>
      </c>
      <c r="E192" s="107">
        <v>954</v>
      </c>
      <c r="F192" s="51" t="s">
        <v>35</v>
      </c>
      <c r="G192" s="51" t="s">
        <v>157</v>
      </c>
      <c r="H192" s="95">
        <v>27.05</v>
      </c>
      <c r="I192" s="32"/>
      <c r="J192" s="38">
        <f t="shared" si="4"/>
        <v>0</v>
      </c>
      <c r="K192" s="39" t="str">
        <f t="shared" si="5"/>
        <v>OK</v>
      </c>
      <c r="L192" s="128"/>
      <c r="M192" s="128"/>
      <c r="N192" s="128"/>
      <c r="O192" s="128"/>
      <c r="P192" s="128"/>
      <c r="Q192" s="31"/>
      <c r="R192" s="31"/>
      <c r="S192" s="31"/>
      <c r="T192" s="31"/>
      <c r="U192" s="31"/>
      <c r="V192" s="31"/>
      <c r="W192" s="31"/>
      <c r="X192" s="46"/>
      <c r="Y192" s="46"/>
      <c r="Z192" s="46"/>
      <c r="AA192" s="46"/>
      <c r="AB192" s="46"/>
      <c r="AC192" s="46"/>
    </row>
    <row r="193" spans="1:29" ht="39.950000000000003" customHeight="1" x14ac:dyDescent="0.45">
      <c r="A193" s="140"/>
      <c r="B193" s="152"/>
      <c r="C193" s="67">
        <v>190</v>
      </c>
      <c r="D193" s="78" t="s">
        <v>167</v>
      </c>
      <c r="E193" s="107">
        <v>954</v>
      </c>
      <c r="F193" s="51" t="s">
        <v>35</v>
      </c>
      <c r="G193" s="51" t="s">
        <v>157</v>
      </c>
      <c r="H193" s="95">
        <v>6.52</v>
      </c>
      <c r="I193" s="32"/>
      <c r="J193" s="38">
        <f t="shared" si="4"/>
        <v>0</v>
      </c>
      <c r="K193" s="39" t="str">
        <f t="shared" si="5"/>
        <v>OK</v>
      </c>
      <c r="L193" s="128"/>
      <c r="M193" s="128"/>
      <c r="N193" s="128"/>
      <c r="O193" s="128"/>
      <c r="P193" s="128"/>
      <c r="Q193" s="31"/>
      <c r="R193" s="31"/>
      <c r="S193" s="31"/>
      <c r="T193" s="31"/>
      <c r="U193" s="31"/>
      <c r="V193" s="31"/>
      <c r="W193" s="31"/>
      <c r="X193" s="46"/>
      <c r="Y193" s="46"/>
      <c r="Z193" s="46"/>
      <c r="AA193" s="46"/>
      <c r="AB193" s="46"/>
      <c r="AC193" s="46"/>
    </row>
    <row r="194" spans="1:29" ht="39.950000000000003" customHeight="1" x14ac:dyDescent="0.45">
      <c r="A194" s="140"/>
      <c r="B194" s="152"/>
      <c r="C194" s="67">
        <v>191</v>
      </c>
      <c r="D194" s="78" t="s">
        <v>168</v>
      </c>
      <c r="E194" s="107" t="s">
        <v>741</v>
      </c>
      <c r="F194" s="51" t="s">
        <v>35</v>
      </c>
      <c r="G194" s="51" t="s">
        <v>157</v>
      </c>
      <c r="H194" s="95">
        <v>5</v>
      </c>
      <c r="I194" s="32"/>
      <c r="J194" s="38">
        <f t="shared" si="4"/>
        <v>0</v>
      </c>
      <c r="K194" s="39" t="str">
        <f t="shared" si="5"/>
        <v>OK</v>
      </c>
      <c r="L194" s="128"/>
      <c r="M194" s="128"/>
      <c r="N194" s="128"/>
      <c r="O194" s="128"/>
      <c r="P194" s="128"/>
      <c r="Q194" s="31"/>
      <c r="R194" s="31"/>
      <c r="S194" s="31"/>
      <c r="T194" s="31"/>
      <c r="U194" s="31"/>
      <c r="V194" s="31"/>
      <c r="W194" s="31"/>
      <c r="X194" s="46"/>
      <c r="Y194" s="46"/>
      <c r="Z194" s="46"/>
      <c r="AA194" s="46"/>
      <c r="AB194" s="46"/>
      <c r="AC194" s="46"/>
    </row>
    <row r="195" spans="1:29" ht="39.950000000000003" customHeight="1" x14ac:dyDescent="0.45">
      <c r="A195" s="140"/>
      <c r="B195" s="152"/>
      <c r="C195" s="67">
        <v>192</v>
      </c>
      <c r="D195" s="79" t="s">
        <v>169</v>
      </c>
      <c r="E195" s="113" t="s">
        <v>741</v>
      </c>
      <c r="F195" s="51" t="s">
        <v>35</v>
      </c>
      <c r="G195" s="51" t="s">
        <v>157</v>
      </c>
      <c r="H195" s="95">
        <v>3</v>
      </c>
      <c r="I195" s="32"/>
      <c r="J195" s="38">
        <f t="shared" si="4"/>
        <v>0</v>
      </c>
      <c r="K195" s="39" t="str">
        <f t="shared" si="5"/>
        <v>OK</v>
      </c>
      <c r="L195" s="128"/>
      <c r="M195" s="128"/>
      <c r="N195" s="128"/>
      <c r="O195" s="128"/>
      <c r="P195" s="128"/>
      <c r="Q195" s="31"/>
      <c r="R195" s="31"/>
      <c r="S195" s="31"/>
      <c r="T195" s="31"/>
      <c r="U195" s="31"/>
      <c r="V195" s="31"/>
      <c r="W195" s="31"/>
      <c r="X195" s="46"/>
      <c r="Y195" s="46"/>
      <c r="Z195" s="46"/>
      <c r="AA195" s="46"/>
      <c r="AB195" s="46"/>
      <c r="AC195" s="46"/>
    </row>
    <row r="196" spans="1:29" ht="39.950000000000003" customHeight="1" x14ac:dyDescent="0.45">
      <c r="A196" s="140"/>
      <c r="B196" s="152"/>
      <c r="C196" s="67">
        <v>193</v>
      </c>
      <c r="D196" s="78" t="s">
        <v>170</v>
      </c>
      <c r="E196" s="107" t="s">
        <v>741</v>
      </c>
      <c r="F196" s="51" t="s">
        <v>35</v>
      </c>
      <c r="G196" s="51" t="s">
        <v>157</v>
      </c>
      <c r="H196" s="95">
        <v>18</v>
      </c>
      <c r="I196" s="32"/>
      <c r="J196" s="38">
        <f t="shared" si="4"/>
        <v>0</v>
      </c>
      <c r="K196" s="39" t="str">
        <f t="shared" si="5"/>
        <v>OK</v>
      </c>
      <c r="L196" s="128"/>
      <c r="M196" s="128"/>
      <c r="N196" s="128"/>
      <c r="O196" s="128"/>
      <c r="P196" s="128"/>
      <c r="Q196" s="31"/>
      <c r="R196" s="31"/>
      <c r="S196" s="31"/>
      <c r="T196" s="31"/>
      <c r="U196" s="31"/>
      <c r="V196" s="31"/>
      <c r="W196" s="31"/>
      <c r="X196" s="46"/>
      <c r="Y196" s="46"/>
      <c r="Z196" s="46"/>
      <c r="AA196" s="46"/>
      <c r="AB196" s="46"/>
      <c r="AC196" s="46"/>
    </row>
    <row r="197" spans="1:29" ht="39.950000000000003" customHeight="1" x14ac:dyDescent="0.45">
      <c r="A197" s="140"/>
      <c r="B197" s="152"/>
      <c r="C197" s="67">
        <v>194</v>
      </c>
      <c r="D197" s="78" t="s">
        <v>171</v>
      </c>
      <c r="E197" s="107" t="s">
        <v>34</v>
      </c>
      <c r="F197" s="51" t="s">
        <v>35</v>
      </c>
      <c r="G197" s="51" t="s">
        <v>157</v>
      </c>
      <c r="H197" s="95">
        <v>16</v>
      </c>
      <c r="I197" s="32"/>
      <c r="J197" s="38">
        <f t="shared" ref="J197:J260" si="6">I197-(SUM(L197:AC197))</f>
        <v>0</v>
      </c>
      <c r="K197" s="39" t="str">
        <f t="shared" ref="K197:K260" si="7">IF(J197&lt;0,"ATENÇÃO","OK")</f>
        <v>OK</v>
      </c>
      <c r="L197" s="128"/>
      <c r="M197" s="128"/>
      <c r="N197" s="128"/>
      <c r="O197" s="128"/>
      <c r="P197" s="128"/>
      <c r="Q197" s="31"/>
      <c r="R197" s="31"/>
      <c r="S197" s="31"/>
      <c r="T197" s="31"/>
      <c r="U197" s="31"/>
      <c r="V197" s="31"/>
      <c r="W197" s="31"/>
      <c r="X197" s="46"/>
      <c r="Y197" s="46"/>
      <c r="Z197" s="46"/>
      <c r="AA197" s="46"/>
      <c r="AB197" s="46"/>
      <c r="AC197" s="46"/>
    </row>
    <row r="198" spans="1:29" ht="39.950000000000003" customHeight="1" x14ac:dyDescent="0.45">
      <c r="A198" s="140"/>
      <c r="B198" s="152"/>
      <c r="C198" s="67">
        <v>195</v>
      </c>
      <c r="D198" s="78" t="s">
        <v>172</v>
      </c>
      <c r="E198" s="107" t="s">
        <v>741</v>
      </c>
      <c r="F198" s="51" t="s">
        <v>35</v>
      </c>
      <c r="G198" s="51" t="s">
        <v>157</v>
      </c>
      <c r="H198" s="95">
        <v>15.99</v>
      </c>
      <c r="I198" s="32"/>
      <c r="J198" s="38">
        <f t="shared" si="6"/>
        <v>0</v>
      </c>
      <c r="K198" s="39" t="str">
        <f t="shared" si="7"/>
        <v>OK</v>
      </c>
      <c r="L198" s="128"/>
      <c r="M198" s="128"/>
      <c r="N198" s="128"/>
      <c r="O198" s="128"/>
      <c r="P198" s="128"/>
      <c r="Q198" s="31"/>
      <c r="R198" s="31"/>
      <c r="S198" s="31"/>
      <c r="T198" s="31"/>
      <c r="U198" s="31"/>
      <c r="V198" s="31"/>
      <c r="W198" s="31"/>
      <c r="X198" s="46"/>
      <c r="Y198" s="46"/>
      <c r="Z198" s="46"/>
      <c r="AA198" s="46"/>
      <c r="AB198" s="46"/>
      <c r="AC198" s="46"/>
    </row>
    <row r="199" spans="1:29" ht="39.950000000000003" customHeight="1" x14ac:dyDescent="0.45">
      <c r="A199" s="140"/>
      <c r="B199" s="152"/>
      <c r="C199" s="67">
        <v>196</v>
      </c>
      <c r="D199" s="78" t="s">
        <v>173</v>
      </c>
      <c r="E199" s="107" t="s">
        <v>741</v>
      </c>
      <c r="F199" s="51" t="s">
        <v>35</v>
      </c>
      <c r="G199" s="51" t="s">
        <v>157</v>
      </c>
      <c r="H199" s="95">
        <v>22.85</v>
      </c>
      <c r="I199" s="32"/>
      <c r="J199" s="38">
        <f t="shared" si="6"/>
        <v>0</v>
      </c>
      <c r="K199" s="39" t="str">
        <f t="shared" si="7"/>
        <v>OK</v>
      </c>
      <c r="L199" s="128"/>
      <c r="M199" s="128"/>
      <c r="N199" s="128"/>
      <c r="O199" s="128"/>
      <c r="P199" s="128"/>
      <c r="Q199" s="31"/>
      <c r="R199" s="31"/>
      <c r="S199" s="31"/>
      <c r="T199" s="31"/>
      <c r="U199" s="31"/>
      <c r="V199" s="31"/>
      <c r="W199" s="31"/>
      <c r="X199" s="46"/>
      <c r="Y199" s="46"/>
      <c r="Z199" s="46"/>
      <c r="AA199" s="46"/>
      <c r="AB199" s="46"/>
      <c r="AC199" s="46"/>
    </row>
    <row r="200" spans="1:29" ht="39.950000000000003" customHeight="1" x14ac:dyDescent="0.45">
      <c r="A200" s="140"/>
      <c r="B200" s="152"/>
      <c r="C200" s="67">
        <v>197</v>
      </c>
      <c r="D200" s="78" t="s">
        <v>174</v>
      </c>
      <c r="E200" s="107" t="s">
        <v>741</v>
      </c>
      <c r="F200" s="51" t="s">
        <v>35</v>
      </c>
      <c r="G200" s="51" t="s">
        <v>157</v>
      </c>
      <c r="H200" s="95">
        <v>20.79</v>
      </c>
      <c r="I200" s="32"/>
      <c r="J200" s="38">
        <f t="shared" si="6"/>
        <v>0</v>
      </c>
      <c r="K200" s="39" t="str">
        <f t="shared" si="7"/>
        <v>OK</v>
      </c>
      <c r="L200" s="128"/>
      <c r="M200" s="128"/>
      <c r="N200" s="128"/>
      <c r="O200" s="128"/>
      <c r="P200" s="128"/>
      <c r="Q200" s="31"/>
      <c r="R200" s="31"/>
      <c r="S200" s="31"/>
      <c r="T200" s="31"/>
      <c r="U200" s="31"/>
      <c r="V200" s="31"/>
      <c r="W200" s="31"/>
      <c r="X200" s="46"/>
      <c r="Y200" s="46"/>
      <c r="Z200" s="46"/>
      <c r="AA200" s="46"/>
      <c r="AB200" s="46"/>
      <c r="AC200" s="46"/>
    </row>
    <row r="201" spans="1:29" ht="39.950000000000003" customHeight="1" x14ac:dyDescent="0.45">
      <c r="A201" s="140"/>
      <c r="B201" s="152"/>
      <c r="C201" s="67">
        <v>198</v>
      </c>
      <c r="D201" s="78" t="s">
        <v>175</v>
      </c>
      <c r="E201" s="107" t="s">
        <v>743</v>
      </c>
      <c r="F201" s="51" t="s">
        <v>35</v>
      </c>
      <c r="G201" s="51" t="s">
        <v>157</v>
      </c>
      <c r="H201" s="95">
        <v>30</v>
      </c>
      <c r="I201" s="32"/>
      <c r="J201" s="38">
        <f t="shared" si="6"/>
        <v>0</v>
      </c>
      <c r="K201" s="39" t="str">
        <f t="shared" si="7"/>
        <v>OK</v>
      </c>
      <c r="L201" s="128"/>
      <c r="M201" s="128"/>
      <c r="N201" s="128"/>
      <c r="O201" s="128"/>
      <c r="P201" s="128"/>
      <c r="Q201" s="31"/>
      <c r="R201" s="31"/>
      <c r="S201" s="31"/>
      <c r="T201" s="31"/>
      <c r="U201" s="31"/>
      <c r="V201" s="31"/>
      <c r="W201" s="31"/>
      <c r="X201" s="46"/>
      <c r="Y201" s="46"/>
      <c r="Z201" s="46"/>
      <c r="AA201" s="46"/>
      <c r="AB201" s="46"/>
      <c r="AC201" s="46"/>
    </row>
    <row r="202" spans="1:29" ht="39.950000000000003" customHeight="1" x14ac:dyDescent="0.45">
      <c r="A202" s="140"/>
      <c r="B202" s="152"/>
      <c r="C202" s="67">
        <v>199</v>
      </c>
      <c r="D202" s="78" t="s">
        <v>176</v>
      </c>
      <c r="E202" s="107" t="s">
        <v>743</v>
      </c>
      <c r="F202" s="51" t="s">
        <v>35</v>
      </c>
      <c r="G202" s="51" t="s">
        <v>157</v>
      </c>
      <c r="H202" s="95">
        <v>20</v>
      </c>
      <c r="I202" s="32"/>
      <c r="J202" s="38">
        <f t="shared" si="6"/>
        <v>0</v>
      </c>
      <c r="K202" s="39" t="str">
        <f t="shared" si="7"/>
        <v>OK</v>
      </c>
      <c r="L202" s="128"/>
      <c r="M202" s="128"/>
      <c r="N202" s="128"/>
      <c r="O202" s="128"/>
      <c r="P202" s="128"/>
      <c r="Q202" s="31"/>
      <c r="R202" s="31"/>
      <c r="S202" s="31"/>
      <c r="T202" s="31"/>
      <c r="U202" s="31"/>
      <c r="V202" s="31"/>
      <c r="W202" s="31"/>
      <c r="X202" s="46"/>
      <c r="Y202" s="46"/>
      <c r="Z202" s="46"/>
      <c r="AA202" s="46"/>
      <c r="AB202" s="46"/>
      <c r="AC202" s="46"/>
    </row>
    <row r="203" spans="1:29" ht="39.950000000000003" customHeight="1" x14ac:dyDescent="0.45">
      <c r="A203" s="140"/>
      <c r="B203" s="152"/>
      <c r="C203" s="67">
        <v>200</v>
      </c>
      <c r="D203" s="78" t="s">
        <v>177</v>
      </c>
      <c r="E203" s="107" t="s">
        <v>743</v>
      </c>
      <c r="F203" s="51" t="s">
        <v>35</v>
      </c>
      <c r="G203" s="51" t="s">
        <v>157</v>
      </c>
      <c r="H203" s="95">
        <v>30</v>
      </c>
      <c r="I203" s="32"/>
      <c r="J203" s="38">
        <f t="shared" si="6"/>
        <v>0</v>
      </c>
      <c r="K203" s="39" t="str">
        <f t="shared" si="7"/>
        <v>OK</v>
      </c>
      <c r="L203" s="128"/>
      <c r="M203" s="128"/>
      <c r="N203" s="128"/>
      <c r="O203" s="128"/>
      <c r="P203" s="128"/>
      <c r="Q203" s="31"/>
      <c r="R203" s="31"/>
      <c r="S203" s="31"/>
      <c r="T203" s="31"/>
      <c r="U203" s="31"/>
      <c r="V203" s="31"/>
      <c r="W203" s="31"/>
      <c r="X203" s="46"/>
      <c r="Y203" s="46"/>
      <c r="Z203" s="46"/>
      <c r="AA203" s="46"/>
      <c r="AB203" s="46"/>
      <c r="AC203" s="46"/>
    </row>
    <row r="204" spans="1:29" ht="39.950000000000003" customHeight="1" x14ac:dyDescent="0.45">
      <c r="A204" s="140"/>
      <c r="B204" s="152"/>
      <c r="C204" s="67">
        <v>201</v>
      </c>
      <c r="D204" s="78" t="s">
        <v>178</v>
      </c>
      <c r="E204" s="107" t="s">
        <v>743</v>
      </c>
      <c r="F204" s="51" t="s">
        <v>35</v>
      </c>
      <c r="G204" s="51" t="s">
        <v>157</v>
      </c>
      <c r="H204" s="95">
        <v>25</v>
      </c>
      <c r="I204" s="32"/>
      <c r="J204" s="38">
        <f t="shared" si="6"/>
        <v>0</v>
      </c>
      <c r="K204" s="39" t="str">
        <f t="shared" si="7"/>
        <v>OK</v>
      </c>
      <c r="L204" s="128"/>
      <c r="M204" s="128"/>
      <c r="N204" s="128"/>
      <c r="O204" s="128"/>
      <c r="P204" s="128"/>
      <c r="Q204" s="31"/>
      <c r="R204" s="31"/>
      <c r="S204" s="31"/>
      <c r="T204" s="31"/>
      <c r="U204" s="31"/>
      <c r="V204" s="31"/>
      <c r="W204" s="31"/>
      <c r="X204" s="46"/>
      <c r="Y204" s="46"/>
      <c r="Z204" s="46"/>
      <c r="AA204" s="46"/>
      <c r="AB204" s="46"/>
      <c r="AC204" s="46"/>
    </row>
    <row r="205" spans="1:29" ht="39.950000000000003" customHeight="1" x14ac:dyDescent="0.45">
      <c r="A205" s="140"/>
      <c r="B205" s="152"/>
      <c r="C205" s="67">
        <v>202</v>
      </c>
      <c r="D205" s="78" t="s">
        <v>179</v>
      </c>
      <c r="E205" s="107" t="s">
        <v>743</v>
      </c>
      <c r="F205" s="51" t="s">
        <v>35</v>
      </c>
      <c r="G205" s="51" t="s">
        <v>157</v>
      </c>
      <c r="H205" s="95">
        <v>20</v>
      </c>
      <c r="I205" s="32"/>
      <c r="J205" s="38">
        <f t="shared" si="6"/>
        <v>0</v>
      </c>
      <c r="K205" s="39" t="str">
        <f t="shared" si="7"/>
        <v>OK</v>
      </c>
      <c r="L205" s="128"/>
      <c r="M205" s="128"/>
      <c r="N205" s="128"/>
      <c r="O205" s="128"/>
      <c r="P205" s="128"/>
      <c r="Q205" s="31"/>
      <c r="R205" s="31"/>
      <c r="S205" s="31"/>
      <c r="T205" s="31"/>
      <c r="U205" s="31"/>
      <c r="V205" s="31"/>
      <c r="W205" s="31"/>
      <c r="X205" s="46"/>
      <c r="Y205" s="46"/>
      <c r="Z205" s="46"/>
      <c r="AA205" s="46"/>
      <c r="AB205" s="46"/>
      <c r="AC205" s="46"/>
    </row>
    <row r="206" spans="1:29" ht="39.950000000000003" customHeight="1" x14ac:dyDescent="0.45">
      <c r="A206" s="140"/>
      <c r="B206" s="152"/>
      <c r="C206" s="67">
        <v>203</v>
      </c>
      <c r="D206" s="78" t="s">
        <v>180</v>
      </c>
      <c r="E206" s="107" t="s">
        <v>480</v>
      </c>
      <c r="F206" s="51" t="s">
        <v>35</v>
      </c>
      <c r="G206" s="51" t="s">
        <v>157</v>
      </c>
      <c r="H206" s="95">
        <v>8.35</v>
      </c>
      <c r="I206" s="32"/>
      <c r="J206" s="38">
        <f t="shared" si="6"/>
        <v>0</v>
      </c>
      <c r="K206" s="39" t="str">
        <f t="shared" si="7"/>
        <v>OK</v>
      </c>
      <c r="L206" s="128"/>
      <c r="M206" s="128"/>
      <c r="N206" s="128"/>
      <c r="O206" s="128"/>
      <c r="P206" s="128"/>
      <c r="Q206" s="31"/>
      <c r="R206" s="31"/>
      <c r="S206" s="31"/>
      <c r="T206" s="31"/>
      <c r="U206" s="31"/>
      <c r="V206" s="31"/>
      <c r="W206" s="31"/>
      <c r="X206" s="46"/>
      <c r="Y206" s="46"/>
      <c r="Z206" s="46"/>
      <c r="AA206" s="46"/>
      <c r="AB206" s="46"/>
      <c r="AC206" s="46"/>
    </row>
    <row r="207" spans="1:29" ht="39.950000000000003" customHeight="1" x14ac:dyDescent="0.45">
      <c r="A207" s="140"/>
      <c r="B207" s="152"/>
      <c r="C207" s="67">
        <v>204</v>
      </c>
      <c r="D207" s="78" t="s">
        <v>181</v>
      </c>
      <c r="E207" s="107" t="s">
        <v>741</v>
      </c>
      <c r="F207" s="51" t="s">
        <v>35</v>
      </c>
      <c r="G207" s="51" t="s">
        <v>157</v>
      </c>
      <c r="H207" s="95">
        <v>10</v>
      </c>
      <c r="I207" s="32"/>
      <c r="J207" s="38">
        <f t="shared" si="6"/>
        <v>0</v>
      </c>
      <c r="K207" s="39" t="str">
        <f t="shared" si="7"/>
        <v>OK</v>
      </c>
      <c r="L207" s="128"/>
      <c r="M207" s="128"/>
      <c r="N207" s="128"/>
      <c r="O207" s="128"/>
      <c r="P207" s="128"/>
      <c r="Q207" s="31"/>
      <c r="R207" s="31"/>
      <c r="S207" s="31"/>
      <c r="T207" s="31"/>
      <c r="U207" s="31"/>
      <c r="V207" s="31"/>
      <c r="W207" s="31"/>
      <c r="X207" s="46"/>
      <c r="Y207" s="46"/>
      <c r="Z207" s="46"/>
      <c r="AA207" s="46"/>
      <c r="AB207" s="46"/>
      <c r="AC207" s="46"/>
    </row>
    <row r="208" spans="1:29" ht="39.950000000000003" customHeight="1" x14ac:dyDescent="0.45">
      <c r="A208" s="140"/>
      <c r="B208" s="152"/>
      <c r="C208" s="67">
        <v>205</v>
      </c>
      <c r="D208" s="78" t="s">
        <v>182</v>
      </c>
      <c r="E208" s="107" t="s">
        <v>34</v>
      </c>
      <c r="F208" s="51" t="s">
        <v>35</v>
      </c>
      <c r="G208" s="51" t="s">
        <v>157</v>
      </c>
      <c r="H208" s="95">
        <v>22.26</v>
      </c>
      <c r="I208" s="32"/>
      <c r="J208" s="38">
        <f t="shared" si="6"/>
        <v>0</v>
      </c>
      <c r="K208" s="39" t="str">
        <f t="shared" si="7"/>
        <v>OK</v>
      </c>
      <c r="L208" s="128"/>
      <c r="M208" s="128"/>
      <c r="N208" s="128"/>
      <c r="O208" s="128"/>
      <c r="P208" s="128"/>
      <c r="Q208" s="31"/>
      <c r="R208" s="31"/>
      <c r="S208" s="31"/>
      <c r="T208" s="31"/>
      <c r="U208" s="31"/>
      <c r="V208" s="31"/>
      <c r="W208" s="31"/>
      <c r="X208" s="46"/>
      <c r="Y208" s="46"/>
      <c r="Z208" s="46"/>
      <c r="AA208" s="46"/>
      <c r="AB208" s="46"/>
      <c r="AC208" s="46"/>
    </row>
    <row r="209" spans="1:29" ht="39.950000000000003" customHeight="1" x14ac:dyDescent="0.45">
      <c r="A209" s="140"/>
      <c r="B209" s="152"/>
      <c r="C209" s="67">
        <v>206</v>
      </c>
      <c r="D209" s="78" t="s">
        <v>183</v>
      </c>
      <c r="E209" s="107" t="s">
        <v>34</v>
      </c>
      <c r="F209" s="51" t="s">
        <v>35</v>
      </c>
      <c r="G209" s="51" t="s">
        <v>157</v>
      </c>
      <c r="H209" s="95">
        <v>16.690000000000001</v>
      </c>
      <c r="I209" s="32"/>
      <c r="J209" s="38">
        <f t="shared" si="6"/>
        <v>0</v>
      </c>
      <c r="K209" s="39" t="str">
        <f t="shared" si="7"/>
        <v>OK</v>
      </c>
      <c r="L209" s="128"/>
      <c r="M209" s="128"/>
      <c r="N209" s="128"/>
      <c r="O209" s="128"/>
      <c r="P209" s="128"/>
      <c r="Q209" s="31"/>
      <c r="R209" s="31"/>
      <c r="S209" s="31"/>
      <c r="T209" s="31"/>
      <c r="U209" s="31"/>
      <c r="V209" s="31"/>
      <c r="W209" s="31"/>
      <c r="X209" s="46"/>
      <c r="Y209" s="46"/>
      <c r="Z209" s="46"/>
      <c r="AA209" s="46"/>
      <c r="AB209" s="46"/>
      <c r="AC209" s="46"/>
    </row>
    <row r="210" spans="1:29" ht="39.950000000000003" customHeight="1" x14ac:dyDescent="0.45">
      <c r="A210" s="140"/>
      <c r="B210" s="152"/>
      <c r="C210" s="67">
        <v>207</v>
      </c>
      <c r="D210" s="78" t="s">
        <v>184</v>
      </c>
      <c r="E210" s="107" t="s">
        <v>34</v>
      </c>
      <c r="F210" s="51" t="s">
        <v>35</v>
      </c>
      <c r="G210" s="51" t="s">
        <v>157</v>
      </c>
      <c r="H210" s="95">
        <v>33.96</v>
      </c>
      <c r="I210" s="32"/>
      <c r="J210" s="38">
        <f t="shared" si="6"/>
        <v>0</v>
      </c>
      <c r="K210" s="39" t="str">
        <f t="shared" si="7"/>
        <v>OK</v>
      </c>
      <c r="L210" s="128"/>
      <c r="M210" s="128"/>
      <c r="N210" s="128"/>
      <c r="O210" s="128"/>
      <c r="P210" s="128"/>
      <c r="Q210" s="31"/>
      <c r="R210" s="31"/>
      <c r="S210" s="31"/>
      <c r="T210" s="31"/>
      <c r="U210" s="31"/>
      <c r="V210" s="31"/>
      <c r="W210" s="31"/>
      <c r="X210" s="46"/>
      <c r="Y210" s="46"/>
      <c r="Z210" s="46"/>
      <c r="AA210" s="46"/>
      <c r="AB210" s="46"/>
      <c r="AC210" s="46"/>
    </row>
    <row r="211" spans="1:29" ht="39.950000000000003" customHeight="1" x14ac:dyDescent="0.45">
      <c r="A211" s="140"/>
      <c r="B211" s="152"/>
      <c r="C211" s="67">
        <v>208</v>
      </c>
      <c r="D211" s="78" t="s">
        <v>185</v>
      </c>
      <c r="E211" s="107" t="s">
        <v>34</v>
      </c>
      <c r="F211" s="51" t="s">
        <v>35</v>
      </c>
      <c r="G211" s="51" t="s">
        <v>157</v>
      </c>
      <c r="H211" s="95">
        <v>17.690000000000001</v>
      </c>
      <c r="I211" s="32"/>
      <c r="J211" s="38">
        <f t="shared" si="6"/>
        <v>0</v>
      </c>
      <c r="K211" s="39" t="str">
        <f t="shared" si="7"/>
        <v>OK</v>
      </c>
      <c r="L211" s="128"/>
      <c r="M211" s="128"/>
      <c r="N211" s="128"/>
      <c r="O211" s="128"/>
      <c r="P211" s="128"/>
      <c r="Q211" s="31"/>
      <c r="R211" s="31"/>
      <c r="S211" s="31"/>
      <c r="T211" s="31"/>
      <c r="U211" s="31"/>
      <c r="V211" s="31"/>
      <c r="W211" s="31"/>
      <c r="X211" s="46"/>
      <c r="Y211" s="46"/>
      <c r="Z211" s="46"/>
      <c r="AA211" s="46"/>
      <c r="AB211" s="46"/>
      <c r="AC211" s="46"/>
    </row>
    <row r="212" spans="1:29" ht="39.950000000000003" customHeight="1" x14ac:dyDescent="0.45">
      <c r="A212" s="140"/>
      <c r="B212" s="152"/>
      <c r="C212" s="67">
        <v>209</v>
      </c>
      <c r="D212" s="78" t="s">
        <v>186</v>
      </c>
      <c r="E212" s="107" t="s">
        <v>741</v>
      </c>
      <c r="F212" s="51" t="s">
        <v>35</v>
      </c>
      <c r="G212" s="51" t="s">
        <v>157</v>
      </c>
      <c r="H212" s="95">
        <v>28.15</v>
      </c>
      <c r="I212" s="32"/>
      <c r="J212" s="38">
        <f t="shared" si="6"/>
        <v>0</v>
      </c>
      <c r="K212" s="39" t="str">
        <f t="shared" si="7"/>
        <v>OK</v>
      </c>
      <c r="L212" s="128"/>
      <c r="M212" s="128"/>
      <c r="N212" s="128"/>
      <c r="O212" s="128"/>
      <c r="P212" s="128"/>
      <c r="Q212" s="31"/>
      <c r="R212" s="31"/>
      <c r="S212" s="31"/>
      <c r="T212" s="31"/>
      <c r="U212" s="31"/>
      <c r="V212" s="31"/>
      <c r="W212" s="31"/>
      <c r="X212" s="46"/>
      <c r="Y212" s="46"/>
      <c r="Z212" s="46"/>
      <c r="AA212" s="46"/>
      <c r="AB212" s="46"/>
      <c r="AC212" s="46"/>
    </row>
    <row r="213" spans="1:29" ht="39.950000000000003" customHeight="1" x14ac:dyDescent="0.45">
      <c r="A213" s="140"/>
      <c r="B213" s="152"/>
      <c r="C213" s="67">
        <v>210</v>
      </c>
      <c r="D213" s="78" t="s">
        <v>187</v>
      </c>
      <c r="E213" s="107" t="s">
        <v>741</v>
      </c>
      <c r="F213" s="51" t="s">
        <v>35</v>
      </c>
      <c r="G213" s="51" t="s">
        <v>157</v>
      </c>
      <c r="H213" s="95">
        <v>47.56</v>
      </c>
      <c r="I213" s="32"/>
      <c r="J213" s="38">
        <f t="shared" si="6"/>
        <v>0</v>
      </c>
      <c r="K213" s="39" t="str">
        <f t="shared" si="7"/>
        <v>OK</v>
      </c>
      <c r="L213" s="128"/>
      <c r="M213" s="128"/>
      <c r="N213" s="128"/>
      <c r="O213" s="128"/>
      <c r="P213" s="128"/>
      <c r="Q213" s="31"/>
      <c r="R213" s="31"/>
      <c r="S213" s="31"/>
      <c r="T213" s="31"/>
      <c r="U213" s="31"/>
      <c r="V213" s="31"/>
      <c r="W213" s="31"/>
      <c r="X213" s="46"/>
      <c r="Y213" s="46"/>
      <c r="Z213" s="46"/>
      <c r="AA213" s="46"/>
      <c r="AB213" s="46"/>
      <c r="AC213" s="46"/>
    </row>
    <row r="214" spans="1:29" ht="39.950000000000003" customHeight="1" x14ac:dyDescent="0.45">
      <c r="A214" s="140"/>
      <c r="B214" s="152"/>
      <c r="C214" s="67">
        <v>211</v>
      </c>
      <c r="D214" s="78" t="s">
        <v>188</v>
      </c>
      <c r="E214" s="107" t="s">
        <v>741</v>
      </c>
      <c r="F214" s="51" t="s">
        <v>35</v>
      </c>
      <c r="G214" s="51" t="s">
        <v>40</v>
      </c>
      <c r="H214" s="95">
        <v>71.11</v>
      </c>
      <c r="I214" s="32"/>
      <c r="J214" s="38">
        <f t="shared" si="6"/>
        <v>0</v>
      </c>
      <c r="K214" s="39" t="str">
        <f t="shared" si="7"/>
        <v>OK</v>
      </c>
      <c r="L214" s="128"/>
      <c r="M214" s="128"/>
      <c r="N214" s="128"/>
      <c r="O214" s="128"/>
      <c r="P214" s="128"/>
      <c r="Q214" s="31"/>
      <c r="R214" s="31"/>
      <c r="S214" s="31"/>
      <c r="T214" s="31"/>
      <c r="U214" s="31"/>
      <c r="V214" s="31"/>
      <c r="W214" s="31"/>
      <c r="X214" s="46"/>
      <c r="Y214" s="46"/>
      <c r="Z214" s="46"/>
      <c r="AA214" s="46"/>
      <c r="AB214" s="46"/>
      <c r="AC214" s="46"/>
    </row>
    <row r="215" spans="1:29" ht="39.950000000000003" customHeight="1" x14ac:dyDescent="0.45">
      <c r="A215" s="140"/>
      <c r="B215" s="152"/>
      <c r="C215" s="67">
        <v>212</v>
      </c>
      <c r="D215" s="78" t="s">
        <v>189</v>
      </c>
      <c r="E215" s="107" t="s">
        <v>741</v>
      </c>
      <c r="F215" s="51" t="s">
        <v>35</v>
      </c>
      <c r="G215" s="51" t="s">
        <v>157</v>
      </c>
      <c r="H215" s="95">
        <v>19</v>
      </c>
      <c r="I215" s="32">
        <v>1</v>
      </c>
      <c r="J215" s="38">
        <f t="shared" si="6"/>
        <v>1</v>
      </c>
      <c r="K215" s="39" t="str">
        <f t="shared" si="7"/>
        <v>OK</v>
      </c>
      <c r="L215" s="128"/>
      <c r="M215" s="128"/>
      <c r="N215" s="128"/>
      <c r="O215" s="128"/>
      <c r="P215" s="128"/>
      <c r="Q215" s="31"/>
      <c r="R215" s="31"/>
      <c r="S215" s="31"/>
      <c r="T215" s="31"/>
      <c r="U215" s="31"/>
      <c r="V215" s="31"/>
      <c r="W215" s="31"/>
      <c r="X215" s="46"/>
      <c r="Y215" s="46"/>
      <c r="Z215" s="46"/>
      <c r="AA215" s="46"/>
      <c r="AB215" s="46"/>
      <c r="AC215" s="46"/>
    </row>
    <row r="216" spans="1:29" ht="39.950000000000003" customHeight="1" x14ac:dyDescent="0.45">
      <c r="A216" s="140"/>
      <c r="B216" s="152"/>
      <c r="C216" s="67">
        <v>213</v>
      </c>
      <c r="D216" s="78" t="s">
        <v>190</v>
      </c>
      <c r="E216" s="107" t="s">
        <v>741</v>
      </c>
      <c r="F216" s="51" t="s">
        <v>35</v>
      </c>
      <c r="G216" s="51" t="s">
        <v>157</v>
      </c>
      <c r="H216" s="95">
        <v>13.51</v>
      </c>
      <c r="I216" s="32"/>
      <c r="J216" s="38">
        <f t="shared" si="6"/>
        <v>0</v>
      </c>
      <c r="K216" s="39" t="str">
        <f t="shared" si="7"/>
        <v>OK</v>
      </c>
      <c r="L216" s="128"/>
      <c r="M216" s="128"/>
      <c r="N216" s="128"/>
      <c r="O216" s="128"/>
      <c r="P216" s="128"/>
      <c r="Q216" s="31"/>
      <c r="R216" s="31"/>
      <c r="S216" s="31"/>
      <c r="T216" s="31"/>
      <c r="U216" s="31"/>
      <c r="V216" s="31"/>
      <c r="W216" s="31"/>
      <c r="X216" s="46"/>
      <c r="Y216" s="46"/>
      <c r="Z216" s="46"/>
      <c r="AA216" s="46"/>
      <c r="AB216" s="46"/>
      <c r="AC216" s="46"/>
    </row>
    <row r="217" spans="1:29" ht="39.950000000000003" customHeight="1" x14ac:dyDescent="0.45">
      <c r="A217" s="140"/>
      <c r="B217" s="152"/>
      <c r="C217" s="67">
        <v>214</v>
      </c>
      <c r="D217" s="78" t="s">
        <v>191</v>
      </c>
      <c r="E217" s="107" t="s">
        <v>741</v>
      </c>
      <c r="F217" s="51" t="s">
        <v>35</v>
      </c>
      <c r="G217" s="51" t="s">
        <v>157</v>
      </c>
      <c r="H217" s="95">
        <v>14</v>
      </c>
      <c r="I217" s="32"/>
      <c r="J217" s="38">
        <f t="shared" si="6"/>
        <v>0</v>
      </c>
      <c r="K217" s="39" t="str">
        <f t="shared" si="7"/>
        <v>OK</v>
      </c>
      <c r="L217" s="128"/>
      <c r="M217" s="128"/>
      <c r="N217" s="128"/>
      <c r="O217" s="128"/>
      <c r="P217" s="128"/>
      <c r="Q217" s="31"/>
      <c r="R217" s="31"/>
      <c r="S217" s="31"/>
      <c r="T217" s="31"/>
      <c r="U217" s="31"/>
      <c r="V217" s="31"/>
      <c r="W217" s="31"/>
      <c r="X217" s="46"/>
      <c r="Y217" s="46"/>
      <c r="Z217" s="46"/>
      <c r="AA217" s="46"/>
      <c r="AB217" s="46"/>
      <c r="AC217" s="46"/>
    </row>
    <row r="218" spans="1:29" ht="39.950000000000003" customHeight="1" x14ac:dyDescent="0.45">
      <c r="A218" s="140"/>
      <c r="B218" s="152"/>
      <c r="C218" s="67">
        <v>215</v>
      </c>
      <c r="D218" s="78" t="s">
        <v>192</v>
      </c>
      <c r="E218" s="107" t="s">
        <v>34</v>
      </c>
      <c r="F218" s="51" t="s">
        <v>35</v>
      </c>
      <c r="G218" s="51" t="s">
        <v>157</v>
      </c>
      <c r="H218" s="95">
        <v>21.79</v>
      </c>
      <c r="I218" s="32"/>
      <c r="J218" s="38">
        <f t="shared" si="6"/>
        <v>0</v>
      </c>
      <c r="K218" s="39" t="str">
        <f t="shared" si="7"/>
        <v>OK</v>
      </c>
      <c r="L218" s="128"/>
      <c r="M218" s="128"/>
      <c r="N218" s="128"/>
      <c r="O218" s="128"/>
      <c r="P218" s="128"/>
      <c r="Q218" s="31"/>
      <c r="R218" s="31"/>
      <c r="S218" s="31"/>
      <c r="T218" s="31"/>
      <c r="U218" s="31"/>
      <c r="V218" s="31"/>
      <c r="W218" s="31"/>
      <c r="X218" s="46"/>
      <c r="Y218" s="46"/>
      <c r="Z218" s="46"/>
      <c r="AA218" s="46"/>
      <c r="AB218" s="46"/>
      <c r="AC218" s="46"/>
    </row>
    <row r="219" spans="1:29" ht="39.950000000000003" customHeight="1" x14ac:dyDescent="0.45">
      <c r="A219" s="140"/>
      <c r="B219" s="152"/>
      <c r="C219" s="67">
        <v>216</v>
      </c>
      <c r="D219" s="78" t="s">
        <v>193</v>
      </c>
      <c r="E219" s="107" t="s">
        <v>34</v>
      </c>
      <c r="F219" s="51" t="s">
        <v>35</v>
      </c>
      <c r="G219" s="51" t="s">
        <v>157</v>
      </c>
      <c r="H219" s="95">
        <v>45</v>
      </c>
      <c r="I219" s="32"/>
      <c r="J219" s="38">
        <f t="shared" si="6"/>
        <v>0</v>
      </c>
      <c r="K219" s="39" t="str">
        <f t="shared" si="7"/>
        <v>OK</v>
      </c>
      <c r="L219" s="128"/>
      <c r="M219" s="128"/>
      <c r="N219" s="128"/>
      <c r="O219" s="128"/>
      <c r="P219" s="128"/>
      <c r="Q219" s="31"/>
      <c r="R219" s="31"/>
      <c r="S219" s="31"/>
      <c r="T219" s="31"/>
      <c r="U219" s="31"/>
      <c r="V219" s="31"/>
      <c r="W219" s="31"/>
      <c r="X219" s="46"/>
      <c r="Y219" s="46"/>
      <c r="Z219" s="46"/>
      <c r="AA219" s="46"/>
      <c r="AB219" s="46"/>
      <c r="AC219" s="46"/>
    </row>
    <row r="220" spans="1:29" ht="39.950000000000003" customHeight="1" x14ac:dyDescent="0.45">
      <c r="A220" s="140"/>
      <c r="B220" s="152"/>
      <c r="C220" s="67">
        <v>217</v>
      </c>
      <c r="D220" s="78" t="s">
        <v>194</v>
      </c>
      <c r="E220" s="107" t="s">
        <v>480</v>
      </c>
      <c r="F220" s="51" t="s">
        <v>35</v>
      </c>
      <c r="G220" s="51" t="s">
        <v>157</v>
      </c>
      <c r="H220" s="95">
        <v>25</v>
      </c>
      <c r="I220" s="32"/>
      <c r="J220" s="38">
        <f t="shared" si="6"/>
        <v>0</v>
      </c>
      <c r="K220" s="39" t="str">
        <f t="shared" si="7"/>
        <v>OK</v>
      </c>
      <c r="L220" s="128"/>
      <c r="M220" s="128"/>
      <c r="N220" s="128"/>
      <c r="O220" s="128"/>
      <c r="P220" s="128"/>
      <c r="Q220" s="31"/>
      <c r="R220" s="31"/>
      <c r="S220" s="31"/>
      <c r="T220" s="31"/>
      <c r="U220" s="31"/>
      <c r="V220" s="31"/>
      <c r="W220" s="31"/>
      <c r="X220" s="46"/>
      <c r="Y220" s="46"/>
      <c r="Z220" s="46"/>
      <c r="AA220" s="46"/>
      <c r="AB220" s="46"/>
      <c r="AC220" s="46"/>
    </row>
    <row r="221" spans="1:29" ht="39.950000000000003" customHeight="1" x14ac:dyDescent="0.45">
      <c r="A221" s="140"/>
      <c r="B221" s="152"/>
      <c r="C221" s="67">
        <v>218</v>
      </c>
      <c r="D221" s="78" t="s">
        <v>195</v>
      </c>
      <c r="E221" s="107" t="s">
        <v>741</v>
      </c>
      <c r="F221" s="51" t="s">
        <v>35</v>
      </c>
      <c r="G221" s="51" t="s">
        <v>157</v>
      </c>
      <c r="H221" s="95">
        <v>40.590000000000003</v>
      </c>
      <c r="I221" s="32"/>
      <c r="J221" s="38">
        <f t="shared" si="6"/>
        <v>0</v>
      </c>
      <c r="K221" s="39" t="str">
        <f t="shared" si="7"/>
        <v>OK</v>
      </c>
      <c r="L221" s="128"/>
      <c r="M221" s="128"/>
      <c r="N221" s="128"/>
      <c r="O221" s="128"/>
      <c r="P221" s="128"/>
      <c r="Q221" s="31"/>
      <c r="R221" s="31"/>
      <c r="S221" s="31"/>
      <c r="T221" s="31"/>
      <c r="U221" s="31"/>
      <c r="V221" s="31"/>
      <c r="W221" s="31"/>
      <c r="X221" s="46"/>
      <c r="Y221" s="46"/>
      <c r="Z221" s="46"/>
      <c r="AA221" s="46"/>
      <c r="AB221" s="46"/>
      <c r="AC221" s="46"/>
    </row>
    <row r="222" spans="1:29" ht="39.950000000000003" customHeight="1" x14ac:dyDescent="0.45">
      <c r="A222" s="140"/>
      <c r="B222" s="152"/>
      <c r="C222" s="67">
        <v>219</v>
      </c>
      <c r="D222" s="78" t="s">
        <v>196</v>
      </c>
      <c r="E222" s="107" t="s">
        <v>741</v>
      </c>
      <c r="F222" s="51" t="s">
        <v>35</v>
      </c>
      <c r="G222" s="51" t="s">
        <v>157</v>
      </c>
      <c r="H222" s="95">
        <v>34</v>
      </c>
      <c r="I222" s="32"/>
      <c r="J222" s="38">
        <f t="shared" si="6"/>
        <v>0</v>
      </c>
      <c r="K222" s="39" t="str">
        <f t="shared" si="7"/>
        <v>OK</v>
      </c>
      <c r="L222" s="128"/>
      <c r="M222" s="128"/>
      <c r="N222" s="128"/>
      <c r="O222" s="128"/>
      <c r="P222" s="128"/>
      <c r="Q222" s="31"/>
      <c r="R222" s="31"/>
      <c r="S222" s="31"/>
      <c r="T222" s="31"/>
      <c r="U222" s="31"/>
      <c r="V222" s="31"/>
      <c r="W222" s="31"/>
      <c r="X222" s="46"/>
      <c r="Y222" s="46"/>
      <c r="Z222" s="46"/>
      <c r="AA222" s="46"/>
      <c r="AB222" s="46"/>
      <c r="AC222" s="46"/>
    </row>
    <row r="223" spans="1:29" ht="39.950000000000003" customHeight="1" x14ac:dyDescent="0.45">
      <c r="A223" s="140"/>
      <c r="B223" s="152"/>
      <c r="C223" s="67">
        <v>220</v>
      </c>
      <c r="D223" s="78" t="s">
        <v>197</v>
      </c>
      <c r="E223" s="107" t="s">
        <v>741</v>
      </c>
      <c r="F223" s="51" t="s">
        <v>35</v>
      </c>
      <c r="G223" s="51" t="s">
        <v>157</v>
      </c>
      <c r="H223" s="95">
        <v>7</v>
      </c>
      <c r="I223" s="32">
        <v>2</v>
      </c>
      <c r="J223" s="38">
        <f t="shared" si="6"/>
        <v>2</v>
      </c>
      <c r="K223" s="39" t="str">
        <f t="shared" si="7"/>
        <v>OK</v>
      </c>
      <c r="L223" s="128"/>
      <c r="M223" s="128"/>
      <c r="N223" s="128"/>
      <c r="O223" s="128"/>
      <c r="P223" s="128"/>
      <c r="Q223" s="31"/>
      <c r="R223" s="31"/>
      <c r="S223" s="31"/>
      <c r="T223" s="31"/>
      <c r="U223" s="31"/>
      <c r="V223" s="31"/>
      <c r="W223" s="31"/>
      <c r="X223" s="46"/>
      <c r="Y223" s="46"/>
      <c r="Z223" s="46"/>
      <c r="AA223" s="46"/>
      <c r="AB223" s="46"/>
      <c r="AC223" s="46"/>
    </row>
    <row r="224" spans="1:29" ht="39.950000000000003" customHeight="1" x14ac:dyDescent="0.45">
      <c r="A224" s="140"/>
      <c r="B224" s="152"/>
      <c r="C224" s="67">
        <v>221</v>
      </c>
      <c r="D224" s="78" t="s">
        <v>198</v>
      </c>
      <c r="E224" s="107" t="s">
        <v>741</v>
      </c>
      <c r="F224" s="51" t="s">
        <v>35</v>
      </c>
      <c r="G224" s="51" t="s">
        <v>157</v>
      </c>
      <c r="H224" s="95">
        <v>44.64</v>
      </c>
      <c r="I224" s="32"/>
      <c r="J224" s="38">
        <f t="shared" si="6"/>
        <v>0</v>
      </c>
      <c r="K224" s="39" t="str">
        <f t="shared" si="7"/>
        <v>OK</v>
      </c>
      <c r="L224" s="128"/>
      <c r="M224" s="128"/>
      <c r="N224" s="128"/>
      <c r="O224" s="128"/>
      <c r="P224" s="128"/>
      <c r="Q224" s="31"/>
      <c r="R224" s="31"/>
      <c r="S224" s="31"/>
      <c r="T224" s="31"/>
      <c r="U224" s="31"/>
      <c r="V224" s="31"/>
      <c r="W224" s="31"/>
      <c r="X224" s="46"/>
      <c r="Y224" s="46"/>
      <c r="Z224" s="46"/>
      <c r="AA224" s="46"/>
      <c r="AB224" s="46"/>
      <c r="AC224" s="46"/>
    </row>
    <row r="225" spans="1:29" ht="39.950000000000003" customHeight="1" x14ac:dyDescent="0.45">
      <c r="A225" s="140"/>
      <c r="B225" s="152"/>
      <c r="C225" s="67">
        <v>222</v>
      </c>
      <c r="D225" s="78" t="s">
        <v>199</v>
      </c>
      <c r="E225" s="107" t="s">
        <v>744</v>
      </c>
      <c r="F225" s="51" t="s">
        <v>35</v>
      </c>
      <c r="G225" s="51" t="s">
        <v>157</v>
      </c>
      <c r="H225" s="95">
        <v>153.91</v>
      </c>
      <c r="I225" s="32"/>
      <c r="J225" s="38">
        <f t="shared" si="6"/>
        <v>0</v>
      </c>
      <c r="K225" s="39" t="str">
        <f t="shared" si="7"/>
        <v>OK</v>
      </c>
      <c r="L225" s="128"/>
      <c r="M225" s="128"/>
      <c r="N225" s="128"/>
      <c r="O225" s="128"/>
      <c r="P225" s="128"/>
      <c r="Q225" s="31"/>
      <c r="R225" s="31"/>
      <c r="S225" s="31"/>
      <c r="T225" s="31"/>
      <c r="U225" s="31"/>
      <c r="V225" s="31"/>
      <c r="W225" s="31"/>
      <c r="X225" s="46"/>
      <c r="Y225" s="46"/>
      <c r="Z225" s="46"/>
      <c r="AA225" s="46"/>
      <c r="AB225" s="46"/>
      <c r="AC225" s="46"/>
    </row>
    <row r="226" spans="1:29" ht="39.950000000000003" customHeight="1" x14ac:dyDescent="0.45">
      <c r="A226" s="140"/>
      <c r="B226" s="152"/>
      <c r="C226" s="67">
        <v>223</v>
      </c>
      <c r="D226" s="78" t="s">
        <v>200</v>
      </c>
      <c r="E226" s="107" t="s">
        <v>745</v>
      </c>
      <c r="F226" s="51" t="s">
        <v>35</v>
      </c>
      <c r="G226" s="51" t="s">
        <v>157</v>
      </c>
      <c r="H226" s="95">
        <v>66.87</v>
      </c>
      <c r="I226" s="32"/>
      <c r="J226" s="38">
        <f t="shared" si="6"/>
        <v>0</v>
      </c>
      <c r="K226" s="39" t="str">
        <f t="shared" si="7"/>
        <v>OK</v>
      </c>
      <c r="L226" s="128"/>
      <c r="M226" s="128"/>
      <c r="N226" s="128"/>
      <c r="O226" s="128"/>
      <c r="P226" s="128"/>
      <c r="Q226" s="31"/>
      <c r="R226" s="31"/>
      <c r="S226" s="31"/>
      <c r="T226" s="31"/>
      <c r="U226" s="31"/>
      <c r="V226" s="31"/>
      <c r="W226" s="31"/>
      <c r="X226" s="46"/>
      <c r="Y226" s="46"/>
      <c r="Z226" s="46"/>
      <c r="AA226" s="46"/>
      <c r="AB226" s="46"/>
      <c r="AC226" s="46"/>
    </row>
    <row r="227" spans="1:29" ht="39.950000000000003" customHeight="1" x14ac:dyDescent="0.45">
      <c r="A227" s="140"/>
      <c r="B227" s="152"/>
      <c r="C227" s="67">
        <v>224</v>
      </c>
      <c r="D227" s="78" t="s">
        <v>746</v>
      </c>
      <c r="E227" s="107" t="s">
        <v>744</v>
      </c>
      <c r="F227" s="51" t="s">
        <v>228</v>
      </c>
      <c r="G227" s="51" t="s">
        <v>157</v>
      </c>
      <c r="H227" s="95">
        <v>222</v>
      </c>
      <c r="I227" s="32"/>
      <c r="J227" s="38">
        <f t="shared" si="6"/>
        <v>0</v>
      </c>
      <c r="K227" s="39" t="str">
        <f t="shared" si="7"/>
        <v>OK</v>
      </c>
      <c r="L227" s="128"/>
      <c r="M227" s="128"/>
      <c r="N227" s="128"/>
      <c r="O227" s="128"/>
      <c r="P227" s="128"/>
      <c r="Q227" s="31"/>
      <c r="R227" s="31"/>
      <c r="S227" s="31"/>
      <c r="T227" s="31"/>
      <c r="U227" s="31"/>
      <c r="V227" s="31"/>
      <c r="W227" s="31"/>
      <c r="X227" s="46"/>
      <c r="Y227" s="46"/>
      <c r="Z227" s="46"/>
      <c r="AA227" s="46"/>
      <c r="AB227" s="46"/>
      <c r="AC227" s="46"/>
    </row>
    <row r="228" spans="1:29" ht="39.950000000000003" customHeight="1" x14ac:dyDescent="0.45">
      <c r="A228" s="140"/>
      <c r="B228" s="152"/>
      <c r="C228" s="67">
        <v>225</v>
      </c>
      <c r="D228" s="78" t="s">
        <v>747</v>
      </c>
      <c r="E228" s="107" t="s">
        <v>481</v>
      </c>
      <c r="F228" s="51" t="s">
        <v>228</v>
      </c>
      <c r="G228" s="51" t="s">
        <v>157</v>
      </c>
      <c r="H228" s="95">
        <v>491.29</v>
      </c>
      <c r="I228" s="32"/>
      <c r="J228" s="38">
        <f t="shared" si="6"/>
        <v>0</v>
      </c>
      <c r="K228" s="39" t="str">
        <f t="shared" si="7"/>
        <v>OK</v>
      </c>
      <c r="L228" s="128"/>
      <c r="M228" s="128"/>
      <c r="N228" s="128"/>
      <c r="O228" s="128"/>
      <c r="P228" s="128"/>
      <c r="Q228" s="31"/>
      <c r="R228" s="31"/>
      <c r="S228" s="31"/>
      <c r="T228" s="31"/>
      <c r="U228" s="31"/>
      <c r="V228" s="31"/>
      <c r="W228" s="31"/>
      <c r="X228" s="46"/>
      <c r="Y228" s="46"/>
      <c r="Z228" s="46"/>
      <c r="AA228" s="46"/>
      <c r="AB228" s="46"/>
      <c r="AC228" s="46"/>
    </row>
    <row r="229" spans="1:29" ht="39.950000000000003" customHeight="1" x14ac:dyDescent="0.45">
      <c r="A229" s="140"/>
      <c r="B229" s="152"/>
      <c r="C229" s="67">
        <v>226</v>
      </c>
      <c r="D229" s="78" t="s">
        <v>201</v>
      </c>
      <c r="E229" s="107" t="s">
        <v>34</v>
      </c>
      <c r="F229" s="51" t="s">
        <v>35</v>
      </c>
      <c r="G229" s="51" t="s">
        <v>157</v>
      </c>
      <c r="H229" s="95">
        <v>27.11</v>
      </c>
      <c r="I229" s="32"/>
      <c r="J229" s="38">
        <f t="shared" si="6"/>
        <v>0</v>
      </c>
      <c r="K229" s="39" t="str">
        <f t="shared" si="7"/>
        <v>OK</v>
      </c>
      <c r="L229" s="128"/>
      <c r="M229" s="128"/>
      <c r="N229" s="128"/>
      <c r="O229" s="128"/>
      <c r="P229" s="128"/>
      <c r="Q229" s="31"/>
      <c r="R229" s="31"/>
      <c r="S229" s="31"/>
      <c r="T229" s="31"/>
      <c r="U229" s="31"/>
      <c r="V229" s="31"/>
      <c r="W229" s="31"/>
      <c r="X229" s="46"/>
      <c r="Y229" s="46"/>
      <c r="Z229" s="46"/>
      <c r="AA229" s="46"/>
      <c r="AB229" s="46"/>
      <c r="AC229" s="46"/>
    </row>
    <row r="230" spans="1:29" ht="39.950000000000003" customHeight="1" x14ac:dyDescent="0.45">
      <c r="A230" s="140"/>
      <c r="B230" s="152"/>
      <c r="C230" s="67">
        <v>227</v>
      </c>
      <c r="D230" s="78" t="s">
        <v>202</v>
      </c>
      <c r="E230" s="107" t="s">
        <v>34</v>
      </c>
      <c r="F230" s="51" t="s">
        <v>35</v>
      </c>
      <c r="G230" s="51" t="s">
        <v>157</v>
      </c>
      <c r="H230" s="95">
        <v>18</v>
      </c>
      <c r="I230" s="32"/>
      <c r="J230" s="38">
        <f t="shared" si="6"/>
        <v>0</v>
      </c>
      <c r="K230" s="39" t="str">
        <f t="shared" si="7"/>
        <v>OK</v>
      </c>
      <c r="L230" s="128"/>
      <c r="M230" s="128"/>
      <c r="N230" s="128"/>
      <c r="O230" s="128"/>
      <c r="P230" s="128"/>
      <c r="Q230" s="31"/>
      <c r="R230" s="31"/>
      <c r="S230" s="31"/>
      <c r="T230" s="31"/>
      <c r="U230" s="31"/>
      <c r="V230" s="31"/>
      <c r="W230" s="31"/>
      <c r="X230" s="46"/>
      <c r="Y230" s="46"/>
      <c r="Z230" s="46"/>
      <c r="AA230" s="46"/>
      <c r="AB230" s="46"/>
      <c r="AC230" s="46"/>
    </row>
    <row r="231" spans="1:29" ht="39.950000000000003" customHeight="1" x14ac:dyDescent="0.45">
      <c r="A231" s="140"/>
      <c r="B231" s="152"/>
      <c r="C231" s="67">
        <v>228</v>
      </c>
      <c r="D231" s="78" t="s">
        <v>203</v>
      </c>
      <c r="E231" s="107" t="s">
        <v>741</v>
      </c>
      <c r="F231" s="51" t="s">
        <v>35</v>
      </c>
      <c r="G231" s="51" t="s">
        <v>157</v>
      </c>
      <c r="H231" s="95">
        <v>27.3</v>
      </c>
      <c r="I231" s="32"/>
      <c r="J231" s="38">
        <f t="shared" si="6"/>
        <v>0</v>
      </c>
      <c r="K231" s="39" t="str">
        <f t="shared" si="7"/>
        <v>OK</v>
      </c>
      <c r="L231" s="128"/>
      <c r="M231" s="128"/>
      <c r="N231" s="128"/>
      <c r="O231" s="128"/>
      <c r="P231" s="128"/>
      <c r="Q231" s="31"/>
      <c r="R231" s="31"/>
      <c r="S231" s="31"/>
      <c r="T231" s="31"/>
      <c r="U231" s="31"/>
      <c r="V231" s="31"/>
      <c r="W231" s="31"/>
      <c r="X231" s="46"/>
      <c r="Y231" s="46"/>
      <c r="Z231" s="46"/>
      <c r="AA231" s="46"/>
      <c r="AB231" s="46"/>
      <c r="AC231" s="46"/>
    </row>
    <row r="232" spans="1:29" ht="39.950000000000003" customHeight="1" x14ac:dyDescent="0.45">
      <c r="A232" s="140"/>
      <c r="B232" s="152"/>
      <c r="C232" s="67">
        <v>229</v>
      </c>
      <c r="D232" s="78" t="s">
        <v>204</v>
      </c>
      <c r="E232" s="107" t="s">
        <v>34</v>
      </c>
      <c r="F232" s="51" t="s">
        <v>35</v>
      </c>
      <c r="G232" s="51" t="s">
        <v>157</v>
      </c>
      <c r="H232" s="95">
        <v>42.67</v>
      </c>
      <c r="I232" s="32"/>
      <c r="J232" s="38">
        <f t="shared" si="6"/>
        <v>0</v>
      </c>
      <c r="K232" s="39" t="str">
        <f t="shared" si="7"/>
        <v>OK</v>
      </c>
      <c r="L232" s="128"/>
      <c r="M232" s="128"/>
      <c r="N232" s="128"/>
      <c r="O232" s="128"/>
      <c r="P232" s="128"/>
      <c r="Q232" s="31"/>
      <c r="R232" s="31"/>
      <c r="S232" s="31"/>
      <c r="T232" s="31"/>
      <c r="U232" s="31"/>
      <c r="V232" s="31"/>
      <c r="W232" s="31"/>
      <c r="X232" s="46"/>
      <c r="Y232" s="46"/>
      <c r="Z232" s="46"/>
      <c r="AA232" s="46"/>
      <c r="AB232" s="46"/>
      <c r="AC232" s="46"/>
    </row>
    <row r="233" spans="1:29" ht="39.950000000000003" customHeight="1" x14ac:dyDescent="0.45">
      <c r="A233" s="140"/>
      <c r="B233" s="152"/>
      <c r="C233" s="67">
        <v>230</v>
      </c>
      <c r="D233" s="78" t="s">
        <v>205</v>
      </c>
      <c r="E233" s="107" t="s">
        <v>741</v>
      </c>
      <c r="F233" s="51" t="s">
        <v>35</v>
      </c>
      <c r="G233" s="51" t="s">
        <v>157</v>
      </c>
      <c r="H233" s="95">
        <v>22.91</v>
      </c>
      <c r="I233" s="32"/>
      <c r="J233" s="38">
        <f t="shared" si="6"/>
        <v>0</v>
      </c>
      <c r="K233" s="39" t="str">
        <f t="shared" si="7"/>
        <v>OK</v>
      </c>
      <c r="L233" s="128"/>
      <c r="M233" s="128"/>
      <c r="N233" s="128"/>
      <c r="O233" s="128"/>
      <c r="P233" s="128"/>
      <c r="Q233" s="31"/>
      <c r="R233" s="31"/>
      <c r="S233" s="31"/>
      <c r="T233" s="31"/>
      <c r="U233" s="31"/>
      <c r="V233" s="31"/>
      <c r="W233" s="31"/>
      <c r="X233" s="46"/>
      <c r="Y233" s="46"/>
      <c r="Z233" s="46"/>
      <c r="AA233" s="46"/>
      <c r="AB233" s="46"/>
      <c r="AC233" s="46"/>
    </row>
    <row r="234" spans="1:29" ht="39.950000000000003" customHeight="1" x14ac:dyDescent="0.45">
      <c r="A234" s="140"/>
      <c r="B234" s="152"/>
      <c r="C234" s="67">
        <v>231</v>
      </c>
      <c r="D234" s="78" t="s">
        <v>748</v>
      </c>
      <c r="E234" s="107" t="s">
        <v>749</v>
      </c>
      <c r="F234" s="51" t="s">
        <v>35</v>
      </c>
      <c r="G234" s="51" t="s">
        <v>157</v>
      </c>
      <c r="H234" s="95">
        <v>8.41</v>
      </c>
      <c r="I234" s="32"/>
      <c r="J234" s="38">
        <f t="shared" si="6"/>
        <v>0</v>
      </c>
      <c r="K234" s="39" t="str">
        <f t="shared" si="7"/>
        <v>OK</v>
      </c>
      <c r="L234" s="128"/>
      <c r="M234" s="128"/>
      <c r="N234" s="128"/>
      <c r="O234" s="128"/>
      <c r="P234" s="128"/>
      <c r="Q234" s="31"/>
      <c r="R234" s="31"/>
      <c r="S234" s="31"/>
      <c r="T234" s="31"/>
      <c r="U234" s="31"/>
      <c r="V234" s="31"/>
      <c r="W234" s="31"/>
      <c r="X234" s="46"/>
      <c r="Y234" s="46"/>
      <c r="Z234" s="46"/>
      <c r="AA234" s="46"/>
      <c r="AB234" s="46"/>
      <c r="AC234" s="46"/>
    </row>
    <row r="235" spans="1:29" ht="39.950000000000003" customHeight="1" x14ac:dyDescent="0.45">
      <c r="A235" s="140"/>
      <c r="B235" s="152"/>
      <c r="C235" s="67">
        <v>232</v>
      </c>
      <c r="D235" s="78" t="s">
        <v>426</v>
      </c>
      <c r="E235" s="107" t="s">
        <v>741</v>
      </c>
      <c r="F235" s="51" t="s">
        <v>228</v>
      </c>
      <c r="G235" s="51" t="s">
        <v>157</v>
      </c>
      <c r="H235" s="95">
        <v>16.82</v>
      </c>
      <c r="I235" s="32"/>
      <c r="J235" s="38">
        <f t="shared" si="6"/>
        <v>0</v>
      </c>
      <c r="K235" s="39" t="str">
        <f t="shared" si="7"/>
        <v>OK</v>
      </c>
      <c r="L235" s="128"/>
      <c r="M235" s="128"/>
      <c r="N235" s="128"/>
      <c r="O235" s="128"/>
      <c r="P235" s="128"/>
      <c r="Q235" s="31"/>
      <c r="R235" s="31"/>
      <c r="S235" s="31"/>
      <c r="T235" s="31"/>
      <c r="U235" s="31"/>
      <c r="V235" s="31"/>
      <c r="W235" s="31"/>
      <c r="X235" s="46"/>
      <c r="Y235" s="46"/>
      <c r="Z235" s="46"/>
      <c r="AA235" s="46"/>
      <c r="AB235" s="46"/>
      <c r="AC235" s="46"/>
    </row>
    <row r="236" spans="1:29" ht="39.950000000000003" customHeight="1" x14ac:dyDescent="0.45">
      <c r="A236" s="140"/>
      <c r="B236" s="152"/>
      <c r="C236" s="67">
        <v>233</v>
      </c>
      <c r="D236" s="78" t="s">
        <v>443</v>
      </c>
      <c r="E236" s="107">
        <v>954</v>
      </c>
      <c r="F236" s="51" t="s">
        <v>228</v>
      </c>
      <c r="G236" s="51" t="s">
        <v>157</v>
      </c>
      <c r="H236" s="95">
        <v>48</v>
      </c>
      <c r="I236" s="32"/>
      <c r="J236" s="38">
        <f t="shared" si="6"/>
        <v>0</v>
      </c>
      <c r="K236" s="39" t="str">
        <f t="shared" si="7"/>
        <v>OK</v>
      </c>
      <c r="L236" s="128"/>
      <c r="M236" s="128"/>
      <c r="N236" s="128"/>
      <c r="O236" s="128"/>
      <c r="P236" s="128"/>
      <c r="Q236" s="31"/>
      <c r="R236" s="31"/>
      <c r="S236" s="31"/>
      <c r="T236" s="31"/>
      <c r="U236" s="31"/>
      <c r="V236" s="31"/>
      <c r="W236" s="31"/>
      <c r="X236" s="46"/>
      <c r="Y236" s="46"/>
      <c r="Z236" s="46"/>
      <c r="AA236" s="46"/>
      <c r="AB236" s="46"/>
      <c r="AC236" s="46"/>
    </row>
    <row r="237" spans="1:29" ht="39.950000000000003" customHeight="1" x14ac:dyDescent="0.45">
      <c r="A237" s="140"/>
      <c r="B237" s="152"/>
      <c r="C237" s="67">
        <v>234</v>
      </c>
      <c r="D237" s="78" t="s">
        <v>444</v>
      </c>
      <c r="E237" s="107" t="s">
        <v>34</v>
      </c>
      <c r="F237" s="51" t="s">
        <v>228</v>
      </c>
      <c r="G237" s="51" t="s">
        <v>157</v>
      </c>
      <c r="H237" s="95">
        <v>27.6</v>
      </c>
      <c r="I237" s="32"/>
      <c r="J237" s="38">
        <f t="shared" si="6"/>
        <v>0</v>
      </c>
      <c r="K237" s="39" t="str">
        <f t="shared" si="7"/>
        <v>OK</v>
      </c>
      <c r="L237" s="128"/>
      <c r="M237" s="128"/>
      <c r="N237" s="128"/>
      <c r="O237" s="128"/>
      <c r="P237" s="128"/>
      <c r="Q237" s="31"/>
      <c r="R237" s="31"/>
      <c r="S237" s="31"/>
      <c r="T237" s="31"/>
      <c r="U237" s="31"/>
      <c r="V237" s="31"/>
      <c r="W237" s="31"/>
      <c r="X237" s="46"/>
      <c r="Y237" s="46"/>
      <c r="Z237" s="46"/>
      <c r="AA237" s="46"/>
      <c r="AB237" s="46"/>
      <c r="AC237" s="46"/>
    </row>
    <row r="238" spans="1:29" ht="39.950000000000003" customHeight="1" x14ac:dyDescent="0.45">
      <c r="A238" s="140"/>
      <c r="B238" s="152"/>
      <c r="C238" s="67">
        <v>235</v>
      </c>
      <c r="D238" s="78" t="s">
        <v>429</v>
      </c>
      <c r="E238" s="107" t="s">
        <v>480</v>
      </c>
      <c r="F238" s="51" t="s">
        <v>228</v>
      </c>
      <c r="G238" s="51" t="s">
        <v>157</v>
      </c>
      <c r="H238" s="95">
        <v>3</v>
      </c>
      <c r="I238" s="32"/>
      <c r="J238" s="38">
        <f t="shared" si="6"/>
        <v>0</v>
      </c>
      <c r="K238" s="39" t="str">
        <f t="shared" si="7"/>
        <v>OK</v>
      </c>
      <c r="L238" s="128"/>
      <c r="M238" s="128"/>
      <c r="N238" s="128"/>
      <c r="O238" s="128"/>
      <c r="P238" s="128"/>
      <c r="Q238" s="31"/>
      <c r="R238" s="31"/>
      <c r="S238" s="31"/>
      <c r="T238" s="31"/>
      <c r="U238" s="31"/>
      <c r="V238" s="31"/>
      <c r="W238" s="31"/>
      <c r="X238" s="46"/>
      <c r="Y238" s="46"/>
      <c r="Z238" s="46"/>
      <c r="AA238" s="46"/>
      <c r="AB238" s="46"/>
      <c r="AC238" s="46"/>
    </row>
    <row r="239" spans="1:29" ht="39.950000000000003" customHeight="1" x14ac:dyDescent="0.45">
      <c r="A239" s="140"/>
      <c r="B239" s="152"/>
      <c r="C239" s="67">
        <v>236</v>
      </c>
      <c r="D239" s="78" t="s">
        <v>442</v>
      </c>
      <c r="E239" s="107" t="s">
        <v>484</v>
      </c>
      <c r="F239" s="51" t="s">
        <v>228</v>
      </c>
      <c r="G239" s="51" t="s">
        <v>157</v>
      </c>
      <c r="H239" s="95">
        <v>9.3000000000000007</v>
      </c>
      <c r="I239" s="32"/>
      <c r="J239" s="38">
        <f t="shared" si="6"/>
        <v>0</v>
      </c>
      <c r="K239" s="39" t="str">
        <f t="shared" si="7"/>
        <v>OK</v>
      </c>
      <c r="L239" s="128"/>
      <c r="M239" s="128"/>
      <c r="N239" s="128"/>
      <c r="O239" s="128"/>
      <c r="P239" s="128"/>
      <c r="Q239" s="31"/>
      <c r="R239" s="31"/>
      <c r="S239" s="31"/>
      <c r="T239" s="31"/>
      <c r="U239" s="31"/>
      <c r="V239" s="31"/>
      <c r="W239" s="31"/>
      <c r="X239" s="46"/>
      <c r="Y239" s="46"/>
      <c r="Z239" s="46"/>
      <c r="AA239" s="46"/>
      <c r="AB239" s="46"/>
      <c r="AC239" s="46"/>
    </row>
    <row r="240" spans="1:29" ht="39.950000000000003" customHeight="1" x14ac:dyDescent="0.45">
      <c r="A240" s="140"/>
      <c r="B240" s="152"/>
      <c r="C240" s="67">
        <v>237</v>
      </c>
      <c r="D240" s="78" t="s">
        <v>445</v>
      </c>
      <c r="E240" s="107" t="s">
        <v>480</v>
      </c>
      <c r="F240" s="51" t="s">
        <v>228</v>
      </c>
      <c r="G240" s="51" t="s">
        <v>157</v>
      </c>
      <c r="H240" s="95">
        <v>26</v>
      </c>
      <c r="I240" s="32"/>
      <c r="J240" s="38">
        <f t="shared" si="6"/>
        <v>0</v>
      </c>
      <c r="K240" s="39" t="str">
        <f t="shared" si="7"/>
        <v>OK</v>
      </c>
      <c r="L240" s="128"/>
      <c r="M240" s="128"/>
      <c r="N240" s="128"/>
      <c r="O240" s="128"/>
      <c r="P240" s="128"/>
      <c r="Q240" s="31"/>
      <c r="R240" s="31"/>
      <c r="S240" s="31"/>
      <c r="T240" s="31"/>
      <c r="U240" s="31"/>
      <c r="V240" s="31"/>
      <c r="W240" s="31"/>
      <c r="X240" s="46"/>
      <c r="Y240" s="46"/>
      <c r="Z240" s="46"/>
      <c r="AA240" s="46"/>
      <c r="AB240" s="46"/>
      <c r="AC240" s="46"/>
    </row>
    <row r="241" spans="1:29" ht="39.950000000000003" customHeight="1" x14ac:dyDescent="0.45">
      <c r="A241" s="140"/>
      <c r="B241" s="152"/>
      <c r="C241" s="67">
        <v>238</v>
      </c>
      <c r="D241" s="78" t="s">
        <v>482</v>
      </c>
      <c r="E241" s="107" t="s">
        <v>34</v>
      </c>
      <c r="F241" s="51" t="s">
        <v>228</v>
      </c>
      <c r="G241" s="51" t="s">
        <v>157</v>
      </c>
      <c r="H241" s="95">
        <v>23.9</v>
      </c>
      <c r="I241" s="32"/>
      <c r="J241" s="38">
        <f t="shared" si="6"/>
        <v>0</v>
      </c>
      <c r="K241" s="39" t="str">
        <f t="shared" si="7"/>
        <v>OK</v>
      </c>
      <c r="L241" s="128"/>
      <c r="M241" s="128"/>
      <c r="N241" s="128"/>
      <c r="O241" s="128"/>
      <c r="P241" s="128"/>
      <c r="Q241" s="31"/>
      <c r="R241" s="31"/>
      <c r="S241" s="31"/>
      <c r="T241" s="31"/>
      <c r="U241" s="31"/>
      <c r="V241" s="31"/>
      <c r="W241" s="31"/>
      <c r="X241" s="46"/>
      <c r="Y241" s="46"/>
      <c r="Z241" s="46"/>
      <c r="AA241" s="46"/>
      <c r="AB241" s="46"/>
      <c r="AC241" s="46"/>
    </row>
    <row r="242" spans="1:29" ht="39.950000000000003" customHeight="1" x14ac:dyDescent="0.45">
      <c r="A242" s="140"/>
      <c r="B242" s="152"/>
      <c r="C242" s="67">
        <v>239</v>
      </c>
      <c r="D242" s="78" t="s">
        <v>483</v>
      </c>
      <c r="E242" s="107">
        <v>954</v>
      </c>
      <c r="F242" s="51" t="s">
        <v>228</v>
      </c>
      <c r="G242" s="51" t="s">
        <v>157</v>
      </c>
      <c r="H242" s="95">
        <v>32.299999999999997</v>
      </c>
      <c r="I242" s="32"/>
      <c r="J242" s="38">
        <f t="shared" si="6"/>
        <v>0</v>
      </c>
      <c r="K242" s="39" t="str">
        <f t="shared" si="7"/>
        <v>OK</v>
      </c>
      <c r="L242" s="128"/>
      <c r="M242" s="128"/>
      <c r="N242" s="128"/>
      <c r="O242" s="128"/>
      <c r="P242" s="128"/>
      <c r="Q242" s="31"/>
      <c r="R242" s="31"/>
      <c r="S242" s="31"/>
      <c r="T242" s="31"/>
      <c r="U242" s="31"/>
      <c r="V242" s="31"/>
      <c r="W242" s="31"/>
      <c r="X242" s="46"/>
      <c r="Y242" s="46"/>
      <c r="Z242" s="46"/>
      <c r="AA242" s="46"/>
      <c r="AB242" s="46"/>
      <c r="AC242" s="46"/>
    </row>
    <row r="243" spans="1:29" ht="39.950000000000003" customHeight="1" x14ac:dyDescent="0.45">
      <c r="A243" s="140"/>
      <c r="B243" s="152"/>
      <c r="C243" s="67">
        <v>240</v>
      </c>
      <c r="D243" s="78" t="s">
        <v>446</v>
      </c>
      <c r="E243" s="107" t="s">
        <v>741</v>
      </c>
      <c r="F243" s="51" t="s">
        <v>228</v>
      </c>
      <c r="G243" s="51" t="s">
        <v>157</v>
      </c>
      <c r="H243" s="95">
        <v>22</v>
      </c>
      <c r="I243" s="32"/>
      <c r="J243" s="38">
        <f t="shared" si="6"/>
        <v>0</v>
      </c>
      <c r="K243" s="39" t="str">
        <f t="shared" si="7"/>
        <v>OK</v>
      </c>
      <c r="L243" s="128"/>
      <c r="M243" s="128"/>
      <c r="N243" s="128"/>
      <c r="O243" s="128"/>
      <c r="P243" s="128"/>
      <c r="Q243" s="31"/>
      <c r="R243" s="31"/>
      <c r="S243" s="31"/>
      <c r="T243" s="31"/>
      <c r="U243" s="31"/>
      <c r="V243" s="31"/>
      <c r="W243" s="31"/>
      <c r="X243" s="46"/>
      <c r="Y243" s="46"/>
      <c r="Z243" s="46"/>
      <c r="AA243" s="46"/>
      <c r="AB243" s="46"/>
      <c r="AC243" s="46"/>
    </row>
    <row r="244" spans="1:29" ht="39.950000000000003" customHeight="1" x14ac:dyDescent="0.45">
      <c r="A244" s="140"/>
      <c r="B244" s="152"/>
      <c r="C244" s="67">
        <v>241</v>
      </c>
      <c r="D244" s="78" t="s">
        <v>447</v>
      </c>
      <c r="E244" s="107" t="s">
        <v>34</v>
      </c>
      <c r="F244" s="51" t="s">
        <v>228</v>
      </c>
      <c r="G244" s="51" t="s">
        <v>40</v>
      </c>
      <c r="H244" s="95">
        <v>13.43</v>
      </c>
      <c r="I244" s="32"/>
      <c r="J244" s="38">
        <f t="shared" si="6"/>
        <v>0</v>
      </c>
      <c r="K244" s="39" t="str">
        <f t="shared" si="7"/>
        <v>OK</v>
      </c>
      <c r="L244" s="128"/>
      <c r="M244" s="128"/>
      <c r="N244" s="128"/>
      <c r="O244" s="128"/>
      <c r="P244" s="128"/>
      <c r="Q244" s="31"/>
      <c r="R244" s="31"/>
      <c r="S244" s="31"/>
      <c r="T244" s="31"/>
      <c r="U244" s="31"/>
      <c r="V244" s="31"/>
      <c r="W244" s="31"/>
      <c r="X244" s="46"/>
      <c r="Y244" s="46"/>
      <c r="Z244" s="46"/>
      <c r="AA244" s="46"/>
      <c r="AB244" s="46"/>
      <c r="AC244" s="46"/>
    </row>
    <row r="245" spans="1:29" ht="39.950000000000003" customHeight="1" x14ac:dyDescent="0.45">
      <c r="A245" s="140"/>
      <c r="B245" s="152"/>
      <c r="C245" s="67">
        <v>242</v>
      </c>
      <c r="D245" s="78" t="s">
        <v>448</v>
      </c>
      <c r="E245" s="107" t="s">
        <v>34</v>
      </c>
      <c r="F245" s="51" t="s">
        <v>228</v>
      </c>
      <c r="G245" s="51" t="s">
        <v>157</v>
      </c>
      <c r="H245" s="95">
        <v>26.45</v>
      </c>
      <c r="I245" s="32"/>
      <c r="J245" s="38">
        <f t="shared" si="6"/>
        <v>0</v>
      </c>
      <c r="K245" s="39" t="str">
        <f t="shared" si="7"/>
        <v>OK</v>
      </c>
      <c r="L245" s="128"/>
      <c r="M245" s="128"/>
      <c r="N245" s="128"/>
      <c r="O245" s="128"/>
      <c r="P245" s="128"/>
      <c r="Q245" s="31"/>
      <c r="R245" s="31"/>
      <c r="S245" s="31"/>
      <c r="T245" s="31"/>
      <c r="U245" s="31"/>
      <c r="V245" s="31"/>
      <c r="W245" s="31"/>
      <c r="X245" s="46"/>
      <c r="Y245" s="46"/>
      <c r="Z245" s="46"/>
      <c r="AA245" s="46"/>
      <c r="AB245" s="46"/>
      <c r="AC245" s="46"/>
    </row>
    <row r="246" spans="1:29" ht="39.950000000000003" customHeight="1" x14ac:dyDescent="0.45">
      <c r="A246" s="140"/>
      <c r="B246" s="152"/>
      <c r="C246" s="67">
        <v>243</v>
      </c>
      <c r="D246" s="78" t="s">
        <v>450</v>
      </c>
      <c r="E246" s="107" t="s">
        <v>741</v>
      </c>
      <c r="F246" s="51" t="s">
        <v>228</v>
      </c>
      <c r="G246" s="51" t="s">
        <v>157</v>
      </c>
      <c r="H246" s="95">
        <v>48</v>
      </c>
      <c r="I246" s="32"/>
      <c r="J246" s="38">
        <f t="shared" si="6"/>
        <v>0</v>
      </c>
      <c r="K246" s="39" t="str">
        <f t="shared" si="7"/>
        <v>OK</v>
      </c>
      <c r="L246" s="128"/>
      <c r="M246" s="128"/>
      <c r="N246" s="128"/>
      <c r="O246" s="128"/>
      <c r="P246" s="128"/>
      <c r="Q246" s="31"/>
      <c r="R246" s="31"/>
      <c r="S246" s="31"/>
      <c r="T246" s="31"/>
      <c r="U246" s="31"/>
      <c r="V246" s="31"/>
      <c r="W246" s="31"/>
      <c r="X246" s="46"/>
      <c r="Y246" s="46"/>
      <c r="Z246" s="46"/>
      <c r="AA246" s="46"/>
      <c r="AB246" s="46"/>
      <c r="AC246" s="46"/>
    </row>
    <row r="247" spans="1:29" ht="39.950000000000003" customHeight="1" x14ac:dyDescent="0.45">
      <c r="A247" s="140"/>
      <c r="B247" s="152"/>
      <c r="C247" s="68">
        <v>244</v>
      </c>
      <c r="D247" s="78" t="s">
        <v>750</v>
      </c>
      <c r="E247" s="107" t="s">
        <v>478</v>
      </c>
      <c r="F247" s="51" t="s">
        <v>4</v>
      </c>
      <c r="G247" s="52" t="s">
        <v>157</v>
      </c>
      <c r="H247" s="96">
        <v>17.059999999999999</v>
      </c>
      <c r="I247" s="32"/>
      <c r="J247" s="38">
        <f t="shared" si="6"/>
        <v>0</v>
      </c>
      <c r="K247" s="39" t="str">
        <f t="shared" si="7"/>
        <v>OK</v>
      </c>
      <c r="L247" s="128"/>
      <c r="M247" s="128"/>
      <c r="N247" s="128"/>
      <c r="O247" s="128"/>
      <c r="P247" s="128"/>
      <c r="Q247" s="31"/>
      <c r="R247" s="31"/>
      <c r="S247" s="31"/>
      <c r="T247" s="31"/>
      <c r="U247" s="31"/>
      <c r="V247" s="31"/>
      <c r="W247" s="31"/>
      <c r="X247" s="46"/>
      <c r="Y247" s="46"/>
      <c r="Z247" s="46"/>
      <c r="AA247" s="46"/>
      <c r="AB247" s="46"/>
      <c r="AC247" s="46"/>
    </row>
    <row r="248" spans="1:29" ht="39.950000000000003" customHeight="1" x14ac:dyDescent="0.45">
      <c r="A248" s="140"/>
      <c r="B248" s="152"/>
      <c r="C248" s="67">
        <v>245</v>
      </c>
      <c r="D248" s="78" t="s">
        <v>751</v>
      </c>
      <c r="E248" s="107" t="s">
        <v>479</v>
      </c>
      <c r="F248" s="52" t="s">
        <v>35</v>
      </c>
      <c r="G248" s="52" t="s">
        <v>157</v>
      </c>
      <c r="H248" s="96">
        <v>799.76</v>
      </c>
      <c r="I248" s="32"/>
      <c r="J248" s="38">
        <f t="shared" si="6"/>
        <v>0</v>
      </c>
      <c r="K248" s="39" t="str">
        <f t="shared" si="7"/>
        <v>OK</v>
      </c>
      <c r="L248" s="128"/>
      <c r="M248" s="128"/>
      <c r="N248" s="128"/>
      <c r="O248" s="128"/>
      <c r="P248" s="128"/>
      <c r="Q248" s="31"/>
      <c r="R248" s="31"/>
      <c r="S248" s="31"/>
      <c r="T248" s="31"/>
      <c r="U248" s="31"/>
      <c r="V248" s="31"/>
      <c r="W248" s="31"/>
      <c r="X248" s="46"/>
      <c r="Y248" s="46"/>
      <c r="Z248" s="46"/>
      <c r="AA248" s="46"/>
      <c r="AB248" s="46"/>
      <c r="AC248" s="46"/>
    </row>
    <row r="249" spans="1:29" ht="39.950000000000003" customHeight="1" x14ac:dyDescent="0.45">
      <c r="A249" s="140"/>
      <c r="B249" s="152"/>
      <c r="C249" s="67">
        <v>246</v>
      </c>
      <c r="D249" s="78" t="s">
        <v>752</v>
      </c>
      <c r="E249" s="107" t="s">
        <v>741</v>
      </c>
      <c r="F249" s="52" t="s">
        <v>35</v>
      </c>
      <c r="G249" s="52" t="s">
        <v>157</v>
      </c>
      <c r="H249" s="96">
        <v>11.99</v>
      </c>
      <c r="I249" s="32"/>
      <c r="J249" s="38">
        <f t="shared" si="6"/>
        <v>0</v>
      </c>
      <c r="K249" s="39" t="str">
        <f t="shared" si="7"/>
        <v>OK</v>
      </c>
      <c r="L249" s="128"/>
      <c r="M249" s="128"/>
      <c r="N249" s="128"/>
      <c r="O249" s="128"/>
      <c r="P249" s="128"/>
      <c r="Q249" s="31"/>
      <c r="R249" s="31"/>
      <c r="S249" s="31"/>
      <c r="T249" s="31"/>
      <c r="U249" s="31"/>
      <c r="V249" s="31"/>
      <c r="W249" s="31"/>
      <c r="X249" s="46"/>
      <c r="Y249" s="46"/>
      <c r="Z249" s="46"/>
      <c r="AA249" s="46"/>
      <c r="AB249" s="46"/>
      <c r="AC249" s="46"/>
    </row>
    <row r="250" spans="1:29" ht="39.950000000000003" customHeight="1" x14ac:dyDescent="0.45">
      <c r="A250" s="140"/>
      <c r="B250" s="152"/>
      <c r="C250" s="68">
        <v>247</v>
      </c>
      <c r="D250" s="78" t="s">
        <v>753</v>
      </c>
      <c r="E250" s="107">
        <v>954</v>
      </c>
      <c r="F250" s="52" t="s">
        <v>99</v>
      </c>
      <c r="G250" s="52" t="s">
        <v>157</v>
      </c>
      <c r="H250" s="96">
        <v>55</v>
      </c>
      <c r="I250" s="32"/>
      <c r="J250" s="38">
        <f t="shared" si="6"/>
        <v>0</v>
      </c>
      <c r="K250" s="39" t="str">
        <f t="shared" si="7"/>
        <v>OK</v>
      </c>
      <c r="L250" s="128"/>
      <c r="M250" s="128"/>
      <c r="N250" s="128"/>
      <c r="O250" s="128"/>
      <c r="P250" s="128"/>
      <c r="Q250" s="31"/>
      <c r="R250" s="31"/>
      <c r="S250" s="31"/>
      <c r="T250" s="31"/>
      <c r="U250" s="31"/>
      <c r="V250" s="31"/>
      <c r="W250" s="31"/>
      <c r="X250" s="46"/>
      <c r="Y250" s="46"/>
      <c r="Z250" s="46"/>
      <c r="AA250" s="46"/>
      <c r="AB250" s="46"/>
      <c r="AC250" s="46"/>
    </row>
    <row r="251" spans="1:29" ht="39.950000000000003" customHeight="1" x14ac:dyDescent="0.45">
      <c r="A251" s="140"/>
      <c r="B251" s="152"/>
      <c r="C251" s="68">
        <v>248</v>
      </c>
      <c r="D251" s="78" t="s">
        <v>754</v>
      </c>
      <c r="E251" s="107" t="s">
        <v>34</v>
      </c>
      <c r="F251" s="52" t="s">
        <v>99</v>
      </c>
      <c r="G251" s="52" t="s">
        <v>157</v>
      </c>
      <c r="H251" s="96">
        <v>401.04</v>
      </c>
      <c r="I251" s="32"/>
      <c r="J251" s="38">
        <f t="shared" si="6"/>
        <v>0</v>
      </c>
      <c r="K251" s="39" t="str">
        <f t="shared" si="7"/>
        <v>OK</v>
      </c>
      <c r="L251" s="128"/>
      <c r="M251" s="128"/>
      <c r="N251" s="128"/>
      <c r="O251" s="128"/>
      <c r="P251" s="128"/>
      <c r="Q251" s="31"/>
      <c r="R251" s="31"/>
      <c r="S251" s="31"/>
      <c r="T251" s="31"/>
      <c r="U251" s="31"/>
      <c r="V251" s="31"/>
      <c r="W251" s="31"/>
      <c r="X251" s="46"/>
      <c r="Y251" s="46"/>
      <c r="Z251" s="46"/>
      <c r="AA251" s="46"/>
      <c r="AB251" s="46"/>
      <c r="AC251" s="46"/>
    </row>
    <row r="252" spans="1:29" ht="39.950000000000003" customHeight="1" x14ac:dyDescent="0.45">
      <c r="A252" s="140"/>
      <c r="B252" s="152"/>
      <c r="C252" s="68">
        <v>249</v>
      </c>
      <c r="D252" s="78" t="s">
        <v>755</v>
      </c>
      <c r="E252" s="107" t="s">
        <v>756</v>
      </c>
      <c r="F252" s="52" t="s">
        <v>99</v>
      </c>
      <c r="G252" s="52" t="s">
        <v>157</v>
      </c>
      <c r="H252" s="96">
        <v>390</v>
      </c>
      <c r="I252" s="32"/>
      <c r="J252" s="38">
        <f t="shared" si="6"/>
        <v>0</v>
      </c>
      <c r="K252" s="39" t="str">
        <f t="shared" si="7"/>
        <v>OK</v>
      </c>
      <c r="L252" s="128"/>
      <c r="M252" s="128"/>
      <c r="N252" s="128"/>
      <c r="O252" s="128"/>
      <c r="P252" s="128"/>
      <c r="Q252" s="31"/>
      <c r="R252" s="31"/>
      <c r="S252" s="31"/>
      <c r="T252" s="31"/>
      <c r="U252" s="31"/>
      <c r="V252" s="31"/>
      <c r="W252" s="31"/>
      <c r="X252" s="46"/>
      <c r="Y252" s="46"/>
      <c r="Z252" s="46"/>
      <c r="AA252" s="46"/>
      <c r="AB252" s="46"/>
      <c r="AC252" s="46"/>
    </row>
    <row r="253" spans="1:29" ht="39.950000000000003" customHeight="1" x14ac:dyDescent="0.45">
      <c r="A253" s="140"/>
      <c r="B253" s="152"/>
      <c r="C253" s="68">
        <v>250</v>
      </c>
      <c r="D253" s="78" t="s">
        <v>757</v>
      </c>
      <c r="E253" s="107" t="s">
        <v>478</v>
      </c>
      <c r="F253" s="52" t="s">
        <v>99</v>
      </c>
      <c r="G253" s="52" t="s">
        <v>157</v>
      </c>
      <c r="H253" s="96">
        <v>12.74</v>
      </c>
      <c r="I253" s="32"/>
      <c r="J253" s="38">
        <f t="shared" si="6"/>
        <v>0</v>
      </c>
      <c r="K253" s="39" t="str">
        <f t="shared" si="7"/>
        <v>OK</v>
      </c>
      <c r="L253" s="128"/>
      <c r="M253" s="128"/>
      <c r="N253" s="128"/>
      <c r="O253" s="128"/>
      <c r="P253" s="128"/>
      <c r="Q253" s="31"/>
      <c r="R253" s="31"/>
      <c r="S253" s="31"/>
      <c r="T253" s="31"/>
      <c r="U253" s="31"/>
      <c r="V253" s="31"/>
      <c r="W253" s="31"/>
      <c r="X253" s="46"/>
      <c r="Y253" s="46"/>
      <c r="Z253" s="46"/>
      <c r="AA253" s="46"/>
      <c r="AB253" s="46"/>
      <c r="AC253" s="46"/>
    </row>
    <row r="254" spans="1:29" ht="39.950000000000003" customHeight="1" x14ac:dyDescent="0.45">
      <c r="A254" s="140"/>
      <c r="B254" s="152"/>
      <c r="C254" s="68">
        <v>251</v>
      </c>
      <c r="D254" s="82" t="s">
        <v>758</v>
      </c>
      <c r="E254" s="114" t="s">
        <v>478</v>
      </c>
      <c r="F254" s="51" t="s">
        <v>99</v>
      </c>
      <c r="G254" s="52" t="s">
        <v>157</v>
      </c>
      <c r="H254" s="96">
        <v>18</v>
      </c>
      <c r="I254" s="32"/>
      <c r="J254" s="38">
        <f t="shared" si="6"/>
        <v>0</v>
      </c>
      <c r="K254" s="39" t="str">
        <f t="shared" si="7"/>
        <v>OK</v>
      </c>
      <c r="L254" s="128"/>
      <c r="M254" s="128"/>
      <c r="N254" s="128"/>
      <c r="O254" s="128"/>
      <c r="P254" s="128"/>
      <c r="Q254" s="31"/>
      <c r="R254" s="31"/>
      <c r="S254" s="31"/>
      <c r="T254" s="31"/>
      <c r="U254" s="31"/>
      <c r="V254" s="31"/>
      <c r="W254" s="31"/>
      <c r="X254" s="46"/>
      <c r="Y254" s="46"/>
      <c r="Z254" s="46"/>
      <c r="AA254" s="46"/>
      <c r="AB254" s="46"/>
      <c r="AC254" s="46"/>
    </row>
    <row r="255" spans="1:29" ht="39.950000000000003" customHeight="1" x14ac:dyDescent="0.45">
      <c r="A255" s="140"/>
      <c r="B255" s="152"/>
      <c r="C255" s="67">
        <v>252</v>
      </c>
      <c r="D255" s="78" t="s">
        <v>759</v>
      </c>
      <c r="E255" s="107" t="s">
        <v>480</v>
      </c>
      <c r="F255" s="52" t="s">
        <v>383</v>
      </c>
      <c r="G255" s="52" t="s">
        <v>157</v>
      </c>
      <c r="H255" s="96">
        <v>40</v>
      </c>
      <c r="I255" s="32"/>
      <c r="J255" s="38">
        <f t="shared" si="6"/>
        <v>0</v>
      </c>
      <c r="K255" s="39" t="str">
        <f t="shared" si="7"/>
        <v>OK</v>
      </c>
      <c r="L255" s="128"/>
      <c r="M255" s="128"/>
      <c r="N255" s="128"/>
      <c r="O255" s="128"/>
      <c r="P255" s="128"/>
      <c r="Q255" s="31"/>
      <c r="R255" s="31"/>
      <c r="S255" s="31"/>
      <c r="T255" s="31"/>
      <c r="U255" s="31"/>
      <c r="V255" s="31"/>
      <c r="W255" s="31"/>
      <c r="X255" s="46"/>
      <c r="Y255" s="46"/>
      <c r="Z255" s="46"/>
      <c r="AA255" s="46"/>
      <c r="AB255" s="46"/>
      <c r="AC255" s="46"/>
    </row>
    <row r="256" spans="1:29" ht="39.950000000000003" customHeight="1" x14ac:dyDescent="0.45">
      <c r="A256" s="140"/>
      <c r="B256" s="152"/>
      <c r="C256" s="68">
        <v>253</v>
      </c>
      <c r="D256" s="83" t="s">
        <v>760</v>
      </c>
      <c r="E256" s="109" t="s">
        <v>761</v>
      </c>
      <c r="F256" s="42" t="s">
        <v>99</v>
      </c>
      <c r="G256" s="52" t="s">
        <v>157</v>
      </c>
      <c r="H256" s="96">
        <v>31.26</v>
      </c>
      <c r="I256" s="32"/>
      <c r="J256" s="38">
        <f t="shared" si="6"/>
        <v>0</v>
      </c>
      <c r="K256" s="39" t="str">
        <f t="shared" si="7"/>
        <v>OK</v>
      </c>
      <c r="L256" s="128"/>
      <c r="M256" s="128"/>
      <c r="N256" s="128"/>
      <c r="O256" s="128"/>
      <c r="P256" s="128"/>
      <c r="Q256" s="31"/>
      <c r="R256" s="31"/>
      <c r="S256" s="31"/>
      <c r="T256" s="31"/>
      <c r="U256" s="31"/>
      <c r="V256" s="31"/>
      <c r="W256" s="31"/>
      <c r="X256" s="46"/>
      <c r="Y256" s="46"/>
      <c r="Z256" s="46"/>
      <c r="AA256" s="46"/>
      <c r="AB256" s="46"/>
      <c r="AC256" s="46"/>
    </row>
    <row r="257" spans="1:29" ht="39.950000000000003" customHeight="1" x14ac:dyDescent="0.45">
      <c r="A257" s="140"/>
      <c r="B257" s="152"/>
      <c r="C257" s="68">
        <v>254</v>
      </c>
      <c r="D257" s="78" t="s">
        <v>762</v>
      </c>
      <c r="E257" s="107" t="s">
        <v>763</v>
      </c>
      <c r="F257" s="51" t="s">
        <v>99</v>
      </c>
      <c r="G257" s="52" t="s">
        <v>157</v>
      </c>
      <c r="H257" s="96">
        <v>130</v>
      </c>
      <c r="I257" s="32"/>
      <c r="J257" s="38">
        <f t="shared" si="6"/>
        <v>0</v>
      </c>
      <c r="K257" s="39" t="str">
        <f t="shared" si="7"/>
        <v>OK</v>
      </c>
      <c r="L257" s="128"/>
      <c r="M257" s="128"/>
      <c r="N257" s="128"/>
      <c r="O257" s="128"/>
      <c r="P257" s="128"/>
      <c r="Q257" s="31"/>
      <c r="R257" s="31"/>
      <c r="S257" s="31"/>
      <c r="T257" s="31"/>
      <c r="U257" s="31"/>
      <c r="V257" s="31"/>
      <c r="W257" s="31"/>
      <c r="X257" s="46"/>
      <c r="Y257" s="46"/>
      <c r="Z257" s="46"/>
      <c r="AA257" s="46"/>
      <c r="AB257" s="46"/>
      <c r="AC257" s="46"/>
    </row>
    <row r="258" spans="1:29" ht="39.950000000000003" customHeight="1" x14ac:dyDescent="0.45">
      <c r="A258" s="141"/>
      <c r="B258" s="153"/>
      <c r="C258" s="68">
        <v>255</v>
      </c>
      <c r="D258" s="78" t="s">
        <v>764</v>
      </c>
      <c r="E258" s="107" t="s">
        <v>741</v>
      </c>
      <c r="F258" s="52" t="s">
        <v>99</v>
      </c>
      <c r="G258" s="52" t="s">
        <v>157</v>
      </c>
      <c r="H258" s="96">
        <v>289.02</v>
      </c>
      <c r="I258" s="32"/>
      <c r="J258" s="38">
        <f t="shared" si="6"/>
        <v>0</v>
      </c>
      <c r="K258" s="39" t="str">
        <f t="shared" si="7"/>
        <v>OK</v>
      </c>
      <c r="L258" s="128"/>
      <c r="M258" s="128"/>
      <c r="N258" s="128"/>
      <c r="O258" s="128"/>
      <c r="P258" s="128"/>
      <c r="Q258" s="31"/>
      <c r="R258" s="31"/>
      <c r="S258" s="31"/>
      <c r="T258" s="31"/>
      <c r="U258" s="31"/>
      <c r="V258" s="31"/>
      <c r="W258" s="31"/>
      <c r="X258" s="46"/>
      <c r="Y258" s="46"/>
      <c r="Z258" s="46"/>
      <c r="AA258" s="46"/>
      <c r="AB258" s="46"/>
      <c r="AC258" s="46"/>
    </row>
    <row r="259" spans="1:29" ht="39.950000000000003" customHeight="1" x14ac:dyDescent="0.45">
      <c r="A259" s="154">
        <v>5</v>
      </c>
      <c r="B259" s="159" t="s">
        <v>514</v>
      </c>
      <c r="C259" s="66">
        <v>256</v>
      </c>
      <c r="D259" s="75" t="s">
        <v>206</v>
      </c>
      <c r="E259" s="104" t="s">
        <v>765</v>
      </c>
      <c r="F259" s="49" t="s">
        <v>207</v>
      </c>
      <c r="G259" s="49" t="s">
        <v>40</v>
      </c>
      <c r="H259" s="94">
        <v>89.46</v>
      </c>
      <c r="I259" s="32"/>
      <c r="J259" s="38">
        <f t="shared" si="6"/>
        <v>0</v>
      </c>
      <c r="K259" s="39" t="str">
        <f t="shared" si="7"/>
        <v>OK</v>
      </c>
      <c r="L259" s="128"/>
      <c r="M259" s="128"/>
      <c r="N259" s="128"/>
      <c r="O259" s="128"/>
      <c r="P259" s="128"/>
      <c r="Q259" s="31"/>
      <c r="R259" s="31"/>
      <c r="S259" s="31"/>
      <c r="T259" s="31"/>
      <c r="U259" s="31"/>
      <c r="V259" s="31"/>
      <c r="W259" s="31"/>
      <c r="X259" s="46"/>
      <c r="Y259" s="46"/>
      <c r="Z259" s="46"/>
      <c r="AA259" s="46"/>
      <c r="AB259" s="46"/>
      <c r="AC259" s="46"/>
    </row>
    <row r="260" spans="1:29" ht="39.950000000000003" customHeight="1" x14ac:dyDescent="0.45">
      <c r="A260" s="155"/>
      <c r="B260" s="157"/>
      <c r="C260" s="66">
        <v>257</v>
      </c>
      <c r="D260" s="75" t="s">
        <v>208</v>
      </c>
      <c r="E260" s="104" t="s">
        <v>766</v>
      </c>
      <c r="F260" s="49" t="s">
        <v>207</v>
      </c>
      <c r="G260" s="49" t="s">
        <v>40</v>
      </c>
      <c r="H260" s="94">
        <v>70.819999999999993</v>
      </c>
      <c r="I260" s="32"/>
      <c r="J260" s="38">
        <f t="shared" si="6"/>
        <v>0</v>
      </c>
      <c r="K260" s="39" t="str">
        <f t="shared" si="7"/>
        <v>OK</v>
      </c>
      <c r="L260" s="128"/>
      <c r="M260" s="128"/>
      <c r="N260" s="128"/>
      <c r="O260" s="128"/>
      <c r="P260" s="56"/>
      <c r="Q260" s="31"/>
      <c r="R260" s="31"/>
      <c r="S260" s="31"/>
      <c r="T260" s="31"/>
      <c r="U260" s="31"/>
      <c r="V260" s="31"/>
      <c r="W260" s="31"/>
      <c r="X260" s="46"/>
      <c r="Y260" s="46"/>
      <c r="Z260" s="46"/>
      <c r="AA260" s="46"/>
      <c r="AB260" s="46"/>
      <c r="AC260" s="46"/>
    </row>
    <row r="261" spans="1:29" ht="39.950000000000003" customHeight="1" x14ac:dyDescent="0.45">
      <c r="A261" s="155"/>
      <c r="B261" s="157"/>
      <c r="C261" s="66">
        <v>258</v>
      </c>
      <c r="D261" s="75" t="s">
        <v>209</v>
      </c>
      <c r="E261" s="104" t="s">
        <v>767</v>
      </c>
      <c r="F261" s="49" t="s">
        <v>207</v>
      </c>
      <c r="G261" s="49" t="s">
        <v>40</v>
      </c>
      <c r="H261" s="94">
        <v>64.53</v>
      </c>
      <c r="I261" s="32"/>
      <c r="J261" s="38">
        <f t="shared" ref="J261:J324" si="8">I261-(SUM(L261:AC261))</f>
        <v>0</v>
      </c>
      <c r="K261" s="39" t="str">
        <f t="shared" ref="K261:K324" si="9">IF(J261&lt;0,"ATENÇÃO","OK")</f>
        <v>OK</v>
      </c>
      <c r="L261" s="128"/>
      <c r="M261" s="128"/>
      <c r="N261" s="128"/>
      <c r="O261" s="128"/>
      <c r="P261" s="128"/>
      <c r="Q261" s="31"/>
      <c r="R261" s="31"/>
      <c r="S261" s="31"/>
      <c r="T261" s="31"/>
      <c r="U261" s="31"/>
      <c r="V261" s="31"/>
      <c r="W261" s="31"/>
      <c r="X261" s="46"/>
      <c r="Y261" s="46"/>
      <c r="Z261" s="46"/>
      <c r="AA261" s="46"/>
      <c r="AB261" s="46"/>
      <c r="AC261" s="46"/>
    </row>
    <row r="262" spans="1:29" ht="39.950000000000003" customHeight="1" x14ac:dyDescent="0.45">
      <c r="A262" s="155"/>
      <c r="B262" s="157"/>
      <c r="C262" s="66">
        <v>259</v>
      </c>
      <c r="D262" s="75" t="s">
        <v>440</v>
      </c>
      <c r="E262" s="104" t="s">
        <v>768</v>
      </c>
      <c r="F262" s="49" t="s">
        <v>441</v>
      </c>
      <c r="G262" s="49" t="s">
        <v>40</v>
      </c>
      <c r="H262" s="94">
        <v>17.649999999999999</v>
      </c>
      <c r="I262" s="32"/>
      <c r="J262" s="38">
        <f t="shared" si="8"/>
        <v>0</v>
      </c>
      <c r="K262" s="39" t="str">
        <f t="shared" si="9"/>
        <v>OK</v>
      </c>
      <c r="L262" s="128"/>
      <c r="M262" s="128"/>
      <c r="N262" s="128"/>
      <c r="O262" s="128"/>
      <c r="P262" s="128"/>
      <c r="Q262" s="31"/>
      <c r="R262" s="31"/>
      <c r="S262" s="31"/>
      <c r="T262" s="31"/>
      <c r="U262" s="31"/>
      <c r="V262" s="31"/>
      <c r="W262" s="31"/>
      <c r="X262" s="46"/>
      <c r="Y262" s="46"/>
      <c r="Z262" s="46"/>
      <c r="AA262" s="46"/>
      <c r="AB262" s="46"/>
      <c r="AC262" s="46"/>
    </row>
    <row r="263" spans="1:29" ht="39.950000000000003" customHeight="1" x14ac:dyDescent="0.45">
      <c r="A263" s="155"/>
      <c r="B263" s="157"/>
      <c r="C263" s="66">
        <v>260</v>
      </c>
      <c r="D263" s="75" t="s">
        <v>210</v>
      </c>
      <c r="E263" s="104" t="s">
        <v>769</v>
      </c>
      <c r="F263" s="49" t="s">
        <v>211</v>
      </c>
      <c r="G263" s="49" t="s">
        <v>40</v>
      </c>
      <c r="H263" s="94">
        <v>11.16</v>
      </c>
      <c r="I263" s="32"/>
      <c r="J263" s="38">
        <f t="shared" si="8"/>
        <v>0</v>
      </c>
      <c r="K263" s="39" t="str">
        <f t="shared" si="9"/>
        <v>OK</v>
      </c>
      <c r="L263" s="128"/>
      <c r="M263" s="128"/>
      <c r="N263" s="128"/>
      <c r="O263" s="128"/>
      <c r="P263" s="128"/>
      <c r="Q263" s="31"/>
      <c r="R263" s="31"/>
      <c r="S263" s="31"/>
      <c r="T263" s="31"/>
      <c r="U263" s="31"/>
      <c r="V263" s="31"/>
      <c r="W263" s="31"/>
      <c r="X263" s="46"/>
      <c r="Y263" s="46"/>
      <c r="Z263" s="46"/>
      <c r="AA263" s="46"/>
      <c r="AB263" s="46"/>
      <c r="AC263" s="46"/>
    </row>
    <row r="264" spans="1:29" ht="39.950000000000003" customHeight="1" x14ac:dyDescent="0.45">
      <c r="A264" s="155"/>
      <c r="B264" s="157"/>
      <c r="C264" s="66">
        <v>261</v>
      </c>
      <c r="D264" s="75" t="s">
        <v>212</v>
      </c>
      <c r="E264" s="104" t="s">
        <v>769</v>
      </c>
      <c r="F264" s="49" t="s">
        <v>211</v>
      </c>
      <c r="G264" s="49" t="s">
        <v>40</v>
      </c>
      <c r="H264" s="94">
        <v>3.86</v>
      </c>
      <c r="I264" s="32"/>
      <c r="J264" s="38">
        <f t="shared" si="8"/>
        <v>0</v>
      </c>
      <c r="K264" s="39" t="str">
        <f t="shared" si="9"/>
        <v>OK</v>
      </c>
      <c r="L264" s="128"/>
      <c r="M264" s="128"/>
      <c r="N264" s="128"/>
      <c r="O264" s="128"/>
      <c r="P264" s="128"/>
      <c r="Q264" s="31"/>
      <c r="R264" s="31"/>
      <c r="S264" s="31"/>
      <c r="T264" s="31"/>
      <c r="U264" s="31"/>
      <c r="V264" s="31"/>
      <c r="W264" s="31"/>
      <c r="X264" s="46"/>
      <c r="Y264" s="46"/>
      <c r="Z264" s="46"/>
      <c r="AA264" s="46"/>
      <c r="AB264" s="46"/>
      <c r="AC264" s="46"/>
    </row>
    <row r="265" spans="1:29" ht="39.950000000000003" customHeight="1" x14ac:dyDescent="0.45">
      <c r="A265" s="155"/>
      <c r="B265" s="157"/>
      <c r="C265" s="66">
        <v>262</v>
      </c>
      <c r="D265" s="75" t="s">
        <v>213</v>
      </c>
      <c r="E265" s="104" t="s">
        <v>770</v>
      </c>
      <c r="F265" s="49" t="s">
        <v>207</v>
      </c>
      <c r="G265" s="49" t="s">
        <v>40</v>
      </c>
      <c r="H265" s="94">
        <v>64.16</v>
      </c>
      <c r="I265" s="32"/>
      <c r="J265" s="38">
        <f t="shared" si="8"/>
        <v>0</v>
      </c>
      <c r="K265" s="39" t="str">
        <f t="shared" si="9"/>
        <v>OK</v>
      </c>
      <c r="L265" s="128"/>
      <c r="M265" s="128"/>
      <c r="N265" s="128"/>
      <c r="O265" s="128"/>
      <c r="P265" s="128"/>
      <c r="Q265" s="31"/>
      <c r="R265" s="31"/>
      <c r="S265" s="31"/>
      <c r="T265" s="31"/>
      <c r="U265" s="31"/>
      <c r="V265" s="31"/>
      <c r="W265" s="31"/>
      <c r="X265" s="46"/>
      <c r="Y265" s="46"/>
      <c r="Z265" s="46"/>
      <c r="AA265" s="46"/>
      <c r="AB265" s="46"/>
      <c r="AC265" s="46"/>
    </row>
    <row r="266" spans="1:29" ht="39.950000000000003" customHeight="1" x14ac:dyDescent="0.45">
      <c r="A266" s="155"/>
      <c r="B266" s="157"/>
      <c r="C266" s="66">
        <v>263</v>
      </c>
      <c r="D266" s="77" t="s">
        <v>214</v>
      </c>
      <c r="E266" s="106" t="s">
        <v>771</v>
      </c>
      <c r="F266" s="49" t="s">
        <v>207</v>
      </c>
      <c r="G266" s="49" t="s">
        <v>40</v>
      </c>
      <c r="H266" s="94">
        <v>78.599999999999994</v>
      </c>
      <c r="I266" s="32"/>
      <c r="J266" s="38">
        <f t="shared" si="8"/>
        <v>0</v>
      </c>
      <c r="K266" s="39" t="str">
        <f t="shared" si="9"/>
        <v>OK</v>
      </c>
      <c r="L266" s="128"/>
      <c r="M266" s="128"/>
      <c r="N266" s="128"/>
      <c r="O266" s="128"/>
      <c r="P266" s="128"/>
      <c r="Q266" s="31"/>
      <c r="R266" s="31"/>
      <c r="S266" s="31"/>
      <c r="T266" s="31"/>
      <c r="U266" s="31"/>
      <c r="V266" s="31"/>
      <c r="W266" s="31"/>
      <c r="X266" s="46"/>
      <c r="Y266" s="46"/>
      <c r="Z266" s="46"/>
      <c r="AA266" s="46"/>
      <c r="AB266" s="46"/>
      <c r="AC266" s="46"/>
    </row>
    <row r="267" spans="1:29" ht="39.950000000000003" customHeight="1" x14ac:dyDescent="0.45">
      <c r="A267" s="155"/>
      <c r="B267" s="157"/>
      <c r="C267" s="66">
        <v>264</v>
      </c>
      <c r="D267" s="75" t="s">
        <v>215</v>
      </c>
      <c r="E267" s="104" t="s">
        <v>772</v>
      </c>
      <c r="F267" s="49" t="s">
        <v>211</v>
      </c>
      <c r="G267" s="49" t="s">
        <v>40</v>
      </c>
      <c r="H267" s="94">
        <v>10.4</v>
      </c>
      <c r="I267" s="32"/>
      <c r="J267" s="38">
        <f t="shared" si="8"/>
        <v>0</v>
      </c>
      <c r="K267" s="39" t="str">
        <f t="shared" si="9"/>
        <v>OK</v>
      </c>
      <c r="L267" s="128"/>
      <c r="M267" s="128"/>
      <c r="N267" s="128"/>
      <c r="O267" s="128"/>
      <c r="P267" s="56"/>
      <c r="Q267" s="31"/>
      <c r="R267" s="31"/>
      <c r="S267" s="31"/>
      <c r="T267" s="31"/>
      <c r="U267" s="31"/>
      <c r="V267" s="31"/>
      <c r="W267" s="31"/>
      <c r="X267" s="46"/>
      <c r="Y267" s="46"/>
      <c r="Z267" s="46"/>
      <c r="AA267" s="46"/>
      <c r="AB267" s="46"/>
      <c r="AC267" s="46"/>
    </row>
    <row r="268" spans="1:29" ht="39.950000000000003" customHeight="1" x14ac:dyDescent="0.45">
      <c r="A268" s="155"/>
      <c r="B268" s="157"/>
      <c r="C268" s="66">
        <v>265</v>
      </c>
      <c r="D268" s="75" t="s">
        <v>216</v>
      </c>
      <c r="E268" s="104" t="s">
        <v>773</v>
      </c>
      <c r="F268" s="49" t="s">
        <v>211</v>
      </c>
      <c r="G268" s="49" t="s">
        <v>40</v>
      </c>
      <c r="H268" s="94">
        <v>17.88</v>
      </c>
      <c r="I268" s="32">
        <v>1</v>
      </c>
      <c r="J268" s="38">
        <f t="shared" si="8"/>
        <v>0</v>
      </c>
      <c r="K268" s="39" t="str">
        <f t="shared" si="9"/>
        <v>OK</v>
      </c>
      <c r="L268" s="128"/>
      <c r="M268" s="128">
        <v>1</v>
      </c>
      <c r="N268" s="128"/>
      <c r="O268" s="128"/>
      <c r="P268" s="56"/>
      <c r="Q268" s="31"/>
      <c r="R268" s="31"/>
      <c r="S268" s="31"/>
      <c r="T268" s="31"/>
      <c r="U268" s="31"/>
      <c r="V268" s="31"/>
      <c r="W268" s="31"/>
      <c r="X268" s="46"/>
      <c r="Y268" s="46"/>
      <c r="Z268" s="46"/>
      <c r="AA268" s="46"/>
      <c r="AB268" s="46"/>
      <c r="AC268" s="46"/>
    </row>
    <row r="269" spans="1:29" ht="39.950000000000003" customHeight="1" x14ac:dyDescent="0.45">
      <c r="A269" s="155"/>
      <c r="B269" s="157"/>
      <c r="C269" s="66">
        <v>266</v>
      </c>
      <c r="D269" s="75" t="s">
        <v>217</v>
      </c>
      <c r="E269" s="104" t="s">
        <v>774</v>
      </c>
      <c r="F269" s="49" t="s">
        <v>211</v>
      </c>
      <c r="G269" s="49" t="s">
        <v>40</v>
      </c>
      <c r="H269" s="94">
        <v>21.53</v>
      </c>
      <c r="I269" s="32">
        <v>1</v>
      </c>
      <c r="J269" s="38">
        <f t="shared" si="8"/>
        <v>0</v>
      </c>
      <c r="K269" s="39" t="str">
        <f t="shared" si="9"/>
        <v>OK</v>
      </c>
      <c r="L269" s="128"/>
      <c r="M269" s="128">
        <v>1</v>
      </c>
      <c r="N269" s="128"/>
      <c r="O269" s="128"/>
      <c r="P269" s="128"/>
      <c r="Q269" s="31"/>
      <c r="R269" s="31"/>
      <c r="S269" s="31"/>
      <c r="T269" s="31"/>
      <c r="U269" s="31"/>
      <c r="V269" s="31"/>
      <c r="W269" s="31"/>
      <c r="X269" s="46"/>
      <c r="Y269" s="46"/>
      <c r="Z269" s="46"/>
      <c r="AA269" s="46"/>
      <c r="AB269" s="46"/>
      <c r="AC269" s="46"/>
    </row>
    <row r="270" spans="1:29" ht="39.950000000000003" customHeight="1" x14ac:dyDescent="0.45">
      <c r="A270" s="155"/>
      <c r="B270" s="157"/>
      <c r="C270" s="66">
        <v>267</v>
      </c>
      <c r="D270" s="75" t="s">
        <v>218</v>
      </c>
      <c r="E270" s="104" t="s">
        <v>775</v>
      </c>
      <c r="F270" s="49" t="s">
        <v>35</v>
      </c>
      <c r="G270" s="49" t="s">
        <v>40</v>
      </c>
      <c r="H270" s="94">
        <v>22.76</v>
      </c>
      <c r="I270" s="32"/>
      <c r="J270" s="38">
        <f t="shared" si="8"/>
        <v>0</v>
      </c>
      <c r="K270" s="39" t="str">
        <f t="shared" si="9"/>
        <v>OK</v>
      </c>
      <c r="L270" s="128"/>
      <c r="M270" s="128"/>
      <c r="N270" s="128"/>
      <c r="O270" s="128"/>
      <c r="P270" s="128"/>
      <c r="Q270" s="31"/>
      <c r="R270" s="31"/>
      <c r="S270" s="31"/>
      <c r="T270" s="31"/>
      <c r="U270" s="31"/>
      <c r="V270" s="31"/>
      <c r="W270" s="31"/>
      <c r="X270" s="46"/>
      <c r="Y270" s="46"/>
      <c r="Z270" s="46"/>
      <c r="AA270" s="46"/>
      <c r="AB270" s="46"/>
      <c r="AC270" s="46"/>
    </row>
    <row r="271" spans="1:29" ht="39.950000000000003" customHeight="1" x14ac:dyDescent="0.45">
      <c r="A271" s="155"/>
      <c r="B271" s="157"/>
      <c r="C271" s="66">
        <v>268</v>
      </c>
      <c r="D271" s="75" t="s">
        <v>219</v>
      </c>
      <c r="E271" s="104" t="s">
        <v>776</v>
      </c>
      <c r="F271" s="49" t="s">
        <v>35</v>
      </c>
      <c r="G271" s="49" t="s">
        <v>40</v>
      </c>
      <c r="H271" s="94">
        <v>5.43</v>
      </c>
      <c r="I271" s="32"/>
      <c r="J271" s="38">
        <f t="shared" si="8"/>
        <v>0</v>
      </c>
      <c r="K271" s="39" t="str">
        <f t="shared" si="9"/>
        <v>OK</v>
      </c>
      <c r="L271" s="128"/>
      <c r="M271" s="128"/>
      <c r="N271" s="128"/>
      <c r="O271" s="128"/>
      <c r="P271" s="128"/>
      <c r="Q271" s="31"/>
      <c r="R271" s="31"/>
      <c r="S271" s="31"/>
      <c r="T271" s="31"/>
      <c r="U271" s="31"/>
      <c r="V271" s="31"/>
      <c r="W271" s="31"/>
      <c r="X271" s="46"/>
      <c r="Y271" s="46"/>
      <c r="Z271" s="46"/>
      <c r="AA271" s="46"/>
      <c r="AB271" s="46"/>
      <c r="AC271" s="46"/>
    </row>
    <row r="272" spans="1:29" ht="39.950000000000003" customHeight="1" x14ac:dyDescent="0.45">
      <c r="A272" s="155"/>
      <c r="B272" s="157"/>
      <c r="C272" s="66">
        <v>269</v>
      </c>
      <c r="D272" s="75" t="s">
        <v>220</v>
      </c>
      <c r="E272" s="104" t="s">
        <v>777</v>
      </c>
      <c r="F272" s="49" t="s">
        <v>221</v>
      </c>
      <c r="G272" s="49" t="s">
        <v>40</v>
      </c>
      <c r="H272" s="94">
        <v>24.65</v>
      </c>
      <c r="I272" s="32"/>
      <c r="J272" s="38">
        <f t="shared" si="8"/>
        <v>0</v>
      </c>
      <c r="K272" s="39" t="str">
        <f t="shared" si="9"/>
        <v>OK</v>
      </c>
      <c r="L272" s="128"/>
      <c r="M272" s="128"/>
      <c r="N272" s="128"/>
      <c r="O272" s="128"/>
      <c r="P272" s="128"/>
      <c r="Q272" s="31"/>
      <c r="R272" s="31"/>
      <c r="S272" s="31"/>
      <c r="T272" s="31"/>
      <c r="U272" s="31"/>
      <c r="V272" s="31"/>
      <c r="W272" s="31"/>
      <c r="X272" s="46"/>
      <c r="Y272" s="46"/>
      <c r="Z272" s="46"/>
      <c r="AA272" s="46"/>
      <c r="AB272" s="46"/>
      <c r="AC272" s="46"/>
    </row>
    <row r="273" spans="1:29" ht="39.950000000000003" customHeight="1" x14ac:dyDescent="0.45">
      <c r="A273" s="155"/>
      <c r="B273" s="157"/>
      <c r="C273" s="66">
        <v>270</v>
      </c>
      <c r="D273" s="75" t="s">
        <v>222</v>
      </c>
      <c r="E273" s="104" t="s">
        <v>778</v>
      </c>
      <c r="F273" s="49" t="s">
        <v>221</v>
      </c>
      <c r="G273" s="49" t="s">
        <v>40</v>
      </c>
      <c r="H273" s="94">
        <v>21.03</v>
      </c>
      <c r="I273" s="32"/>
      <c r="J273" s="38">
        <f t="shared" si="8"/>
        <v>0</v>
      </c>
      <c r="K273" s="39" t="str">
        <f t="shared" si="9"/>
        <v>OK</v>
      </c>
      <c r="L273" s="128"/>
      <c r="M273" s="128"/>
      <c r="N273" s="128"/>
      <c r="O273" s="128"/>
      <c r="P273" s="128"/>
      <c r="Q273" s="31"/>
      <c r="R273" s="31"/>
      <c r="S273" s="31"/>
      <c r="T273" s="31"/>
      <c r="U273" s="31"/>
      <c r="V273" s="31"/>
      <c r="W273" s="31"/>
      <c r="X273" s="46"/>
      <c r="Y273" s="46"/>
      <c r="Z273" s="46"/>
      <c r="AA273" s="46"/>
      <c r="AB273" s="46"/>
      <c r="AC273" s="46"/>
    </row>
    <row r="274" spans="1:29" ht="39.950000000000003" customHeight="1" x14ac:dyDescent="0.45">
      <c r="A274" s="155"/>
      <c r="B274" s="157"/>
      <c r="C274" s="66">
        <v>271</v>
      </c>
      <c r="D274" s="75" t="s">
        <v>223</v>
      </c>
      <c r="E274" s="104" t="s">
        <v>779</v>
      </c>
      <c r="F274" s="49" t="s">
        <v>44</v>
      </c>
      <c r="G274" s="49" t="s">
        <v>40</v>
      </c>
      <c r="H274" s="94">
        <v>3.57</v>
      </c>
      <c r="I274" s="32"/>
      <c r="J274" s="38">
        <f t="shared" si="8"/>
        <v>0</v>
      </c>
      <c r="K274" s="39" t="str">
        <f t="shared" si="9"/>
        <v>OK</v>
      </c>
      <c r="L274" s="128"/>
      <c r="M274" s="128"/>
      <c r="N274" s="128"/>
      <c r="O274" s="128"/>
      <c r="P274" s="128"/>
      <c r="Q274" s="31"/>
      <c r="R274" s="31"/>
      <c r="S274" s="31"/>
      <c r="T274" s="31"/>
      <c r="U274" s="31"/>
      <c r="V274" s="31"/>
      <c r="W274" s="31"/>
      <c r="X274" s="46"/>
      <c r="Y274" s="46"/>
      <c r="Z274" s="46"/>
      <c r="AA274" s="46"/>
      <c r="AB274" s="46"/>
      <c r="AC274" s="46"/>
    </row>
    <row r="275" spans="1:29" ht="39.950000000000003" customHeight="1" x14ac:dyDescent="0.45">
      <c r="A275" s="155"/>
      <c r="B275" s="157"/>
      <c r="C275" s="66">
        <v>272</v>
      </c>
      <c r="D275" s="75" t="s">
        <v>224</v>
      </c>
      <c r="E275" s="104" t="s">
        <v>780</v>
      </c>
      <c r="F275" s="49" t="s">
        <v>35</v>
      </c>
      <c r="G275" s="49" t="s">
        <v>40</v>
      </c>
      <c r="H275" s="94">
        <v>53.86</v>
      </c>
      <c r="I275" s="32"/>
      <c r="J275" s="38">
        <f t="shared" si="8"/>
        <v>0</v>
      </c>
      <c r="K275" s="39" t="str">
        <f t="shared" si="9"/>
        <v>OK</v>
      </c>
      <c r="L275" s="128"/>
      <c r="M275" s="128"/>
      <c r="N275" s="128"/>
      <c r="O275" s="128"/>
      <c r="P275" s="128"/>
      <c r="Q275" s="31"/>
      <c r="R275" s="31"/>
      <c r="S275" s="31"/>
      <c r="T275" s="31"/>
      <c r="U275" s="31"/>
      <c r="V275" s="31"/>
      <c r="W275" s="31"/>
      <c r="X275" s="46"/>
      <c r="Y275" s="46"/>
      <c r="Z275" s="46"/>
      <c r="AA275" s="46"/>
      <c r="AB275" s="46"/>
      <c r="AC275" s="46"/>
    </row>
    <row r="276" spans="1:29" ht="39.950000000000003" customHeight="1" x14ac:dyDescent="0.45">
      <c r="A276" s="155"/>
      <c r="B276" s="157"/>
      <c r="C276" s="66">
        <v>273</v>
      </c>
      <c r="D276" s="75" t="s">
        <v>485</v>
      </c>
      <c r="E276" s="104" t="s">
        <v>781</v>
      </c>
      <c r="F276" s="49" t="s">
        <v>35</v>
      </c>
      <c r="G276" s="49" t="s">
        <v>40</v>
      </c>
      <c r="H276" s="94">
        <v>0.98</v>
      </c>
      <c r="I276" s="32"/>
      <c r="J276" s="38">
        <f t="shared" si="8"/>
        <v>0</v>
      </c>
      <c r="K276" s="39" t="str">
        <f t="shared" si="9"/>
        <v>OK</v>
      </c>
      <c r="L276" s="128"/>
      <c r="M276" s="128"/>
      <c r="N276" s="128"/>
      <c r="O276" s="128"/>
      <c r="P276" s="128"/>
      <c r="Q276" s="31"/>
      <c r="R276" s="31"/>
      <c r="S276" s="31"/>
      <c r="T276" s="31"/>
      <c r="U276" s="31"/>
      <c r="V276" s="31"/>
      <c r="W276" s="31"/>
      <c r="X276" s="46"/>
      <c r="Y276" s="46"/>
      <c r="Z276" s="46"/>
      <c r="AA276" s="46"/>
      <c r="AB276" s="46"/>
      <c r="AC276" s="46"/>
    </row>
    <row r="277" spans="1:29" ht="39.950000000000003" customHeight="1" x14ac:dyDescent="0.45">
      <c r="A277" s="155"/>
      <c r="B277" s="157"/>
      <c r="C277" s="66">
        <v>274</v>
      </c>
      <c r="D277" s="77" t="s">
        <v>782</v>
      </c>
      <c r="E277" s="106" t="s">
        <v>783</v>
      </c>
      <c r="F277" s="49" t="s">
        <v>35</v>
      </c>
      <c r="G277" s="49" t="s">
        <v>40</v>
      </c>
      <c r="H277" s="94">
        <v>0.86</v>
      </c>
      <c r="I277" s="32"/>
      <c r="J277" s="38">
        <f t="shared" si="8"/>
        <v>0</v>
      </c>
      <c r="K277" s="39" t="str">
        <f t="shared" si="9"/>
        <v>OK</v>
      </c>
      <c r="L277" s="128"/>
      <c r="M277" s="128"/>
      <c r="N277" s="128"/>
      <c r="O277" s="128"/>
      <c r="P277" s="128"/>
      <c r="Q277" s="31"/>
      <c r="R277" s="31"/>
      <c r="S277" s="31"/>
      <c r="T277" s="31"/>
      <c r="U277" s="31"/>
      <c r="V277" s="31"/>
      <c r="W277" s="31"/>
      <c r="X277" s="46"/>
      <c r="Y277" s="46"/>
      <c r="Z277" s="46"/>
      <c r="AA277" s="46"/>
      <c r="AB277" s="46"/>
      <c r="AC277" s="46"/>
    </row>
    <row r="278" spans="1:29" ht="39.950000000000003" customHeight="1" x14ac:dyDescent="0.45">
      <c r="A278" s="155"/>
      <c r="B278" s="157"/>
      <c r="C278" s="66">
        <v>275</v>
      </c>
      <c r="D278" s="75" t="s">
        <v>225</v>
      </c>
      <c r="E278" s="104" t="s">
        <v>784</v>
      </c>
      <c r="F278" s="49" t="s">
        <v>221</v>
      </c>
      <c r="G278" s="49" t="s">
        <v>40</v>
      </c>
      <c r="H278" s="94">
        <v>102.73</v>
      </c>
      <c r="I278" s="32"/>
      <c r="J278" s="38">
        <f t="shared" si="8"/>
        <v>0</v>
      </c>
      <c r="K278" s="39" t="str">
        <f t="shared" si="9"/>
        <v>OK</v>
      </c>
      <c r="L278" s="128"/>
      <c r="M278" s="128"/>
      <c r="N278" s="128"/>
      <c r="O278" s="128"/>
      <c r="P278" s="128"/>
      <c r="Q278" s="31"/>
      <c r="R278" s="31"/>
      <c r="S278" s="31"/>
      <c r="T278" s="31"/>
      <c r="U278" s="31"/>
      <c r="V278" s="31"/>
      <c r="W278" s="31"/>
      <c r="X278" s="46"/>
      <c r="Y278" s="46"/>
      <c r="Z278" s="46"/>
      <c r="AA278" s="46"/>
      <c r="AB278" s="46"/>
      <c r="AC278" s="46"/>
    </row>
    <row r="279" spans="1:29" ht="39.950000000000003" customHeight="1" x14ac:dyDescent="0.45">
      <c r="A279" s="155"/>
      <c r="B279" s="157"/>
      <c r="C279" s="66">
        <v>276</v>
      </c>
      <c r="D279" s="77" t="s">
        <v>486</v>
      </c>
      <c r="E279" s="106" t="s">
        <v>785</v>
      </c>
      <c r="F279" s="47" t="s">
        <v>487</v>
      </c>
      <c r="G279" s="50" t="s">
        <v>40</v>
      </c>
      <c r="H279" s="97">
        <v>21.77</v>
      </c>
      <c r="I279" s="32"/>
      <c r="J279" s="38">
        <f t="shared" si="8"/>
        <v>0</v>
      </c>
      <c r="K279" s="39" t="str">
        <f t="shared" si="9"/>
        <v>OK</v>
      </c>
      <c r="L279" s="128"/>
      <c r="M279" s="128"/>
      <c r="N279" s="128"/>
      <c r="O279" s="128"/>
      <c r="P279" s="128"/>
      <c r="Q279" s="31"/>
      <c r="R279" s="31"/>
      <c r="S279" s="31"/>
      <c r="T279" s="31"/>
      <c r="U279" s="31"/>
      <c r="V279" s="31"/>
      <c r="W279" s="31"/>
      <c r="X279" s="46"/>
      <c r="Y279" s="46"/>
      <c r="Z279" s="46"/>
      <c r="AA279" s="46"/>
      <c r="AB279" s="46"/>
      <c r="AC279" s="46"/>
    </row>
    <row r="280" spans="1:29" ht="39.950000000000003" customHeight="1" x14ac:dyDescent="0.45">
      <c r="A280" s="155"/>
      <c r="B280" s="157"/>
      <c r="C280" s="66">
        <v>277</v>
      </c>
      <c r="D280" s="75" t="s">
        <v>226</v>
      </c>
      <c r="E280" s="104" t="s">
        <v>786</v>
      </c>
      <c r="F280" s="49" t="s">
        <v>35</v>
      </c>
      <c r="G280" s="49" t="s">
        <v>40</v>
      </c>
      <c r="H280" s="94">
        <v>6.09</v>
      </c>
      <c r="I280" s="32"/>
      <c r="J280" s="38">
        <f t="shared" si="8"/>
        <v>0</v>
      </c>
      <c r="K280" s="39" t="str">
        <f t="shared" si="9"/>
        <v>OK</v>
      </c>
      <c r="L280" s="128"/>
      <c r="M280" s="128"/>
      <c r="N280" s="128"/>
      <c r="O280" s="128"/>
      <c r="P280" s="128"/>
      <c r="Q280" s="31"/>
      <c r="R280" s="31"/>
      <c r="S280" s="31"/>
      <c r="T280" s="31"/>
      <c r="U280" s="31"/>
      <c r="V280" s="31"/>
      <c r="W280" s="31"/>
      <c r="X280" s="46"/>
      <c r="Y280" s="46"/>
      <c r="Z280" s="46"/>
      <c r="AA280" s="46"/>
      <c r="AB280" s="46"/>
      <c r="AC280" s="46"/>
    </row>
    <row r="281" spans="1:29" ht="39.950000000000003" customHeight="1" x14ac:dyDescent="0.45">
      <c r="A281" s="155"/>
      <c r="B281" s="157"/>
      <c r="C281" s="66">
        <v>278</v>
      </c>
      <c r="D281" s="75" t="s">
        <v>227</v>
      </c>
      <c r="E281" s="104" t="s">
        <v>787</v>
      </c>
      <c r="F281" s="49" t="s">
        <v>228</v>
      </c>
      <c r="G281" s="49" t="s">
        <v>40</v>
      </c>
      <c r="H281" s="94">
        <v>6.12</v>
      </c>
      <c r="I281" s="32"/>
      <c r="J281" s="38">
        <f t="shared" si="8"/>
        <v>0</v>
      </c>
      <c r="K281" s="39" t="str">
        <f t="shared" si="9"/>
        <v>OK</v>
      </c>
      <c r="L281" s="128"/>
      <c r="M281" s="128"/>
      <c r="N281" s="128"/>
      <c r="O281" s="128"/>
      <c r="P281" s="128"/>
      <c r="Q281" s="31"/>
      <c r="R281" s="31"/>
      <c r="S281" s="31"/>
      <c r="T281" s="31"/>
      <c r="U281" s="31"/>
      <c r="V281" s="31"/>
      <c r="W281" s="31"/>
      <c r="X281" s="46"/>
      <c r="Y281" s="46"/>
      <c r="Z281" s="46"/>
      <c r="AA281" s="46"/>
      <c r="AB281" s="46"/>
      <c r="AC281" s="46"/>
    </row>
    <row r="282" spans="1:29" ht="39.950000000000003" customHeight="1" x14ac:dyDescent="0.45">
      <c r="A282" s="155"/>
      <c r="B282" s="157"/>
      <c r="C282" s="63">
        <v>279</v>
      </c>
      <c r="D282" s="75" t="s">
        <v>229</v>
      </c>
      <c r="E282" s="104" t="s">
        <v>788</v>
      </c>
      <c r="F282" s="49" t="s">
        <v>99</v>
      </c>
      <c r="G282" s="49" t="s">
        <v>40</v>
      </c>
      <c r="H282" s="94">
        <v>61.71</v>
      </c>
      <c r="I282" s="32"/>
      <c r="J282" s="38">
        <f t="shared" si="8"/>
        <v>0</v>
      </c>
      <c r="K282" s="39" t="str">
        <f t="shared" si="9"/>
        <v>OK</v>
      </c>
      <c r="L282" s="128"/>
      <c r="M282" s="128"/>
      <c r="N282" s="128"/>
      <c r="O282" s="128"/>
      <c r="P282" s="128"/>
      <c r="Q282" s="31"/>
      <c r="R282" s="31"/>
      <c r="S282" s="31"/>
      <c r="T282" s="31"/>
      <c r="U282" s="31"/>
      <c r="V282" s="31"/>
      <c r="W282" s="31"/>
      <c r="X282" s="46"/>
      <c r="Y282" s="46"/>
      <c r="Z282" s="46"/>
      <c r="AA282" s="46"/>
      <c r="AB282" s="46"/>
      <c r="AC282" s="46"/>
    </row>
    <row r="283" spans="1:29" ht="39.950000000000003" customHeight="1" x14ac:dyDescent="0.45">
      <c r="A283" s="155"/>
      <c r="B283" s="157"/>
      <c r="C283" s="63">
        <v>280</v>
      </c>
      <c r="D283" s="75" t="s">
        <v>230</v>
      </c>
      <c r="E283" s="104" t="s">
        <v>789</v>
      </c>
      <c r="F283" s="49" t="s">
        <v>99</v>
      </c>
      <c r="G283" s="49" t="s">
        <v>40</v>
      </c>
      <c r="H283" s="94">
        <v>80.81</v>
      </c>
      <c r="I283" s="32"/>
      <c r="J283" s="38">
        <f t="shared" si="8"/>
        <v>0</v>
      </c>
      <c r="K283" s="39" t="str">
        <f t="shared" si="9"/>
        <v>OK</v>
      </c>
      <c r="L283" s="128"/>
      <c r="M283" s="128"/>
      <c r="N283" s="128"/>
      <c r="O283" s="128"/>
      <c r="P283" s="128"/>
      <c r="Q283" s="31"/>
      <c r="R283" s="31"/>
      <c r="S283" s="31"/>
      <c r="T283" s="31"/>
      <c r="U283" s="31"/>
      <c r="V283" s="31"/>
      <c r="W283" s="31"/>
      <c r="X283" s="46"/>
      <c r="Y283" s="46"/>
      <c r="Z283" s="46"/>
      <c r="AA283" s="46"/>
      <c r="AB283" s="46"/>
      <c r="AC283" s="46"/>
    </row>
    <row r="284" spans="1:29" ht="39.950000000000003" customHeight="1" x14ac:dyDescent="0.45">
      <c r="A284" s="155"/>
      <c r="B284" s="157"/>
      <c r="C284" s="66">
        <v>281</v>
      </c>
      <c r="D284" s="75" t="s">
        <v>231</v>
      </c>
      <c r="E284" s="104" t="s">
        <v>790</v>
      </c>
      <c r="F284" s="49" t="s">
        <v>99</v>
      </c>
      <c r="G284" s="49" t="s">
        <v>40</v>
      </c>
      <c r="H284" s="94">
        <v>101.84</v>
      </c>
      <c r="I284" s="32"/>
      <c r="J284" s="38">
        <f t="shared" si="8"/>
        <v>0</v>
      </c>
      <c r="K284" s="39" t="str">
        <f t="shared" si="9"/>
        <v>OK</v>
      </c>
      <c r="L284" s="128"/>
      <c r="M284" s="128"/>
      <c r="N284" s="128"/>
      <c r="O284" s="128"/>
      <c r="P284" s="128"/>
      <c r="Q284" s="31"/>
      <c r="R284" s="31"/>
      <c r="S284" s="31"/>
      <c r="T284" s="31"/>
      <c r="U284" s="31"/>
      <c r="V284" s="31"/>
      <c r="W284" s="31"/>
      <c r="X284" s="46"/>
      <c r="Y284" s="46"/>
      <c r="Z284" s="46"/>
      <c r="AA284" s="46"/>
      <c r="AB284" s="46"/>
      <c r="AC284" s="46"/>
    </row>
    <row r="285" spans="1:29" ht="39.950000000000003" customHeight="1" x14ac:dyDescent="0.45">
      <c r="A285" s="155"/>
      <c r="B285" s="157"/>
      <c r="C285" s="66">
        <v>282</v>
      </c>
      <c r="D285" s="75" t="s">
        <v>791</v>
      </c>
      <c r="E285" s="104" t="s">
        <v>792</v>
      </c>
      <c r="F285" s="50" t="s">
        <v>793</v>
      </c>
      <c r="G285" s="50" t="s">
        <v>40</v>
      </c>
      <c r="H285" s="93">
        <v>8.51</v>
      </c>
      <c r="I285" s="32"/>
      <c r="J285" s="38">
        <f t="shared" si="8"/>
        <v>0</v>
      </c>
      <c r="K285" s="39" t="str">
        <f t="shared" si="9"/>
        <v>OK</v>
      </c>
      <c r="L285" s="128"/>
      <c r="M285" s="128"/>
      <c r="N285" s="128"/>
      <c r="O285" s="128"/>
      <c r="P285" s="128"/>
      <c r="Q285" s="31"/>
      <c r="R285" s="31"/>
      <c r="S285" s="31"/>
      <c r="T285" s="31"/>
      <c r="U285" s="31"/>
      <c r="V285" s="31"/>
      <c r="W285" s="31"/>
      <c r="X285" s="46"/>
      <c r="Y285" s="46"/>
      <c r="Z285" s="46"/>
      <c r="AA285" s="46"/>
      <c r="AB285" s="46"/>
      <c r="AC285" s="46"/>
    </row>
    <row r="286" spans="1:29" ht="39.950000000000003" customHeight="1" x14ac:dyDescent="0.45">
      <c r="A286" s="155"/>
      <c r="B286" s="157"/>
      <c r="C286" s="66">
        <v>283</v>
      </c>
      <c r="D286" s="75" t="s">
        <v>794</v>
      </c>
      <c r="E286" s="104" t="s">
        <v>795</v>
      </c>
      <c r="F286" s="50" t="s">
        <v>441</v>
      </c>
      <c r="G286" s="50" t="s">
        <v>40</v>
      </c>
      <c r="H286" s="93">
        <v>23.2</v>
      </c>
      <c r="I286" s="32"/>
      <c r="J286" s="38">
        <f t="shared" si="8"/>
        <v>0</v>
      </c>
      <c r="K286" s="39" t="str">
        <f t="shared" si="9"/>
        <v>OK</v>
      </c>
      <c r="L286" s="128"/>
      <c r="M286" s="128"/>
      <c r="N286" s="128"/>
      <c r="O286" s="128"/>
      <c r="P286" s="128"/>
      <c r="Q286" s="31"/>
      <c r="R286" s="31"/>
      <c r="S286" s="31"/>
      <c r="T286" s="31"/>
      <c r="U286" s="31"/>
      <c r="V286" s="31"/>
      <c r="W286" s="31"/>
      <c r="X286" s="46"/>
      <c r="Y286" s="46"/>
      <c r="Z286" s="46"/>
      <c r="AA286" s="46"/>
      <c r="AB286" s="46"/>
      <c r="AC286" s="46"/>
    </row>
    <row r="287" spans="1:29" ht="39.950000000000003" customHeight="1" x14ac:dyDescent="0.45">
      <c r="A287" s="155"/>
      <c r="B287" s="157"/>
      <c r="C287" s="66">
        <v>284</v>
      </c>
      <c r="D287" s="75" t="s">
        <v>796</v>
      </c>
      <c r="E287" s="104" t="s">
        <v>797</v>
      </c>
      <c r="F287" s="50" t="s">
        <v>441</v>
      </c>
      <c r="G287" s="50" t="s">
        <v>40</v>
      </c>
      <c r="H287" s="93">
        <v>25.36</v>
      </c>
      <c r="I287" s="32"/>
      <c r="J287" s="38">
        <f t="shared" si="8"/>
        <v>0</v>
      </c>
      <c r="K287" s="39" t="str">
        <f t="shared" si="9"/>
        <v>OK</v>
      </c>
      <c r="L287" s="128"/>
      <c r="M287" s="128"/>
      <c r="N287" s="128"/>
      <c r="O287" s="128"/>
      <c r="P287" s="128"/>
      <c r="Q287" s="31"/>
      <c r="R287" s="31"/>
      <c r="S287" s="31"/>
      <c r="T287" s="31"/>
      <c r="U287" s="31"/>
      <c r="V287" s="31"/>
      <c r="W287" s="31"/>
      <c r="X287" s="46"/>
      <c r="Y287" s="46"/>
      <c r="Z287" s="46"/>
      <c r="AA287" s="46"/>
      <c r="AB287" s="46"/>
      <c r="AC287" s="46"/>
    </row>
    <row r="288" spans="1:29" ht="39.950000000000003" customHeight="1" x14ac:dyDescent="0.45">
      <c r="A288" s="155"/>
      <c r="B288" s="157"/>
      <c r="C288" s="66">
        <v>285</v>
      </c>
      <c r="D288" s="75" t="s">
        <v>798</v>
      </c>
      <c r="E288" s="104" t="s">
        <v>799</v>
      </c>
      <c r="F288" s="50" t="s">
        <v>35</v>
      </c>
      <c r="G288" s="50" t="s">
        <v>40</v>
      </c>
      <c r="H288" s="93">
        <v>21.57</v>
      </c>
      <c r="I288" s="32"/>
      <c r="J288" s="38">
        <f t="shared" si="8"/>
        <v>0</v>
      </c>
      <c r="K288" s="39" t="str">
        <f t="shared" si="9"/>
        <v>OK</v>
      </c>
      <c r="L288" s="128"/>
      <c r="M288" s="128"/>
      <c r="N288" s="128"/>
      <c r="O288" s="128"/>
      <c r="P288" s="128"/>
      <c r="Q288" s="31"/>
      <c r="R288" s="31"/>
      <c r="S288" s="31"/>
      <c r="T288" s="31"/>
      <c r="U288" s="31"/>
      <c r="V288" s="31"/>
      <c r="W288" s="31"/>
      <c r="X288" s="46"/>
      <c r="Y288" s="46"/>
      <c r="Z288" s="46"/>
      <c r="AA288" s="46"/>
      <c r="AB288" s="46"/>
      <c r="AC288" s="46"/>
    </row>
    <row r="289" spans="1:29" ht="39.950000000000003" customHeight="1" x14ac:dyDescent="0.45">
      <c r="A289" s="155"/>
      <c r="B289" s="157"/>
      <c r="C289" s="66">
        <v>286</v>
      </c>
      <c r="D289" s="75" t="s">
        <v>800</v>
      </c>
      <c r="E289" s="104" t="s">
        <v>801</v>
      </c>
      <c r="F289" s="50" t="s">
        <v>35</v>
      </c>
      <c r="G289" s="50" t="s">
        <v>40</v>
      </c>
      <c r="H289" s="93">
        <v>6.3</v>
      </c>
      <c r="I289" s="32"/>
      <c r="J289" s="38">
        <f t="shared" si="8"/>
        <v>0</v>
      </c>
      <c r="K289" s="39" t="str">
        <f t="shared" si="9"/>
        <v>OK</v>
      </c>
      <c r="L289" s="128"/>
      <c r="M289" s="128"/>
      <c r="N289" s="128"/>
      <c r="O289" s="128"/>
      <c r="P289" s="128"/>
      <c r="Q289" s="31"/>
      <c r="R289" s="31"/>
      <c r="S289" s="31"/>
      <c r="T289" s="31"/>
      <c r="U289" s="31"/>
      <c r="V289" s="31"/>
      <c r="W289" s="31"/>
      <c r="X289" s="46"/>
      <c r="Y289" s="46"/>
      <c r="Z289" s="46"/>
      <c r="AA289" s="46"/>
      <c r="AB289" s="46"/>
      <c r="AC289" s="46"/>
    </row>
    <row r="290" spans="1:29" ht="39.950000000000003" customHeight="1" x14ac:dyDescent="0.45">
      <c r="A290" s="155"/>
      <c r="B290" s="157"/>
      <c r="C290" s="63">
        <v>287</v>
      </c>
      <c r="D290" s="75" t="s">
        <v>802</v>
      </c>
      <c r="E290" s="104" t="s">
        <v>803</v>
      </c>
      <c r="F290" s="50" t="s">
        <v>99</v>
      </c>
      <c r="G290" s="50" t="s">
        <v>40</v>
      </c>
      <c r="H290" s="93">
        <v>326.01</v>
      </c>
      <c r="I290" s="32"/>
      <c r="J290" s="38">
        <f t="shared" si="8"/>
        <v>0</v>
      </c>
      <c r="K290" s="39" t="str">
        <f t="shared" si="9"/>
        <v>OK</v>
      </c>
      <c r="L290" s="128"/>
      <c r="M290" s="128"/>
      <c r="N290" s="128"/>
      <c r="O290" s="128"/>
      <c r="P290" s="128"/>
      <c r="Q290" s="31"/>
      <c r="R290" s="31"/>
      <c r="S290" s="31"/>
      <c r="T290" s="31"/>
      <c r="U290" s="31"/>
      <c r="V290" s="31"/>
      <c r="W290" s="31"/>
      <c r="X290" s="46"/>
      <c r="Y290" s="46"/>
      <c r="Z290" s="46"/>
      <c r="AA290" s="46"/>
      <c r="AB290" s="46"/>
      <c r="AC290" s="46"/>
    </row>
    <row r="291" spans="1:29" ht="39.950000000000003" customHeight="1" x14ac:dyDescent="0.45">
      <c r="A291" s="155"/>
      <c r="B291" s="157"/>
      <c r="C291" s="66">
        <v>288</v>
      </c>
      <c r="D291" s="75" t="s">
        <v>804</v>
      </c>
      <c r="E291" s="104" t="s">
        <v>805</v>
      </c>
      <c r="F291" s="50" t="s">
        <v>4</v>
      </c>
      <c r="G291" s="50" t="s">
        <v>40</v>
      </c>
      <c r="H291" s="93">
        <v>61.56</v>
      </c>
      <c r="I291" s="32"/>
      <c r="J291" s="38">
        <f t="shared" si="8"/>
        <v>0</v>
      </c>
      <c r="K291" s="39" t="str">
        <f t="shared" si="9"/>
        <v>OK</v>
      </c>
      <c r="L291" s="128"/>
      <c r="M291" s="128"/>
      <c r="N291" s="128"/>
      <c r="O291" s="128"/>
      <c r="P291" s="128"/>
      <c r="Q291" s="31"/>
      <c r="R291" s="31"/>
      <c r="S291" s="31"/>
      <c r="T291" s="31"/>
      <c r="U291" s="31"/>
      <c r="V291" s="31"/>
      <c r="W291" s="31"/>
      <c r="X291" s="46"/>
      <c r="Y291" s="46"/>
      <c r="Z291" s="46"/>
      <c r="AA291" s="46"/>
      <c r="AB291" s="46"/>
      <c r="AC291" s="46"/>
    </row>
    <row r="292" spans="1:29" ht="39.950000000000003" customHeight="1" x14ac:dyDescent="0.45">
      <c r="A292" s="155"/>
      <c r="B292" s="157"/>
      <c r="C292" s="63">
        <v>289</v>
      </c>
      <c r="D292" s="84" t="s">
        <v>806</v>
      </c>
      <c r="E292" s="105" t="s">
        <v>807</v>
      </c>
      <c r="F292" s="50" t="s">
        <v>528</v>
      </c>
      <c r="G292" s="50" t="s">
        <v>40</v>
      </c>
      <c r="H292" s="93">
        <v>75.95</v>
      </c>
      <c r="I292" s="32"/>
      <c r="J292" s="38">
        <f t="shared" si="8"/>
        <v>0</v>
      </c>
      <c r="K292" s="39" t="str">
        <f t="shared" si="9"/>
        <v>OK</v>
      </c>
      <c r="L292" s="128"/>
      <c r="M292" s="128"/>
      <c r="N292" s="128"/>
      <c r="O292" s="128"/>
      <c r="P292" s="128"/>
      <c r="Q292" s="31"/>
      <c r="R292" s="31"/>
      <c r="S292" s="31"/>
      <c r="T292" s="31"/>
      <c r="U292" s="31"/>
      <c r="V292" s="31"/>
      <c r="W292" s="31"/>
      <c r="X292" s="46"/>
      <c r="Y292" s="46"/>
      <c r="Z292" s="46"/>
      <c r="AA292" s="46"/>
      <c r="AB292" s="46"/>
      <c r="AC292" s="46"/>
    </row>
    <row r="293" spans="1:29" ht="39.950000000000003" customHeight="1" x14ac:dyDescent="0.45">
      <c r="A293" s="155"/>
      <c r="B293" s="157"/>
      <c r="C293" s="63">
        <v>290</v>
      </c>
      <c r="D293" s="84" t="s">
        <v>808</v>
      </c>
      <c r="E293" s="105" t="s">
        <v>809</v>
      </c>
      <c r="F293" s="50" t="s">
        <v>528</v>
      </c>
      <c r="G293" s="50" t="s">
        <v>40</v>
      </c>
      <c r="H293" s="93">
        <v>109.28</v>
      </c>
      <c r="I293" s="32"/>
      <c r="J293" s="38">
        <f t="shared" si="8"/>
        <v>0</v>
      </c>
      <c r="K293" s="39" t="str">
        <f t="shared" si="9"/>
        <v>OK</v>
      </c>
      <c r="L293" s="128"/>
      <c r="M293" s="128"/>
      <c r="N293" s="128"/>
      <c r="O293" s="128"/>
      <c r="P293" s="128"/>
      <c r="Q293" s="31"/>
      <c r="R293" s="31"/>
      <c r="S293" s="31"/>
      <c r="T293" s="31"/>
      <c r="U293" s="31"/>
      <c r="V293" s="31"/>
      <c r="W293" s="31"/>
      <c r="X293" s="46"/>
      <c r="Y293" s="46"/>
      <c r="Z293" s="46"/>
      <c r="AA293" s="46"/>
      <c r="AB293" s="46"/>
      <c r="AC293" s="46"/>
    </row>
    <row r="294" spans="1:29" ht="39.950000000000003" customHeight="1" x14ac:dyDescent="0.45">
      <c r="A294" s="155"/>
      <c r="B294" s="157"/>
      <c r="C294" s="63">
        <v>291</v>
      </c>
      <c r="D294" s="84" t="s">
        <v>810</v>
      </c>
      <c r="E294" s="105" t="s">
        <v>811</v>
      </c>
      <c r="F294" s="50" t="s">
        <v>528</v>
      </c>
      <c r="G294" s="50" t="s">
        <v>40</v>
      </c>
      <c r="H294" s="93">
        <v>177.22</v>
      </c>
      <c r="I294" s="32"/>
      <c r="J294" s="38">
        <f t="shared" si="8"/>
        <v>0</v>
      </c>
      <c r="K294" s="39" t="str">
        <f t="shared" si="9"/>
        <v>OK</v>
      </c>
      <c r="L294" s="128"/>
      <c r="M294" s="128"/>
      <c r="N294" s="128"/>
      <c r="O294" s="128"/>
      <c r="P294" s="128"/>
      <c r="Q294" s="31"/>
      <c r="R294" s="31"/>
      <c r="S294" s="31"/>
      <c r="T294" s="31"/>
      <c r="U294" s="31"/>
      <c r="V294" s="31"/>
      <c r="W294" s="31"/>
      <c r="X294" s="46"/>
      <c r="Y294" s="46"/>
      <c r="Z294" s="46"/>
      <c r="AA294" s="46"/>
      <c r="AB294" s="46"/>
      <c r="AC294" s="46"/>
    </row>
    <row r="295" spans="1:29" ht="39.950000000000003" customHeight="1" x14ac:dyDescent="0.45">
      <c r="A295" s="155"/>
      <c r="B295" s="157"/>
      <c r="C295" s="63">
        <v>292</v>
      </c>
      <c r="D295" s="76" t="s">
        <v>812</v>
      </c>
      <c r="E295" s="105" t="s">
        <v>813</v>
      </c>
      <c r="F295" s="49" t="s">
        <v>228</v>
      </c>
      <c r="G295" s="50" t="s">
        <v>40</v>
      </c>
      <c r="H295" s="93">
        <v>18.72</v>
      </c>
      <c r="I295" s="32"/>
      <c r="J295" s="38">
        <f t="shared" si="8"/>
        <v>0</v>
      </c>
      <c r="K295" s="39" t="str">
        <f t="shared" si="9"/>
        <v>OK</v>
      </c>
      <c r="L295" s="128"/>
      <c r="M295" s="128"/>
      <c r="N295" s="128"/>
      <c r="O295" s="128"/>
      <c r="P295" s="128"/>
      <c r="Q295" s="31"/>
      <c r="R295" s="31"/>
      <c r="S295" s="31"/>
      <c r="T295" s="31"/>
      <c r="U295" s="31"/>
      <c r="V295" s="31"/>
      <c r="W295" s="31"/>
      <c r="X295" s="46"/>
      <c r="Y295" s="46"/>
      <c r="Z295" s="46"/>
      <c r="AA295" s="46"/>
      <c r="AB295" s="46"/>
      <c r="AC295" s="46"/>
    </row>
    <row r="296" spans="1:29" ht="39.950000000000003" customHeight="1" x14ac:dyDescent="0.45">
      <c r="A296" s="155"/>
      <c r="B296" s="157"/>
      <c r="C296" s="63">
        <v>293</v>
      </c>
      <c r="D296" s="84" t="s">
        <v>814</v>
      </c>
      <c r="E296" s="105" t="s">
        <v>815</v>
      </c>
      <c r="F296" s="50" t="s">
        <v>528</v>
      </c>
      <c r="G296" s="50" t="s">
        <v>40</v>
      </c>
      <c r="H296" s="93">
        <v>77.73</v>
      </c>
      <c r="I296" s="32"/>
      <c r="J296" s="38">
        <f t="shared" si="8"/>
        <v>0</v>
      </c>
      <c r="K296" s="39" t="str">
        <f t="shared" si="9"/>
        <v>OK</v>
      </c>
      <c r="L296" s="128"/>
      <c r="M296" s="128"/>
      <c r="N296" s="128"/>
      <c r="O296" s="128"/>
      <c r="P296" s="128"/>
      <c r="Q296" s="31"/>
      <c r="R296" s="31"/>
      <c r="S296" s="31"/>
      <c r="T296" s="31"/>
      <c r="U296" s="31"/>
      <c r="V296" s="31"/>
      <c r="W296" s="31"/>
      <c r="X296" s="46"/>
      <c r="Y296" s="46"/>
      <c r="Z296" s="46"/>
      <c r="AA296" s="46"/>
      <c r="AB296" s="46"/>
      <c r="AC296" s="46"/>
    </row>
    <row r="297" spans="1:29" ht="39.950000000000003" customHeight="1" x14ac:dyDescent="0.45">
      <c r="A297" s="155"/>
      <c r="B297" s="157"/>
      <c r="C297" s="63">
        <v>294</v>
      </c>
      <c r="D297" s="84" t="s">
        <v>816</v>
      </c>
      <c r="E297" s="105" t="s">
        <v>817</v>
      </c>
      <c r="F297" s="50" t="s">
        <v>528</v>
      </c>
      <c r="G297" s="50" t="s">
        <v>40</v>
      </c>
      <c r="H297" s="93">
        <v>116.87</v>
      </c>
      <c r="I297" s="32"/>
      <c r="J297" s="38">
        <f t="shared" si="8"/>
        <v>0</v>
      </c>
      <c r="K297" s="39" t="str">
        <f t="shared" si="9"/>
        <v>OK</v>
      </c>
      <c r="L297" s="128"/>
      <c r="M297" s="128"/>
      <c r="N297" s="128"/>
      <c r="O297" s="128"/>
      <c r="P297" s="128"/>
      <c r="Q297" s="31"/>
      <c r="R297" s="31"/>
      <c r="S297" s="31"/>
      <c r="T297" s="31"/>
      <c r="U297" s="31"/>
      <c r="V297" s="31"/>
      <c r="W297" s="31"/>
      <c r="X297" s="46"/>
      <c r="Y297" s="46"/>
      <c r="Z297" s="46"/>
      <c r="AA297" s="46"/>
      <c r="AB297" s="46"/>
      <c r="AC297" s="46"/>
    </row>
    <row r="298" spans="1:29" ht="39.950000000000003" customHeight="1" x14ac:dyDescent="0.45">
      <c r="A298" s="155"/>
      <c r="B298" s="157"/>
      <c r="C298" s="66">
        <v>295</v>
      </c>
      <c r="D298" s="75" t="s">
        <v>818</v>
      </c>
      <c r="E298" s="104" t="s">
        <v>819</v>
      </c>
      <c r="F298" s="50" t="s">
        <v>35</v>
      </c>
      <c r="G298" s="50" t="s">
        <v>40</v>
      </c>
      <c r="H298" s="93">
        <v>27.22</v>
      </c>
      <c r="I298" s="32"/>
      <c r="J298" s="38">
        <f t="shared" si="8"/>
        <v>0</v>
      </c>
      <c r="K298" s="39" t="str">
        <f t="shared" si="9"/>
        <v>OK</v>
      </c>
      <c r="L298" s="128"/>
      <c r="M298" s="128"/>
      <c r="N298" s="128"/>
      <c r="O298" s="128"/>
      <c r="P298" s="128"/>
      <c r="Q298" s="31"/>
      <c r="R298" s="31"/>
      <c r="S298" s="31"/>
      <c r="T298" s="31"/>
      <c r="U298" s="31"/>
      <c r="V298" s="31"/>
      <c r="W298" s="31"/>
      <c r="X298" s="46"/>
      <c r="Y298" s="46"/>
      <c r="Z298" s="46"/>
      <c r="AA298" s="46"/>
      <c r="AB298" s="46"/>
      <c r="AC298" s="46"/>
    </row>
    <row r="299" spans="1:29" ht="39.950000000000003" customHeight="1" x14ac:dyDescent="0.45">
      <c r="A299" s="155"/>
      <c r="B299" s="157"/>
      <c r="C299" s="66">
        <v>296</v>
      </c>
      <c r="D299" s="75" t="s">
        <v>820</v>
      </c>
      <c r="E299" s="104" t="s">
        <v>821</v>
      </c>
      <c r="F299" s="50" t="s">
        <v>35</v>
      </c>
      <c r="G299" s="50" t="s">
        <v>157</v>
      </c>
      <c r="H299" s="93">
        <v>42.04</v>
      </c>
      <c r="I299" s="32"/>
      <c r="J299" s="38">
        <f t="shared" si="8"/>
        <v>0</v>
      </c>
      <c r="K299" s="39" t="str">
        <f t="shared" si="9"/>
        <v>OK</v>
      </c>
      <c r="L299" s="128"/>
      <c r="M299" s="128"/>
      <c r="N299" s="128"/>
      <c r="O299" s="128"/>
      <c r="P299" s="128"/>
      <c r="Q299" s="31"/>
      <c r="R299" s="31"/>
      <c r="S299" s="31"/>
      <c r="T299" s="31"/>
      <c r="U299" s="31"/>
      <c r="V299" s="31"/>
      <c r="W299" s="31"/>
      <c r="X299" s="46"/>
      <c r="Y299" s="46"/>
      <c r="Z299" s="46"/>
      <c r="AA299" s="46"/>
      <c r="AB299" s="46"/>
      <c r="AC299" s="46"/>
    </row>
    <row r="300" spans="1:29" ht="39.950000000000003" customHeight="1" x14ac:dyDescent="0.45">
      <c r="A300" s="155"/>
      <c r="B300" s="157"/>
      <c r="C300" s="66">
        <v>297</v>
      </c>
      <c r="D300" s="75" t="s">
        <v>822</v>
      </c>
      <c r="E300" s="104" t="s">
        <v>823</v>
      </c>
      <c r="F300" s="50" t="s">
        <v>35</v>
      </c>
      <c r="G300" s="50" t="s">
        <v>40</v>
      </c>
      <c r="H300" s="93">
        <v>6.01</v>
      </c>
      <c r="I300" s="32"/>
      <c r="J300" s="38">
        <f t="shared" si="8"/>
        <v>0</v>
      </c>
      <c r="K300" s="39" t="str">
        <f t="shared" si="9"/>
        <v>OK</v>
      </c>
      <c r="L300" s="128"/>
      <c r="M300" s="128"/>
      <c r="N300" s="128"/>
      <c r="O300" s="128"/>
      <c r="P300" s="128"/>
      <c r="Q300" s="31"/>
      <c r="R300" s="31"/>
      <c r="S300" s="31"/>
      <c r="T300" s="31"/>
      <c r="U300" s="31"/>
      <c r="V300" s="31"/>
      <c r="W300" s="31"/>
      <c r="X300" s="46"/>
      <c r="Y300" s="46"/>
      <c r="Z300" s="46"/>
      <c r="AA300" s="46"/>
      <c r="AB300" s="46"/>
      <c r="AC300" s="46"/>
    </row>
    <row r="301" spans="1:29" ht="39.950000000000003" customHeight="1" x14ac:dyDescent="0.45">
      <c r="A301" s="155"/>
      <c r="B301" s="157"/>
      <c r="C301" s="63">
        <v>298</v>
      </c>
      <c r="D301" s="84" t="s">
        <v>824</v>
      </c>
      <c r="E301" s="105" t="s">
        <v>825</v>
      </c>
      <c r="F301" s="50" t="s">
        <v>826</v>
      </c>
      <c r="G301" s="50" t="s">
        <v>40</v>
      </c>
      <c r="H301" s="93">
        <v>11.34</v>
      </c>
      <c r="I301" s="32"/>
      <c r="J301" s="38">
        <f t="shared" si="8"/>
        <v>0</v>
      </c>
      <c r="K301" s="39" t="str">
        <f t="shared" si="9"/>
        <v>OK</v>
      </c>
      <c r="L301" s="128"/>
      <c r="M301" s="128"/>
      <c r="N301" s="128"/>
      <c r="O301" s="128"/>
      <c r="P301" s="128"/>
      <c r="Q301" s="31"/>
      <c r="R301" s="31"/>
      <c r="S301" s="31"/>
      <c r="T301" s="31"/>
      <c r="U301" s="31"/>
      <c r="V301" s="31"/>
      <c r="W301" s="31"/>
      <c r="X301" s="46"/>
      <c r="Y301" s="46"/>
      <c r="Z301" s="46"/>
      <c r="AA301" s="46"/>
      <c r="AB301" s="46"/>
      <c r="AC301" s="46"/>
    </row>
    <row r="302" spans="1:29" ht="39.950000000000003" customHeight="1" x14ac:dyDescent="0.45">
      <c r="A302" s="156"/>
      <c r="B302" s="158"/>
      <c r="C302" s="66">
        <v>299</v>
      </c>
      <c r="D302" s="75" t="s">
        <v>827</v>
      </c>
      <c r="E302" s="104" t="s">
        <v>828</v>
      </c>
      <c r="F302" s="50" t="s">
        <v>829</v>
      </c>
      <c r="G302" s="50" t="s">
        <v>40</v>
      </c>
      <c r="H302" s="93">
        <v>34.24</v>
      </c>
      <c r="I302" s="32"/>
      <c r="J302" s="38">
        <f t="shared" si="8"/>
        <v>0</v>
      </c>
      <c r="K302" s="39" t="str">
        <f t="shared" si="9"/>
        <v>OK</v>
      </c>
      <c r="L302" s="128"/>
      <c r="M302" s="128"/>
      <c r="N302" s="128"/>
      <c r="O302" s="128"/>
      <c r="P302" s="128"/>
      <c r="Q302" s="31"/>
      <c r="R302" s="31"/>
      <c r="S302" s="31"/>
      <c r="T302" s="31"/>
      <c r="U302" s="31"/>
      <c r="V302" s="31"/>
      <c r="W302" s="31"/>
      <c r="X302" s="46"/>
      <c r="Y302" s="46"/>
      <c r="Z302" s="46"/>
      <c r="AA302" s="46"/>
      <c r="AB302" s="46"/>
      <c r="AC302" s="46"/>
    </row>
    <row r="303" spans="1:29" ht="39.950000000000003" customHeight="1" x14ac:dyDescent="0.45">
      <c r="A303" s="139">
        <v>6</v>
      </c>
      <c r="B303" s="151" t="s">
        <v>830</v>
      </c>
      <c r="C303" s="67">
        <v>300</v>
      </c>
      <c r="D303" s="78" t="s">
        <v>831</v>
      </c>
      <c r="E303" s="107" t="s">
        <v>832</v>
      </c>
      <c r="F303" s="51" t="s">
        <v>35</v>
      </c>
      <c r="G303" s="51" t="s">
        <v>157</v>
      </c>
      <c r="H303" s="95">
        <v>72.849999999999994</v>
      </c>
      <c r="I303" s="32">
        <v>1</v>
      </c>
      <c r="J303" s="38">
        <f t="shared" si="8"/>
        <v>1</v>
      </c>
      <c r="K303" s="39" t="str">
        <f t="shared" si="9"/>
        <v>OK</v>
      </c>
      <c r="L303" s="128"/>
      <c r="M303" s="128"/>
      <c r="N303" s="128"/>
      <c r="O303" s="128"/>
      <c r="P303" s="128"/>
      <c r="Q303" s="31"/>
      <c r="R303" s="31"/>
      <c r="S303" s="31"/>
      <c r="T303" s="31"/>
      <c r="U303" s="31"/>
      <c r="V303" s="31"/>
      <c r="W303" s="31"/>
      <c r="X303" s="46"/>
      <c r="Y303" s="46"/>
      <c r="Z303" s="46"/>
      <c r="AA303" s="46"/>
      <c r="AB303" s="46"/>
      <c r="AC303" s="46"/>
    </row>
    <row r="304" spans="1:29" ht="39.950000000000003" customHeight="1" x14ac:dyDescent="0.45">
      <c r="A304" s="140"/>
      <c r="B304" s="152"/>
      <c r="C304" s="67">
        <v>301</v>
      </c>
      <c r="D304" s="78" t="s">
        <v>833</v>
      </c>
      <c r="E304" s="107" t="s">
        <v>834</v>
      </c>
      <c r="F304" s="51" t="s">
        <v>35</v>
      </c>
      <c r="G304" s="51" t="s">
        <v>157</v>
      </c>
      <c r="H304" s="95">
        <v>27.32</v>
      </c>
      <c r="I304" s="32"/>
      <c r="J304" s="38">
        <f t="shared" si="8"/>
        <v>0</v>
      </c>
      <c r="K304" s="39" t="str">
        <f t="shared" si="9"/>
        <v>OK</v>
      </c>
      <c r="L304" s="128"/>
      <c r="M304" s="128"/>
      <c r="N304" s="128"/>
      <c r="O304" s="128"/>
      <c r="P304" s="128"/>
      <c r="Q304" s="31"/>
      <c r="R304" s="31"/>
      <c r="S304" s="31"/>
      <c r="T304" s="31"/>
      <c r="U304" s="31"/>
      <c r="V304" s="31"/>
      <c r="W304" s="31"/>
      <c r="X304" s="46"/>
      <c r="Y304" s="46"/>
      <c r="Z304" s="46"/>
      <c r="AA304" s="46"/>
      <c r="AB304" s="46"/>
      <c r="AC304" s="46"/>
    </row>
    <row r="305" spans="1:29" ht="39.950000000000003" customHeight="1" x14ac:dyDescent="0.45">
      <c r="A305" s="140"/>
      <c r="B305" s="152"/>
      <c r="C305" s="67">
        <v>302</v>
      </c>
      <c r="D305" s="78" t="s">
        <v>835</v>
      </c>
      <c r="E305" s="107" t="s">
        <v>836</v>
      </c>
      <c r="F305" s="51" t="s">
        <v>35</v>
      </c>
      <c r="G305" s="51" t="s">
        <v>157</v>
      </c>
      <c r="H305" s="95">
        <v>23</v>
      </c>
      <c r="I305" s="32"/>
      <c r="J305" s="38">
        <f t="shared" si="8"/>
        <v>0</v>
      </c>
      <c r="K305" s="39" t="str">
        <f t="shared" si="9"/>
        <v>OK</v>
      </c>
      <c r="L305" s="128"/>
      <c r="M305" s="128"/>
      <c r="N305" s="128"/>
      <c r="O305" s="128"/>
      <c r="P305" s="128"/>
      <c r="Q305" s="31"/>
      <c r="R305" s="31"/>
      <c r="S305" s="31"/>
      <c r="T305" s="31"/>
      <c r="U305" s="31"/>
      <c r="V305" s="31"/>
      <c r="W305" s="31"/>
      <c r="X305" s="46"/>
      <c r="Y305" s="46"/>
      <c r="Z305" s="46"/>
      <c r="AA305" s="46"/>
      <c r="AB305" s="46"/>
      <c r="AC305" s="46"/>
    </row>
    <row r="306" spans="1:29" ht="39.950000000000003" customHeight="1" x14ac:dyDescent="0.45">
      <c r="A306" s="140"/>
      <c r="B306" s="152"/>
      <c r="C306" s="67">
        <v>303</v>
      </c>
      <c r="D306" s="78" t="s">
        <v>837</v>
      </c>
      <c r="E306" s="107" t="s">
        <v>838</v>
      </c>
      <c r="F306" s="51" t="s">
        <v>35</v>
      </c>
      <c r="G306" s="51" t="s">
        <v>157</v>
      </c>
      <c r="H306" s="95">
        <v>23.49</v>
      </c>
      <c r="I306" s="32"/>
      <c r="J306" s="38">
        <f t="shared" si="8"/>
        <v>0</v>
      </c>
      <c r="K306" s="39" t="str">
        <f t="shared" si="9"/>
        <v>OK</v>
      </c>
      <c r="L306" s="128"/>
      <c r="M306" s="128"/>
      <c r="N306" s="128"/>
      <c r="O306" s="128"/>
      <c r="P306" s="128"/>
      <c r="Q306" s="31"/>
      <c r="R306" s="31"/>
      <c r="S306" s="31"/>
      <c r="T306" s="31"/>
      <c r="U306" s="31"/>
      <c r="V306" s="31"/>
      <c r="W306" s="31"/>
      <c r="X306" s="46"/>
      <c r="Y306" s="46"/>
      <c r="Z306" s="46"/>
      <c r="AA306" s="46"/>
      <c r="AB306" s="46"/>
      <c r="AC306" s="46"/>
    </row>
    <row r="307" spans="1:29" ht="39.950000000000003" customHeight="1" x14ac:dyDescent="0.45">
      <c r="A307" s="140"/>
      <c r="B307" s="152"/>
      <c r="C307" s="67">
        <v>304</v>
      </c>
      <c r="D307" s="78" t="s">
        <v>839</v>
      </c>
      <c r="E307" s="107" t="s">
        <v>840</v>
      </c>
      <c r="F307" s="51" t="s">
        <v>35</v>
      </c>
      <c r="G307" s="51" t="s">
        <v>157</v>
      </c>
      <c r="H307" s="95">
        <v>30.57</v>
      </c>
      <c r="I307" s="32"/>
      <c r="J307" s="38">
        <f t="shared" si="8"/>
        <v>0</v>
      </c>
      <c r="K307" s="39" t="str">
        <f t="shared" si="9"/>
        <v>OK</v>
      </c>
      <c r="L307" s="128"/>
      <c r="M307" s="128"/>
      <c r="N307" s="128"/>
      <c r="O307" s="128"/>
      <c r="P307" s="128"/>
      <c r="Q307" s="31"/>
      <c r="R307" s="31"/>
      <c r="S307" s="31"/>
      <c r="T307" s="31"/>
      <c r="U307" s="31"/>
      <c r="V307" s="31"/>
      <c r="W307" s="31"/>
      <c r="X307" s="46"/>
      <c r="Y307" s="46"/>
      <c r="Z307" s="46"/>
      <c r="AA307" s="46"/>
      <c r="AB307" s="46"/>
      <c r="AC307" s="46"/>
    </row>
    <row r="308" spans="1:29" ht="39.950000000000003" customHeight="1" x14ac:dyDescent="0.45">
      <c r="A308" s="140"/>
      <c r="B308" s="152"/>
      <c r="C308" s="67">
        <v>305</v>
      </c>
      <c r="D308" s="78" t="s">
        <v>841</v>
      </c>
      <c r="E308" s="107" t="s">
        <v>842</v>
      </c>
      <c r="F308" s="51" t="s">
        <v>35</v>
      </c>
      <c r="G308" s="51" t="s">
        <v>157</v>
      </c>
      <c r="H308" s="95">
        <v>24.75</v>
      </c>
      <c r="I308" s="32"/>
      <c r="J308" s="38">
        <f t="shared" si="8"/>
        <v>0</v>
      </c>
      <c r="K308" s="39" t="str">
        <f t="shared" si="9"/>
        <v>OK</v>
      </c>
      <c r="L308" s="128"/>
      <c r="M308" s="128"/>
      <c r="N308" s="128"/>
      <c r="O308" s="128"/>
      <c r="P308" s="128"/>
      <c r="Q308" s="31"/>
      <c r="R308" s="31"/>
      <c r="S308" s="31"/>
      <c r="T308" s="31"/>
      <c r="U308" s="31"/>
      <c r="V308" s="31"/>
      <c r="W308" s="31"/>
      <c r="X308" s="46"/>
      <c r="Y308" s="46"/>
      <c r="Z308" s="46"/>
      <c r="AA308" s="46"/>
      <c r="AB308" s="46"/>
      <c r="AC308" s="46"/>
    </row>
    <row r="309" spans="1:29" ht="39.950000000000003" customHeight="1" x14ac:dyDescent="0.45">
      <c r="A309" s="140"/>
      <c r="B309" s="152"/>
      <c r="C309" s="67">
        <v>306</v>
      </c>
      <c r="D309" s="78" t="s">
        <v>843</v>
      </c>
      <c r="E309" s="107" t="s">
        <v>844</v>
      </c>
      <c r="F309" s="51" t="s">
        <v>35</v>
      </c>
      <c r="G309" s="51" t="s">
        <v>157</v>
      </c>
      <c r="H309" s="95">
        <v>49.92</v>
      </c>
      <c r="I309" s="32"/>
      <c r="J309" s="38">
        <f t="shared" si="8"/>
        <v>0</v>
      </c>
      <c r="K309" s="39" t="str">
        <f t="shared" si="9"/>
        <v>OK</v>
      </c>
      <c r="L309" s="128"/>
      <c r="M309" s="128"/>
      <c r="N309" s="128"/>
      <c r="O309" s="128"/>
      <c r="P309" s="128"/>
      <c r="Q309" s="31"/>
      <c r="R309" s="31"/>
      <c r="S309" s="31"/>
      <c r="T309" s="31"/>
      <c r="U309" s="31"/>
      <c r="V309" s="31"/>
      <c r="W309" s="31"/>
      <c r="X309" s="46"/>
      <c r="Y309" s="46"/>
      <c r="Z309" s="46"/>
      <c r="AA309" s="46"/>
      <c r="AB309" s="46"/>
      <c r="AC309" s="46"/>
    </row>
    <row r="310" spans="1:29" ht="39.950000000000003" customHeight="1" x14ac:dyDescent="0.45">
      <c r="A310" s="140"/>
      <c r="B310" s="152"/>
      <c r="C310" s="67">
        <v>307</v>
      </c>
      <c r="D310" s="78" t="s">
        <v>845</v>
      </c>
      <c r="E310" s="107" t="s">
        <v>846</v>
      </c>
      <c r="F310" s="51" t="s">
        <v>35</v>
      </c>
      <c r="G310" s="51" t="s">
        <v>157</v>
      </c>
      <c r="H310" s="95">
        <v>40.17</v>
      </c>
      <c r="I310" s="32"/>
      <c r="J310" s="38">
        <f t="shared" si="8"/>
        <v>0</v>
      </c>
      <c r="K310" s="39" t="str">
        <f t="shared" si="9"/>
        <v>OK</v>
      </c>
      <c r="L310" s="128"/>
      <c r="M310" s="128"/>
      <c r="N310" s="128"/>
      <c r="O310" s="128"/>
      <c r="P310" s="128"/>
      <c r="Q310" s="31"/>
      <c r="R310" s="31"/>
      <c r="S310" s="31"/>
      <c r="T310" s="31"/>
      <c r="U310" s="31"/>
      <c r="V310" s="31"/>
      <c r="W310" s="31"/>
      <c r="X310" s="46"/>
      <c r="Y310" s="46"/>
      <c r="Z310" s="46"/>
      <c r="AA310" s="46"/>
      <c r="AB310" s="46"/>
      <c r="AC310" s="46"/>
    </row>
    <row r="311" spans="1:29" ht="39.950000000000003" customHeight="1" x14ac:dyDescent="0.45">
      <c r="A311" s="140"/>
      <c r="B311" s="152"/>
      <c r="C311" s="67">
        <v>308</v>
      </c>
      <c r="D311" s="78" t="s">
        <v>847</v>
      </c>
      <c r="E311" s="107" t="s">
        <v>840</v>
      </c>
      <c r="F311" s="51" t="s">
        <v>35</v>
      </c>
      <c r="G311" s="51" t="s">
        <v>157</v>
      </c>
      <c r="H311" s="95">
        <v>29.39</v>
      </c>
      <c r="I311" s="32"/>
      <c r="J311" s="38">
        <f t="shared" si="8"/>
        <v>0</v>
      </c>
      <c r="K311" s="39" t="str">
        <f t="shared" si="9"/>
        <v>OK</v>
      </c>
      <c r="L311" s="128"/>
      <c r="M311" s="128"/>
      <c r="N311" s="128"/>
      <c r="O311" s="128"/>
      <c r="P311" s="128"/>
      <c r="Q311" s="31"/>
      <c r="R311" s="31"/>
      <c r="S311" s="31"/>
      <c r="T311" s="31"/>
      <c r="U311" s="31"/>
      <c r="V311" s="31"/>
      <c r="W311" s="31"/>
      <c r="X311" s="46"/>
      <c r="Y311" s="46"/>
      <c r="Z311" s="46"/>
      <c r="AA311" s="46"/>
      <c r="AB311" s="46"/>
      <c r="AC311" s="46"/>
    </row>
    <row r="312" spans="1:29" ht="39.950000000000003" customHeight="1" x14ac:dyDescent="0.45">
      <c r="A312" s="140"/>
      <c r="B312" s="152"/>
      <c r="C312" s="67">
        <v>309</v>
      </c>
      <c r="D312" s="78" t="s">
        <v>848</v>
      </c>
      <c r="E312" s="107" t="s">
        <v>849</v>
      </c>
      <c r="F312" s="51" t="s">
        <v>35</v>
      </c>
      <c r="G312" s="51" t="s">
        <v>157</v>
      </c>
      <c r="H312" s="95">
        <v>48.82</v>
      </c>
      <c r="I312" s="32"/>
      <c r="J312" s="38">
        <f t="shared" si="8"/>
        <v>0</v>
      </c>
      <c r="K312" s="39" t="str">
        <f t="shared" si="9"/>
        <v>OK</v>
      </c>
      <c r="L312" s="128"/>
      <c r="M312" s="128"/>
      <c r="N312" s="128"/>
      <c r="O312" s="128"/>
      <c r="P312" s="128"/>
      <c r="Q312" s="31"/>
      <c r="R312" s="31"/>
      <c r="S312" s="31"/>
      <c r="T312" s="31"/>
      <c r="U312" s="31"/>
      <c r="V312" s="31"/>
      <c r="W312" s="31"/>
      <c r="X312" s="46"/>
      <c r="Y312" s="46"/>
      <c r="Z312" s="46"/>
      <c r="AA312" s="46"/>
      <c r="AB312" s="46"/>
      <c r="AC312" s="46"/>
    </row>
    <row r="313" spans="1:29" ht="39.950000000000003" customHeight="1" x14ac:dyDescent="0.45">
      <c r="A313" s="140"/>
      <c r="B313" s="152"/>
      <c r="C313" s="67">
        <v>310</v>
      </c>
      <c r="D313" s="78" t="s">
        <v>850</v>
      </c>
      <c r="E313" s="107" t="s">
        <v>851</v>
      </c>
      <c r="F313" s="51" t="s">
        <v>35</v>
      </c>
      <c r="G313" s="51" t="s">
        <v>157</v>
      </c>
      <c r="H313" s="95">
        <v>7.94</v>
      </c>
      <c r="I313" s="32"/>
      <c r="J313" s="38">
        <f t="shared" si="8"/>
        <v>0</v>
      </c>
      <c r="K313" s="39" t="str">
        <f t="shared" si="9"/>
        <v>OK</v>
      </c>
      <c r="L313" s="128"/>
      <c r="M313" s="128"/>
      <c r="N313" s="128"/>
      <c r="O313" s="128"/>
      <c r="P313" s="128"/>
      <c r="Q313" s="31"/>
      <c r="R313" s="31"/>
      <c r="S313" s="31"/>
      <c r="T313" s="31"/>
      <c r="U313" s="31"/>
      <c r="V313" s="31"/>
      <c r="W313" s="31"/>
      <c r="X313" s="46"/>
      <c r="Y313" s="46"/>
      <c r="Z313" s="46"/>
      <c r="AA313" s="46"/>
      <c r="AB313" s="46"/>
      <c r="AC313" s="46"/>
    </row>
    <row r="314" spans="1:29" ht="39.950000000000003" customHeight="1" x14ac:dyDescent="0.45">
      <c r="A314" s="140"/>
      <c r="B314" s="152"/>
      <c r="C314" s="67">
        <v>311</v>
      </c>
      <c r="D314" s="78" t="s">
        <v>852</v>
      </c>
      <c r="E314" s="107" t="s">
        <v>853</v>
      </c>
      <c r="F314" s="51" t="s">
        <v>35</v>
      </c>
      <c r="G314" s="51" t="s">
        <v>157</v>
      </c>
      <c r="H314" s="95">
        <v>6.95</v>
      </c>
      <c r="I314" s="32"/>
      <c r="J314" s="38">
        <f t="shared" si="8"/>
        <v>0</v>
      </c>
      <c r="K314" s="39" t="str">
        <f t="shared" si="9"/>
        <v>OK</v>
      </c>
      <c r="L314" s="128"/>
      <c r="M314" s="128"/>
      <c r="N314" s="128"/>
      <c r="O314" s="128"/>
      <c r="P314" s="128"/>
      <c r="Q314" s="31"/>
      <c r="R314" s="31"/>
      <c r="S314" s="31"/>
      <c r="T314" s="31"/>
      <c r="U314" s="31"/>
      <c r="V314" s="31"/>
      <c r="W314" s="31"/>
      <c r="X314" s="46"/>
      <c r="Y314" s="46"/>
      <c r="Z314" s="46"/>
      <c r="AA314" s="46"/>
      <c r="AB314" s="46"/>
      <c r="AC314" s="46"/>
    </row>
    <row r="315" spans="1:29" ht="39.950000000000003" customHeight="1" x14ac:dyDescent="0.45">
      <c r="A315" s="140"/>
      <c r="B315" s="152"/>
      <c r="C315" s="67">
        <v>312</v>
      </c>
      <c r="D315" s="78" t="s">
        <v>854</v>
      </c>
      <c r="E315" s="107" t="s">
        <v>855</v>
      </c>
      <c r="F315" s="51" t="s">
        <v>35</v>
      </c>
      <c r="G315" s="51" t="s">
        <v>157</v>
      </c>
      <c r="H315" s="95">
        <v>7.98</v>
      </c>
      <c r="I315" s="32"/>
      <c r="J315" s="38">
        <f t="shared" si="8"/>
        <v>0</v>
      </c>
      <c r="K315" s="39" t="str">
        <f t="shared" si="9"/>
        <v>OK</v>
      </c>
      <c r="L315" s="128"/>
      <c r="M315" s="128"/>
      <c r="N315" s="128"/>
      <c r="O315" s="128"/>
      <c r="P315" s="128"/>
      <c r="Q315" s="31"/>
      <c r="R315" s="31"/>
      <c r="S315" s="31"/>
      <c r="T315" s="31"/>
      <c r="U315" s="31"/>
      <c r="V315" s="31"/>
      <c r="W315" s="31"/>
      <c r="X315" s="46"/>
      <c r="Y315" s="46"/>
      <c r="Z315" s="46"/>
      <c r="AA315" s="46"/>
      <c r="AB315" s="46"/>
      <c r="AC315" s="46"/>
    </row>
    <row r="316" spans="1:29" ht="39.950000000000003" customHeight="1" x14ac:dyDescent="0.45">
      <c r="A316" s="140"/>
      <c r="B316" s="152"/>
      <c r="C316" s="67">
        <v>313</v>
      </c>
      <c r="D316" s="78" t="s">
        <v>856</v>
      </c>
      <c r="E316" s="107" t="s">
        <v>853</v>
      </c>
      <c r="F316" s="51" t="s">
        <v>35</v>
      </c>
      <c r="G316" s="51" t="s">
        <v>157</v>
      </c>
      <c r="H316" s="95">
        <v>7.35</v>
      </c>
      <c r="I316" s="32"/>
      <c r="J316" s="38">
        <f t="shared" si="8"/>
        <v>0</v>
      </c>
      <c r="K316" s="39" t="str">
        <f t="shared" si="9"/>
        <v>OK</v>
      </c>
      <c r="L316" s="128"/>
      <c r="M316" s="128"/>
      <c r="N316" s="128"/>
      <c r="O316" s="128"/>
      <c r="P316" s="128"/>
      <c r="Q316" s="31"/>
      <c r="R316" s="31"/>
      <c r="S316" s="31"/>
      <c r="T316" s="31"/>
      <c r="U316" s="31"/>
      <c r="V316" s="31"/>
      <c r="W316" s="31"/>
      <c r="X316" s="46"/>
      <c r="Y316" s="46"/>
      <c r="Z316" s="46"/>
      <c r="AA316" s="46"/>
      <c r="AB316" s="46"/>
      <c r="AC316" s="46"/>
    </row>
    <row r="317" spans="1:29" ht="39.950000000000003" customHeight="1" x14ac:dyDescent="0.45">
      <c r="A317" s="140"/>
      <c r="B317" s="152"/>
      <c r="C317" s="67">
        <v>314</v>
      </c>
      <c r="D317" s="78" t="s">
        <v>857</v>
      </c>
      <c r="E317" s="107" t="s">
        <v>858</v>
      </c>
      <c r="F317" s="51" t="s">
        <v>35</v>
      </c>
      <c r="G317" s="51" t="s">
        <v>40</v>
      </c>
      <c r="H317" s="95">
        <v>10.7</v>
      </c>
      <c r="I317" s="32"/>
      <c r="J317" s="38">
        <f t="shared" si="8"/>
        <v>0</v>
      </c>
      <c r="K317" s="39" t="str">
        <f t="shared" si="9"/>
        <v>OK</v>
      </c>
      <c r="L317" s="128"/>
      <c r="M317" s="128"/>
      <c r="N317" s="128"/>
      <c r="O317" s="128"/>
      <c r="P317" s="128"/>
      <c r="Q317" s="31"/>
      <c r="R317" s="31"/>
      <c r="S317" s="31"/>
      <c r="T317" s="31"/>
      <c r="U317" s="31"/>
      <c r="V317" s="31"/>
      <c r="W317" s="31"/>
      <c r="X317" s="46"/>
      <c r="Y317" s="46"/>
      <c r="Z317" s="46"/>
      <c r="AA317" s="46"/>
      <c r="AB317" s="46"/>
      <c r="AC317" s="46"/>
    </row>
    <row r="318" spans="1:29" ht="39.950000000000003" customHeight="1" x14ac:dyDescent="0.45">
      <c r="A318" s="140"/>
      <c r="B318" s="152"/>
      <c r="C318" s="67">
        <v>315</v>
      </c>
      <c r="D318" s="78" t="s">
        <v>859</v>
      </c>
      <c r="E318" s="107" t="s">
        <v>860</v>
      </c>
      <c r="F318" s="51" t="s">
        <v>35</v>
      </c>
      <c r="G318" s="51" t="s">
        <v>157</v>
      </c>
      <c r="H318" s="95">
        <v>8.1</v>
      </c>
      <c r="I318" s="32"/>
      <c r="J318" s="38">
        <f t="shared" si="8"/>
        <v>0</v>
      </c>
      <c r="K318" s="39" t="str">
        <f t="shared" si="9"/>
        <v>OK</v>
      </c>
      <c r="L318" s="128"/>
      <c r="M318" s="128"/>
      <c r="N318" s="128"/>
      <c r="O318" s="128"/>
      <c r="P318" s="128"/>
      <c r="Q318" s="31"/>
      <c r="R318" s="31"/>
      <c r="S318" s="31"/>
      <c r="T318" s="31"/>
      <c r="U318" s="31"/>
      <c r="V318" s="31"/>
      <c r="W318" s="31"/>
      <c r="X318" s="46"/>
      <c r="Y318" s="46"/>
      <c r="Z318" s="46"/>
      <c r="AA318" s="46"/>
      <c r="AB318" s="46"/>
      <c r="AC318" s="46"/>
    </row>
    <row r="319" spans="1:29" ht="39.950000000000003" customHeight="1" x14ac:dyDescent="0.45">
      <c r="A319" s="140"/>
      <c r="B319" s="152"/>
      <c r="C319" s="67">
        <v>316</v>
      </c>
      <c r="D319" s="78" t="s">
        <v>861</v>
      </c>
      <c r="E319" s="107" t="s">
        <v>862</v>
      </c>
      <c r="F319" s="51" t="s">
        <v>35</v>
      </c>
      <c r="G319" s="51" t="s">
        <v>157</v>
      </c>
      <c r="H319" s="95">
        <v>14.42</v>
      </c>
      <c r="I319" s="32"/>
      <c r="J319" s="38">
        <f t="shared" si="8"/>
        <v>0</v>
      </c>
      <c r="K319" s="39" t="str">
        <f t="shared" si="9"/>
        <v>OK</v>
      </c>
      <c r="L319" s="128"/>
      <c r="M319" s="128"/>
      <c r="N319" s="128"/>
      <c r="O319" s="128"/>
      <c r="P319" s="128"/>
      <c r="Q319" s="31"/>
      <c r="R319" s="31"/>
      <c r="S319" s="31"/>
      <c r="T319" s="31"/>
      <c r="U319" s="31"/>
      <c r="V319" s="31"/>
      <c r="W319" s="31"/>
      <c r="X319" s="46"/>
      <c r="Y319" s="46"/>
      <c r="Z319" s="46"/>
      <c r="AA319" s="46"/>
      <c r="AB319" s="46"/>
      <c r="AC319" s="46"/>
    </row>
    <row r="320" spans="1:29" ht="39.950000000000003" customHeight="1" x14ac:dyDescent="0.45">
      <c r="A320" s="140"/>
      <c r="B320" s="152"/>
      <c r="C320" s="67">
        <v>317</v>
      </c>
      <c r="D320" s="78" t="s">
        <v>863</v>
      </c>
      <c r="E320" s="107" t="s">
        <v>864</v>
      </c>
      <c r="F320" s="51" t="s">
        <v>35</v>
      </c>
      <c r="G320" s="51" t="s">
        <v>157</v>
      </c>
      <c r="H320" s="95">
        <v>14.58</v>
      </c>
      <c r="I320" s="32"/>
      <c r="J320" s="38">
        <f t="shared" si="8"/>
        <v>0</v>
      </c>
      <c r="K320" s="39" t="str">
        <f t="shared" si="9"/>
        <v>OK</v>
      </c>
      <c r="L320" s="128"/>
      <c r="M320" s="128"/>
      <c r="N320" s="128"/>
      <c r="O320" s="128"/>
      <c r="P320" s="128"/>
      <c r="Q320" s="31"/>
      <c r="R320" s="31"/>
      <c r="S320" s="31"/>
      <c r="T320" s="31"/>
      <c r="U320" s="31"/>
      <c r="V320" s="31"/>
      <c r="W320" s="31"/>
      <c r="X320" s="46"/>
      <c r="Y320" s="46"/>
      <c r="Z320" s="46"/>
      <c r="AA320" s="46"/>
      <c r="AB320" s="46"/>
      <c r="AC320" s="46"/>
    </row>
    <row r="321" spans="1:29" ht="39.950000000000003" customHeight="1" x14ac:dyDescent="0.45">
      <c r="A321" s="140"/>
      <c r="B321" s="152"/>
      <c r="C321" s="67">
        <v>318</v>
      </c>
      <c r="D321" s="78" t="s">
        <v>865</v>
      </c>
      <c r="E321" s="107" t="s">
        <v>851</v>
      </c>
      <c r="F321" s="51" t="s">
        <v>35</v>
      </c>
      <c r="G321" s="51" t="s">
        <v>157</v>
      </c>
      <c r="H321" s="95">
        <v>9.33</v>
      </c>
      <c r="I321" s="32"/>
      <c r="J321" s="38">
        <f t="shared" si="8"/>
        <v>0</v>
      </c>
      <c r="K321" s="39" t="str">
        <f t="shared" si="9"/>
        <v>OK</v>
      </c>
      <c r="L321" s="128"/>
      <c r="M321" s="128"/>
      <c r="N321" s="128"/>
      <c r="O321" s="128"/>
      <c r="P321" s="128"/>
      <c r="Q321" s="31"/>
      <c r="R321" s="31"/>
      <c r="S321" s="31"/>
      <c r="T321" s="31"/>
      <c r="U321" s="31"/>
      <c r="V321" s="31"/>
      <c r="W321" s="31"/>
      <c r="X321" s="46"/>
      <c r="Y321" s="46"/>
      <c r="Z321" s="46"/>
      <c r="AA321" s="46"/>
      <c r="AB321" s="46"/>
      <c r="AC321" s="46"/>
    </row>
    <row r="322" spans="1:29" ht="39.950000000000003" customHeight="1" x14ac:dyDescent="0.45">
      <c r="A322" s="140"/>
      <c r="B322" s="152"/>
      <c r="C322" s="67">
        <v>319</v>
      </c>
      <c r="D322" s="78" t="s">
        <v>866</v>
      </c>
      <c r="E322" s="107" t="s">
        <v>867</v>
      </c>
      <c r="F322" s="51" t="s">
        <v>35</v>
      </c>
      <c r="G322" s="51" t="s">
        <v>157</v>
      </c>
      <c r="H322" s="95">
        <v>7.59</v>
      </c>
      <c r="I322" s="32"/>
      <c r="J322" s="38">
        <f t="shared" si="8"/>
        <v>0</v>
      </c>
      <c r="K322" s="39" t="str">
        <f t="shared" si="9"/>
        <v>OK</v>
      </c>
      <c r="L322" s="128"/>
      <c r="M322" s="128"/>
      <c r="N322" s="128"/>
      <c r="O322" s="128"/>
      <c r="P322" s="128"/>
      <c r="Q322" s="31"/>
      <c r="R322" s="31"/>
      <c r="S322" s="31"/>
      <c r="T322" s="31"/>
      <c r="U322" s="31"/>
      <c r="V322" s="31"/>
      <c r="W322" s="31"/>
      <c r="X322" s="46"/>
      <c r="Y322" s="46"/>
      <c r="Z322" s="46"/>
      <c r="AA322" s="46"/>
      <c r="AB322" s="46"/>
      <c r="AC322" s="46"/>
    </row>
    <row r="323" spans="1:29" ht="39.950000000000003" customHeight="1" x14ac:dyDescent="0.45">
      <c r="A323" s="140"/>
      <c r="B323" s="152"/>
      <c r="C323" s="67">
        <v>320</v>
      </c>
      <c r="D323" s="78" t="s">
        <v>868</v>
      </c>
      <c r="E323" s="107" t="s">
        <v>869</v>
      </c>
      <c r="F323" s="51" t="s">
        <v>35</v>
      </c>
      <c r="G323" s="51" t="s">
        <v>157</v>
      </c>
      <c r="H323" s="95">
        <v>8.3000000000000007</v>
      </c>
      <c r="I323" s="32"/>
      <c r="J323" s="38">
        <f t="shared" si="8"/>
        <v>0</v>
      </c>
      <c r="K323" s="39" t="str">
        <f t="shared" si="9"/>
        <v>OK</v>
      </c>
      <c r="L323" s="128"/>
      <c r="M323" s="128"/>
      <c r="N323" s="128"/>
      <c r="O323" s="128"/>
      <c r="P323" s="128"/>
      <c r="Q323" s="31"/>
      <c r="R323" s="31"/>
      <c r="S323" s="31"/>
      <c r="T323" s="31"/>
      <c r="U323" s="31"/>
      <c r="V323" s="31"/>
      <c r="W323" s="31"/>
      <c r="X323" s="46"/>
      <c r="Y323" s="46"/>
      <c r="Z323" s="46"/>
      <c r="AA323" s="46"/>
      <c r="AB323" s="46"/>
      <c r="AC323" s="46"/>
    </row>
    <row r="324" spans="1:29" ht="39.950000000000003" customHeight="1" x14ac:dyDescent="0.45">
      <c r="A324" s="140"/>
      <c r="B324" s="152"/>
      <c r="C324" s="67">
        <v>321</v>
      </c>
      <c r="D324" s="78" t="s">
        <v>870</v>
      </c>
      <c r="E324" s="107" t="s">
        <v>871</v>
      </c>
      <c r="F324" s="51" t="s">
        <v>35</v>
      </c>
      <c r="G324" s="51" t="s">
        <v>157</v>
      </c>
      <c r="H324" s="95">
        <v>9.2899999999999991</v>
      </c>
      <c r="I324" s="32"/>
      <c r="J324" s="38">
        <f t="shared" si="8"/>
        <v>0</v>
      </c>
      <c r="K324" s="39" t="str">
        <f t="shared" si="9"/>
        <v>OK</v>
      </c>
      <c r="L324" s="128"/>
      <c r="M324" s="128"/>
      <c r="N324" s="128"/>
      <c r="O324" s="128"/>
      <c r="P324" s="128"/>
      <c r="Q324" s="31"/>
      <c r="R324" s="31"/>
      <c r="S324" s="31"/>
      <c r="T324" s="31"/>
      <c r="U324" s="31"/>
      <c r="V324" s="31"/>
      <c r="W324" s="31"/>
      <c r="X324" s="46"/>
      <c r="Y324" s="46"/>
      <c r="Z324" s="46"/>
      <c r="AA324" s="46"/>
      <c r="AB324" s="46"/>
      <c r="AC324" s="46"/>
    </row>
    <row r="325" spans="1:29" ht="39.950000000000003" customHeight="1" x14ac:dyDescent="0.45">
      <c r="A325" s="140"/>
      <c r="B325" s="152"/>
      <c r="C325" s="67">
        <v>322</v>
      </c>
      <c r="D325" s="78" t="s">
        <v>872</v>
      </c>
      <c r="E325" s="107" t="s">
        <v>873</v>
      </c>
      <c r="F325" s="51" t="s">
        <v>35</v>
      </c>
      <c r="G325" s="51" t="s">
        <v>157</v>
      </c>
      <c r="H325" s="95">
        <v>13.6</v>
      </c>
      <c r="I325" s="32"/>
      <c r="J325" s="38">
        <f t="shared" ref="J325:J388" si="10">I325-(SUM(L325:AC325))</f>
        <v>0</v>
      </c>
      <c r="K325" s="39" t="str">
        <f t="shared" ref="K325:K388" si="11">IF(J325&lt;0,"ATENÇÃO","OK")</f>
        <v>OK</v>
      </c>
      <c r="L325" s="128"/>
      <c r="M325" s="128"/>
      <c r="N325" s="128"/>
      <c r="O325" s="128"/>
      <c r="P325" s="128"/>
      <c r="Q325" s="31"/>
      <c r="R325" s="31"/>
      <c r="S325" s="31"/>
      <c r="T325" s="31"/>
      <c r="U325" s="31"/>
      <c r="V325" s="31"/>
      <c r="W325" s="31"/>
      <c r="X325" s="46"/>
      <c r="Y325" s="46"/>
      <c r="Z325" s="46"/>
      <c r="AA325" s="46"/>
      <c r="AB325" s="46"/>
      <c r="AC325" s="46"/>
    </row>
    <row r="326" spans="1:29" ht="39.950000000000003" customHeight="1" x14ac:dyDescent="0.45">
      <c r="A326" s="140"/>
      <c r="B326" s="152"/>
      <c r="C326" s="67">
        <v>323</v>
      </c>
      <c r="D326" s="78" t="s">
        <v>874</v>
      </c>
      <c r="E326" s="107" t="s">
        <v>875</v>
      </c>
      <c r="F326" s="51" t="s">
        <v>35</v>
      </c>
      <c r="G326" s="51" t="s">
        <v>157</v>
      </c>
      <c r="H326" s="95">
        <v>14.05</v>
      </c>
      <c r="I326" s="32"/>
      <c r="J326" s="38">
        <f t="shared" si="10"/>
        <v>0</v>
      </c>
      <c r="K326" s="39" t="str">
        <f t="shared" si="11"/>
        <v>OK</v>
      </c>
      <c r="L326" s="128"/>
      <c r="M326" s="128"/>
      <c r="N326" s="128"/>
      <c r="O326" s="128"/>
      <c r="P326" s="128"/>
      <c r="Q326" s="31"/>
      <c r="R326" s="31"/>
      <c r="S326" s="31"/>
      <c r="T326" s="31"/>
      <c r="U326" s="31"/>
      <c r="V326" s="31"/>
      <c r="W326" s="31"/>
      <c r="X326" s="46"/>
      <c r="Y326" s="46"/>
      <c r="Z326" s="46"/>
      <c r="AA326" s="46"/>
      <c r="AB326" s="46"/>
      <c r="AC326" s="46"/>
    </row>
    <row r="327" spans="1:29" ht="39.950000000000003" customHeight="1" x14ac:dyDescent="0.45">
      <c r="A327" s="140"/>
      <c r="B327" s="152"/>
      <c r="C327" s="67">
        <v>324</v>
      </c>
      <c r="D327" s="78" t="s">
        <v>876</v>
      </c>
      <c r="E327" s="107" t="s">
        <v>877</v>
      </c>
      <c r="F327" s="51" t="s">
        <v>35</v>
      </c>
      <c r="G327" s="51" t="s">
        <v>157</v>
      </c>
      <c r="H327" s="95">
        <v>7.39</v>
      </c>
      <c r="I327" s="32"/>
      <c r="J327" s="38">
        <f t="shared" si="10"/>
        <v>0</v>
      </c>
      <c r="K327" s="39" t="str">
        <f t="shared" si="11"/>
        <v>OK</v>
      </c>
      <c r="L327" s="128"/>
      <c r="M327" s="128"/>
      <c r="N327" s="128"/>
      <c r="O327" s="128"/>
      <c r="P327" s="128"/>
      <c r="Q327" s="31"/>
      <c r="R327" s="31"/>
      <c r="S327" s="31"/>
      <c r="T327" s="31"/>
      <c r="U327" s="31"/>
      <c r="V327" s="31"/>
      <c r="W327" s="31"/>
      <c r="X327" s="46"/>
      <c r="Y327" s="46"/>
      <c r="Z327" s="46"/>
      <c r="AA327" s="46"/>
      <c r="AB327" s="46"/>
      <c r="AC327" s="46"/>
    </row>
    <row r="328" spans="1:29" ht="39.950000000000003" customHeight="1" x14ac:dyDescent="0.45">
      <c r="A328" s="140"/>
      <c r="B328" s="152"/>
      <c r="C328" s="67">
        <v>325</v>
      </c>
      <c r="D328" s="78" t="s">
        <v>878</v>
      </c>
      <c r="E328" s="107" t="s">
        <v>879</v>
      </c>
      <c r="F328" s="51" t="s">
        <v>35</v>
      </c>
      <c r="G328" s="51" t="s">
        <v>157</v>
      </c>
      <c r="H328" s="95">
        <v>7.42</v>
      </c>
      <c r="I328" s="32">
        <v>1</v>
      </c>
      <c r="J328" s="38">
        <f t="shared" si="10"/>
        <v>1</v>
      </c>
      <c r="K328" s="39" t="str">
        <f t="shared" si="11"/>
        <v>OK</v>
      </c>
      <c r="L328" s="128"/>
      <c r="M328" s="128"/>
      <c r="N328" s="128"/>
      <c r="O328" s="128"/>
      <c r="P328" s="128"/>
      <c r="Q328" s="31"/>
      <c r="R328" s="31"/>
      <c r="S328" s="31"/>
      <c r="T328" s="31"/>
      <c r="U328" s="31"/>
      <c r="V328" s="31"/>
      <c r="W328" s="31"/>
      <c r="X328" s="46"/>
      <c r="Y328" s="46"/>
      <c r="Z328" s="46"/>
      <c r="AA328" s="46"/>
      <c r="AB328" s="46"/>
      <c r="AC328" s="46"/>
    </row>
    <row r="329" spans="1:29" ht="39.950000000000003" customHeight="1" x14ac:dyDescent="0.45">
      <c r="A329" s="140"/>
      <c r="B329" s="152"/>
      <c r="C329" s="67">
        <v>326</v>
      </c>
      <c r="D329" s="78" t="s">
        <v>880</v>
      </c>
      <c r="E329" s="107" t="s">
        <v>881</v>
      </c>
      <c r="F329" s="51" t="s">
        <v>35</v>
      </c>
      <c r="G329" s="51" t="s">
        <v>157</v>
      </c>
      <c r="H329" s="95">
        <v>10.09</v>
      </c>
      <c r="I329" s="32"/>
      <c r="J329" s="38">
        <f t="shared" si="10"/>
        <v>0</v>
      </c>
      <c r="K329" s="39" t="str">
        <f t="shared" si="11"/>
        <v>OK</v>
      </c>
      <c r="L329" s="128"/>
      <c r="M329" s="128"/>
      <c r="N329" s="128"/>
      <c r="O329" s="128"/>
      <c r="P329" s="128"/>
      <c r="Q329" s="31"/>
      <c r="R329" s="31"/>
      <c r="S329" s="31"/>
      <c r="T329" s="31"/>
      <c r="U329" s="31"/>
      <c r="V329" s="31"/>
      <c r="W329" s="31"/>
      <c r="X329" s="46"/>
      <c r="Y329" s="46"/>
      <c r="Z329" s="46"/>
      <c r="AA329" s="46"/>
      <c r="AB329" s="46"/>
      <c r="AC329" s="46"/>
    </row>
    <row r="330" spans="1:29" ht="39.950000000000003" customHeight="1" x14ac:dyDescent="0.45">
      <c r="A330" s="140"/>
      <c r="B330" s="152"/>
      <c r="C330" s="67">
        <v>327</v>
      </c>
      <c r="D330" s="78" t="s">
        <v>882</v>
      </c>
      <c r="E330" s="107" t="s">
        <v>883</v>
      </c>
      <c r="F330" s="51" t="s">
        <v>35</v>
      </c>
      <c r="G330" s="51" t="s">
        <v>157</v>
      </c>
      <c r="H330" s="95">
        <v>10.02</v>
      </c>
      <c r="I330" s="32"/>
      <c r="J330" s="38">
        <f t="shared" si="10"/>
        <v>0</v>
      </c>
      <c r="K330" s="39" t="str">
        <f t="shared" si="11"/>
        <v>OK</v>
      </c>
      <c r="L330" s="128"/>
      <c r="M330" s="128"/>
      <c r="N330" s="128"/>
      <c r="O330" s="128"/>
      <c r="P330" s="128"/>
      <c r="Q330" s="31"/>
      <c r="R330" s="31"/>
      <c r="S330" s="31"/>
      <c r="T330" s="31"/>
      <c r="U330" s="31"/>
      <c r="V330" s="31"/>
      <c r="W330" s="31"/>
      <c r="X330" s="46"/>
      <c r="Y330" s="46"/>
      <c r="Z330" s="46"/>
      <c r="AA330" s="46"/>
      <c r="AB330" s="46"/>
      <c r="AC330" s="46"/>
    </row>
    <row r="331" spans="1:29" ht="39.950000000000003" customHeight="1" x14ac:dyDescent="0.45">
      <c r="A331" s="140"/>
      <c r="B331" s="152"/>
      <c r="C331" s="67">
        <v>328</v>
      </c>
      <c r="D331" s="78" t="s">
        <v>884</v>
      </c>
      <c r="E331" s="107" t="s">
        <v>885</v>
      </c>
      <c r="F331" s="51" t="s">
        <v>35</v>
      </c>
      <c r="G331" s="51" t="s">
        <v>157</v>
      </c>
      <c r="H331" s="95">
        <v>9.7200000000000006</v>
      </c>
      <c r="I331" s="32"/>
      <c r="J331" s="38">
        <f t="shared" si="10"/>
        <v>0</v>
      </c>
      <c r="K331" s="39" t="str">
        <f t="shared" si="11"/>
        <v>OK</v>
      </c>
      <c r="L331" s="128"/>
      <c r="M331" s="128"/>
      <c r="N331" s="128"/>
      <c r="O331" s="128"/>
      <c r="P331" s="128"/>
      <c r="Q331" s="31"/>
      <c r="R331" s="31"/>
      <c r="S331" s="31"/>
      <c r="T331" s="31"/>
      <c r="U331" s="31"/>
      <c r="V331" s="31"/>
      <c r="W331" s="31"/>
      <c r="X331" s="46"/>
      <c r="Y331" s="46"/>
      <c r="Z331" s="46"/>
      <c r="AA331" s="46"/>
      <c r="AB331" s="46"/>
      <c r="AC331" s="46"/>
    </row>
    <row r="332" spans="1:29" ht="39.950000000000003" customHeight="1" x14ac:dyDescent="0.45">
      <c r="A332" s="140"/>
      <c r="B332" s="152"/>
      <c r="C332" s="67">
        <v>329</v>
      </c>
      <c r="D332" s="78" t="s">
        <v>886</v>
      </c>
      <c r="E332" s="107" t="s">
        <v>887</v>
      </c>
      <c r="F332" s="51" t="s">
        <v>35</v>
      </c>
      <c r="G332" s="51" t="s">
        <v>157</v>
      </c>
      <c r="H332" s="95">
        <v>10.5</v>
      </c>
      <c r="I332" s="32"/>
      <c r="J332" s="38">
        <f t="shared" si="10"/>
        <v>0</v>
      </c>
      <c r="K332" s="39" t="str">
        <f t="shared" si="11"/>
        <v>OK</v>
      </c>
      <c r="L332" s="128"/>
      <c r="M332" s="128"/>
      <c r="N332" s="128"/>
      <c r="O332" s="128"/>
      <c r="P332" s="128"/>
      <c r="Q332" s="31"/>
      <c r="R332" s="31"/>
      <c r="S332" s="31"/>
      <c r="T332" s="31"/>
      <c r="U332" s="31"/>
      <c r="V332" s="31"/>
      <c r="W332" s="31"/>
      <c r="X332" s="46"/>
      <c r="Y332" s="46"/>
      <c r="Z332" s="46"/>
      <c r="AA332" s="46"/>
      <c r="AB332" s="46"/>
      <c r="AC332" s="46"/>
    </row>
    <row r="333" spans="1:29" ht="39.950000000000003" customHeight="1" x14ac:dyDescent="0.45">
      <c r="A333" s="140"/>
      <c r="B333" s="152"/>
      <c r="C333" s="67">
        <v>330</v>
      </c>
      <c r="D333" s="78" t="s">
        <v>888</v>
      </c>
      <c r="E333" s="107" t="s">
        <v>889</v>
      </c>
      <c r="F333" s="51" t="s">
        <v>35</v>
      </c>
      <c r="G333" s="51" t="s">
        <v>157</v>
      </c>
      <c r="H333" s="95">
        <v>10.69</v>
      </c>
      <c r="I333" s="32"/>
      <c r="J333" s="38">
        <f t="shared" si="10"/>
        <v>0</v>
      </c>
      <c r="K333" s="39" t="str">
        <f t="shared" si="11"/>
        <v>OK</v>
      </c>
      <c r="L333" s="128"/>
      <c r="M333" s="128"/>
      <c r="N333" s="128"/>
      <c r="O333" s="128"/>
      <c r="P333" s="128"/>
      <c r="Q333" s="31"/>
      <c r="R333" s="31"/>
      <c r="S333" s="31"/>
      <c r="T333" s="31"/>
      <c r="U333" s="31"/>
      <c r="V333" s="31"/>
      <c r="W333" s="31"/>
      <c r="X333" s="46"/>
      <c r="Y333" s="46"/>
      <c r="Z333" s="46"/>
      <c r="AA333" s="46"/>
      <c r="AB333" s="46"/>
      <c r="AC333" s="46"/>
    </row>
    <row r="334" spans="1:29" ht="39.950000000000003" customHeight="1" x14ac:dyDescent="0.45">
      <c r="A334" s="140"/>
      <c r="B334" s="152"/>
      <c r="C334" s="67">
        <v>331</v>
      </c>
      <c r="D334" s="78" t="s">
        <v>890</v>
      </c>
      <c r="E334" s="107" t="s">
        <v>891</v>
      </c>
      <c r="F334" s="51" t="s">
        <v>35</v>
      </c>
      <c r="G334" s="51" t="s">
        <v>157</v>
      </c>
      <c r="H334" s="95">
        <v>42.99</v>
      </c>
      <c r="I334" s="32"/>
      <c r="J334" s="38">
        <f t="shared" si="10"/>
        <v>0</v>
      </c>
      <c r="K334" s="39" t="str">
        <f t="shared" si="11"/>
        <v>OK</v>
      </c>
      <c r="L334" s="128"/>
      <c r="M334" s="128"/>
      <c r="N334" s="128"/>
      <c r="O334" s="128"/>
      <c r="P334" s="128"/>
      <c r="Q334" s="31"/>
      <c r="R334" s="31"/>
      <c r="S334" s="31"/>
      <c r="T334" s="31"/>
      <c r="U334" s="31"/>
      <c r="V334" s="31"/>
      <c r="W334" s="31"/>
      <c r="X334" s="46"/>
      <c r="Y334" s="46"/>
      <c r="Z334" s="46"/>
      <c r="AA334" s="46"/>
      <c r="AB334" s="46"/>
      <c r="AC334" s="46"/>
    </row>
    <row r="335" spans="1:29" ht="39.950000000000003" customHeight="1" x14ac:dyDescent="0.45">
      <c r="A335" s="140"/>
      <c r="B335" s="152"/>
      <c r="C335" s="67">
        <v>332</v>
      </c>
      <c r="D335" s="78" t="s">
        <v>892</v>
      </c>
      <c r="E335" s="107" t="s">
        <v>849</v>
      </c>
      <c r="F335" s="51" t="s">
        <v>35</v>
      </c>
      <c r="G335" s="51" t="s">
        <v>157</v>
      </c>
      <c r="H335" s="95">
        <v>45.02</v>
      </c>
      <c r="I335" s="32"/>
      <c r="J335" s="38">
        <f t="shared" si="10"/>
        <v>0</v>
      </c>
      <c r="K335" s="39" t="str">
        <f t="shared" si="11"/>
        <v>OK</v>
      </c>
      <c r="L335" s="128"/>
      <c r="M335" s="128"/>
      <c r="N335" s="128"/>
      <c r="O335" s="128"/>
      <c r="P335" s="128"/>
      <c r="Q335" s="31"/>
      <c r="R335" s="31"/>
      <c r="S335" s="31"/>
      <c r="T335" s="31"/>
      <c r="U335" s="31"/>
      <c r="V335" s="31"/>
      <c r="W335" s="31"/>
      <c r="X335" s="46"/>
      <c r="Y335" s="46"/>
      <c r="Z335" s="46"/>
      <c r="AA335" s="46"/>
      <c r="AB335" s="46"/>
      <c r="AC335" s="46"/>
    </row>
    <row r="336" spans="1:29" ht="39.950000000000003" customHeight="1" x14ac:dyDescent="0.45">
      <c r="A336" s="140"/>
      <c r="B336" s="152"/>
      <c r="C336" s="67">
        <v>333</v>
      </c>
      <c r="D336" s="78" t="s">
        <v>893</v>
      </c>
      <c r="E336" s="107" t="s">
        <v>894</v>
      </c>
      <c r="F336" s="51" t="s">
        <v>35</v>
      </c>
      <c r="G336" s="51" t="s">
        <v>157</v>
      </c>
      <c r="H336" s="95">
        <v>31.05</v>
      </c>
      <c r="I336" s="32"/>
      <c r="J336" s="38">
        <f t="shared" si="10"/>
        <v>0</v>
      </c>
      <c r="K336" s="39" t="str">
        <f t="shared" si="11"/>
        <v>OK</v>
      </c>
      <c r="L336" s="128"/>
      <c r="M336" s="128"/>
      <c r="N336" s="128"/>
      <c r="O336" s="128"/>
      <c r="P336" s="128"/>
      <c r="Q336" s="31"/>
      <c r="R336" s="31"/>
      <c r="S336" s="31"/>
      <c r="T336" s="31"/>
      <c r="U336" s="31"/>
      <c r="V336" s="31"/>
      <c r="W336" s="31"/>
      <c r="X336" s="46"/>
      <c r="Y336" s="46"/>
      <c r="Z336" s="46"/>
      <c r="AA336" s="46"/>
      <c r="AB336" s="46"/>
      <c r="AC336" s="46"/>
    </row>
    <row r="337" spans="1:29" ht="39.950000000000003" customHeight="1" x14ac:dyDescent="0.45">
      <c r="A337" s="140"/>
      <c r="B337" s="152"/>
      <c r="C337" s="67">
        <v>334</v>
      </c>
      <c r="D337" s="78" t="s">
        <v>895</v>
      </c>
      <c r="E337" s="107" t="s">
        <v>842</v>
      </c>
      <c r="F337" s="51" t="s">
        <v>35</v>
      </c>
      <c r="G337" s="51" t="s">
        <v>157</v>
      </c>
      <c r="H337" s="95">
        <v>23.69</v>
      </c>
      <c r="I337" s="32"/>
      <c r="J337" s="38">
        <f t="shared" si="10"/>
        <v>0</v>
      </c>
      <c r="K337" s="39" t="str">
        <f t="shared" si="11"/>
        <v>OK</v>
      </c>
      <c r="L337" s="128"/>
      <c r="M337" s="128"/>
      <c r="N337" s="128"/>
      <c r="O337" s="128"/>
      <c r="P337" s="128"/>
      <c r="Q337" s="31"/>
      <c r="R337" s="31"/>
      <c r="S337" s="31"/>
      <c r="T337" s="31"/>
      <c r="U337" s="31"/>
      <c r="V337" s="31"/>
      <c r="W337" s="31"/>
      <c r="X337" s="46"/>
      <c r="Y337" s="46"/>
      <c r="Z337" s="46"/>
      <c r="AA337" s="46"/>
      <c r="AB337" s="46"/>
      <c r="AC337" s="46"/>
    </row>
    <row r="338" spans="1:29" ht="39.950000000000003" customHeight="1" x14ac:dyDescent="0.45">
      <c r="A338" s="140"/>
      <c r="B338" s="152"/>
      <c r="C338" s="67">
        <v>335</v>
      </c>
      <c r="D338" s="78" t="s">
        <v>896</v>
      </c>
      <c r="E338" s="107" t="s">
        <v>897</v>
      </c>
      <c r="F338" s="51" t="s">
        <v>35</v>
      </c>
      <c r="G338" s="51" t="s">
        <v>157</v>
      </c>
      <c r="H338" s="95">
        <v>30.41</v>
      </c>
      <c r="I338" s="32"/>
      <c r="J338" s="38">
        <f t="shared" si="10"/>
        <v>0</v>
      </c>
      <c r="K338" s="39" t="str">
        <f t="shared" si="11"/>
        <v>OK</v>
      </c>
      <c r="L338" s="128"/>
      <c r="M338" s="128"/>
      <c r="N338" s="128"/>
      <c r="O338" s="128"/>
      <c r="P338" s="128"/>
      <c r="Q338" s="31"/>
      <c r="R338" s="31"/>
      <c r="S338" s="31"/>
      <c r="T338" s="31"/>
      <c r="U338" s="31"/>
      <c r="V338" s="31"/>
      <c r="W338" s="31"/>
      <c r="X338" s="46"/>
      <c r="Y338" s="46"/>
      <c r="Z338" s="46"/>
      <c r="AA338" s="46"/>
      <c r="AB338" s="46"/>
      <c r="AC338" s="46"/>
    </row>
    <row r="339" spans="1:29" ht="39.950000000000003" customHeight="1" x14ac:dyDescent="0.45">
      <c r="A339" s="140"/>
      <c r="B339" s="152"/>
      <c r="C339" s="67">
        <v>336</v>
      </c>
      <c r="D339" s="78" t="s">
        <v>898</v>
      </c>
      <c r="E339" s="107" t="s">
        <v>899</v>
      </c>
      <c r="F339" s="51" t="s">
        <v>35</v>
      </c>
      <c r="G339" s="51" t="s">
        <v>157</v>
      </c>
      <c r="H339" s="95">
        <v>56.71</v>
      </c>
      <c r="I339" s="32">
        <v>1</v>
      </c>
      <c r="J339" s="38">
        <f t="shared" si="10"/>
        <v>1</v>
      </c>
      <c r="K339" s="39" t="str">
        <f t="shared" si="11"/>
        <v>OK</v>
      </c>
      <c r="L339" s="128"/>
      <c r="M339" s="128"/>
      <c r="N339" s="128"/>
      <c r="O339" s="128"/>
      <c r="P339" s="128"/>
      <c r="Q339" s="31"/>
      <c r="R339" s="31"/>
      <c r="S339" s="31"/>
      <c r="T339" s="31"/>
      <c r="U339" s="31"/>
      <c r="V339" s="31"/>
      <c r="W339" s="31"/>
      <c r="X339" s="46"/>
      <c r="Y339" s="46"/>
      <c r="Z339" s="46"/>
      <c r="AA339" s="46"/>
      <c r="AB339" s="46"/>
      <c r="AC339" s="46"/>
    </row>
    <row r="340" spans="1:29" ht="39.950000000000003" customHeight="1" x14ac:dyDescent="0.45">
      <c r="A340" s="140"/>
      <c r="B340" s="152"/>
      <c r="C340" s="67">
        <v>337</v>
      </c>
      <c r="D340" s="78" t="s">
        <v>900</v>
      </c>
      <c r="E340" s="107" t="s">
        <v>901</v>
      </c>
      <c r="F340" s="51" t="s">
        <v>35</v>
      </c>
      <c r="G340" s="51" t="s">
        <v>157</v>
      </c>
      <c r="H340" s="95">
        <v>263.06</v>
      </c>
      <c r="I340" s="32">
        <v>1</v>
      </c>
      <c r="J340" s="38">
        <f t="shared" si="10"/>
        <v>1</v>
      </c>
      <c r="K340" s="39" t="str">
        <f t="shared" si="11"/>
        <v>OK</v>
      </c>
      <c r="L340" s="128"/>
      <c r="M340" s="128"/>
      <c r="N340" s="128"/>
      <c r="O340" s="128"/>
      <c r="P340" s="128"/>
      <c r="Q340" s="31"/>
      <c r="R340" s="31"/>
      <c r="S340" s="31"/>
      <c r="T340" s="31"/>
      <c r="U340" s="31"/>
      <c r="V340" s="31"/>
      <c r="W340" s="31"/>
      <c r="X340" s="46"/>
      <c r="Y340" s="46"/>
      <c r="Z340" s="46"/>
      <c r="AA340" s="46"/>
      <c r="AB340" s="46"/>
      <c r="AC340" s="46"/>
    </row>
    <row r="341" spans="1:29" ht="39.950000000000003" customHeight="1" x14ac:dyDescent="0.45">
      <c r="A341" s="140"/>
      <c r="B341" s="152"/>
      <c r="C341" s="68">
        <v>338</v>
      </c>
      <c r="D341" s="83" t="s">
        <v>902</v>
      </c>
      <c r="E341" s="109" t="s">
        <v>903</v>
      </c>
      <c r="F341" s="42" t="s">
        <v>99</v>
      </c>
      <c r="G341" s="52" t="s">
        <v>157</v>
      </c>
      <c r="H341" s="96">
        <v>30.81</v>
      </c>
      <c r="I341" s="32"/>
      <c r="J341" s="38">
        <f t="shared" si="10"/>
        <v>0</v>
      </c>
      <c r="K341" s="39" t="str">
        <f t="shared" si="11"/>
        <v>OK</v>
      </c>
      <c r="L341" s="128"/>
      <c r="M341" s="128"/>
      <c r="N341" s="128"/>
      <c r="O341" s="128"/>
      <c r="P341" s="128"/>
      <c r="Q341" s="31"/>
      <c r="R341" s="31"/>
      <c r="S341" s="31"/>
      <c r="T341" s="31"/>
      <c r="U341" s="31"/>
      <c r="V341" s="31"/>
      <c r="W341" s="31"/>
      <c r="X341" s="46"/>
      <c r="Y341" s="46"/>
      <c r="Z341" s="46"/>
      <c r="AA341" s="46"/>
      <c r="AB341" s="46"/>
      <c r="AC341" s="46"/>
    </row>
    <row r="342" spans="1:29" ht="39.950000000000003" customHeight="1" x14ac:dyDescent="0.45">
      <c r="A342" s="140"/>
      <c r="B342" s="152"/>
      <c r="C342" s="68">
        <v>339</v>
      </c>
      <c r="D342" s="83" t="s">
        <v>1193</v>
      </c>
      <c r="E342" s="109" t="s">
        <v>904</v>
      </c>
      <c r="F342" s="52" t="s">
        <v>424</v>
      </c>
      <c r="G342" s="52" t="s">
        <v>157</v>
      </c>
      <c r="H342" s="96">
        <v>3907.4</v>
      </c>
      <c r="I342" s="32"/>
      <c r="J342" s="38">
        <f t="shared" si="10"/>
        <v>0</v>
      </c>
      <c r="K342" s="39" t="str">
        <f t="shared" si="11"/>
        <v>OK</v>
      </c>
      <c r="L342" s="128"/>
      <c r="M342" s="128"/>
      <c r="N342" s="128"/>
      <c r="O342" s="128"/>
      <c r="P342" s="128"/>
      <c r="Q342" s="31"/>
      <c r="R342" s="31"/>
      <c r="S342" s="31"/>
      <c r="T342" s="31"/>
      <c r="U342" s="31"/>
      <c r="V342" s="31"/>
      <c r="W342" s="31"/>
      <c r="X342" s="46"/>
      <c r="Y342" s="46"/>
      <c r="Z342" s="46"/>
      <c r="AA342" s="46"/>
      <c r="AB342" s="46"/>
      <c r="AC342" s="46"/>
    </row>
    <row r="343" spans="1:29" ht="39.950000000000003" customHeight="1" x14ac:dyDescent="0.45">
      <c r="A343" s="140"/>
      <c r="B343" s="152"/>
      <c r="C343" s="67">
        <v>340</v>
      </c>
      <c r="D343" s="78" t="s">
        <v>905</v>
      </c>
      <c r="E343" s="107" t="s">
        <v>906</v>
      </c>
      <c r="F343" s="52" t="s">
        <v>35</v>
      </c>
      <c r="G343" s="52" t="s">
        <v>157</v>
      </c>
      <c r="H343" s="96">
        <v>15.19</v>
      </c>
      <c r="I343" s="32"/>
      <c r="J343" s="38">
        <f t="shared" si="10"/>
        <v>0</v>
      </c>
      <c r="K343" s="39" t="str">
        <f t="shared" si="11"/>
        <v>OK</v>
      </c>
      <c r="L343" s="128"/>
      <c r="M343" s="128"/>
      <c r="N343" s="128"/>
      <c r="O343" s="128"/>
      <c r="P343" s="128"/>
      <c r="Q343" s="31"/>
      <c r="R343" s="31"/>
      <c r="S343" s="31"/>
      <c r="T343" s="31"/>
      <c r="U343" s="31"/>
      <c r="V343" s="31"/>
      <c r="W343" s="31"/>
      <c r="X343" s="46"/>
      <c r="Y343" s="46"/>
      <c r="Z343" s="46"/>
      <c r="AA343" s="46"/>
      <c r="AB343" s="46"/>
      <c r="AC343" s="46"/>
    </row>
    <row r="344" spans="1:29" ht="39.950000000000003" customHeight="1" x14ac:dyDescent="0.45">
      <c r="A344" s="140"/>
      <c r="B344" s="152"/>
      <c r="C344" s="67">
        <v>341</v>
      </c>
      <c r="D344" s="78" t="s">
        <v>907</v>
      </c>
      <c r="E344" s="107" t="s">
        <v>908</v>
      </c>
      <c r="F344" s="52" t="s">
        <v>233</v>
      </c>
      <c r="G344" s="52" t="s">
        <v>157</v>
      </c>
      <c r="H344" s="96">
        <v>310</v>
      </c>
      <c r="I344" s="32"/>
      <c r="J344" s="38">
        <f t="shared" si="10"/>
        <v>0</v>
      </c>
      <c r="K344" s="39" t="str">
        <f t="shared" si="11"/>
        <v>OK</v>
      </c>
      <c r="L344" s="128"/>
      <c r="M344" s="128"/>
      <c r="N344" s="128"/>
      <c r="O344" s="128"/>
      <c r="P344" s="128"/>
      <c r="Q344" s="31"/>
      <c r="R344" s="31"/>
      <c r="S344" s="31"/>
      <c r="T344" s="31"/>
      <c r="U344" s="31"/>
      <c r="V344" s="31"/>
      <c r="W344" s="31"/>
      <c r="X344" s="46"/>
      <c r="Y344" s="46"/>
      <c r="Z344" s="46"/>
      <c r="AA344" s="46"/>
      <c r="AB344" s="46"/>
      <c r="AC344" s="46"/>
    </row>
    <row r="345" spans="1:29" ht="39.950000000000003" customHeight="1" x14ac:dyDescent="0.45">
      <c r="A345" s="140"/>
      <c r="B345" s="152"/>
      <c r="C345" s="68">
        <v>342</v>
      </c>
      <c r="D345" s="83" t="s">
        <v>909</v>
      </c>
      <c r="E345" s="109" t="s">
        <v>910</v>
      </c>
      <c r="F345" s="42" t="s">
        <v>99</v>
      </c>
      <c r="G345" s="52" t="s">
        <v>157</v>
      </c>
      <c r="H345" s="96">
        <v>24.83</v>
      </c>
      <c r="I345" s="32"/>
      <c r="J345" s="38">
        <f t="shared" si="10"/>
        <v>0</v>
      </c>
      <c r="K345" s="39" t="str">
        <f t="shared" si="11"/>
        <v>OK</v>
      </c>
      <c r="L345" s="128"/>
      <c r="M345" s="128"/>
      <c r="N345" s="128"/>
      <c r="O345" s="128"/>
      <c r="P345" s="128"/>
      <c r="Q345" s="31"/>
      <c r="R345" s="31"/>
      <c r="S345" s="31"/>
      <c r="T345" s="31"/>
      <c r="U345" s="31"/>
      <c r="V345" s="31"/>
      <c r="W345" s="31"/>
      <c r="X345" s="46"/>
      <c r="Y345" s="46"/>
      <c r="Z345" s="46"/>
      <c r="AA345" s="46"/>
      <c r="AB345" s="46"/>
      <c r="AC345" s="46"/>
    </row>
    <row r="346" spans="1:29" ht="39.950000000000003" customHeight="1" x14ac:dyDescent="0.45">
      <c r="A346" s="140"/>
      <c r="B346" s="152"/>
      <c r="C346" s="68">
        <v>343</v>
      </c>
      <c r="D346" s="78" t="s">
        <v>911</v>
      </c>
      <c r="E346" s="107" t="s">
        <v>912</v>
      </c>
      <c r="F346" s="51" t="s">
        <v>4</v>
      </c>
      <c r="G346" s="52" t="s">
        <v>157</v>
      </c>
      <c r="H346" s="96">
        <v>33.64</v>
      </c>
      <c r="I346" s="32"/>
      <c r="J346" s="38">
        <f t="shared" si="10"/>
        <v>0</v>
      </c>
      <c r="K346" s="39" t="str">
        <f t="shared" si="11"/>
        <v>OK</v>
      </c>
      <c r="L346" s="128"/>
      <c r="M346" s="128"/>
      <c r="N346" s="128"/>
      <c r="O346" s="128"/>
      <c r="P346" s="128"/>
      <c r="Q346" s="31"/>
      <c r="R346" s="31"/>
      <c r="S346" s="31"/>
      <c r="T346" s="31"/>
      <c r="U346" s="31"/>
      <c r="V346" s="31"/>
      <c r="W346" s="31"/>
      <c r="X346" s="46"/>
      <c r="Y346" s="46"/>
      <c r="Z346" s="46"/>
      <c r="AA346" s="46"/>
      <c r="AB346" s="46"/>
      <c r="AC346" s="46"/>
    </row>
    <row r="347" spans="1:29" ht="39.950000000000003" customHeight="1" x14ac:dyDescent="0.45">
      <c r="A347" s="140"/>
      <c r="B347" s="152"/>
      <c r="C347" s="67">
        <v>344</v>
      </c>
      <c r="D347" s="78" t="s">
        <v>913</v>
      </c>
      <c r="E347" s="107" t="s">
        <v>914</v>
      </c>
      <c r="F347" s="52" t="s">
        <v>233</v>
      </c>
      <c r="G347" s="52" t="s">
        <v>157</v>
      </c>
      <c r="H347" s="96">
        <v>97.8</v>
      </c>
      <c r="I347" s="32"/>
      <c r="J347" s="38">
        <f t="shared" si="10"/>
        <v>0</v>
      </c>
      <c r="K347" s="39" t="str">
        <f t="shared" si="11"/>
        <v>OK</v>
      </c>
      <c r="L347" s="128"/>
      <c r="M347" s="128"/>
      <c r="N347" s="128"/>
      <c r="O347" s="128"/>
      <c r="P347" s="128"/>
      <c r="Q347" s="31"/>
      <c r="R347" s="31"/>
      <c r="S347" s="31"/>
      <c r="T347" s="31"/>
      <c r="U347" s="31"/>
      <c r="V347" s="31"/>
      <c r="W347" s="31"/>
      <c r="X347" s="46"/>
      <c r="Y347" s="46"/>
      <c r="Z347" s="46"/>
      <c r="AA347" s="46"/>
      <c r="AB347" s="46"/>
      <c r="AC347" s="46"/>
    </row>
    <row r="348" spans="1:29" ht="39.950000000000003" customHeight="1" x14ac:dyDescent="0.45">
      <c r="A348" s="140"/>
      <c r="B348" s="152"/>
      <c r="C348" s="68">
        <v>345</v>
      </c>
      <c r="D348" s="83" t="s">
        <v>915</v>
      </c>
      <c r="E348" s="109" t="s">
        <v>916</v>
      </c>
      <c r="F348" s="42" t="s">
        <v>99</v>
      </c>
      <c r="G348" s="52" t="s">
        <v>157</v>
      </c>
      <c r="H348" s="96">
        <v>16.850000000000001</v>
      </c>
      <c r="I348" s="32"/>
      <c r="J348" s="38">
        <f t="shared" si="10"/>
        <v>0</v>
      </c>
      <c r="K348" s="39" t="str">
        <f t="shared" si="11"/>
        <v>OK</v>
      </c>
      <c r="L348" s="128"/>
      <c r="M348" s="128"/>
      <c r="N348" s="128"/>
      <c r="O348" s="128"/>
      <c r="P348" s="128"/>
      <c r="Q348" s="31"/>
      <c r="R348" s="31"/>
      <c r="S348" s="31"/>
      <c r="T348" s="31"/>
      <c r="U348" s="31"/>
      <c r="V348" s="31"/>
      <c r="W348" s="31"/>
      <c r="X348" s="46"/>
      <c r="Y348" s="46"/>
      <c r="Z348" s="46"/>
      <c r="AA348" s="46"/>
      <c r="AB348" s="46"/>
      <c r="AC348" s="46"/>
    </row>
    <row r="349" spans="1:29" ht="39.950000000000003" customHeight="1" x14ac:dyDescent="0.45">
      <c r="A349" s="140"/>
      <c r="B349" s="152"/>
      <c r="C349" s="68">
        <v>346</v>
      </c>
      <c r="D349" s="85" t="s">
        <v>917</v>
      </c>
      <c r="E349" s="110" t="s">
        <v>918</v>
      </c>
      <c r="F349" s="51" t="s">
        <v>35</v>
      </c>
      <c r="G349" s="52" t="s">
        <v>157</v>
      </c>
      <c r="H349" s="96">
        <v>170.39</v>
      </c>
      <c r="I349" s="32"/>
      <c r="J349" s="38">
        <f t="shared" si="10"/>
        <v>0</v>
      </c>
      <c r="K349" s="39" t="str">
        <f t="shared" si="11"/>
        <v>OK</v>
      </c>
      <c r="L349" s="128"/>
      <c r="M349" s="128"/>
      <c r="N349" s="128"/>
      <c r="O349" s="128"/>
      <c r="P349" s="128"/>
      <c r="Q349" s="31"/>
      <c r="R349" s="31"/>
      <c r="S349" s="31"/>
      <c r="T349" s="31"/>
      <c r="U349" s="31"/>
      <c r="V349" s="31"/>
      <c r="W349" s="31"/>
      <c r="X349" s="46"/>
      <c r="Y349" s="46"/>
      <c r="Z349" s="46"/>
      <c r="AA349" s="46"/>
      <c r="AB349" s="46"/>
      <c r="AC349" s="46"/>
    </row>
    <row r="350" spans="1:29" ht="39.950000000000003" customHeight="1" x14ac:dyDescent="0.45">
      <c r="A350" s="140"/>
      <c r="B350" s="152"/>
      <c r="C350" s="67">
        <v>347</v>
      </c>
      <c r="D350" s="78" t="s">
        <v>919</v>
      </c>
      <c r="E350" s="107" t="s">
        <v>920</v>
      </c>
      <c r="F350" s="52" t="s">
        <v>35</v>
      </c>
      <c r="G350" s="52" t="s">
        <v>157</v>
      </c>
      <c r="H350" s="96">
        <v>188</v>
      </c>
      <c r="I350" s="32"/>
      <c r="J350" s="38">
        <f t="shared" si="10"/>
        <v>0</v>
      </c>
      <c r="K350" s="39" t="str">
        <f t="shared" si="11"/>
        <v>OK</v>
      </c>
      <c r="L350" s="128"/>
      <c r="M350" s="128"/>
      <c r="N350" s="128"/>
      <c r="O350" s="128"/>
      <c r="P350" s="128"/>
      <c r="Q350" s="31"/>
      <c r="R350" s="31"/>
      <c r="S350" s="31"/>
      <c r="T350" s="31"/>
      <c r="U350" s="31"/>
      <c r="V350" s="31"/>
      <c r="W350" s="31"/>
      <c r="X350" s="46"/>
      <c r="Y350" s="46"/>
      <c r="Z350" s="46"/>
      <c r="AA350" s="46"/>
      <c r="AB350" s="46"/>
      <c r="AC350" s="46"/>
    </row>
    <row r="351" spans="1:29" ht="39.950000000000003" customHeight="1" x14ac:dyDescent="0.45">
      <c r="A351" s="141"/>
      <c r="B351" s="153"/>
      <c r="C351" s="67">
        <v>348</v>
      </c>
      <c r="D351" s="78" t="s">
        <v>921</v>
      </c>
      <c r="E351" s="107" t="s">
        <v>920</v>
      </c>
      <c r="F351" s="52" t="s">
        <v>233</v>
      </c>
      <c r="G351" s="52" t="s">
        <v>157</v>
      </c>
      <c r="H351" s="96">
        <v>188</v>
      </c>
      <c r="I351" s="32"/>
      <c r="J351" s="38">
        <f t="shared" si="10"/>
        <v>0</v>
      </c>
      <c r="K351" s="39" t="str">
        <f t="shared" si="11"/>
        <v>OK</v>
      </c>
      <c r="L351" s="128"/>
      <c r="M351" s="128"/>
      <c r="N351" s="128"/>
      <c r="O351" s="128"/>
      <c r="P351" s="128"/>
      <c r="Q351" s="31"/>
      <c r="R351" s="31"/>
      <c r="S351" s="31"/>
      <c r="T351" s="31"/>
      <c r="U351" s="31"/>
      <c r="V351" s="31"/>
      <c r="W351" s="31"/>
      <c r="X351" s="46"/>
      <c r="Y351" s="46"/>
      <c r="Z351" s="46"/>
      <c r="AA351" s="46"/>
      <c r="AB351" s="46"/>
      <c r="AC351" s="46"/>
    </row>
    <row r="352" spans="1:29" ht="39.950000000000003" customHeight="1" x14ac:dyDescent="0.45">
      <c r="A352" s="154">
        <v>7</v>
      </c>
      <c r="B352" s="159" t="s">
        <v>922</v>
      </c>
      <c r="C352" s="66">
        <v>349</v>
      </c>
      <c r="D352" s="75" t="s">
        <v>488</v>
      </c>
      <c r="E352" s="115" t="s">
        <v>923</v>
      </c>
      <c r="F352" s="49" t="s">
        <v>35</v>
      </c>
      <c r="G352" s="49" t="s">
        <v>40</v>
      </c>
      <c r="H352" s="94">
        <v>32</v>
      </c>
      <c r="I352" s="32"/>
      <c r="J352" s="38">
        <f t="shared" si="10"/>
        <v>0</v>
      </c>
      <c r="K352" s="39" t="str">
        <f t="shared" si="11"/>
        <v>OK</v>
      </c>
      <c r="L352" s="128"/>
      <c r="M352" s="128"/>
      <c r="N352" s="128"/>
      <c r="O352" s="128"/>
      <c r="P352" s="128"/>
      <c r="Q352" s="31"/>
      <c r="R352" s="31"/>
      <c r="S352" s="31"/>
      <c r="T352" s="31"/>
      <c r="U352" s="31"/>
      <c r="V352" s="31"/>
      <c r="W352" s="31"/>
      <c r="X352" s="46"/>
      <c r="Y352" s="46"/>
      <c r="Z352" s="46"/>
      <c r="AA352" s="46"/>
      <c r="AB352" s="46"/>
      <c r="AC352" s="46"/>
    </row>
    <row r="353" spans="1:29" ht="39.950000000000003" customHeight="1" x14ac:dyDescent="0.45">
      <c r="A353" s="155"/>
      <c r="B353" s="157"/>
      <c r="C353" s="66">
        <v>350</v>
      </c>
      <c r="D353" s="75" t="s">
        <v>235</v>
      </c>
      <c r="E353" s="115" t="s">
        <v>924</v>
      </c>
      <c r="F353" s="49" t="s">
        <v>35</v>
      </c>
      <c r="G353" s="49" t="s">
        <v>40</v>
      </c>
      <c r="H353" s="94">
        <v>35</v>
      </c>
      <c r="I353" s="32">
        <v>20</v>
      </c>
      <c r="J353" s="38">
        <f t="shared" si="10"/>
        <v>20</v>
      </c>
      <c r="K353" s="39" t="str">
        <f t="shared" si="11"/>
        <v>OK</v>
      </c>
      <c r="L353" s="128"/>
      <c r="M353" s="128"/>
      <c r="N353" s="128"/>
      <c r="O353" s="128"/>
      <c r="P353" s="128"/>
      <c r="Q353" s="31"/>
      <c r="R353" s="31"/>
      <c r="S353" s="31"/>
      <c r="T353" s="31"/>
      <c r="U353" s="31"/>
      <c r="V353" s="31"/>
      <c r="W353" s="31"/>
      <c r="X353" s="46"/>
      <c r="Y353" s="46"/>
      <c r="Z353" s="46"/>
      <c r="AA353" s="46"/>
      <c r="AB353" s="46"/>
      <c r="AC353" s="46"/>
    </row>
    <row r="354" spans="1:29" ht="39.950000000000003" customHeight="1" x14ac:dyDescent="0.45">
      <c r="A354" s="155"/>
      <c r="B354" s="157"/>
      <c r="C354" s="66">
        <v>351</v>
      </c>
      <c r="D354" s="75" t="s">
        <v>925</v>
      </c>
      <c r="E354" s="115" t="s">
        <v>926</v>
      </c>
      <c r="F354" s="49" t="s">
        <v>35</v>
      </c>
      <c r="G354" s="49" t="s">
        <v>40</v>
      </c>
      <c r="H354" s="94">
        <v>78.78</v>
      </c>
      <c r="I354" s="32"/>
      <c r="J354" s="38">
        <f t="shared" si="10"/>
        <v>0</v>
      </c>
      <c r="K354" s="39" t="str">
        <f t="shared" si="11"/>
        <v>OK</v>
      </c>
      <c r="L354" s="128"/>
      <c r="M354" s="128"/>
      <c r="N354" s="128"/>
      <c r="O354" s="128"/>
      <c r="P354" s="128"/>
      <c r="Q354" s="31"/>
      <c r="R354" s="31"/>
      <c r="S354" s="31"/>
      <c r="T354" s="31"/>
      <c r="U354" s="31"/>
      <c r="V354" s="31"/>
      <c r="W354" s="31"/>
      <c r="X354" s="46"/>
      <c r="Y354" s="46"/>
      <c r="Z354" s="46"/>
      <c r="AA354" s="46"/>
      <c r="AB354" s="46"/>
      <c r="AC354" s="46"/>
    </row>
    <row r="355" spans="1:29" ht="39.950000000000003" customHeight="1" x14ac:dyDescent="0.45">
      <c r="A355" s="155"/>
      <c r="B355" s="157"/>
      <c r="C355" s="66">
        <v>352</v>
      </c>
      <c r="D355" s="75" t="s">
        <v>236</v>
      </c>
      <c r="E355" s="115" t="s">
        <v>927</v>
      </c>
      <c r="F355" s="49" t="s">
        <v>35</v>
      </c>
      <c r="G355" s="49" t="s">
        <v>40</v>
      </c>
      <c r="H355" s="94">
        <v>19.13</v>
      </c>
      <c r="I355" s="32"/>
      <c r="J355" s="38">
        <f t="shared" si="10"/>
        <v>0</v>
      </c>
      <c r="K355" s="39" t="str">
        <f t="shared" si="11"/>
        <v>OK</v>
      </c>
      <c r="L355" s="128"/>
      <c r="M355" s="128"/>
      <c r="N355" s="128"/>
      <c r="O355" s="128"/>
      <c r="P355" s="128"/>
      <c r="Q355" s="31"/>
      <c r="R355" s="31"/>
      <c r="S355" s="31"/>
      <c r="T355" s="31"/>
      <c r="U355" s="31"/>
      <c r="V355" s="31"/>
      <c r="W355" s="31"/>
      <c r="X355" s="46"/>
      <c r="Y355" s="46"/>
      <c r="Z355" s="46"/>
      <c r="AA355" s="46"/>
      <c r="AB355" s="46"/>
      <c r="AC355" s="46"/>
    </row>
    <row r="356" spans="1:29" ht="39.950000000000003" customHeight="1" x14ac:dyDescent="0.45">
      <c r="A356" s="155"/>
      <c r="B356" s="157"/>
      <c r="C356" s="66">
        <v>353</v>
      </c>
      <c r="D356" s="75" t="s">
        <v>928</v>
      </c>
      <c r="E356" s="115" t="s">
        <v>929</v>
      </c>
      <c r="F356" s="49" t="s">
        <v>35</v>
      </c>
      <c r="G356" s="49" t="s">
        <v>40</v>
      </c>
      <c r="H356" s="94">
        <v>25.24</v>
      </c>
      <c r="I356" s="32"/>
      <c r="J356" s="38">
        <f t="shared" si="10"/>
        <v>0</v>
      </c>
      <c r="K356" s="39" t="str">
        <f t="shared" si="11"/>
        <v>OK</v>
      </c>
      <c r="L356" s="128"/>
      <c r="M356" s="128"/>
      <c r="N356" s="128"/>
      <c r="O356" s="128"/>
      <c r="P356" s="128"/>
      <c r="Q356" s="31"/>
      <c r="R356" s="31"/>
      <c r="S356" s="31"/>
      <c r="T356" s="31"/>
      <c r="U356" s="31"/>
      <c r="V356" s="31"/>
      <c r="W356" s="31"/>
      <c r="X356" s="46"/>
      <c r="Y356" s="46"/>
      <c r="Z356" s="46"/>
      <c r="AA356" s="46"/>
      <c r="AB356" s="46"/>
      <c r="AC356" s="46"/>
    </row>
    <row r="357" spans="1:29" ht="39.950000000000003" customHeight="1" x14ac:dyDescent="0.45">
      <c r="A357" s="155"/>
      <c r="B357" s="157"/>
      <c r="C357" s="66">
        <v>354</v>
      </c>
      <c r="D357" s="75" t="s">
        <v>489</v>
      </c>
      <c r="E357" s="115" t="s">
        <v>930</v>
      </c>
      <c r="F357" s="49" t="s">
        <v>35</v>
      </c>
      <c r="G357" s="49" t="s">
        <v>40</v>
      </c>
      <c r="H357" s="94">
        <v>68.48</v>
      </c>
      <c r="I357" s="32"/>
      <c r="J357" s="38">
        <f t="shared" si="10"/>
        <v>0</v>
      </c>
      <c r="K357" s="39" t="str">
        <f t="shared" si="11"/>
        <v>OK</v>
      </c>
      <c r="L357" s="128"/>
      <c r="M357" s="128"/>
      <c r="N357" s="128"/>
      <c r="O357" s="128"/>
      <c r="P357" s="128"/>
      <c r="Q357" s="31"/>
      <c r="R357" s="31"/>
      <c r="S357" s="31"/>
      <c r="T357" s="31"/>
      <c r="U357" s="31"/>
      <c r="V357" s="31"/>
      <c r="W357" s="31"/>
      <c r="X357" s="46"/>
      <c r="Y357" s="46"/>
      <c r="Z357" s="46"/>
      <c r="AA357" s="46"/>
      <c r="AB357" s="46"/>
      <c r="AC357" s="46"/>
    </row>
    <row r="358" spans="1:29" ht="39.950000000000003" customHeight="1" x14ac:dyDescent="0.45">
      <c r="A358" s="155"/>
      <c r="B358" s="157"/>
      <c r="C358" s="66">
        <v>355</v>
      </c>
      <c r="D358" s="75" t="s">
        <v>237</v>
      </c>
      <c r="E358" s="115" t="s">
        <v>931</v>
      </c>
      <c r="F358" s="49" t="s">
        <v>35</v>
      </c>
      <c r="G358" s="49" t="s">
        <v>40</v>
      </c>
      <c r="H358" s="94">
        <v>55</v>
      </c>
      <c r="I358" s="32"/>
      <c r="J358" s="38">
        <f t="shared" si="10"/>
        <v>0</v>
      </c>
      <c r="K358" s="39" t="str">
        <f t="shared" si="11"/>
        <v>OK</v>
      </c>
      <c r="L358" s="128"/>
      <c r="M358" s="128"/>
      <c r="N358" s="128"/>
      <c r="O358" s="128"/>
      <c r="P358" s="128"/>
      <c r="Q358" s="31"/>
      <c r="R358" s="31"/>
      <c r="S358" s="31"/>
      <c r="T358" s="31"/>
      <c r="U358" s="31"/>
      <c r="V358" s="31"/>
      <c r="W358" s="31"/>
      <c r="X358" s="46"/>
      <c r="Y358" s="46"/>
      <c r="Z358" s="46"/>
      <c r="AA358" s="46"/>
      <c r="AB358" s="46"/>
      <c r="AC358" s="46"/>
    </row>
    <row r="359" spans="1:29" ht="39.950000000000003" customHeight="1" x14ac:dyDescent="0.45">
      <c r="A359" s="155"/>
      <c r="B359" s="157"/>
      <c r="C359" s="66">
        <v>356</v>
      </c>
      <c r="D359" s="75" t="s">
        <v>238</v>
      </c>
      <c r="E359" s="115" t="s">
        <v>932</v>
      </c>
      <c r="F359" s="49" t="s">
        <v>35</v>
      </c>
      <c r="G359" s="49" t="s">
        <v>40</v>
      </c>
      <c r="H359" s="94">
        <v>45.23</v>
      </c>
      <c r="I359" s="32"/>
      <c r="J359" s="38">
        <f t="shared" si="10"/>
        <v>0</v>
      </c>
      <c r="K359" s="39" t="str">
        <f t="shared" si="11"/>
        <v>OK</v>
      </c>
      <c r="L359" s="128"/>
      <c r="M359" s="128"/>
      <c r="N359" s="128"/>
      <c r="O359" s="128"/>
      <c r="P359" s="128"/>
      <c r="Q359" s="31"/>
      <c r="R359" s="31"/>
      <c r="S359" s="31"/>
      <c r="T359" s="31"/>
      <c r="U359" s="31"/>
      <c r="V359" s="31"/>
      <c r="W359" s="31"/>
      <c r="X359" s="46"/>
      <c r="Y359" s="46"/>
      <c r="Z359" s="46"/>
      <c r="AA359" s="46"/>
      <c r="AB359" s="46"/>
      <c r="AC359" s="46"/>
    </row>
    <row r="360" spans="1:29" ht="39.950000000000003" customHeight="1" x14ac:dyDescent="0.45">
      <c r="A360" s="155"/>
      <c r="B360" s="157"/>
      <c r="C360" s="66">
        <v>357</v>
      </c>
      <c r="D360" s="75" t="s">
        <v>239</v>
      </c>
      <c r="E360" s="115" t="s">
        <v>933</v>
      </c>
      <c r="F360" s="49" t="s">
        <v>35</v>
      </c>
      <c r="G360" s="49" t="s">
        <v>40</v>
      </c>
      <c r="H360" s="94">
        <v>36.6</v>
      </c>
      <c r="I360" s="32"/>
      <c r="J360" s="38">
        <f t="shared" si="10"/>
        <v>0</v>
      </c>
      <c r="K360" s="39" t="str">
        <f t="shared" si="11"/>
        <v>OK</v>
      </c>
      <c r="L360" s="128"/>
      <c r="M360" s="128"/>
      <c r="N360" s="128"/>
      <c r="O360" s="128"/>
      <c r="P360" s="128"/>
      <c r="Q360" s="31"/>
      <c r="R360" s="31"/>
      <c r="S360" s="31"/>
      <c r="T360" s="31"/>
      <c r="U360" s="31"/>
      <c r="V360" s="31"/>
      <c r="W360" s="31"/>
      <c r="X360" s="46"/>
      <c r="Y360" s="46"/>
      <c r="Z360" s="46"/>
      <c r="AA360" s="46"/>
      <c r="AB360" s="46"/>
      <c r="AC360" s="46"/>
    </row>
    <row r="361" spans="1:29" ht="39.950000000000003" customHeight="1" x14ac:dyDescent="0.45">
      <c r="A361" s="155"/>
      <c r="B361" s="157"/>
      <c r="C361" s="66">
        <v>358</v>
      </c>
      <c r="D361" s="75" t="s">
        <v>240</v>
      </c>
      <c r="E361" s="115" t="s">
        <v>930</v>
      </c>
      <c r="F361" s="49"/>
      <c r="G361" s="49" t="s">
        <v>40</v>
      </c>
      <c r="H361" s="94">
        <v>61.63</v>
      </c>
      <c r="I361" s="32"/>
      <c r="J361" s="38">
        <f t="shared" si="10"/>
        <v>0</v>
      </c>
      <c r="K361" s="39" t="str">
        <f t="shared" si="11"/>
        <v>OK</v>
      </c>
      <c r="L361" s="128"/>
      <c r="M361" s="128"/>
      <c r="N361" s="128"/>
      <c r="O361" s="128"/>
      <c r="P361" s="128"/>
      <c r="Q361" s="31"/>
      <c r="R361" s="31"/>
      <c r="S361" s="31"/>
      <c r="T361" s="31"/>
      <c r="U361" s="31"/>
      <c r="V361" s="31"/>
      <c r="W361" s="31"/>
      <c r="X361" s="46"/>
      <c r="Y361" s="46"/>
      <c r="Z361" s="46"/>
      <c r="AA361" s="46"/>
      <c r="AB361" s="46"/>
      <c r="AC361" s="46"/>
    </row>
    <row r="362" spans="1:29" ht="39.950000000000003" customHeight="1" x14ac:dyDescent="0.45">
      <c r="A362" s="155"/>
      <c r="B362" s="157"/>
      <c r="C362" s="66">
        <v>359</v>
      </c>
      <c r="D362" s="75" t="s">
        <v>241</v>
      </c>
      <c r="E362" s="115" t="s">
        <v>934</v>
      </c>
      <c r="F362" s="49" t="s">
        <v>35</v>
      </c>
      <c r="G362" s="49" t="s">
        <v>40</v>
      </c>
      <c r="H362" s="94">
        <v>5.7</v>
      </c>
      <c r="I362" s="32"/>
      <c r="J362" s="38">
        <f t="shared" si="10"/>
        <v>0</v>
      </c>
      <c r="K362" s="39" t="str">
        <f t="shared" si="11"/>
        <v>OK</v>
      </c>
      <c r="L362" s="128"/>
      <c r="M362" s="128"/>
      <c r="N362" s="128"/>
      <c r="O362" s="128"/>
      <c r="P362" s="128"/>
      <c r="Q362" s="31"/>
      <c r="R362" s="31"/>
      <c r="S362" s="31"/>
      <c r="T362" s="31"/>
      <c r="U362" s="31"/>
      <c r="V362" s="31"/>
      <c r="W362" s="31"/>
      <c r="X362" s="46"/>
      <c r="Y362" s="46"/>
      <c r="Z362" s="46"/>
      <c r="AA362" s="46"/>
      <c r="AB362" s="46"/>
      <c r="AC362" s="46"/>
    </row>
    <row r="363" spans="1:29" ht="39.950000000000003" customHeight="1" x14ac:dyDescent="0.45">
      <c r="A363" s="155"/>
      <c r="B363" s="157"/>
      <c r="C363" s="66">
        <v>360</v>
      </c>
      <c r="D363" s="75" t="s">
        <v>242</v>
      </c>
      <c r="E363" s="115" t="s">
        <v>935</v>
      </c>
      <c r="F363" s="49" t="s">
        <v>35</v>
      </c>
      <c r="G363" s="49" t="s">
        <v>40</v>
      </c>
      <c r="H363" s="94">
        <v>69.02</v>
      </c>
      <c r="I363" s="32"/>
      <c r="J363" s="38">
        <f t="shared" si="10"/>
        <v>0</v>
      </c>
      <c r="K363" s="39" t="str">
        <f t="shared" si="11"/>
        <v>OK</v>
      </c>
      <c r="L363" s="128"/>
      <c r="M363" s="128"/>
      <c r="N363" s="128"/>
      <c r="O363" s="128"/>
      <c r="P363" s="128"/>
      <c r="Q363" s="31"/>
      <c r="R363" s="31"/>
      <c r="S363" s="31"/>
      <c r="T363" s="31"/>
      <c r="U363" s="31"/>
      <c r="V363" s="31"/>
      <c r="W363" s="31"/>
      <c r="X363" s="46"/>
      <c r="Y363" s="46"/>
      <c r="Z363" s="46"/>
      <c r="AA363" s="46"/>
      <c r="AB363" s="46"/>
      <c r="AC363" s="46"/>
    </row>
    <row r="364" spans="1:29" ht="39.950000000000003" customHeight="1" x14ac:dyDescent="0.45">
      <c r="A364" s="155"/>
      <c r="B364" s="157"/>
      <c r="C364" s="66">
        <v>361</v>
      </c>
      <c r="D364" s="75" t="s">
        <v>243</v>
      </c>
      <c r="E364" s="115" t="s">
        <v>936</v>
      </c>
      <c r="F364" s="49" t="s">
        <v>4</v>
      </c>
      <c r="G364" s="49" t="s">
        <v>40</v>
      </c>
      <c r="H364" s="94">
        <v>61.88</v>
      </c>
      <c r="I364" s="32"/>
      <c r="J364" s="38">
        <f t="shared" si="10"/>
        <v>0</v>
      </c>
      <c r="K364" s="39" t="str">
        <f t="shared" si="11"/>
        <v>OK</v>
      </c>
      <c r="L364" s="128"/>
      <c r="M364" s="128"/>
      <c r="N364" s="128"/>
      <c r="O364" s="128"/>
      <c r="P364" s="128"/>
      <c r="Q364" s="31"/>
      <c r="R364" s="31"/>
      <c r="S364" s="31"/>
      <c r="T364" s="31"/>
      <c r="U364" s="31"/>
      <c r="V364" s="31"/>
      <c r="W364" s="31"/>
      <c r="X364" s="46"/>
      <c r="Y364" s="46"/>
      <c r="Z364" s="46"/>
      <c r="AA364" s="46"/>
      <c r="AB364" s="46"/>
      <c r="AC364" s="46"/>
    </row>
    <row r="365" spans="1:29" ht="39.950000000000003" customHeight="1" x14ac:dyDescent="0.45">
      <c r="A365" s="155"/>
      <c r="B365" s="157"/>
      <c r="C365" s="66">
        <v>362</v>
      </c>
      <c r="D365" s="75" t="s">
        <v>439</v>
      </c>
      <c r="E365" s="115" t="s">
        <v>937</v>
      </c>
      <c r="F365" s="49" t="s">
        <v>437</v>
      </c>
      <c r="G365" s="49" t="s">
        <v>40</v>
      </c>
      <c r="H365" s="94">
        <v>2</v>
      </c>
      <c r="I365" s="32"/>
      <c r="J365" s="38">
        <f t="shared" si="10"/>
        <v>0</v>
      </c>
      <c r="K365" s="39" t="str">
        <f t="shared" si="11"/>
        <v>OK</v>
      </c>
      <c r="L365" s="128"/>
      <c r="M365" s="128"/>
      <c r="N365" s="128"/>
      <c r="O365" s="128"/>
      <c r="P365" s="128"/>
      <c r="Q365" s="31"/>
      <c r="R365" s="31"/>
      <c r="S365" s="31"/>
      <c r="T365" s="31"/>
      <c r="U365" s="31"/>
      <c r="V365" s="31"/>
      <c r="W365" s="31"/>
      <c r="X365" s="46"/>
      <c r="Y365" s="46"/>
      <c r="Z365" s="46"/>
      <c r="AA365" s="46"/>
      <c r="AB365" s="46"/>
      <c r="AC365" s="46"/>
    </row>
    <row r="366" spans="1:29" ht="39.950000000000003" customHeight="1" x14ac:dyDescent="0.45">
      <c r="A366" s="155"/>
      <c r="B366" s="157"/>
      <c r="C366" s="66">
        <v>363</v>
      </c>
      <c r="D366" s="75" t="s">
        <v>490</v>
      </c>
      <c r="E366" s="115" t="s">
        <v>938</v>
      </c>
      <c r="F366" s="49" t="s">
        <v>35</v>
      </c>
      <c r="G366" s="49" t="s">
        <v>40</v>
      </c>
      <c r="H366" s="94">
        <v>45</v>
      </c>
      <c r="I366" s="32"/>
      <c r="J366" s="38">
        <f t="shared" si="10"/>
        <v>0</v>
      </c>
      <c r="K366" s="39" t="str">
        <f t="shared" si="11"/>
        <v>OK</v>
      </c>
      <c r="L366" s="128"/>
      <c r="M366" s="128"/>
      <c r="N366" s="128"/>
      <c r="O366" s="128"/>
      <c r="P366" s="128"/>
      <c r="Q366" s="31"/>
      <c r="R366" s="31"/>
      <c r="S366" s="31"/>
      <c r="T366" s="31"/>
      <c r="U366" s="31"/>
      <c r="V366" s="31"/>
      <c r="W366" s="31"/>
      <c r="X366" s="46"/>
      <c r="Y366" s="46"/>
      <c r="Z366" s="46"/>
      <c r="AA366" s="46"/>
      <c r="AB366" s="46"/>
      <c r="AC366" s="46"/>
    </row>
    <row r="367" spans="1:29" ht="39.950000000000003" customHeight="1" x14ac:dyDescent="0.45">
      <c r="A367" s="155"/>
      <c r="B367" s="157"/>
      <c r="C367" s="66">
        <v>364</v>
      </c>
      <c r="D367" s="75" t="s">
        <v>244</v>
      </c>
      <c r="E367" s="115" t="s">
        <v>939</v>
      </c>
      <c r="F367" s="49" t="s">
        <v>35</v>
      </c>
      <c r="G367" s="49" t="s">
        <v>40</v>
      </c>
      <c r="H367" s="94">
        <v>54.67</v>
      </c>
      <c r="I367" s="32"/>
      <c r="J367" s="38">
        <f t="shared" si="10"/>
        <v>0</v>
      </c>
      <c r="K367" s="39" t="str">
        <f t="shared" si="11"/>
        <v>OK</v>
      </c>
      <c r="L367" s="128"/>
      <c r="M367" s="128"/>
      <c r="N367" s="128"/>
      <c r="O367" s="128"/>
      <c r="P367" s="128"/>
      <c r="Q367" s="31"/>
      <c r="R367" s="31"/>
      <c r="S367" s="31"/>
      <c r="T367" s="31"/>
      <c r="U367" s="31"/>
      <c r="V367" s="31"/>
      <c r="W367" s="31"/>
      <c r="X367" s="46"/>
      <c r="Y367" s="46"/>
      <c r="Z367" s="46"/>
      <c r="AA367" s="46"/>
      <c r="AB367" s="46"/>
      <c r="AC367" s="46"/>
    </row>
    <row r="368" spans="1:29" ht="39.950000000000003" customHeight="1" x14ac:dyDescent="0.45">
      <c r="A368" s="155"/>
      <c r="B368" s="157"/>
      <c r="C368" s="66">
        <v>365</v>
      </c>
      <c r="D368" s="75" t="s">
        <v>245</v>
      </c>
      <c r="E368" s="115" t="s">
        <v>939</v>
      </c>
      <c r="F368" s="49" t="s">
        <v>35</v>
      </c>
      <c r="G368" s="49" t="s">
        <v>40</v>
      </c>
      <c r="H368" s="94">
        <v>86</v>
      </c>
      <c r="I368" s="32"/>
      <c r="J368" s="38">
        <f t="shared" si="10"/>
        <v>0</v>
      </c>
      <c r="K368" s="39" t="str">
        <f t="shared" si="11"/>
        <v>OK</v>
      </c>
      <c r="L368" s="128"/>
      <c r="M368" s="128"/>
      <c r="N368" s="128"/>
      <c r="O368" s="128"/>
      <c r="P368" s="128"/>
      <c r="Q368" s="31"/>
      <c r="R368" s="31"/>
      <c r="S368" s="31"/>
      <c r="T368" s="31"/>
      <c r="U368" s="31"/>
      <c r="V368" s="31"/>
      <c r="W368" s="31"/>
      <c r="X368" s="46"/>
      <c r="Y368" s="46"/>
      <c r="Z368" s="46"/>
      <c r="AA368" s="46"/>
      <c r="AB368" s="46"/>
      <c r="AC368" s="46"/>
    </row>
    <row r="369" spans="1:29" ht="39.950000000000003" customHeight="1" x14ac:dyDescent="0.45">
      <c r="A369" s="155"/>
      <c r="B369" s="157"/>
      <c r="C369" s="66">
        <v>366</v>
      </c>
      <c r="D369" s="75" t="s">
        <v>246</v>
      </c>
      <c r="E369" s="115" t="s">
        <v>939</v>
      </c>
      <c r="F369" s="49" t="s">
        <v>35</v>
      </c>
      <c r="G369" s="49" t="s">
        <v>40</v>
      </c>
      <c r="H369" s="94">
        <v>88</v>
      </c>
      <c r="I369" s="32"/>
      <c r="J369" s="38">
        <f t="shared" si="10"/>
        <v>0</v>
      </c>
      <c r="K369" s="39" t="str">
        <f t="shared" si="11"/>
        <v>OK</v>
      </c>
      <c r="L369" s="128"/>
      <c r="M369" s="128"/>
      <c r="N369" s="128"/>
      <c r="O369" s="128"/>
      <c r="P369" s="128"/>
      <c r="Q369" s="31"/>
      <c r="R369" s="31"/>
      <c r="S369" s="31"/>
      <c r="T369" s="31"/>
      <c r="U369" s="31"/>
      <c r="V369" s="31"/>
      <c r="W369" s="31"/>
      <c r="X369" s="46"/>
      <c r="Y369" s="46"/>
      <c r="Z369" s="46"/>
      <c r="AA369" s="46"/>
      <c r="AB369" s="46"/>
      <c r="AC369" s="46"/>
    </row>
    <row r="370" spans="1:29" ht="39.950000000000003" customHeight="1" x14ac:dyDescent="0.45">
      <c r="A370" s="155"/>
      <c r="B370" s="157"/>
      <c r="C370" s="66">
        <v>367</v>
      </c>
      <c r="D370" s="75" t="s">
        <v>247</v>
      </c>
      <c r="E370" s="115" t="s">
        <v>939</v>
      </c>
      <c r="F370" s="49" t="s">
        <v>35</v>
      </c>
      <c r="G370" s="49" t="s">
        <v>40</v>
      </c>
      <c r="H370" s="94">
        <v>88</v>
      </c>
      <c r="I370" s="32"/>
      <c r="J370" s="38">
        <f t="shared" si="10"/>
        <v>0</v>
      </c>
      <c r="K370" s="39" t="str">
        <f t="shared" si="11"/>
        <v>OK</v>
      </c>
      <c r="L370" s="128"/>
      <c r="M370" s="128"/>
      <c r="N370" s="128"/>
      <c r="O370" s="128"/>
      <c r="P370" s="128"/>
      <c r="Q370" s="31"/>
      <c r="R370" s="31"/>
      <c r="S370" s="31"/>
      <c r="T370" s="31"/>
      <c r="U370" s="31"/>
      <c r="V370" s="31"/>
      <c r="W370" s="31"/>
      <c r="X370" s="46"/>
      <c r="Y370" s="46"/>
      <c r="Z370" s="46"/>
      <c r="AA370" s="46"/>
      <c r="AB370" s="46"/>
      <c r="AC370" s="46"/>
    </row>
    <row r="371" spans="1:29" ht="39.950000000000003" customHeight="1" x14ac:dyDescent="0.45">
      <c r="A371" s="155"/>
      <c r="B371" s="157"/>
      <c r="C371" s="66">
        <v>368</v>
      </c>
      <c r="D371" s="75" t="s">
        <v>248</v>
      </c>
      <c r="E371" s="115" t="s">
        <v>940</v>
      </c>
      <c r="F371" s="49" t="s">
        <v>35</v>
      </c>
      <c r="G371" s="49" t="s">
        <v>40</v>
      </c>
      <c r="H371" s="94">
        <v>6.87</v>
      </c>
      <c r="I371" s="32"/>
      <c r="J371" s="38">
        <f t="shared" si="10"/>
        <v>0</v>
      </c>
      <c r="K371" s="39" t="str">
        <f t="shared" si="11"/>
        <v>OK</v>
      </c>
      <c r="L371" s="128"/>
      <c r="M371" s="128"/>
      <c r="N371" s="128"/>
      <c r="O371" s="128"/>
      <c r="P371" s="128"/>
      <c r="Q371" s="31"/>
      <c r="R371" s="31"/>
      <c r="S371" s="31"/>
      <c r="T371" s="31"/>
      <c r="U371" s="31"/>
      <c r="V371" s="31"/>
      <c r="W371" s="31"/>
      <c r="X371" s="46"/>
      <c r="Y371" s="46"/>
      <c r="Z371" s="46"/>
      <c r="AA371" s="46"/>
      <c r="AB371" s="46"/>
      <c r="AC371" s="46"/>
    </row>
    <row r="372" spans="1:29" ht="39.950000000000003" customHeight="1" x14ac:dyDescent="0.45">
      <c r="A372" s="155"/>
      <c r="B372" s="157"/>
      <c r="C372" s="66">
        <v>369</v>
      </c>
      <c r="D372" s="75" t="s">
        <v>249</v>
      </c>
      <c r="E372" s="115" t="s">
        <v>941</v>
      </c>
      <c r="F372" s="49" t="s">
        <v>35</v>
      </c>
      <c r="G372" s="49" t="s">
        <v>40</v>
      </c>
      <c r="H372" s="94">
        <v>2.75</v>
      </c>
      <c r="I372" s="32"/>
      <c r="J372" s="38">
        <f t="shared" si="10"/>
        <v>0</v>
      </c>
      <c r="K372" s="39" t="str">
        <f t="shared" si="11"/>
        <v>OK</v>
      </c>
      <c r="L372" s="128"/>
      <c r="M372" s="128"/>
      <c r="N372" s="128"/>
      <c r="O372" s="128"/>
      <c r="P372" s="128"/>
      <c r="Q372" s="31"/>
      <c r="R372" s="31"/>
      <c r="S372" s="31"/>
      <c r="T372" s="31"/>
      <c r="U372" s="31"/>
      <c r="V372" s="31"/>
      <c r="W372" s="31"/>
      <c r="X372" s="46"/>
      <c r="Y372" s="46"/>
      <c r="Z372" s="46"/>
      <c r="AA372" s="46"/>
      <c r="AB372" s="46"/>
      <c r="AC372" s="46"/>
    </row>
    <row r="373" spans="1:29" ht="39.950000000000003" customHeight="1" x14ac:dyDescent="0.45">
      <c r="A373" s="155"/>
      <c r="B373" s="157"/>
      <c r="C373" s="66">
        <v>370</v>
      </c>
      <c r="D373" s="75" t="s">
        <v>250</v>
      </c>
      <c r="E373" s="115" t="s">
        <v>941</v>
      </c>
      <c r="F373" s="49" t="s">
        <v>35</v>
      </c>
      <c r="G373" s="49" t="s">
        <v>40</v>
      </c>
      <c r="H373" s="94">
        <v>2.56</v>
      </c>
      <c r="I373" s="32"/>
      <c r="J373" s="38">
        <f t="shared" si="10"/>
        <v>0</v>
      </c>
      <c r="K373" s="39" t="str">
        <f t="shared" si="11"/>
        <v>OK</v>
      </c>
      <c r="L373" s="128"/>
      <c r="M373" s="128"/>
      <c r="N373" s="128"/>
      <c r="O373" s="128"/>
      <c r="P373" s="128"/>
      <c r="Q373" s="31"/>
      <c r="R373" s="31"/>
      <c r="S373" s="31"/>
      <c r="T373" s="31"/>
      <c r="U373" s="31"/>
      <c r="V373" s="31"/>
      <c r="W373" s="31"/>
      <c r="X373" s="46"/>
      <c r="Y373" s="46"/>
      <c r="Z373" s="46"/>
      <c r="AA373" s="46"/>
      <c r="AB373" s="46"/>
      <c r="AC373" s="46"/>
    </row>
    <row r="374" spans="1:29" ht="39.950000000000003" customHeight="1" x14ac:dyDescent="0.45">
      <c r="A374" s="155"/>
      <c r="B374" s="157"/>
      <c r="C374" s="63">
        <v>371</v>
      </c>
      <c r="D374" s="75" t="s">
        <v>251</v>
      </c>
      <c r="E374" s="115" t="s">
        <v>942</v>
      </c>
      <c r="F374" s="49" t="s">
        <v>99</v>
      </c>
      <c r="G374" s="49" t="s">
        <v>40</v>
      </c>
      <c r="H374" s="94">
        <v>24</v>
      </c>
      <c r="I374" s="32"/>
      <c r="J374" s="38">
        <f t="shared" si="10"/>
        <v>0</v>
      </c>
      <c r="K374" s="39" t="str">
        <f t="shared" si="11"/>
        <v>OK</v>
      </c>
      <c r="L374" s="128"/>
      <c r="M374" s="128"/>
      <c r="N374" s="128"/>
      <c r="O374" s="128"/>
      <c r="P374" s="128"/>
      <c r="Q374" s="31"/>
      <c r="R374" s="31"/>
      <c r="S374" s="31"/>
      <c r="T374" s="31"/>
      <c r="U374" s="31"/>
      <c r="V374" s="31"/>
      <c r="W374" s="31"/>
      <c r="X374" s="46"/>
      <c r="Y374" s="46"/>
      <c r="Z374" s="46"/>
      <c r="AA374" s="46"/>
      <c r="AB374" s="46"/>
      <c r="AC374" s="46"/>
    </row>
    <row r="375" spans="1:29" ht="39.950000000000003" customHeight="1" x14ac:dyDescent="0.45">
      <c r="A375" s="155"/>
      <c r="B375" s="157"/>
      <c r="C375" s="63">
        <v>372</v>
      </c>
      <c r="D375" s="75" t="s">
        <v>252</v>
      </c>
      <c r="E375" s="115" t="s">
        <v>943</v>
      </c>
      <c r="F375" s="49" t="s">
        <v>99</v>
      </c>
      <c r="G375" s="49" t="s">
        <v>40</v>
      </c>
      <c r="H375" s="94">
        <v>6.19</v>
      </c>
      <c r="I375" s="32"/>
      <c r="J375" s="38">
        <f t="shared" si="10"/>
        <v>0</v>
      </c>
      <c r="K375" s="39" t="str">
        <f t="shared" si="11"/>
        <v>OK</v>
      </c>
      <c r="L375" s="128"/>
      <c r="M375" s="128"/>
      <c r="N375" s="128"/>
      <c r="O375" s="128"/>
      <c r="P375" s="128"/>
      <c r="Q375" s="31"/>
      <c r="R375" s="31"/>
      <c r="S375" s="31"/>
      <c r="T375" s="31"/>
      <c r="U375" s="31"/>
      <c r="V375" s="31"/>
      <c r="W375" s="31"/>
      <c r="X375" s="46"/>
      <c r="Y375" s="46"/>
      <c r="Z375" s="46"/>
      <c r="AA375" s="46"/>
      <c r="AB375" s="46"/>
      <c r="AC375" s="46"/>
    </row>
    <row r="376" spans="1:29" ht="39.950000000000003" customHeight="1" x14ac:dyDescent="0.45">
      <c r="A376" s="155"/>
      <c r="B376" s="157"/>
      <c r="C376" s="63">
        <v>373</v>
      </c>
      <c r="D376" s="75" t="s">
        <v>253</v>
      </c>
      <c r="E376" s="115" t="s">
        <v>944</v>
      </c>
      <c r="F376" s="49" t="s">
        <v>99</v>
      </c>
      <c r="G376" s="49" t="s">
        <v>40</v>
      </c>
      <c r="H376" s="94">
        <v>83.99</v>
      </c>
      <c r="I376" s="32"/>
      <c r="J376" s="38">
        <f t="shared" si="10"/>
        <v>0</v>
      </c>
      <c r="K376" s="39" t="str">
        <f t="shared" si="11"/>
        <v>OK</v>
      </c>
      <c r="L376" s="128"/>
      <c r="M376" s="128"/>
      <c r="N376" s="128"/>
      <c r="O376" s="128"/>
      <c r="P376" s="128"/>
      <c r="Q376" s="31"/>
      <c r="R376" s="31"/>
      <c r="S376" s="31"/>
      <c r="T376" s="31"/>
      <c r="U376" s="31"/>
      <c r="V376" s="31"/>
      <c r="W376" s="31"/>
      <c r="X376" s="46"/>
      <c r="Y376" s="46"/>
      <c r="Z376" s="46"/>
      <c r="AA376" s="46"/>
      <c r="AB376" s="46"/>
      <c r="AC376" s="46"/>
    </row>
    <row r="377" spans="1:29" ht="39.950000000000003" customHeight="1" x14ac:dyDescent="0.45">
      <c r="A377" s="155"/>
      <c r="B377" s="157"/>
      <c r="C377" s="63">
        <v>374</v>
      </c>
      <c r="D377" s="75" t="s">
        <v>254</v>
      </c>
      <c r="E377" s="115" t="s">
        <v>945</v>
      </c>
      <c r="F377" s="49" t="s">
        <v>99</v>
      </c>
      <c r="G377" s="49" t="s">
        <v>40</v>
      </c>
      <c r="H377" s="94">
        <v>72</v>
      </c>
      <c r="I377" s="32"/>
      <c r="J377" s="38">
        <f t="shared" si="10"/>
        <v>0</v>
      </c>
      <c r="K377" s="39" t="str">
        <f t="shared" si="11"/>
        <v>OK</v>
      </c>
      <c r="L377" s="128"/>
      <c r="M377" s="128"/>
      <c r="N377" s="128"/>
      <c r="O377" s="128"/>
      <c r="P377" s="128"/>
      <c r="Q377" s="31"/>
      <c r="R377" s="31"/>
      <c r="S377" s="31"/>
      <c r="T377" s="31"/>
      <c r="U377" s="31"/>
      <c r="V377" s="31"/>
      <c r="W377" s="31"/>
      <c r="X377" s="46"/>
      <c r="Y377" s="46"/>
      <c r="Z377" s="46"/>
      <c r="AA377" s="46"/>
      <c r="AB377" s="46"/>
      <c r="AC377" s="46"/>
    </row>
    <row r="378" spans="1:29" ht="39.950000000000003" customHeight="1" x14ac:dyDescent="0.45">
      <c r="A378" s="155"/>
      <c r="B378" s="157"/>
      <c r="C378" s="66">
        <v>375</v>
      </c>
      <c r="D378" s="75" t="s">
        <v>255</v>
      </c>
      <c r="E378" s="115" t="s">
        <v>946</v>
      </c>
      <c r="F378" s="49" t="s">
        <v>35</v>
      </c>
      <c r="G378" s="49" t="s">
        <v>40</v>
      </c>
      <c r="H378" s="94">
        <v>62</v>
      </c>
      <c r="I378" s="32"/>
      <c r="J378" s="38">
        <f t="shared" si="10"/>
        <v>0</v>
      </c>
      <c r="K378" s="39" t="str">
        <f t="shared" si="11"/>
        <v>OK</v>
      </c>
      <c r="L378" s="128"/>
      <c r="M378" s="128"/>
      <c r="N378" s="128"/>
      <c r="O378" s="128"/>
      <c r="P378" s="128"/>
      <c r="Q378" s="31"/>
      <c r="R378" s="31"/>
      <c r="S378" s="31"/>
      <c r="T378" s="31"/>
      <c r="U378" s="31"/>
      <c r="V378" s="31"/>
      <c r="W378" s="31"/>
      <c r="X378" s="46"/>
      <c r="Y378" s="46"/>
      <c r="Z378" s="46"/>
      <c r="AA378" s="46"/>
      <c r="AB378" s="46"/>
      <c r="AC378" s="46"/>
    </row>
    <row r="379" spans="1:29" ht="39.950000000000003" customHeight="1" x14ac:dyDescent="0.45">
      <c r="A379" s="155"/>
      <c r="B379" s="157"/>
      <c r="C379" s="66">
        <v>376</v>
      </c>
      <c r="D379" s="77" t="s">
        <v>256</v>
      </c>
      <c r="E379" s="115" t="s">
        <v>947</v>
      </c>
      <c r="F379" s="49" t="s">
        <v>35</v>
      </c>
      <c r="G379" s="49" t="s">
        <v>40</v>
      </c>
      <c r="H379" s="94">
        <v>14.7</v>
      </c>
      <c r="I379" s="32"/>
      <c r="J379" s="38">
        <f t="shared" si="10"/>
        <v>0</v>
      </c>
      <c r="K379" s="39" t="str">
        <f t="shared" si="11"/>
        <v>OK</v>
      </c>
      <c r="L379" s="128"/>
      <c r="M379" s="128"/>
      <c r="N379" s="128"/>
      <c r="O379" s="128"/>
      <c r="P379" s="128"/>
      <c r="Q379" s="31"/>
      <c r="R379" s="31"/>
      <c r="S379" s="31"/>
      <c r="T379" s="31"/>
      <c r="U379" s="31"/>
      <c r="V379" s="31"/>
      <c r="W379" s="31"/>
      <c r="X379" s="46"/>
      <c r="Y379" s="46"/>
      <c r="Z379" s="46"/>
      <c r="AA379" s="46"/>
      <c r="AB379" s="46"/>
      <c r="AC379" s="46"/>
    </row>
    <row r="380" spans="1:29" ht="39.950000000000003" customHeight="1" x14ac:dyDescent="0.45">
      <c r="A380" s="155"/>
      <c r="B380" s="157"/>
      <c r="C380" s="66">
        <v>377</v>
      </c>
      <c r="D380" s="77" t="s">
        <v>257</v>
      </c>
      <c r="E380" s="115" t="s">
        <v>947</v>
      </c>
      <c r="F380" s="49" t="s">
        <v>35</v>
      </c>
      <c r="G380" s="49" t="s">
        <v>40</v>
      </c>
      <c r="H380" s="94">
        <v>15.84</v>
      </c>
      <c r="I380" s="32"/>
      <c r="J380" s="38">
        <f t="shared" si="10"/>
        <v>0</v>
      </c>
      <c r="K380" s="39" t="str">
        <f t="shared" si="11"/>
        <v>OK</v>
      </c>
      <c r="L380" s="128"/>
      <c r="M380" s="128"/>
      <c r="N380" s="128"/>
      <c r="O380" s="128"/>
      <c r="P380" s="128"/>
      <c r="Q380" s="31"/>
      <c r="R380" s="31"/>
      <c r="S380" s="31"/>
      <c r="T380" s="31"/>
      <c r="U380" s="31"/>
      <c r="V380" s="31"/>
      <c r="W380" s="31"/>
      <c r="X380" s="46"/>
      <c r="Y380" s="46"/>
      <c r="Z380" s="46"/>
      <c r="AA380" s="46"/>
      <c r="AB380" s="46"/>
      <c r="AC380" s="46"/>
    </row>
    <row r="381" spans="1:29" ht="39.950000000000003" customHeight="1" x14ac:dyDescent="0.45">
      <c r="A381" s="155"/>
      <c r="B381" s="157"/>
      <c r="C381" s="66">
        <v>378</v>
      </c>
      <c r="D381" s="75" t="s">
        <v>258</v>
      </c>
      <c r="E381" s="115" t="s">
        <v>947</v>
      </c>
      <c r="F381" s="49" t="s">
        <v>35</v>
      </c>
      <c r="G381" s="49" t="s">
        <v>40</v>
      </c>
      <c r="H381" s="94">
        <v>27.4</v>
      </c>
      <c r="I381" s="32"/>
      <c r="J381" s="38">
        <f t="shared" si="10"/>
        <v>0</v>
      </c>
      <c r="K381" s="39" t="str">
        <f t="shared" si="11"/>
        <v>OK</v>
      </c>
      <c r="L381" s="128"/>
      <c r="M381" s="128"/>
      <c r="N381" s="128"/>
      <c r="O381" s="128"/>
      <c r="P381" s="128"/>
      <c r="Q381" s="31"/>
      <c r="R381" s="31"/>
      <c r="S381" s="31"/>
      <c r="T381" s="31"/>
      <c r="U381" s="31"/>
      <c r="V381" s="31"/>
      <c r="W381" s="31"/>
      <c r="X381" s="46"/>
      <c r="Y381" s="46"/>
      <c r="Z381" s="46"/>
      <c r="AA381" s="46"/>
      <c r="AB381" s="46"/>
      <c r="AC381" s="46"/>
    </row>
    <row r="382" spans="1:29" ht="39.950000000000003" customHeight="1" x14ac:dyDescent="0.45">
      <c r="A382" s="155"/>
      <c r="B382" s="157"/>
      <c r="C382" s="66">
        <v>379</v>
      </c>
      <c r="D382" s="75" t="s">
        <v>491</v>
      </c>
      <c r="E382" s="115" t="s">
        <v>947</v>
      </c>
      <c r="F382" s="49" t="s">
        <v>35</v>
      </c>
      <c r="G382" s="49" t="s">
        <v>40</v>
      </c>
      <c r="H382" s="94">
        <v>29.79</v>
      </c>
      <c r="I382" s="32"/>
      <c r="J382" s="38">
        <f t="shared" si="10"/>
        <v>0</v>
      </c>
      <c r="K382" s="39" t="str">
        <f t="shared" si="11"/>
        <v>OK</v>
      </c>
      <c r="L382" s="128"/>
      <c r="M382" s="128"/>
      <c r="N382" s="128"/>
      <c r="O382" s="128"/>
      <c r="P382" s="128"/>
      <c r="Q382" s="31"/>
      <c r="R382" s="31"/>
      <c r="S382" s="31"/>
      <c r="T382" s="31"/>
      <c r="U382" s="31"/>
      <c r="V382" s="31"/>
      <c r="W382" s="31"/>
      <c r="X382" s="46"/>
      <c r="Y382" s="46"/>
      <c r="Z382" s="46"/>
      <c r="AA382" s="46"/>
      <c r="AB382" s="46"/>
      <c r="AC382" s="46"/>
    </row>
    <row r="383" spans="1:29" ht="39.950000000000003" customHeight="1" x14ac:dyDescent="0.45">
      <c r="A383" s="155"/>
      <c r="B383" s="157"/>
      <c r="C383" s="66">
        <v>380</v>
      </c>
      <c r="D383" s="77" t="s">
        <v>259</v>
      </c>
      <c r="E383" s="115" t="s">
        <v>948</v>
      </c>
      <c r="F383" s="49" t="s">
        <v>35</v>
      </c>
      <c r="G383" s="49" t="s">
        <v>40</v>
      </c>
      <c r="H383" s="94">
        <v>31.73</v>
      </c>
      <c r="I383" s="32"/>
      <c r="J383" s="38">
        <f t="shared" si="10"/>
        <v>0</v>
      </c>
      <c r="K383" s="39" t="str">
        <f t="shared" si="11"/>
        <v>OK</v>
      </c>
      <c r="L383" s="128"/>
      <c r="M383" s="128"/>
      <c r="N383" s="128"/>
      <c r="O383" s="128"/>
      <c r="P383" s="128"/>
      <c r="Q383" s="31"/>
      <c r="R383" s="31"/>
      <c r="S383" s="31"/>
      <c r="T383" s="31"/>
      <c r="U383" s="31"/>
      <c r="V383" s="31"/>
      <c r="W383" s="31"/>
      <c r="X383" s="46"/>
      <c r="Y383" s="46"/>
      <c r="Z383" s="46"/>
      <c r="AA383" s="46"/>
      <c r="AB383" s="46"/>
      <c r="AC383" s="46"/>
    </row>
    <row r="384" spans="1:29" ht="39.950000000000003" customHeight="1" x14ac:dyDescent="0.45">
      <c r="A384" s="155"/>
      <c r="B384" s="157"/>
      <c r="C384" s="66">
        <v>381</v>
      </c>
      <c r="D384" s="77" t="s">
        <v>949</v>
      </c>
      <c r="E384" s="115" t="s">
        <v>948</v>
      </c>
      <c r="F384" s="49" t="s">
        <v>35</v>
      </c>
      <c r="G384" s="49" t="s">
        <v>40</v>
      </c>
      <c r="H384" s="94">
        <v>32.840000000000003</v>
      </c>
      <c r="I384" s="32"/>
      <c r="J384" s="38">
        <f t="shared" si="10"/>
        <v>0</v>
      </c>
      <c r="K384" s="39" t="str">
        <f t="shared" si="11"/>
        <v>OK</v>
      </c>
      <c r="L384" s="128"/>
      <c r="M384" s="128"/>
      <c r="N384" s="128"/>
      <c r="O384" s="128"/>
      <c r="P384" s="128"/>
      <c r="Q384" s="31"/>
      <c r="R384" s="31"/>
      <c r="S384" s="31"/>
      <c r="T384" s="31"/>
      <c r="U384" s="31"/>
      <c r="V384" s="31"/>
      <c r="W384" s="31"/>
      <c r="X384" s="46"/>
      <c r="Y384" s="46"/>
      <c r="Z384" s="46"/>
      <c r="AA384" s="46"/>
      <c r="AB384" s="46"/>
      <c r="AC384" s="46"/>
    </row>
    <row r="385" spans="1:29" ht="39.950000000000003" customHeight="1" x14ac:dyDescent="0.45">
      <c r="A385" s="155"/>
      <c r="B385" s="157"/>
      <c r="C385" s="66">
        <v>382</v>
      </c>
      <c r="D385" s="77" t="s">
        <v>260</v>
      </c>
      <c r="E385" s="115" t="s">
        <v>947</v>
      </c>
      <c r="F385" s="49" t="s">
        <v>35</v>
      </c>
      <c r="G385" s="49" t="s">
        <v>40</v>
      </c>
      <c r="H385" s="94">
        <v>75</v>
      </c>
      <c r="I385" s="32"/>
      <c r="J385" s="38">
        <f t="shared" si="10"/>
        <v>0</v>
      </c>
      <c r="K385" s="39" t="str">
        <f t="shared" si="11"/>
        <v>OK</v>
      </c>
      <c r="L385" s="128"/>
      <c r="M385" s="128"/>
      <c r="N385" s="128"/>
      <c r="O385" s="128"/>
      <c r="P385" s="128"/>
      <c r="Q385" s="31"/>
      <c r="R385" s="31"/>
      <c r="S385" s="31"/>
      <c r="T385" s="31"/>
      <c r="U385" s="31"/>
      <c r="V385" s="31"/>
      <c r="W385" s="31"/>
      <c r="X385" s="46"/>
      <c r="Y385" s="46"/>
      <c r="Z385" s="46"/>
      <c r="AA385" s="46"/>
      <c r="AB385" s="46"/>
      <c r="AC385" s="46"/>
    </row>
    <row r="386" spans="1:29" ht="39.950000000000003" customHeight="1" x14ac:dyDescent="0.45">
      <c r="A386" s="155"/>
      <c r="B386" s="157"/>
      <c r="C386" s="66">
        <v>383</v>
      </c>
      <c r="D386" s="75" t="s">
        <v>438</v>
      </c>
      <c r="E386" s="115" t="s">
        <v>948</v>
      </c>
      <c r="F386" s="49" t="s">
        <v>228</v>
      </c>
      <c r="G386" s="49" t="s">
        <v>40</v>
      </c>
      <c r="H386" s="94">
        <v>53.14</v>
      </c>
      <c r="I386" s="32"/>
      <c r="J386" s="38">
        <f t="shared" si="10"/>
        <v>0</v>
      </c>
      <c r="K386" s="39" t="str">
        <f t="shared" si="11"/>
        <v>OK</v>
      </c>
      <c r="L386" s="128"/>
      <c r="M386" s="128"/>
      <c r="N386" s="128"/>
      <c r="O386" s="128"/>
      <c r="P386" s="128"/>
      <c r="Q386" s="31"/>
      <c r="R386" s="31"/>
      <c r="S386" s="31"/>
      <c r="T386" s="31"/>
      <c r="U386" s="31"/>
      <c r="V386" s="31"/>
      <c r="W386" s="31"/>
      <c r="X386" s="46"/>
      <c r="Y386" s="46"/>
      <c r="Z386" s="46"/>
      <c r="AA386" s="46"/>
      <c r="AB386" s="46"/>
      <c r="AC386" s="46"/>
    </row>
    <row r="387" spans="1:29" ht="39.950000000000003" customHeight="1" x14ac:dyDescent="0.45">
      <c r="A387" s="155"/>
      <c r="B387" s="157"/>
      <c r="C387" s="66">
        <v>384</v>
      </c>
      <c r="D387" s="75" t="s">
        <v>261</v>
      </c>
      <c r="E387" s="115" t="s">
        <v>950</v>
      </c>
      <c r="F387" s="49" t="s">
        <v>35</v>
      </c>
      <c r="G387" s="49" t="s">
        <v>40</v>
      </c>
      <c r="H387" s="94">
        <v>209.26</v>
      </c>
      <c r="I387" s="32"/>
      <c r="J387" s="38">
        <f t="shared" si="10"/>
        <v>0</v>
      </c>
      <c r="K387" s="39" t="str">
        <f t="shared" si="11"/>
        <v>OK</v>
      </c>
      <c r="L387" s="128"/>
      <c r="M387" s="128"/>
      <c r="N387" s="128"/>
      <c r="O387" s="128"/>
      <c r="P387" s="128"/>
      <c r="Q387" s="31"/>
      <c r="R387" s="31"/>
      <c r="S387" s="31"/>
      <c r="T387" s="31"/>
      <c r="U387" s="31"/>
      <c r="V387" s="31"/>
      <c r="W387" s="31"/>
      <c r="X387" s="46"/>
      <c r="Y387" s="46"/>
      <c r="Z387" s="46"/>
      <c r="AA387" s="46"/>
      <c r="AB387" s="46"/>
      <c r="AC387" s="46"/>
    </row>
    <row r="388" spans="1:29" ht="39.950000000000003" customHeight="1" x14ac:dyDescent="0.45">
      <c r="A388" s="155"/>
      <c r="B388" s="157"/>
      <c r="C388" s="66">
        <v>385</v>
      </c>
      <c r="D388" s="77" t="s">
        <v>262</v>
      </c>
      <c r="E388" s="115" t="s">
        <v>950</v>
      </c>
      <c r="F388" s="49" t="s">
        <v>35</v>
      </c>
      <c r="G388" s="49" t="s">
        <v>40</v>
      </c>
      <c r="H388" s="94">
        <v>9.5500000000000007</v>
      </c>
      <c r="I388" s="32"/>
      <c r="J388" s="38">
        <f t="shared" si="10"/>
        <v>0</v>
      </c>
      <c r="K388" s="39" t="str">
        <f t="shared" si="11"/>
        <v>OK</v>
      </c>
      <c r="L388" s="128"/>
      <c r="M388" s="128"/>
      <c r="N388" s="128"/>
      <c r="O388" s="128"/>
      <c r="P388" s="128"/>
      <c r="Q388" s="31"/>
      <c r="R388" s="31"/>
      <c r="S388" s="31"/>
      <c r="T388" s="31"/>
      <c r="U388" s="31"/>
      <c r="V388" s="31"/>
      <c r="W388" s="31"/>
      <c r="X388" s="46"/>
      <c r="Y388" s="46"/>
      <c r="Z388" s="46"/>
      <c r="AA388" s="46"/>
      <c r="AB388" s="46"/>
      <c r="AC388" s="46"/>
    </row>
    <row r="389" spans="1:29" ht="39.950000000000003" customHeight="1" x14ac:dyDescent="0.45">
      <c r="A389" s="155"/>
      <c r="B389" s="157"/>
      <c r="C389" s="66">
        <v>386</v>
      </c>
      <c r="D389" s="77" t="s">
        <v>263</v>
      </c>
      <c r="E389" s="115" t="s">
        <v>950</v>
      </c>
      <c r="F389" s="49" t="s">
        <v>35</v>
      </c>
      <c r="G389" s="49" t="s">
        <v>40</v>
      </c>
      <c r="H389" s="94">
        <v>18.29</v>
      </c>
      <c r="I389" s="32"/>
      <c r="J389" s="38">
        <f t="shared" ref="J389:J452" si="12">I389-(SUM(L389:AC389))</f>
        <v>0</v>
      </c>
      <c r="K389" s="39" t="str">
        <f t="shared" ref="K389:K452" si="13">IF(J389&lt;0,"ATENÇÃO","OK")</f>
        <v>OK</v>
      </c>
      <c r="L389" s="128"/>
      <c r="M389" s="128"/>
      <c r="N389" s="128"/>
      <c r="O389" s="128"/>
      <c r="P389" s="128"/>
      <c r="Q389" s="31"/>
      <c r="R389" s="31"/>
      <c r="S389" s="31"/>
      <c r="T389" s="31"/>
      <c r="U389" s="31"/>
      <c r="V389" s="31"/>
      <c r="W389" s="31"/>
      <c r="X389" s="46"/>
      <c r="Y389" s="46"/>
      <c r="Z389" s="46"/>
      <c r="AA389" s="46"/>
      <c r="AB389" s="46"/>
      <c r="AC389" s="46"/>
    </row>
    <row r="390" spans="1:29" ht="39.950000000000003" customHeight="1" x14ac:dyDescent="0.45">
      <c r="A390" s="155"/>
      <c r="B390" s="157"/>
      <c r="C390" s="66">
        <v>387</v>
      </c>
      <c r="D390" s="77" t="s">
        <v>264</v>
      </c>
      <c r="E390" s="115" t="s">
        <v>950</v>
      </c>
      <c r="F390" s="49" t="s">
        <v>35</v>
      </c>
      <c r="G390" s="49" t="s">
        <v>40</v>
      </c>
      <c r="H390" s="94">
        <v>6.71</v>
      </c>
      <c r="I390" s="32"/>
      <c r="J390" s="38">
        <f t="shared" si="12"/>
        <v>0</v>
      </c>
      <c r="K390" s="39" t="str">
        <f t="shared" si="13"/>
        <v>OK</v>
      </c>
      <c r="L390" s="128"/>
      <c r="M390" s="128"/>
      <c r="N390" s="128"/>
      <c r="O390" s="128"/>
      <c r="P390" s="128"/>
      <c r="Q390" s="31"/>
      <c r="R390" s="31"/>
      <c r="S390" s="31"/>
      <c r="T390" s="31"/>
      <c r="U390" s="31"/>
      <c r="V390" s="31"/>
      <c r="W390" s="31"/>
      <c r="X390" s="46"/>
      <c r="Y390" s="46"/>
      <c r="Z390" s="46"/>
      <c r="AA390" s="46"/>
      <c r="AB390" s="46"/>
      <c r="AC390" s="46"/>
    </row>
    <row r="391" spans="1:29" ht="39.950000000000003" customHeight="1" x14ac:dyDescent="0.45">
      <c r="A391" s="155"/>
      <c r="B391" s="157"/>
      <c r="C391" s="66">
        <v>388</v>
      </c>
      <c r="D391" s="75" t="s">
        <v>265</v>
      </c>
      <c r="E391" s="115" t="s">
        <v>950</v>
      </c>
      <c r="F391" s="49" t="s">
        <v>35</v>
      </c>
      <c r="G391" s="49" t="s">
        <v>40</v>
      </c>
      <c r="H391" s="94">
        <v>17.32</v>
      </c>
      <c r="I391" s="32"/>
      <c r="J391" s="38">
        <f t="shared" si="12"/>
        <v>0</v>
      </c>
      <c r="K391" s="39" t="str">
        <f t="shared" si="13"/>
        <v>OK</v>
      </c>
      <c r="L391" s="128"/>
      <c r="M391" s="128"/>
      <c r="N391" s="128"/>
      <c r="O391" s="128"/>
      <c r="P391" s="128"/>
      <c r="Q391" s="31"/>
      <c r="R391" s="31"/>
      <c r="S391" s="31"/>
      <c r="T391" s="31"/>
      <c r="U391" s="31"/>
      <c r="V391" s="31"/>
      <c r="W391" s="31"/>
      <c r="X391" s="46"/>
      <c r="Y391" s="46"/>
      <c r="Z391" s="46"/>
      <c r="AA391" s="46"/>
      <c r="AB391" s="46"/>
      <c r="AC391" s="46"/>
    </row>
    <row r="392" spans="1:29" ht="39.950000000000003" customHeight="1" x14ac:dyDescent="0.45">
      <c r="A392" s="155"/>
      <c r="B392" s="157"/>
      <c r="C392" s="66">
        <v>389</v>
      </c>
      <c r="D392" s="75" t="s">
        <v>266</v>
      </c>
      <c r="E392" s="115" t="s">
        <v>950</v>
      </c>
      <c r="F392" s="49" t="s">
        <v>35</v>
      </c>
      <c r="G392" s="49" t="s">
        <v>40</v>
      </c>
      <c r="H392" s="94">
        <v>6.77</v>
      </c>
      <c r="I392" s="32"/>
      <c r="J392" s="38">
        <f t="shared" si="12"/>
        <v>0</v>
      </c>
      <c r="K392" s="39" t="str">
        <f t="shared" si="13"/>
        <v>OK</v>
      </c>
      <c r="L392" s="128"/>
      <c r="M392" s="128"/>
      <c r="N392" s="128"/>
      <c r="O392" s="128"/>
      <c r="P392" s="128"/>
      <c r="Q392" s="31"/>
      <c r="R392" s="31"/>
      <c r="S392" s="31"/>
      <c r="T392" s="31"/>
      <c r="U392" s="31"/>
      <c r="V392" s="31"/>
      <c r="W392" s="31"/>
      <c r="X392" s="46"/>
      <c r="Y392" s="46"/>
      <c r="Z392" s="46"/>
      <c r="AA392" s="46"/>
      <c r="AB392" s="46"/>
      <c r="AC392" s="46"/>
    </row>
    <row r="393" spans="1:29" ht="39.950000000000003" customHeight="1" x14ac:dyDescent="0.45">
      <c r="A393" s="155"/>
      <c r="B393" s="157"/>
      <c r="C393" s="66">
        <v>390</v>
      </c>
      <c r="D393" s="75" t="s">
        <v>267</v>
      </c>
      <c r="E393" s="115" t="s">
        <v>950</v>
      </c>
      <c r="F393" s="49" t="s">
        <v>35</v>
      </c>
      <c r="G393" s="49" t="s">
        <v>40</v>
      </c>
      <c r="H393" s="94">
        <v>13.23</v>
      </c>
      <c r="I393" s="32"/>
      <c r="J393" s="38">
        <f t="shared" si="12"/>
        <v>0</v>
      </c>
      <c r="K393" s="39" t="str">
        <f t="shared" si="13"/>
        <v>OK</v>
      </c>
      <c r="L393" s="128"/>
      <c r="M393" s="128"/>
      <c r="N393" s="128"/>
      <c r="O393" s="128"/>
      <c r="P393" s="128"/>
      <c r="Q393" s="31"/>
      <c r="R393" s="31"/>
      <c r="S393" s="31"/>
      <c r="T393" s="31"/>
      <c r="U393" s="31"/>
      <c r="V393" s="31"/>
      <c r="W393" s="31"/>
      <c r="X393" s="46"/>
      <c r="Y393" s="46"/>
      <c r="Z393" s="46"/>
      <c r="AA393" s="46"/>
      <c r="AB393" s="46"/>
      <c r="AC393" s="46"/>
    </row>
    <row r="394" spans="1:29" ht="39.950000000000003" customHeight="1" x14ac:dyDescent="0.45">
      <c r="A394" s="155"/>
      <c r="B394" s="157"/>
      <c r="C394" s="66">
        <v>391</v>
      </c>
      <c r="D394" s="75" t="s">
        <v>268</v>
      </c>
      <c r="E394" s="115" t="s">
        <v>950</v>
      </c>
      <c r="F394" s="49" t="s">
        <v>35</v>
      </c>
      <c r="G394" s="49" t="s">
        <v>40</v>
      </c>
      <c r="H394" s="94">
        <v>6.7</v>
      </c>
      <c r="I394" s="32"/>
      <c r="J394" s="38">
        <f t="shared" si="12"/>
        <v>0</v>
      </c>
      <c r="K394" s="39" t="str">
        <f t="shared" si="13"/>
        <v>OK</v>
      </c>
      <c r="L394" s="128"/>
      <c r="M394" s="128"/>
      <c r="N394" s="128"/>
      <c r="O394" s="128"/>
      <c r="P394" s="128"/>
      <c r="Q394" s="31"/>
      <c r="R394" s="31"/>
      <c r="S394" s="31"/>
      <c r="T394" s="31"/>
      <c r="U394" s="31"/>
      <c r="V394" s="31"/>
      <c r="W394" s="31"/>
      <c r="X394" s="46"/>
      <c r="Y394" s="46"/>
      <c r="Z394" s="46"/>
      <c r="AA394" s="46"/>
      <c r="AB394" s="46"/>
      <c r="AC394" s="46"/>
    </row>
    <row r="395" spans="1:29" ht="39.950000000000003" customHeight="1" x14ac:dyDescent="0.45">
      <c r="A395" s="155"/>
      <c r="B395" s="157"/>
      <c r="C395" s="66">
        <v>392</v>
      </c>
      <c r="D395" s="75" t="s">
        <v>269</v>
      </c>
      <c r="E395" s="115" t="s">
        <v>950</v>
      </c>
      <c r="F395" s="49" t="s">
        <v>35</v>
      </c>
      <c r="G395" s="49" t="s">
        <v>40</v>
      </c>
      <c r="H395" s="94">
        <v>9.11</v>
      </c>
      <c r="I395" s="32"/>
      <c r="J395" s="38">
        <f t="shared" si="12"/>
        <v>0</v>
      </c>
      <c r="K395" s="39" t="str">
        <f t="shared" si="13"/>
        <v>OK</v>
      </c>
      <c r="L395" s="128"/>
      <c r="M395" s="128"/>
      <c r="N395" s="128"/>
      <c r="O395" s="128"/>
      <c r="P395" s="128"/>
      <c r="Q395" s="31"/>
      <c r="R395" s="31"/>
      <c r="S395" s="31"/>
      <c r="T395" s="31"/>
      <c r="U395" s="31"/>
      <c r="V395" s="31"/>
      <c r="W395" s="31"/>
      <c r="X395" s="46"/>
      <c r="Y395" s="46"/>
      <c r="Z395" s="46"/>
      <c r="AA395" s="46"/>
      <c r="AB395" s="46"/>
      <c r="AC395" s="46"/>
    </row>
    <row r="396" spans="1:29" ht="39.950000000000003" customHeight="1" x14ac:dyDescent="0.45">
      <c r="A396" s="155"/>
      <c r="B396" s="157"/>
      <c r="C396" s="66">
        <v>393</v>
      </c>
      <c r="D396" s="75" t="s">
        <v>492</v>
      </c>
      <c r="E396" s="115" t="s">
        <v>951</v>
      </c>
      <c r="F396" s="49" t="s">
        <v>35</v>
      </c>
      <c r="G396" s="49" t="s">
        <v>40</v>
      </c>
      <c r="H396" s="94">
        <v>45</v>
      </c>
      <c r="I396" s="32"/>
      <c r="J396" s="38">
        <f t="shared" si="12"/>
        <v>0</v>
      </c>
      <c r="K396" s="39" t="str">
        <f t="shared" si="13"/>
        <v>OK</v>
      </c>
      <c r="L396" s="128"/>
      <c r="M396" s="128"/>
      <c r="N396" s="128"/>
      <c r="O396" s="128"/>
      <c r="P396" s="128"/>
      <c r="Q396" s="31"/>
      <c r="R396" s="31"/>
      <c r="S396" s="31"/>
      <c r="T396" s="31"/>
      <c r="U396" s="31"/>
      <c r="V396" s="31"/>
      <c r="W396" s="31"/>
      <c r="X396" s="46"/>
      <c r="Y396" s="46"/>
      <c r="Z396" s="46"/>
      <c r="AA396" s="46"/>
      <c r="AB396" s="46"/>
      <c r="AC396" s="46"/>
    </row>
    <row r="397" spans="1:29" ht="39.950000000000003" customHeight="1" x14ac:dyDescent="0.45">
      <c r="A397" s="155"/>
      <c r="B397" s="157"/>
      <c r="C397" s="66">
        <v>394</v>
      </c>
      <c r="D397" s="75" t="s">
        <v>493</v>
      </c>
      <c r="E397" s="115" t="s">
        <v>951</v>
      </c>
      <c r="F397" s="49" t="s">
        <v>35</v>
      </c>
      <c r="G397" s="49" t="s">
        <v>40</v>
      </c>
      <c r="H397" s="94">
        <v>36</v>
      </c>
      <c r="I397" s="32"/>
      <c r="J397" s="38">
        <f t="shared" si="12"/>
        <v>0</v>
      </c>
      <c r="K397" s="39" t="str">
        <f t="shared" si="13"/>
        <v>OK</v>
      </c>
      <c r="L397" s="128"/>
      <c r="M397" s="128"/>
      <c r="N397" s="128"/>
      <c r="O397" s="128"/>
      <c r="P397" s="128"/>
      <c r="Q397" s="31"/>
      <c r="R397" s="31"/>
      <c r="S397" s="31"/>
      <c r="T397" s="31"/>
      <c r="U397" s="31"/>
      <c r="V397" s="31"/>
      <c r="W397" s="31"/>
      <c r="X397" s="46"/>
      <c r="Y397" s="46"/>
      <c r="Z397" s="46"/>
      <c r="AA397" s="46"/>
      <c r="AB397" s="46"/>
      <c r="AC397" s="46"/>
    </row>
    <row r="398" spans="1:29" ht="39.950000000000003" customHeight="1" x14ac:dyDescent="0.45">
      <c r="A398" s="155"/>
      <c r="B398" s="157"/>
      <c r="C398" s="66">
        <v>395</v>
      </c>
      <c r="D398" s="86" t="s">
        <v>494</v>
      </c>
      <c r="E398" s="115" t="s">
        <v>952</v>
      </c>
      <c r="F398" s="49" t="s">
        <v>35</v>
      </c>
      <c r="G398" s="49" t="s">
        <v>40</v>
      </c>
      <c r="H398" s="94">
        <v>31.27</v>
      </c>
      <c r="I398" s="32"/>
      <c r="J398" s="38">
        <f t="shared" si="12"/>
        <v>0</v>
      </c>
      <c r="K398" s="39" t="str">
        <f t="shared" si="13"/>
        <v>OK</v>
      </c>
      <c r="L398" s="128"/>
      <c r="M398" s="128"/>
      <c r="N398" s="128"/>
      <c r="O398" s="128"/>
      <c r="P398" s="128"/>
      <c r="Q398" s="31"/>
      <c r="R398" s="31"/>
      <c r="S398" s="31"/>
      <c r="T398" s="31"/>
      <c r="U398" s="31"/>
      <c r="V398" s="31"/>
      <c r="W398" s="31"/>
      <c r="X398" s="46"/>
      <c r="Y398" s="46"/>
      <c r="Z398" s="46"/>
      <c r="AA398" s="46"/>
      <c r="AB398" s="46"/>
      <c r="AC398" s="46"/>
    </row>
    <row r="399" spans="1:29" ht="39.950000000000003" customHeight="1" x14ac:dyDescent="0.45">
      <c r="A399" s="155"/>
      <c r="B399" s="157"/>
      <c r="C399" s="66">
        <v>396</v>
      </c>
      <c r="D399" s="86" t="s">
        <v>495</v>
      </c>
      <c r="E399" s="115" t="s">
        <v>953</v>
      </c>
      <c r="F399" s="49" t="s">
        <v>35</v>
      </c>
      <c r="G399" s="49" t="s">
        <v>40</v>
      </c>
      <c r="H399" s="94">
        <v>32.479999999999997</v>
      </c>
      <c r="I399" s="32"/>
      <c r="J399" s="38">
        <f t="shared" si="12"/>
        <v>0</v>
      </c>
      <c r="K399" s="39" t="str">
        <f t="shared" si="13"/>
        <v>OK</v>
      </c>
      <c r="L399" s="128"/>
      <c r="M399" s="128"/>
      <c r="N399" s="128"/>
      <c r="O399" s="128"/>
      <c r="P399" s="128"/>
      <c r="Q399" s="31"/>
      <c r="R399" s="31"/>
      <c r="S399" s="31"/>
      <c r="T399" s="31"/>
      <c r="U399" s="31"/>
      <c r="V399" s="31"/>
      <c r="W399" s="31"/>
      <c r="X399" s="46"/>
      <c r="Y399" s="46"/>
      <c r="Z399" s="46"/>
      <c r="AA399" s="46"/>
      <c r="AB399" s="46"/>
      <c r="AC399" s="46"/>
    </row>
    <row r="400" spans="1:29" ht="39.950000000000003" customHeight="1" x14ac:dyDescent="0.45">
      <c r="A400" s="155"/>
      <c r="B400" s="157"/>
      <c r="C400" s="66">
        <v>397</v>
      </c>
      <c r="D400" s="75" t="s">
        <v>270</v>
      </c>
      <c r="E400" s="115" t="s">
        <v>947</v>
      </c>
      <c r="F400" s="49" t="s">
        <v>35</v>
      </c>
      <c r="G400" s="49" t="s">
        <v>40</v>
      </c>
      <c r="H400" s="94">
        <v>1.18</v>
      </c>
      <c r="I400" s="32">
        <v>10</v>
      </c>
      <c r="J400" s="38">
        <f t="shared" si="12"/>
        <v>10</v>
      </c>
      <c r="K400" s="39" t="str">
        <f t="shared" si="13"/>
        <v>OK</v>
      </c>
      <c r="L400" s="128"/>
      <c r="M400" s="128"/>
      <c r="N400" s="128"/>
      <c r="O400" s="128"/>
      <c r="P400" s="128"/>
      <c r="Q400" s="31"/>
      <c r="R400" s="31"/>
      <c r="S400" s="31"/>
      <c r="T400" s="31"/>
      <c r="U400" s="31"/>
      <c r="V400" s="31"/>
      <c r="W400" s="31"/>
      <c r="X400" s="46"/>
      <c r="Y400" s="46"/>
      <c r="Z400" s="46"/>
      <c r="AA400" s="46"/>
      <c r="AB400" s="46"/>
      <c r="AC400" s="46"/>
    </row>
    <row r="401" spans="1:29" ht="39.950000000000003" customHeight="1" x14ac:dyDescent="0.45">
      <c r="A401" s="155"/>
      <c r="B401" s="157"/>
      <c r="C401" s="66">
        <v>398</v>
      </c>
      <c r="D401" s="75" t="s">
        <v>271</v>
      </c>
      <c r="E401" s="115" t="s">
        <v>954</v>
      </c>
      <c r="F401" s="49" t="s">
        <v>35</v>
      </c>
      <c r="G401" s="49" t="s">
        <v>40</v>
      </c>
      <c r="H401" s="94">
        <v>1.1000000000000001</v>
      </c>
      <c r="I401" s="32">
        <v>10</v>
      </c>
      <c r="J401" s="38">
        <f t="shared" si="12"/>
        <v>10</v>
      </c>
      <c r="K401" s="39" t="str">
        <f t="shared" si="13"/>
        <v>OK</v>
      </c>
      <c r="L401" s="128"/>
      <c r="M401" s="128"/>
      <c r="N401" s="128"/>
      <c r="O401" s="128"/>
      <c r="P401" s="128"/>
      <c r="Q401" s="31"/>
      <c r="R401" s="31"/>
      <c r="S401" s="31"/>
      <c r="T401" s="31"/>
      <c r="U401" s="31"/>
      <c r="V401" s="31"/>
      <c r="W401" s="31"/>
      <c r="X401" s="46"/>
      <c r="Y401" s="46"/>
      <c r="Z401" s="46"/>
      <c r="AA401" s="46"/>
      <c r="AB401" s="46"/>
      <c r="AC401" s="46"/>
    </row>
    <row r="402" spans="1:29" ht="39.950000000000003" customHeight="1" x14ac:dyDescent="0.45">
      <c r="A402" s="155"/>
      <c r="B402" s="157"/>
      <c r="C402" s="66">
        <v>399</v>
      </c>
      <c r="D402" s="75" t="s">
        <v>272</v>
      </c>
      <c r="E402" s="115" t="s">
        <v>954</v>
      </c>
      <c r="F402" s="49" t="s">
        <v>35</v>
      </c>
      <c r="G402" s="49" t="s">
        <v>40</v>
      </c>
      <c r="H402" s="94">
        <v>2.72</v>
      </c>
      <c r="I402" s="32">
        <v>10</v>
      </c>
      <c r="J402" s="38">
        <f t="shared" si="12"/>
        <v>10</v>
      </c>
      <c r="K402" s="39" t="str">
        <f t="shared" si="13"/>
        <v>OK</v>
      </c>
      <c r="L402" s="128"/>
      <c r="M402" s="128"/>
      <c r="N402" s="128"/>
      <c r="O402" s="128"/>
      <c r="P402" s="128"/>
      <c r="Q402" s="31"/>
      <c r="R402" s="31"/>
      <c r="S402" s="31"/>
      <c r="T402" s="31"/>
      <c r="U402" s="31"/>
      <c r="V402" s="31"/>
      <c r="W402" s="31"/>
      <c r="X402" s="46"/>
      <c r="Y402" s="46"/>
      <c r="Z402" s="46"/>
      <c r="AA402" s="46"/>
      <c r="AB402" s="46"/>
      <c r="AC402" s="46"/>
    </row>
    <row r="403" spans="1:29" ht="39.950000000000003" customHeight="1" x14ac:dyDescent="0.45">
      <c r="A403" s="155"/>
      <c r="B403" s="157"/>
      <c r="C403" s="66">
        <v>400</v>
      </c>
      <c r="D403" s="75" t="s">
        <v>273</v>
      </c>
      <c r="E403" s="115" t="s">
        <v>954</v>
      </c>
      <c r="F403" s="49" t="s">
        <v>35</v>
      </c>
      <c r="G403" s="49" t="s">
        <v>40</v>
      </c>
      <c r="H403" s="94">
        <v>6.37</v>
      </c>
      <c r="I403" s="32">
        <v>10</v>
      </c>
      <c r="J403" s="38">
        <f t="shared" si="12"/>
        <v>10</v>
      </c>
      <c r="K403" s="39" t="str">
        <f t="shared" si="13"/>
        <v>OK</v>
      </c>
      <c r="L403" s="128"/>
      <c r="M403" s="128"/>
      <c r="N403" s="128"/>
      <c r="O403" s="128"/>
      <c r="P403" s="128"/>
      <c r="Q403" s="31"/>
      <c r="R403" s="31"/>
      <c r="S403" s="31"/>
      <c r="T403" s="31"/>
      <c r="U403" s="31"/>
      <c r="V403" s="31"/>
      <c r="W403" s="31"/>
      <c r="X403" s="46"/>
      <c r="Y403" s="46"/>
      <c r="Z403" s="46"/>
      <c r="AA403" s="46"/>
      <c r="AB403" s="46"/>
      <c r="AC403" s="46"/>
    </row>
    <row r="404" spans="1:29" ht="39.950000000000003" customHeight="1" x14ac:dyDescent="0.45">
      <c r="A404" s="155"/>
      <c r="B404" s="157"/>
      <c r="C404" s="66">
        <v>401</v>
      </c>
      <c r="D404" s="75" t="s">
        <v>274</v>
      </c>
      <c r="E404" s="115" t="s">
        <v>954</v>
      </c>
      <c r="F404" s="49" t="s">
        <v>35</v>
      </c>
      <c r="G404" s="49" t="s">
        <v>40</v>
      </c>
      <c r="H404" s="94">
        <v>2.87</v>
      </c>
      <c r="I404" s="32">
        <v>10</v>
      </c>
      <c r="J404" s="38">
        <f t="shared" si="12"/>
        <v>10</v>
      </c>
      <c r="K404" s="39" t="str">
        <f t="shared" si="13"/>
        <v>OK</v>
      </c>
      <c r="L404" s="128"/>
      <c r="M404" s="128"/>
      <c r="N404" s="128"/>
      <c r="O404" s="128"/>
      <c r="P404" s="128"/>
      <c r="Q404" s="31"/>
      <c r="R404" s="31"/>
      <c r="S404" s="31"/>
      <c r="T404" s="31"/>
      <c r="U404" s="31"/>
      <c r="V404" s="31"/>
      <c r="W404" s="31"/>
      <c r="X404" s="46"/>
      <c r="Y404" s="46"/>
      <c r="Z404" s="46"/>
      <c r="AA404" s="46"/>
      <c r="AB404" s="46"/>
      <c r="AC404" s="46"/>
    </row>
    <row r="405" spans="1:29" ht="39.950000000000003" customHeight="1" x14ac:dyDescent="0.45">
      <c r="A405" s="155"/>
      <c r="B405" s="157"/>
      <c r="C405" s="66">
        <v>402</v>
      </c>
      <c r="D405" s="75" t="s">
        <v>275</v>
      </c>
      <c r="E405" s="115" t="s">
        <v>954</v>
      </c>
      <c r="F405" s="49" t="s">
        <v>35</v>
      </c>
      <c r="G405" s="49" t="s">
        <v>40</v>
      </c>
      <c r="H405" s="94">
        <v>0.99</v>
      </c>
      <c r="I405" s="32">
        <v>10</v>
      </c>
      <c r="J405" s="38">
        <f t="shared" si="12"/>
        <v>10</v>
      </c>
      <c r="K405" s="39" t="str">
        <f t="shared" si="13"/>
        <v>OK</v>
      </c>
      <c r="L405" s="128"/>
      <c r="M405" s="128"/>
      <c r="N405" s="128"/>
      <c r="O405" s="128"/>
      <c r="P405" s="128"/>
      <c r="Q405" s="31"/>
      <c r="R405" s="31"/>
      <c r="S405" s="31"/>
      <c r="T405" s="31"/>
      <c r="U405" s="31"/>
      <c r="V405" s="31"/>
      <c r="W405" s="31"/>
      <c r="X405" s="46"/>
      <c r="Y405" s="46"/>
      <c r="Z405" s="46"/>
      <c r="AA405" s="46"/>
      <c r="AB405" s="46"/>
      <c r="AC405" s="46"/>
    </row>
    <row r="406" spans="1:29" ht="39.950000000000003" customHeight="1" x14ac:dyDescent="0.45">
      <c r="A406" s="155"/>
      <c r="B406" s="157"/>
      <c r="C406" s="66">
        <v>403</v>
      </c>
      <c r="D406" s="75" t="s">
        <v>276</v>
      </c>
      <c r="E406" s="115" t="s">
        <v>954</v>
      </c>
      <c r="F406" s="49" t="s">
        <v>35</v>
      </c>
      <c r="G406" s="49" t="s">
        <v>40</v>
      </c>
      <c r="H406" s="94">
        <v>1.04</v>
      </c>
      <c r="I406" s="32">
        <v>10</v>
      </c>
      <c r="J406" s="38">
        <f t="shared" si="12"/>
        <v>10</v>
      </c>
      <c r="K406" s="39" t="str">
        <f t="shared" si="13"/>
        <v>OK</v>
      </c>
      <c r="L406" s="128"/>
      <c r="M406" s="128"/>
      <c r="N406" s="128"/>
      <c r="O406" s="128"/>
      <c r="P406" s="128"/>
      <c r="Q406" s="31"/>
      <c r="R406" s="31"/>
      <c r="S406" s="31"/>
      <c r="T406" s="31"/>
      <c r="U406" s="31"/>
      <c r="V406" s="31"/>
      <c r="W406" s="31"/>
      <c r="X406" s="46"/>
      <c r="Y406" s="46"/>
      <c r="Z406" s="46"/>
      <c r="AA406" s="46"/>
      <c r="AB406" s="46"/>
      <c r="AC406" s="46"/>
    </row>
    <row r="407" spans="1:29" ht="39.950000000000003" customHeight="1" x14ac:dyDescent="0.45">
      <c r="A407" s="155"/>
      <c r="B407" s="157"/>
      <c r="C407" s="66">
        <v>404</v>
      </c>
      <c r="D407" s="75" t="s">
        <v>277</v>
      </c>
      <c r="E407" s="115" t="s">
        <v>955</v>
      </c>
      <c r="F407" s="49" t="s">
        <v>35</v>
      </c>
      <c r="G407" s="49" t="s">
        <v>40</v>
      </c>
      <c r="H407" s="94">
        <v>11.78</v>
      </c>
      <c r="I407" s="32"/>
      <c r="J407" s="38">
        <f t="shared" si="12"/>
        <v>0</v>
      </c>
      <c r="K407" s="39" t="str">
        <f t="shared" si="13"/>
        <v>OK</v>
      </c>
      <c r="L407" s="128"/>
      <c r="M407" s="128"/>
      <c r="N407" s="128"/>
      <c r="O407" s="128"/>
      <c r="P407" s="128"/>
      <c r="Q407" s="31"/>
      <c r="R407" s="31"/>
      <c r="S407" s="31"/>
      <c r="T407" s="31"/>
      <c r="U407" s="31"/>
      <c r="V407" s="31"/>
      <c r="W407" s="31"/>
      <c r="X407" s="46"/>
      <c r="Y407" s="46"/>
      <c r="Z407" s="46"/>
      <c r="AA407" s="46"/>
      <c r="AB407" s="46"/>
      <c r="AC407" s="46"/>
    </row>
    <row r="408" spans="1:29" ht="39.950000000000003" customHeight="1" x14ac:dyDescent="0.45">
      <c r="A408" s="155"/>
      <c r="B408" s="157"/>
      <c r="C408" s="66">
        <v>405</v>
      </c>
      <c r="D408" s="75" t="s">
        <v>278</v>
      </c>
      <c r="E408" s="115" t="s">
        <v>955</v>
      </c>
      <c r="F408" s="49" t="s">
        <v>35</v>
      </c>
      <c r="G408" s="49" t="s">
        <v>40</v>
      </c>
      <c r="H408" s="94">
        <v>15.09</v>
      </c>
      <c r="I408" s="32"/>
      <c r="J408" s="38">
        <f t="shared" si="12"/>
        <v>0</v>
      </c>
      <c r="K408" s="39" t="str">
        <f t="shared" si="13"/>
        <v>OK</v>
      </c>
      <c r="L408" s="128"/>
      <c r="M408" s="128"/>
      <c r="N408" s="128"/>
      <c r="O408" s="128"/>
      <c r="P408" s="128"/>
      <c r="Q408" s="31"/>
      <c r="R408" s="31"/>
      <c r="S408" s="31"/>
      <c r="T408" s="31"/>
      <c r="U408" s="31"/>
      <c r="V408" s="31"/>
      <c r="W408" s="31"/>
      <c r="X408" s="46"/>
      <c r="Y408" s="46"/>
      <c r="Z408" s="46"/>
      <c r="AA408" s="46"/>
      <c r="AB408" s="46"/>
      <c r="AC408" s="46"/>
    </row>
    <row r="409" spans="1:29" ht="39.950000000000003" customHeight="1" x14ac:dyDescent="0.45">
      <c r="A409" s="155"/>
      <c r="B409" s="157"/>
      <c r="C409" s="66">
        <v>406</v>
      </c>
      <c r="D409" s="75" t="s">
        <v>279</v>
      </c>
      <c r="E409" s="115" t="s">
        <v>955</v>
      </c>
      <c r="F409" s="49" t="s">
        <v>35</v>
      </c>
      <c r="G409" s="49" t="s">
        <v>40</v>
      </c>
      <c r="H409" s="94">
        <v>15.44</v>
      </c>
      <c r="I409" s="32"/>
      <c r="J409" s="38">
        <f t="shared" si="12"/>
        <v>0</v>
      </c>
      <c r="K409" s="39" t="str">
        <f t="shared" si="13"/>
        <v>OK</v>
      </c>
      <c r="L409" s="128"/>
      <c r="M409" s="128"/>
      <c r="N409" s="128"/>
      <c r="O409" s="128"/>
      <c r="P409" s="128"/>
      <c r="Q409" s="31"/>
      <c r="R409" s="31"/>
      <c r="S409" s="31"/>
      <c r="T409" s="31"/>
      <c r="U409" s="31"/>
      <c r="V409" s="31"/>
      <c r="W409" s="31"/>
      <c r="X409" s="46"/>
      <c r="Y409" s="46"/>
      <c r="Z409" s="46"/>
      <c r="AA409" s="46"/>
      <c r="AB409" s="46"/>
      <c r="AC409" s="46"/>
    </row>
    <row r="410" spans="1:29" ht="39.950000000000003" customHeight="1" x14ac:dyDescent="0.45">
      <c r="A410" s="155"/>
      <c r="B410" s="157"/>
      <c r="C410" s="66">
        <v>407</v>
      </c>
      <c r="D410" s="75" t="s">
        <v>280</v>
      </c>
      <c r="E410" s="115" t="s">
        <v>947</v>
      </c>
      <c r="F410" s="49" t="s">
        <v>35</v>
      </c>
      <c r="G410" s="49" t="s">
        <v>40</v>
      </c>
      <c r="H410" s="94">
        <v>2.29</v>
      </c>
      <c r="I410" s="32"/>
      <c r="J410" s="38">
        <f t="shared" si="12"/>
        <v>0</v>
      </c>
      <c r="K410" s="39" t="str">
        <f t="shared" si="13"/>
        <v>OK</v>
      </c>
      <c r="L410" s="128"/>
      <c r="M410" s="128"/>
      <c r="N410" s="128"/>
      <c r="O410" s="128"/>
      <c r="P410" s="128"/>
      <c r="Q410" s="31"/>
      <c r="R410" s="31"/>
      <c r="S410" s="31"/>
      <c r="T410" s="31"/>
      <c r="U410" s="31"/>
      <c r="V410" s="31"/>
      <c r="W410" s="31"/>
      <c r="X410" s="46"/>
      <c r="Y410" s="46"/>
      <c r="Z410" s="46"/>
      <c r="AA410" s="46"/>
      <c r="AB410" s="46"/>
      <c r="AC410" s="46"/>
    </row>
    <row r="411" spans="1:29" ht="39.950000000000003" customHeight="1" x14ac:dyDescent="0.45">
      <c r="A411" s="155"/>
      <c r="B411" s="157"/>
      <c r="C411" s="66">
        <v>408</v>
      </c>
      <c r="D411" s="75" t="s">
        <v>281</v>
      </c>
      <c r="E411" s="115" t="s">
        <v>947</v>
      </c>
      <c r="F411" s="49" t="s">
        <v>35</v>
      </c>
      <c r="G411" s="49" t="s">
        <v>40</v>
      </c>
      <c r="H411" s="94">
        <v>2.88</v>
      </c>
      <c r="I411" s="32"/>
      <c r="J411" s="38">
        <f t="shared" si="12"/>
        <v>0</v>
      </c>
      <c r="K411" s="39" t="str">
        <f t="shared" si="13"/>
        <v>OK</v>
      </c>
      <c r="L411" s="128"/>
      <c r="M411" s="128"/>
      <c r="N411" s="128"/>
      <c r="O411" s="128"/>
      <c r="P411" s="128"/>
      <c r="Q411" s="31"/>
      <c r="R411" s="31"/>
      <c r="S411" s="31"/>
      <c r="T411" s="31"/>
      <c r="U411" s="31"/>
      <c r="V411" s="31"/>
      <c r="W411" s="31"/>
      <c r="X411" s="46"/>
      <c r="Y411" s="46"/>
      <c r="Z411" s="46"/>
      <c r="AA411" s="46"/>
      <c r="AB411" s="46"/>
      <c r="AC411" s="46"/>
    </row>
    <row r="412" spans="1:29" ht="39.950000000000003" customHeight="1" x14ac:dyDescent="0.45">
      <c r="A412" s="155"/>
      <c r="B412" s="157"/>
      <c r="C412" s="66">
        <v>409</v>
      </c>
      <c r="D412" s="75" t="s">
        <v>282</v>
      </c>
      <c r="E412" s="115" t="s">
        <v>956</v>
      </c>
      <c r="F412" s="49" t="s">
        <v>35</v>
      </c>
      <c r="G412" s="49" t="s">
        <v>40</v>
      </c>
      <c r="H412" s="94">
        <v>2.09</v>
      </c>
      <c r="I412" s="32">
        <v>10</v>
      </c>
      <c r="J412" s="38">
        <f t="shared" si="12"/>
        <v>10</v>
      </c>
      <c r="K412" s="39" t="str">
        <f t="shared" si="13"/>
        <v>OK</v>
      </c>
      <c r="L412" s="128"/>
      <c r="M412" s="128"/>
      <c r="N412" s="128"/>
      <c r="O412" s="128"/>
      <c r="P412" s="128"/>
      <c r="Q412" s="31"/>
      <c r="R412" s="31"/>
      <c r="S412" s="31"/>
      <c r="T412" s="31"/>
      <c r="U412" s="31"/>
      <c r="V412" s="31"/>
      <c r="W412" s="31"/>
      <c r="X412" s="46"/>
      <c r="Y412" s="46"/>
      <c r="Z412" s="46"/>
      <c r="AA412" s="46"/>
      <c r="AB412" s="46"/>
      <c r="AC412" s="46"/>
    </row>
    <row r="413" spans="1:29" ht="39.950000000000003" customHeight="1" x14ac:dyDescent="0.45">
      <c r="A413" s="155"/>
      <c r="B413" s="157"/>
      <c r="C413" s="66">
        <v>410</v>
      </c>
      <c r="D413" s="75" t="s">
        <v>283</v>
      </c>
      <c r="E413" s="115" t="s">
        <v>956</v>
      </c>
      <c r="F413" s="49" t="s">
        <v>35</v>
      </c>
      <c r="G413" s="49" t="s">
        <v>40</v>
      </c>
      <c r="H413" s="94">
        <v>1.55</v>
      </c>
      <c r="I413" s="32">
        <v>10</v>
      </c>
      <c r="J413" s="38">
        <f t="shared" si="12"/>
        <v>10</v>
      </c>
      <c r="K413" s="39" t="str">
        <f t="shared" si="13"/>
        <v>OK</v>
      </c>
      <c r="L413" s="128"/>
      <c r="M413" s="128"/>
      <c r="N413" s="128"/>
      <c r="O413" s="128"/>
      <c r="P413" s="128"/>
      <c r="Q413" s="31"/>
      <c r="R413" s="31"/>
      <c r="S413" s="31"/>
      <c r="T413" s="31"/>
      <c r="U413" s="31"/>
      <c r="V413" s="31"/>
      <c r="W413" s="31"/>
      <c r="X413" s="46"/>
      <c r="Y413" s="46"/>
      <c r="Z413" s="46"/>
      <c r="AA413" s="46"/>
      <c r="AB413" s="46"/>
      <c r="AC413" s="46"/>
    </row>
    <row r="414" spans="1:29" ht="39.950000000000003" customHeight="1" x14ac:dyDescent="0.45">
      <c r="A414" s="155"/>
      <c r="B414" s="157"/>
      <c r="C414" s="66">
        <v>411</v>
      </c>
      <c r="D414" s="75" t="s">
        <v>284</v>
      </c>
      <c r="E414" s="115" t="s">
        <v>956</v>
      </c>
      <c r="F414" s="49" t="s">
        <v>35</v>
      </c>
      <c r="G414" s="49" t="s">
        <v>40</v>
      </c>
      <c r="H414" s="94">
        <v>2.2200000000000002</v>
      </c>
      <c r="I414" s="32">
        <v>10</v>
      </c>
      <c r="J414" s="38">
        <f t="shared" si="12"/>
        <v>10</v>
      </c>
      <c r="K414" s="39" t="str">
        <f t="shared" si="13"/>
        <v>OK</v>
      </c>
      <c r="L414" s="128"/>
      <c r="M414" s="128"/>
      <c r="N414" s="128"/>
      <c r="O414" s="128"/>
      <c r="P414" s="128"/>
      <c r="Q414" s="31"/>
      <c r="R414" s="31"/>
      <c r="S414" s="31"/>
      <c r="T414" s="31"/>
      <c r="U414" s="31"/>
      <c r="V414" s="31"/>
      <c r="W414" s="31"/>
      <c r="X414" s="46"/>
      <c r="Y414" s="46"/>
      <c r="Z414" s="46"/>
      <c r="AA414" s="46"/>
      <c r="AB414" s="46"/>
      <c r="AC414" s="46"/>
    </row>
    <row r="415" spans="1:29" ht="39.950000000000003" customHeight="1" x14ac:dyDescent="0.45">
      <c r="A415" s="155"/>
      <c r="B415" s="157"/>
      <c r="C415" s="66">
        <v>412</v>
      </c>
      <c r="D415" s="75" t="s">
        <v>285</v>
      </c>
      <c r="E415" s="115" t="s">
        <v>956</v>
      </c>
      <c r="F415" s="49" t="s">
        <v>35</v>
      </c>
      <c r="G415" s="49" t="s">
        <v>40</v>
      </c>
      <c r="H415" s="94">
        <v>3.2</v>
      </c>
      <c r="I415" s="32">
        <v>10</v>
      </c>
      <c r="J415" s="38">
        <f t="shared" si="12"/>
        <v>10</v>
      </c>
      <c r="K415" s="39" t="str">
        <f t="shared" si="13"/>
        <v>OK</v>
      </c>
      <c r="L415" s="128"/>
      <c r="M415" s="128"/>
      <c r="N415" s="128"/>
      <c r="O415" s="128"/>
      <c r="P415" s="128"/>
      <c r="Q415" s="31"/>
      <c r="R415" s="31"/>
      <c r="S415" s="31"/>
      <c r="T415" s="31"/>
      <c r="U415" s="31"/>
      <c r="V415" s="31"/>
      <c r="W415" s="31"/>
      <c r="X415" s="46"/>
      <c r="Y415" s="46"/>
      <c r="Z415" s="46"/>
      <c r="AA415" s="46"/>
      <c r="AB415" s="46"/>
      <c r="AC415" s="46"/>
    </row>
    <row r="416" spans="1:29" ht="39.950000000000003" customHeight="1" x14ac:dyDescent="0.45">
      <c r="A416" s="155"/>
      <c r="B416" s="157"/>
      <c r="C416" s="66">
        <v>413</v>
      </c>
      <c r="D416" s="75" t="s">
        <v>286</v>
      </c>
      <c r="E416" s="115" t="s">
        <v>956</v>
      </c>
      <c r="F416" s="49" t="s">
        <v>35</v>
      </c>
      <c r="G416" s="49" t="s">
        <v>40</v>
      </c>
      <c r="H416" s="94">
        <v>3.27</v>
      </c>
      <c r="I416" s="32">
        <v>10</v>
      </c>
      <c r="J416" s="38">
        <f t="shared" si="12"/>
        <v>10</v>
      </c>
      <c r="K416" s="39" t="str">
        <f t="shared" si="13"/>
        <v>OK</v>
      </c>
      <c r="L416" s="128"/>
      <c r="M416" s="128"/>
      <c r="N416" s="128"/>
      <c r="O416" s="128"/>
      <c r="P416" s="128"/>
      <c r="Q416" s="31"/>
      <c r="R416" s="31"/>
      <c r="S416" s="31"/>
      <c r="T416" s="31"/>
      <c r="U416" s="31"/>
      <c r="V416" s="31"/>
      <c r="W416" s="31"/>
      <c r="X416" s="46"/>
      <c r="Y416" s="46"/>
      <c r="Z416" s="46"/>
      <c r="AA416" s="46"/>
      <c r="AB416" s="46"/>
      <c r="AC416" s="46"/>
    </row>
    <row r="417" spans="1:29" ht="39.950000000000003" customHeight="1" x14ac:dyDescent="0.45">
      <c r="A417" s="155"/>
      <c r="B417" s="157"/>
      <c r="C417" s="66">
        <v>414</v>
      </c>
      <c r="D417" s="75" t="s">
        <v>287</v>
      </c>
      <c r="E417" s="115" t="s">
        <v>956</v>
      </c>
      <c r="F417" s="49" t="s">
        <v>35</v>
      </c>
      <c r="G417" s="49" t="s">
        <v>40</v>
      </c>
      <c r="H417" s="94">
        <v>3.38</v>
      </c>
      <c r="I417" s="32">
        <v>10</v>
      </c>
      <c r="J417" s="38">
        <f t="shared" si="12"/>
        <v>10</v>
      </c>
      <c r="K417" s="39" t="str">
        <f t="shared" si="13"/>
        <v>OK</v>
      </c>
      <c r="L417" s="128"/>
      <c r="M417" s="128"/>
      <c r="N417" s="128"/>
      <c r="O417" s="128"/>
      <c r="P417" s="128"/>
      <c r="Q417" s="31"/>
      <c r="R417" s="31"/>
      <c r="S417" s="31"/>
      <c r="T417" s="31"/>
      <c r="U417" s="31"/>
      <c r="V417" s="31"/>
      <c r="W417" s="31"/>
      <c r="X417" s="46"/>
      <c r="Y417" s="46"/>
      <c r="Z417" s="46"/>
      <c r="AA417" s="46"/>
      <c r="AB417" s="46"/>
      <c r="AC417" s="46"/>
    </row>
    <row r="418" spans="1:29" ht="39.950000000000003" customHeight="1" x14ac:dyDescent="0.45">
      <c r="A418" s="155"/>
      <c r="B418" s="157"/>
      <c r="C418" s="66">
        <v>415</v>
      </c>
      <c r="D418" s="75" t="s">
        <v>288</v>
      </c>
      <c r="E418" s="115" t="s">
        <v>956</v>
      </c>
      <c r="F418" s="49" t="s">
        <v>35</v>
      </c>
      <c r="G418" s="49" t="s">
        <v>40</v>
      </c>
      <c r="H418" s="94">
        <v>0.98</v>
      </c>
      <c r="I418" s="32">
        <v>10</v>
      </c>
      <c r="J418" s="38">
        <f t="shared" si="12"/>
        <v>10</v>
      </c>
      <c r="K418" s="39" t="str">
        <f t="shared" si="13"/>
        <v>OK</v>
      </c>
      <c r="L418" s="128"/>
      <c r="M418" s="128"/>
      <c r="N418" s="128"/>
      <c r="O418" s="128"/>
      <c r="P418" s="128"/>
      <c r="Q418" s="31"/>
      <c r="R418" s="31"/>
      <c r="S418" s="31"/>
      <c r="T418" s="31"/>
      <c r="U418" s="31"/>
      <c r="V418" s="31"/>
      <c r="W418" s="31"/>
      <c r="X418" s="46"/>
      <c r="Y418" s="46"/>
      <c r="Z418" s="46"/>
      <c r="AA418" s="46"/>
      <c r="AB418" s="46"/>
      <c r="AC418" s="46"/>
    </row>
    <row r="419" spans="1:29" ht="39.950000000000003" customHeight="1" x14ac:dyDescent="0.45">
      <c r="A419" s="155"/>
      <c r="B419" s="157"/>
      <c r="C419" s="66">
        <v>416</v>
      </c>
      <c r="D419" s="75" t="s">
        <v>289</v>
      </c>
      <c r="E419" s="115" t="s">
        <v>956</v>
      </c>
      <c r="F419" s="49" t="s">
        <v>35</v>
      </c>
      <c r="G419" s="49" t="s">
        <v>40</v>
      </c>
      <c r="H419" s="94">
        <v>3.55</v>
      </c>
      <c r="I419" s="32">
        <v>10</v>
      </c>
      <c r="J419" s="38">
        <f t="shared" si="12"/>
        <v>10</v>
      </c>
      <c r="K419" s="39" t="str">
        <f t="shared" si="13"/>
        <v>OK</v>
      </c>
      <c r="L419" s="128"/>
      <c r="M419" s="128"/>
      <c r="N419" s="128"/>
      <c r="O419" s="128"/>
      <c r="P419" s="128"/>
      <c r="Q419" s="31"/>
      <c r="R419" s="31"/>
      <c r="S419" s="31"/>
      <c r="T419" s="31"/>
      <c r="U419" s="31"/>
      <c r="V419" s="31"/>
      <c r="W419" s="31"/>
      <c r="X419" s="46"/>
      <c r="Y419" s="46"/>
      <c r="Z419" s="46"/>
      <c r="AA419" s="46"/>
      <c r="AB419" s="46"/>
      <c r="AC419" s="46"/>
    </row>
    <row r="420" spans="1:29" ht="39.950000000000003" customHeight="1" x14ac:dyDescent="0.45">
      <c r="A420" s="155"/>
      <c r="B420" s="157"/>
      <c r="C420" s="66">
        <v>417</v>
      </c>
      <c r="D420" s="75" t="s">
        <v>290</v>
      </c>
      <c r="E420" s="115" t="s">
        <v>956</v>
      </c>
      <c r="F420" s="49" t="s">
        <v>35</v>
      </c>
      <c r="G420" s="49" t="s">
        <v>40</v>
      </c>
      <c r="H420" s="94">
        <v>1.68</v>
      </c>
      <c r="I420" s="32">
        <v>10</v>
      </c>
      <c r="J420" s="38">
        <f t="shared" si="12"/>
        <v>10</v>
      </c>
      <c r="K420" s="39" t="str">
        <f t="shared" si="13"/>
        <v>OK</v>
      </c>
      <c r="L420" s="128"/>
      <c r="M420" s="128"/>
      <c r="N420" s="128"/>
      <c r="O420" s="128"/>
      <c r="P420" s="128"/>
      <c r="Q420" s="31"/>
      <c r="R420" s="31"/>
      <c r="S420" s="31"/>
      <c r="T420" s="31"/>
      <c r="U420" s="31"/>
      <c r="V420" s="31"/>
      <c r="W420" s="31"/>
      <c r="X420" s="46"/>
      <c r="Y420" s="46"/>
      <c r="Z420" s="46"/>
      <c r="AA420" s="46"/>
      <c r="AB420" s="46"/>
      <c r="AC420" s="46"/>
    </row>
    <row r="421" spans="1:29" ht="39.950000000000003" customHeight="1" x14ac:dyDescent="0.45">
      <c r="A421" s="155"/>
      <c r="B421" s="157"/>
      <c r="C421" s="66">
        <v>418</v>
      </c>
      <c r="D421" s="75" t="s">
        <v>291</v>
      </c>
      <c r="E421" s="115" t="s">
        <v>956</v>
      </c>
      <c r="F421" s="49" t="s">
        <v>35</v>
      </c>
      <c r="G421" s="49" t="s">
        <v>40</v>
      </c>
      <c r="H421" s="94">
        <v>1.79</v>
      </c>
      <c r="I421" s="32">
        <v>10</v>
      </c>
      <c r="J421" s="38">
        <f t="shared" si="12"/>
        <v>10</v>
      </c>
      <c r="K421" s="39" t="str">
        <f t="shared" si="13"/>
        <v>OK</v>
      </c>
      <c r="L421" s="128"/>
      <c r="M421" s="128"/>
      <c r="N421" s="128"/>
      <c r="O421" s="128"/>
      <c r="P421" s="128"/>
      <c r="Q421" s="31"/>
      <c r="R421" s="31"/>
      <c r="S421" s="31"/>
      <c r="T421" s="31"/>
      <c r="U421" s="31"/>
      <c r="V421" s="31"/>
      <c r="W421" s="31"/>
      <c r="X421" s="46"/>
      <c r="Y421" s="46"/>
      <c r="Z421" s="46"/>
      <c r="AA421" s="46"/>
      <c r="AB421" s="46"/>
      <c r="AC421" s="46"/>
    </row>
    <row r="422" spans="1:29" ht="39.950000000000003" customHeight="1" x14ac:dyDescent="0.45">
      <c r="A422" s="155"/>
      <c r="B422" s="157"/>
      <c r="C422" s="66">
        <v>419</v>
      </c>
      <c r="D422" s="75" t="s">
        <v>292</v>
      </c>
      <c r="E422" s="115" t="s">
        <v>956</v>
      </c>
      <c r="F422" s="49" t="s">
        <v>35</v>
      </c>
      <c r="G422" s="49" t="s">
        <v>40</v>
      </c>
      <c r="H422" s="94">
        <v>3.19</v>
      </c>
      <c r="I422" s="32">
        <v>10</v>
      </c>
      <c r="J422" s="38">
        <f t="shared" si="12"/>
        <v>10</v>
      </c>
      <c r="K422" s="39" t="str">
        <f t="shared" si="13"/>
        <v>OK</v>
      </c>
      <c r="L422" s="128"/>
      <c r="M422" s="128"/>
      <c r="N422" s="128"/>
      <c r="O422" s="128"/>
      <c r="P422" s="128"/>
      <c r="Q422" s="31"/>
      <c r="R422" s="31"/>
      <c r="S422" s="31"/>
      <c r="T422" s="31"/>
      <c r="U422" s="31"/>
      <c r="V422" s="31"/>
      <c r="W422" s="31"/>
      <c r="X422" s="46"/>
      <c r="Y422" s="46"/>
      <c r="Z422" s="46"/>
      <c r="AA422" s="46"/>
      <c r="AB422" s="46"/>
      <c r="AC422" s="46"/>
    </row>
    <row r="423" spans="1:29" ht="39.950000000000003" customHeight="1" x14ac:dyDescent="0.45">
      <c r="A423" s="155"/>
      <c r="B423" s="157"/>
      <c r="C423" s="66">
        <v>420</v>
      </c>
      <c r="D423" s="75" t="s">
        <v>293</v>
      </c>
      <c r="E423" s="115" t="s">
        <v>956</v>
      </c>
      <c r="F423" s="49" t="s">
        <v>35</v>
      </c>
      <c r="G423" s="49" t="s">
        <v>40</v>
      </c>
      <c r="H423" s="94">
        <v>6.61</v>
      </c>
      <c r="I423" s="32">
        <v>10</v>
      </c>
      <c r="J423" s="38">
        <f t="shared" si="12"/>
        <v>10</v>
      </c>
      <c r="K423" s="39" t="str">
        <f t="shared" si="13"/>
        <v>OK</v>
      </c>
      <c r="L423" s="128"/>
      <c r="M423" s="128"/>
      <c r="N423" s="128"/>
      <c r="O423" s="128"/>
      <c r="P423" s="128"/>
      <c r="Q423" s="31"/>
      <c r="R423" s="31"/>
      <c r="S423" s="31"/>
      <c r="T423" s="31"/>
      <c r="U423" s="31"/>
      <c r="V423" s="31"/>
      <c r="W423" s="31"/>
      <c r="X423" s="46"/>
      <c r="Y423" s="46"/>
      <c r="Z423" s="46"/>
      <c r="AA423" s="46"/>
      <c r="AB423" s="46"/>
      <c r="AC423" s="46"/>
    </row>
    <row r="424" spans="1:29" ht="39.950000000000003" customHeight="1" x14ac:dyDescent="0.45">
      <c r="A424" s="155"/>
      <c r="B424" s="157"/>
      <c r="C424" s="66">
        <v>421</v>
      </c>
      <c r="D424" s="75" t="s">
        <v>294</v>
      </c>
      <c r="E424" s="115" t="s">
        <v>956</v>
      </c>
      <c r="F424" s="49" t="s">
        <v>35</v>
      </c>
      <c r="G424" s="49" t="s">
        <v>40</v>
      </c>
      <c r="H424" s="94">
        <v>7.02</v>
      </c>
      <c r="I424" s="32">
        <v>10</v>
      </c>
      <c r="J424" s="38">
        <f t="shared" si="12"/>
        <v>10</v>
      </c>
      <c r="K424" s="39" t="str">
        <f t="shared" si="13"/>
        <v>OK</v>
      </c>
      <c r="L424" s="128"/>
      <c r="M424" s="128"/>
      <c r="N424" s="128"/>
      <c r="O424" s="128"/>
      <c r="P424" s="128"/>
      <c r="Q424" s="31"/>
      <c r="R424" s="31"/>
      <c r="S424" s="31"/>
      <c r="T424" s="31"/>
      <c r="U424" s="31"/>
      <c r="V424" s="31"/>
      <c r="W424" s="31"/>
      <c r="X424" s="46"/>
      <c r="Y424" s="46"/>
      <c r="Z424" s="46"/>
      <c r="AA424" s="46"/>
      <c r="AB424" s="46"/>
      <c r="AC424" s="46"/>
    </row>
    <row r="425" spans="1:29" ht="39.950000000000003" customHeight="1" x14ac:dyDescent="0.45">
      <c r="A425" s="155"/>
      <c r="B425" s="157"/>
      <c r="C425" s="66">
        <v>422</v>
      </c>
      <c r="D425" s="75" t="s">
        <v>295</v>
      </c>
      <c r="E425" s="115" t="s">
        <v>956</v>
      </c>
      <c r="F425" s="49" t="s">
        <v>35</v>
      </c>
      <c r="G425" s="49" t="s">
        <v>40</v>
      </c>
      <c r="H425" s="94">
        <v>1.43</v>
      </c>
      <c r="I425" s="32">
        <v>10</v>
      </c>
      <c r="J425" s="38">
        <f t="shared" si="12"/>
        <v>10</v>
      </c>
      <c r="K425" s="39" t="str">
        <f t="shared" si="13"/>
        <v>OK</v>
      </c>
      <c r="L425" s="128"/>
      <c r="M425" s="128"/>
      <c r="N425" s="128"/>
      <c r="O425" s="128"/>
      <c r="P425" s="128"/>
      <c r="Q425" s="31"/>
      <c r="R425" s="31"/>
      <c r="S425" s="31"/>
      <c r="T425" s="31"/>
      <c r="U425" s="31"/>
      <c r="V425" s="31"/>
      <c r="W425" s="31"/>
      <c r="X425" s="46"/>
      <c r="Y425" s="46"/>
      <c r="Z425" s="46"/>
      <c r="AA425" s="46"/>
      <c r="AB425" s="46"/>
      <c r="AC425" s="46"/>
    </row>
    <row r="426" spans="1:29" ht="39.950000000000003" customHeight="1" x14ac:dyDescent="0.45">
      <c r="A426" s="155"/>
      <c r="B426" s="157"/>
      <c r="C426" s="66">
        <v>423</v>
      </c>
      <c r="D426" s="75" t="s">
        <v>296</v>
      </c>
      <c r="E426" s="115" t="s">
        <v>956</v>
      </c>
      <c r="F426" s="49" t="s">
        <v>35</v>
      </c>
      <c r="G426" s="49" t="s">
        <v>40</v>
      </c>
      <c r="H426" s="94">
        <v>2.71</v>
      </c>
      <c r="I426" s="32">
        <v>10</v>
      </c>
      <c r="J426" s="38">
        <f t="shared" si="12"/>
        <v>10</v>
      </c>
      <c r="K426" s="39" t="str">
        <f t="shared" si="13"/>
        <v>OK</v>
      </c>
      <c r="L426" s="128"/>
      <c r="M426" s="128"/>
      <c r="N426" s="128"/>
      <c r="O426" s="128"/>
      <c r="P426" s="128"/>
      <c r="Q426" s="31"/>
      <c r="R426" s="31"/>
      <c r="S426" s="31"/>
      <c r="T426" s="31"/>
      <c r="U426" s="31"/>
      <c r="V426" s="31"/>
      <c r="W426" s="31"/>
      <c r="X426" s="46"/>
      <c r="Y426" s="46"/>
      <c r="Z426" s="46"/>
      <c r="AA426" s="46"/>
      <c r="AB426" s="46"/>
      <c r="AC426" s="46"/>
    </row>
    <row r="427" spans="1:29" ht="39.950000000000003" customHeight="1" x14ac:dyDescent="0.45">
      <c r="A427" s="155"/>
      <c r="B427" s="157"/>
      <c r="C427" s="66">
        <v>424</v>
      </c>
      <c r="D427" s="75" t="s">
        <v>297</v>
      </c>
      <c r="E427" s="115" t="s">
        <v>956</v>
      </c>
      <c r="F427" s="49" t="s">
        <v>35</v>
      </c>
      <c r="G427" s="49" t="s">
        <v>40</v>
      </c>
      <c r="H427" s="94">
        <v>5.47</v>
      </c>
      <c r="I427" s="32"/>
      <c r="J427" s="38">
        <f t="shared" si="12"/>
        <v>0</v>
      </c>
      <c r="K427" s="39" t="str">
        <f t="shared" si="13"/>
        <v>OK</v>
      </c>
      <c r="L427" s="128"/>
      <c r="M427" s="128"/>
      <c r="N427" s="128"/>
      <c r="O427" s="128"/>
      <c r="P427" s="128"/>
      <c r="Q427" s="31"/>
      <c r="R427" s="31"/>
      <c r="S427" s="31"/>
      <c r="T427" s="31"/>
      <c r="U427" s="31"/>
      <c r="V427" s="31"/>
      <c r="W427" s="31"/>
      <c r="X427" s="46"/>
      <c r="Y427" s="46"/>
      <c r="Z427" s="46"/>
      <c r="AA427" s="46"/>
      <c r="AB427" s="46"/>
      <c r="AC427" s="46"/>
    </row>
    <row r="428" spans="1:29" ht="39.950000000000003" customHeight="1" x14ac:dyDescent="0.45">
      <c r="A428" s="155"/>
      <c r="B428" s="157"/>
      <c r="C428" s="66">
        <v>425</v>
      </c>
      <c r="D428" s="75" t="s">
        <v>298</v>
      </c>
      <c r="E428" s="115" t="s">
        <v>956</v>
      </c>
      <c r="F428" s="49" t="s">
        <v>35</v>
      </c>
      <c r="G428" s="49" t="s">
        <v>40</v>
      </c>
      <c r="H428" s="94">
        <v>5.19</v>
      </c>
      <c r="I428" s="32"/>
      <c r="J428" s="38">
        <f t="shared" si="12"/>
        <v>0</v>
      </c>
      <c r="K428" s="39" t="str">
        <f t="shared" si="13"/>
        <v>OK</v>
      </c>
      <c r="L428" s="128"/>
      <c r="M428" s="128"/>
      <c r="N428" s="128"/>
      <c r="O428" s="128"/>
      <c r="P428" s="128"/>
      <c r="Q428" s="31"/>
      <c r="R428" s="31"/>
      <c r="S428" s="31"/>
      <c r="T428" s="31"/>
      <c r="U428" s="31"/>
      <c r="V428" s="31"/>
      <c r="W428" s="31"/>
      <c r="X428" s="46"/>
      <c r="Y428" s="46"/>
      <c r="Z428" s="46"/>
      <c r="AA428" s="46"/>
      <c r="AB428" s="46"/>
      <c r="AC428" s="46"/>
    </row>
    <row r="429" spans="1:29" ht="39.950000000000003" customHeight="1" x14ac:dyDescent="0.45">
      <c r="A429" s="155"/>
      <c r="B429" s="157"/>
      <c r="C429" s="66">
        <v>426</v>
      </c>
      <c r="D429" s="75" t="s">
        <v>299</v>
      </c>
      <c r="E429" s="115" t="s">
        <v>956</v>
      </c>
      <c r="F429" s="49" t="s">
        <v>35</v>
      </c>
      <c r="G429" s="49" t="s">
        <v>40</v>
      </c>
      <c r="H429" s="94">
        <v>3.45</v>
      </c>
      <c r="I429" s="32"/>
      <c r="J429" s="38">
        <f t="shared" si="12"/>
        <v>0</v>
      </c>
      <c r="K429" s="39" t="str">
        <f t="shared" si="13"/>
        <v>OK</v>
      </c>
      <c r="L429" s="128"/>
      <c r="M429" s="128"/>
      <c r="N429" s="128"/>
      <c r="O429" s="128"/>
      <c r="P429" s="128"/>
      <c r="Q429" s="31"/>
      <c r="R429" s="31"/>
      <c r="S429" s="31"/>
      <c r="T429" s="31"/>
      <c r="U429" s="31"/>
      <c r="V429" s="31"/>
      <c r="W429" s="31"/>
      <c r="X429" s="46"/>
      <c r="Y429" s="46"/>
      <c r="Z429" s="46"/>
      <c r="AA429" s="46"/>
      <c r="AB429" s="46"/>
      <c r="AC429" s="46"/>
    </row>
    <row r="430" spans="1:29" ht="39.950000000000003" customHeight="1" x14ac:dyDescent="0.45">
      <c r="A430" s="155"/>
      <c r="B430" s="157"/>
      <c r="C430" s="66">
        <v>427</v>
      </c>
      <c r="D430" s="75" t="s">
        <v>300</v>
      </c>
      <c r="E430" s="115" t="s">
        <v>956</v>
      </c>
      <c r="F430" s="49" t="s">
        <v>35</v>
      </c>
      <c r="G430" s="49" t="s">
        <v>40</v>
      </c>
      <c r="H430" s="94">
        <v>1.63</v>
      </c>
      <c r="I430" s="32">
        <v>10</v>
      </c>
      <c r="J430" s="38">
        <f t="shared" si="12"/>
        <v>10</v>
      </c>
      <c r="K430" s="39" t="str">
        <f t="shared" si="13"/>
        <v>OK</v>
      </c>
      <c r="L430" s="128"/>
      <c r="M430" s="128"/>
      <c r="N430" s="128"/>
      <c r="O430" s="128"/>
      <c r="P430" s="128"/>
      <c r="Q430" s="31"/>
      <c r="R430" s="31"/>
      <c r="S430" s="31"/>
      <c r="T430" s="31"/>
      <c r="U430" s="31"/>
      <c r="V430" s="31"/>
      <c r="W430" s="31"/>
      <c r="X430" s="46"/>
      <c r="Y430" s="46"/>
      <c r="Z430" s="46"/>
      <c r="AA430" s="46"/>
      <c r="AB430" s="46"/>
      <c r="AC430" s="46"/>
    </row>
    <row r="431" spans="1:29" ht="39.950000000000003" customHeight="1" x14ac:dyDescent="0.45">
      <c r="A431" s="155"/>
      <c r="B431" s="157"/>
      <c r="C431" s="66">
        <v>428</v>
      </c>
      <c r="D431" s="75" t="s">
        <v>301</v>
      </c>
      <c r="E431" s="115" t="s">
        <v>956</v>
      </c>
      <c r="F431" s="49" t="s">
        <v>35</v>
      </c>
      <c r="G431" s="49" t="s">
        <v>40</v>
      </c>
      <c r="H431" s="94">
        <v>2.69</v>
      </c>
      <c r="I431" s="32">
        <v>10</v>
      </c>
      <c r="J431" s="38">
        <f t="shared" si="12"/>
        <v>10</v>
      </c>
      <c r="K431" s="39" t="str">
        <f t="shared" si="13"/>
        <v>OK</v>
      </c>
      <c r="L431" s="128"/>
      <c r="M431" s="128"/>
      <c r="N431" s="128"/>
      <c r="O431" s="128"/>
      <c r="P431" s="128"/>
      <c r="Q431" s="31"/>
      <c r="R431" s="31"/>
      <c r="S431" s="31"/>
      <c r="T431" s="31"/>
      <c r="U431" s="31"/>
      <c r="V431" s="31"/>
      <c r="W431" s="31"/>
      <c r="X431" s="46"/>
      <c r="Y431" s="46"/>
      <c r="Z431" s="46"/>
      <c r="AA431" s="46"/>
      <c r="AB431" s="46"/>
      <c r="AC431" s="46"/>
    </row>
    <row r="432" spans="1:29" ht="39.950000000000003" customHeight="1" x14ac:dyDescent="0.45">
      <c r="A432" s="155"/>
      <c r="B432" s="157"/>
      <c r="C432" s="66">
        <v>429</v>
      </c>
      <c r="D432" s="75" t="s">
        <v>302</v>
      </c>
      <c r="E432" s="115" t="s">
        <v>956</v>
      </c>
      <c r="F432" s="49" t="s">
        <v>35</v>
      </c>
      <c r="G432" s="49" t="s">
        <v>40</v>
      </c>
      <c r="H432" s="94">
        <v>1.75</v>
      </c>
      <c r="I432" s="32">
        <v>10</v>
      </c>
      <c r="J432" s="38">
        <f t="shared" si="12"/>
        <v>10</v>
      </c>
      <c r="K432" s="39" t="str">
        <f t="shared" si="13"/>
        <v>OK</v>
      </c>
      <c r="L432" s="128"/>
      <c r="M432" s="128"/>
      <c r="N432" s="128"/>
      <c r="O432" s="128"/>
      <c r="P432" s="128"/>
      <c r="Q432" s="31"/>
      <c r="R432" s="31"/>
      <c r="S432" s="31"/>
      <c r="T432" s="31"/>
      <c r="U432" s="31"/>
      <c r="V432" s="31"/>
      <c r="W432" s="31"/>
      <c r="X432" s="46"/>
      <c r="Y432" s="46"/>
      <c r="Z432" s="46"/>
      <c r="AA432" s="46"/>
      <c r="AB432" s="46"/>
      <c r="AC432" s="46"/>
    </row>
    <row r="433" spans="1:29" ht="39.950000000000003" customHeight="1" x14ac:dyDescent="0.45">
      <c r="A433" s="155"/>
      <c r="B433" s="157"/>
      <c r="C433" s="66">
        <v>430</v>
      </c>
      <c r="D433" s="75" t="s">
        <v>303</v>
      </c>
      <c r="E433" s="115" t="s">
        <v>956</v>
      </c>
      <c r="F433" s="49" t="s">
        <v>35</v>
      </c>
      <c r="G433" s="49" t="s">
        <v>40</v>
      </c>
      <c r="H433" s="94">
        <v>2.86</v>
      </c>
      <c r="I433" s="32">
        <v>10</v>
      </c>
      <c r="J433" s="38">
        <f t="shared" si="12"/>
        <v>10</v>
      </c>
      <c r="K433" s="39" t="str">
        <f t="shared" si="13"/>
        <v>OK</v>
      </c>
      <c r="L433" s="128"/>
      <c r="M433" s="128"/>
      <c r="N433" s="128"/>
      <c r="O433" s="128"/>
      <c r="P433" s="128"/>
      <c r="Q433" s="31"/>
      <c r="R433" s="31"/>
      <c r="S433" s="31"/>
      <c r="T433" s="31"/>
      <c r="U433" s="31"/>
      <c r="V433" s="31"/>
      <c r="W433" s="31"/>
      <c r="X433" s="46"/>
      <c r="Y433" s="46"/>
      <c r="Z433" s="46"/>
      <c r="AA433" s="46"/>
      <c r="AB433" s="46"/>
      <c r="AC433" s="46"/>
    </row>
    <row r="434" spans="1:29" ht="39.950000000000003" customHeight="1" x14ac:dyDescent="0.45">
      <c r="A434" s="155"/>
      <c r="B434" s="157"/>
      <c r="C434" s="66">
        <v>431</v>
      </c>
      <c r="D434" s="75" t="s">
        <v>304</v>
      </c>
      <c r="E434" s="115" t="s">
        <v>956</v>
      </c>
      <c r="F434" s="49" t="s">
        <v>35</v>
      </c>
      <c r="G434" s="49" t="s">
        <v>40</v>
      </c>
      <c r="H434" s="94">
        <v>4.32</v>
      </c>
      <c r="I434" s="32">
        <v>10</v>
      </c>
      <c r="J434" s="38">
        <f t="shared" si="12"/>
        <v>10</v>
      </c>
      <c r="K434" s="39" t="str">
        <f t="shared" si="13"/>
        <v>OK</v>
      </c>
      <c r="L434" s="128"/>
      <c r="M434" s="128"/>
      <c r="N434" s="128"/>
      <c r="O434" s="128"/>
      <c r="P434" s="128"/>
      <c r="Q434" s="31"/>
      <c r="R434" s="31"/>
      <c r="S434" s="31"/>
      <c r="T434" s="31"/>
      <c r="U434" s="31"/>
      <c r="V434" s="31"/>
      <c r="W434" s="31"/>
      <c r="X434" s="46"/>
      <c r="Y434" s="46"/>
      <c r="Z434" s="46"/>
      <c r="AA434" s="46"/>
      <c r="AB434" s="46"/>
      <c r="AC434" s="46"/>
    </row>
    <row r="435" spans="1:29" ht="39.950000000000003" customHeight="1" x14ac:dyDescent="0.45">
      <c r="A435" s="155"/>
      <c r="B435" s="157"/>
      <c r="C435" s="66">
        <v>432</v>
      </c>
      <c r="D435" s="75" t="s">
        <v>305</v>
      </c>
      <c r="E435" s="115" t="s">
        <v>956</v>
      </c>
      <c r="F435" s="49" t="s">
        <v>35</v>
      </c>
      <c r="G435" s="49" t="s">
        <v>40</v>
      </c>
      <c r="H435" s="94">
        <v>6.46</v>
      </c>
      <c r="I435" s="32"/>
      <c r="J435" s="38">
        <f t="shared" si="12"/>
        <v>0</v>
      </c>
      <c r="K435" s="39" t="str">
        <f t="shared" si="13"/>
        <v>OK</v>
      </c>
      <c r="L435" s="128"/>
      <c r="M435" s="128"/>
      <c r="N435" s="128"/>
      <c r="O435" s="128"/>
      <c r="P435" s="128"/>
      <c r="Q435" s="31"/>
      <c r="R435" s="31"/>
      <c r="S435" s="31"/>
      <c r="T435" s="31"/>
      <c r="U435" s="31"/>
      <c r="V435" s="31"/>
      <c r="W435" s="31"/>
      <c r="X435" s="46"/>
      <c r="Y435" s="46"/>
      <c r="Z435" s="46"/>
      <c r="AA435" s="46"/>
      <c r="AB435" s="46"/>
      <c r="AC435" s="46"/>
    </row>
    <row r="436" spans="1:29" ht="39.950000000000003" customHeight="1" x14ac:dyDescent="0.45">
      <c r="A436" s="155"/>
      <c r="B436" s="157"/>
      <c r="C436" s="66">
        <v>433</v>
      </c>
      <c r="D436" s="75" t="s">
        <v>306</v>
      </c>
      <c r="E436" s="115" t="s">
        <v>956</v>
      </c>
      <c r="F436" s="49" t="s">
        <v>35</v>
      </c>
      <c r="G436" s="49" t="s">
        <v>40</v>
      </c>
      <c r="H436" s="94">
        <v>7.52</v>
      </c>
      <c r="I436" s="32"/>
      <c r="J436" s="38">
        <f t="shared" si="12"/>
        <v>0</v>
      </c>
      <c r="K436" s="39" t="str">
        <f t="shared" si="13"/>
        <v>OK</v>
      </c>
      <c r="L436" s="128"/>
      <c r="M436" s="128"/>
      <c r="N436" s="128"/>
      <c r="O436" s="128"/>
      <c r="P436" s="128"/>
      <c r="Q436" s="31"/>
      <c r="R436" s="31"/>
      <c r="S436" s="31"/>
      <c r="T436" s="31"/>
      <c r="U436" s="31"/>
      <c r="V436" s="31"/>
      <c r="W436" s="31"/>
      <c r="X436" s="46"/>
      <c r="Y436" s="46"/>
      <c r="Z436" s="46"/>
      <c r="AA436" s="46"/>
      <c r="AB436" s="46"/>
      <c r="AC436" s="46"/>
    </row>
    <row r="437" spans="1:29" ht="39.950000000000003" customHeight="1" x14ac:dyDescent="0.45">
      <c r="A437" s="155"/>
      <c r="B437" s="157"/>
      <c r="C437" s="66">
        <v>434</v>
      </c>
      <c r="D437" s="75" t="s">
        <v>307</v>
      </c>
      <c r="E437" s="115" t="s">
        <v>956</v>
      </c>
      <c r="F437" s="49" t="s">
        <v>35</v>
      </c>
      <c r="G437" s="49" t="s">
        <v>40</v>
      </c>
      <c r="H437" s="94">
        <v>7.32</v>
      </c>
      <c r="I437" s="32"/>
      <c r="J437" s="38">
        <f t="shared" si="12"/>
        <v>0</v>
      </c>
      <c r="K437" s="39" t="str">
        <f t="shared" si="13"/>
        <v>OK</v>
      </c>
      <c r="L437" s="128"/>
      <c r="M437" s="128"/>
      <c r="N437" s="128"/>
      <c r="O437" s="128"/>
      <c r="P437" s="128"/>
      <c r="Q437" s="31"/>
      <c r="R437" s="31"/>
      <c r="S437" s="31"/>
      <c r="T437" s="31"/>
      <c r="U437" s="31"/>
      <c r="V437" s="31"/>
      <c r="W437" s="31"/>
      <c r="X437" s="46"/>
      <c r="Y437" s="46"/>
      <c r="Z437" s="46"/>
      <c r="AA437" s="46"/>
      <c r="AB437" s="46"/>
      <c r="AC437" s="46"/>
    </row>
    <row r="438" spans="1:29" ht="39.950000000000003" customHeight="1" x14ac:dyDescent="0.45">
      <c r="A438" s="155"/>
      <c r="B438" s="157"/>
      <c r="C438" s="66">
        <v>435</v>
      </c>
      <c r="D438" s="75" t="s">
        <v>308</v>
      </c>
      <c r="E438" s="115" t="s">
        <v>956</v>
      </c>
      <c r="F438" s="49" t="s">
        <v>35</v>
      </c>
      <c r="G438" s="49" t="s">
        <v>40</v>
      </c>
      <c r="H438" s="94">
        <v>1.67</v>
      </c>
      <c r="I438" s="32">
        <v>10</v>
      </c>
      <c r="J438" s="38">
        <f t="shared" si="12"/>
        <v>10</v>
      </c>
      <c r="K438" s="39" t="str">
        <f t="shared" si="13"/>
        <v>OK</v>
      </c>
      <c r="L438" s="128"/>
      <c r="M438" s="128"/>
      <c r="N438" s="128"/>
      <c r="O438" s="128"/>
      <c r="P438" s="128"/>
      <c r="Q438" s="31"/>
      <c r="R438" s="31"/>
      <c r="S438" s="31"/>
      <c r="T438" s="31"/>
      <c r="U438" s="31"/>
      <c r="V438" s="31"/>
      <c r="W438" s="31"/>
      <c r="X438" s="46"/>
      <c r="Y438" s="46"/>
      <c r="Z438" s="46"/>
      <c r="AA438" s="46"/>
      <c r="AB438" s="46"/>
      <c r="AC438" s="46"/>
    </row>
    <row r="439" spans="1:29" ht="39.950000000000003" customHeight="1" x14ac:dyDescent="0.45">
      <c r="A439" s="155"/>
      <c r="B439" s="157"/>
      <c r="C439" s="66">
        <v>436</v>
      </c>
      <c r="D439" s="75" t="s">
        <v>309</v>
      </c>
      <c r="E439" s="115" t="s">
        <v>956</v>
      </c>
      <c r="F439" s="49" t="s">
        <v>35</v>
      </c>
      <c r="G439" s="49" t="s">
        <v>40</v>
      </c>
      <c r="H439" s="94">
        <v>2.37</v>
      </c>
      <c r="I439" s="32">
        <v>10</v>
      </c>
      <c r="J439" s="38">
        <f t="shared" si="12"/>
        <v>10</v>
      </c>
      <c r="K439" s="39" t="str">
        <f t="shared" si="13"/>
        <v>OK</v>
      </c>
      <c r="L439" s="128"/>
      <c r="M439" s="128"/>
      <c r="N439" s="128"/>
      <c r="O439" s="128"/>
      <c r="P439" s="128"/>
      <c r="Q439" s="31"/>
      <c r="R439" s="31"/>
      <c r="S439" s="31"/>
      <c r="T439" s="31"/>
      <c r="U439" s="31"/>
      <c r="V439" s="31"/>
      <c r="W439" s="31"/>
      <c r="X439" s="46"/>
      <c r="Y439" s="46"/>
      <c r="Z439" s="46"/>
      <c r="AA439" s="46"/>
      <c r="AB439" s="46"/>
      <c r="AC439" s="46"/>
    </row>
    <row r="440" spans="1:29" ht="39.950000000000003" customHeight="1" x14ac:dyDescent="0.45">
      <c r="A440" s="155"/>
      <c r="B440" s="157"/>
      <c r="C440" s="66">
        <v>437</v>
      </c>
      <c r="D440" s="75" t="s">
        <v>310</v>
      </c>
      <c r="E440" s="115" t="s">
        <v>956</v>
      </c>
      <c r="F440" s="49" t="s">
        <v>35</v>
      </c>
      <c r="G440" s="49" t="s">
        <v>40</v>
      </c>
      <c r="H440" s="94">
        <v>2.79</v>
      </c>
      <c r="I440" s="32">
        <v>10</v>
      </c>
      <c r="J440" s="38">
        <f t="shared" si="12"/>
        <v>10</v>
      </c>
      <c r="K440" s="39" t="str">
        <f t="shared" si="13"/>
        <v>OK</v>
      </c>
      <c r="L440" s="128"/>
      <c r="M440" s="128"/>
      <c r="N440" s="128"/>
      <c r="O440" s="128"/>
      <c r="P440" s="128"/>
      <c r="Q440" s="31"/>
      <c r="R440" s="31"/>
      <c r="S440" s="31"/>
      <c r="T440" s="31"/>
      <c r="U440" s="31"/>
      <c r="V440" s="31"/>
      <c r="W440" s="31"/>
      <c r="X440" s="46"/>
      <c r="Y440" s="46"/>
      <c r="Z440" s="46"/>
      <c r="AA440" s="46"/>
      <c r="AB440" s="46"/>
      <c r="AC440" s="46"/>
    </row>
    <row r="441" spans="1:29" ht="39.950000000000003" customHeight="1" x14ac:dyDescent="0.45">
      <c r="A441" s="155"/>
      <c r="B441" s="157"/>
      <c r="C441" s="66">
        <v>438</v>
      </c>
      <c r="D441" s="75" t="s">
        <v>311</v>
      </c>
      <c r="E441" s="115" t="s">
        <v>948</v>
      </c>
      <c r="F441" s="49" t="s">
        <v>35</v>
      </c>
      <c r="G441" s="49" t="s">
        <v>40</v>
      </c>
      <c r="H441" s="94">
        <v>19.41</v>
      </c>
      <c r="I441" s="32"/>
      <c r="J441" s="38">
        <f t="shared" si="12"/>
        <v>0</v>
      </c>
      <c r="K441" s="39" t="str">
        <f t="shared" si="13"/>
        <v>OK</v>
      </c>
      <c r="L441" s="128"/>
      <c r="M441" s="128"/>
      <c r="N441" s="128"/>
      <c r="O441" s="128"/>
      <c r="P441" s="128"/>
      <c r="Q441" s="31"/>
      <c r="R441" s="31"/>
      <c r="S441" s="31"/>
      <c r="T441" s="31"/>
      <c r="U441" s="31"/>
      <c r="V441" s="31"/>
      <c r="W441" s="31"/>
      <c r="X441" s="46"/>
      <c r="Y441" s="46"/>
      <c r="Z441" s="46"/>
      <c r="AA441" s="46"/>
      <c r="AB441" s="46"/>
      <c r="AC441" s="46"/>
    </row>
    <row r="442" spans="1:29" ht="39.950000000000003" customHeight="1" x14ac:dyDescent="0.45">
      <c r="A442" s="155"/>
      <c r="B442" s="157"/>
      <c r="C442" s="66">
        <v>439</v>
      </c>
      <c r="D442" s="75" t="s">
        <v>312</v>
      </c>
      <c r="E442" s="115" t="s">
        <v>948</v>
      </c>
      <c r="F442" s="49" t="s">
        <v>35</v>
      </c>
      <c r="G442" s="49" t="s">
        <v>40</v>
      </c>
      <c r="H442" s="94">
        <v>20.309999999999999</v>
      </c>
      <c r="I442" s="32"/>
      <c r="J442" s="38">
        <f t="shared" si="12"/>
        <v>0</v>
      </c>
      <c r="K442" s="39" t="str">
        <f t="shared" si="13"/>
        <v>OK</v>
      </c>
      <c r="L442" s="128"/>
      <c r="M442" s="128"/>
      <c r="N442" s="128"/>
      <c r="O442" s="128"/>
      <c r="P442" s="128"/>
      <c r="Q442" s="31"/>
      <c r="R442" s="31"/>
      <c r="S442" s="31"/>
      <c r="T442" s="31"/>
      <c r="U442" s="31"/>
      <c r="V442" s="31"/>
      <c r="W442" s="31"/>
      <c r="X442" s="46"/>
      <c r="Y442" s="46"/>
      <c r="Z442" s="46"/>
      <c r="AA442" s="46"/>
      <c r="AB442" s="46"/>
      <c r="AC442" s="46"/>
    </row>
    <row r="443" spans="1:29" ht="39.950000000000003" customHeight="1" x14ac:dyDescent="0.45">
      <c r="A443" s="155"/>
      <c r="B443" s="157"/>
      <c r="C443" s="66">
        <v>440</v>
      </c>
      <c r="D443" s="75" t="s">
        <v>313</v>
      </c>
      <c r="E443" s="115" t="s">
        <v>948</v>
      </c>
      <c r="F443" s="49" t="s">
        <v>35</v>
      </c>
      <c r="G443" s="49" t="s">
        <v>40</v>
      </c>
      <c r="H443" s="94">
        <v>10.55</v>
      </c>
      <c r="I443" s="32"/>
      <c r="J443" s="38">
        <f t="shared" si="12"/>
        <v>0</v>
      </c>
      <c r="K443" s="39" t="str">
        <f t="shared" si="13"/>
        <v>OK</v>
      </c>
      <c r="L443" s="128"/>
      <c r="M443" s="128"/>
      <c r="N443" s="128"/>
      <c r="O443" s="128"/>
      <c r="P443" s="128"/>
      <c r="Q443" s="31"/>
      <c r="R443" s="31"/>
      <c r="S443" s="31"/>
      <c r="T443" s="31"/>
      <c r="U443" s="31"/>
      <c r="V443" s="31"/>
      <c r="W443" s="31"/>
      <c r="X443" s="46"/>
      <c r="Y443" s="46"/>
      <c r="Z443" s="46"/>
      <c r="AA443" s="46"/>
      <c r="AB443" s="46"/>
      <c r="AC443" s="46"/>
    </row>
    <row r="444" spans="1:29" ht="39.950000000000003" customHeight="1" x14ac:dyDescent="0.45">
      <c r="A444" s="155"/>
      <c r="B444" s="157"/>
      <c r="C444" s="66">
        <v>441</v>
      </c>
      <c r="D444" s="75" t="s">
        <v>314</v>
      </c>
      <c r="E444" s="115" t="s">
        <v>948</v>
      </c>
      <c r="F444" s="49" t="s">
        <v>35</v>
      </c>
      <c r="G444" s="49" t="s">
        <v>40</v>
      </c>
      <c r="H444" s="94">
        <v>1.34</v>
      </c>
      <c r="I444" s="32"/>
      <c r="J444" s="38">
        <f t="shared" si="12"/>
        <v>0</v>
      </c>
      <c r="K444" s="39" t="str">
        <f t="shared" si="13"/>
        <v>OK</v>
      </c>
      <c r="L444" s="128"/>
      <c r="M444" s="128"/>
      <c r="N444" s="128"/>
      <c r="O444" s="128"/>
      <c r="P444" s="128"/>
      <c r="Q444" s="31"/>
      <c r="R444" s="31"/>
      <c r="S444" s="31"/>
      <c r="T444" s="31"/>
      <c r="U444" s="31"/>
      <c r="V444" s="31"/>
      <c r="W444" s="31"/>
      <c r="X444" s="46"/>
      <c r="Y444" s="46"/>
      <c r="Z444" s="46"/>
      <c r="AA444" s="46"/>
      <c r="AB444" s="46"/>
      <c r="AC444" s="46"/>
    </row>
    <row r="445" spans="1:29" ht="39.950000000000003" customHeight="1" x14ac:dyDescent="0.45">
      <c r="A445" s="155"/>
      <c r="B445" s="157"/>
      <c r="C445" s="66">
        <v>442</v>
      </c>
      <c r="D445" s="75" t="s">
        <v>315</v>
      </c>
      <c r="E445" s="115" t="s">
        <v>948</v>
      </c>
      <c r="F445" s="49" t="s">
        <v>35</v>
      </c>
      <c r="G445" s="49" t="s">
        <v>40</v>
      </c>
      <c r="H445" s="94">
        <v>5.58</v>
      </c>
      <c r="I445" s="32"/>
      <c r="J445" s="38">
        <f t="shared" si="12"/>
        <v>0</v>
      </c>
      <c r="K445" s="39" t="str">
        <f t="shared" si="13"/>
        <v>OK</v>
      </c>
      <c r="L445" s="128"/>
      <c r="M445" s="128"/>
      <c r="N445" s="128"/>
      <c r="O445" s="128"/>
      <c r="P445" s="128"/>
      <c r="Q445" s="31"/>
      <c r="R445" s="31"/>
      <c r="S445" s="31"/>
      <c r="T445" s="31"/>
      <c r="U445" s="31"/>
      <c r="V445" s="31"/>
      <c r="W445" s="31"/>
      <c r="X445" s="46"/>
      <c r="Y445" s="46"/>
      <c r="Z445" s="46"/>
      <c r="AA445" s="46"/>
      <c r="AB445" s="46"/>
      <c r="AC445" s="46"/>
    </row>
    <row r="446" spans="1:29" ht="39.950000000000003" customHeight="1" x14ac:dyDescent="0.45">
      <c r="A446" s="155"/>
      <c r="B446" s="157"/>
      <c r="C446" s="66">
        <v>443</v>
      </c>
      <c r="D446" s="75" t="s">
        <v>316</v>
      </c>
      <c r="E446" s="115" t="s">
        <v>948</v>
      </c>
      <c r="F446" s="49" t="s">
        <v>35</v>
      </c>
      <c r="G446" s="49" t="s">
        <v>40</v>
      </c>
      <c r="H446" s="94">
        <v>14.9</v>
      </c>
      <c r="I446" s="32"/>
      <c r="J446" s="38">
        <f t="shared" si="12"/>
        <v>0</v>
      </c>
      <c r="K446" s="39" t="str">
        <f t="shared" si="13"/>
        <v>OK</v>
      </c>
      <c r="L446" s="128"/>
      <c r="M446" s="128"/>
      <c r="N446" s="128"/>
      <c r="O446" s="128"/>
      <c r="P446" s="128"/>
      <c r="Q446" s="31"/>
      <c r="R446" s="31"/>
      <c r="S446" s="31"/>
      <c r="T446" s="31"/>
      <c r="U446" s="31"/>
      <c r="V446" s="31"/>
      <c r="W446" s="31"/>
      <c r="X446" s="46"/>
      <c r="Y446" s="46"/>
      <c r="Z446" s="46"/>
      <c r="AA446" s="46"/>
      <c r="AB446" s="46"/>
      <c r="AC446" s="46"/>
    </row>
    <row r="447" spans="1:29" ht="39.950000000000003" customHeight="1" x14ac:dyDescent="0.45">
      <c r="A447" s="155"/>
      <c r="B447" s="157"/>
      <c r="C447" s="66">
        <v>444</v>
      </c>
      <c r="D447" s="75" t="s">
        <v>317</v>
      </c>
      <c r="E447" s="115" t="s">
        <v>948</v>
      </c>
      <c r="F447" s="49" t="s">
        <v>35</v>
      </c>
      <c r="G447" s="49" t="s">
        <v>40</v>
      </c>
      <c r="H447" s="94">
        <v>4.8899999999999997</v>
      </c>
      <c r="I447" s="32"/>
      <c r="J447" s="38">
        <f t="shared" si="12"/>
        <v>0</v>
      </c>
      <c r="K447" s="39" t="str">
        <f t="shared" si="13"/>
        <v>OK</v>
      </c>
      <c r="L447" s="128"/>
      <c r="M447" s="128"/>
      <c r="N447" s="128"/>
      <c r="O447" s="128"/>
      <c r="P447" s="128"/>
      <c r="Q447" s="31"/>
      <c r="R447" s="31"/>
      <c r="S447" s="31"/>
      <c r="T447" s="31"/>
      <c r="U447" s="31"/>
      <c r="V447" s="31"/>
      <c r="W447" s="31"/>
      <c r="X447" s="46"/>
      <c r="Y447" s="46"/>
      <c r="Z447" s="46"/>
      <c r="AA447" s="46"/>
      <c r="AB447" s="46"/>
      <c r="AC447" s="46"/>
    </row>
    <row r="448" spans="1:29" ht="39.950000000000003" customHeight="1" x14ac:dyDescent="0.45">
      <c r="A448" s="155"/>
      <c r="B448" s="157"/>
      <c r="C448" s="66">
        <v>445</v>
      </c>
      <c r="D448" s="75" t="s">
        <v>318</v>
      </c>
      <c r="E448" s="115" t="s">
        <v>948</v>
      </c>
      <c r="F448" s="49" t="s">
        <v>35</v>
      </c>
      <c r="G448" s="49" t="s">
        <v>40</v>
      </c>
      <c r="H448" s="94">
        <v>5.79</v>
      </c>
      <c r="I448" s="32"/>
      <c r="J448" s="38">
        <f t="shared" si="12"/>
        <v>0</v>
      </c>
      <c r="K448" s="39" t="str">
        <f t="shared" si="13"/>
        <v>OK</v>
      </c>
      <c r="L448" s="128"/>
      <c r="M448" s="128"/>
      <c r="N448" s="128"/>
      <c r="O448" s="128"/>
      <c r="P448" s="128"/>
      <c r="Q448" s="31"/>
      <c r="R448" s="31"/>
      <c r="S448" s="31"/>
      <c r="T448" s="31"/>
      <c r="U448" s="31"/>
      <c r="V448" s="31"/>
      <c r="W448" s="31"/>
      <c r="X448" s="46"/>
      <c r="Y448" s="46"/>
      <c r="Z448" s="46"/>
      <c r="AA448" s="46"/>
      <c r="AB448" s="46"/>
      <c r="AC448" s="46"/>
    </row>
    <row r="449" spans="1:29" ht="39.950000000000003" customHeight="1" x14ac:dyDescent="0.45">
      <c r="A449" s="155"/>
      <c r="B449" s="157"/>
      <c r="C449" s="66">
        <v>446</v>
      </c>
      <c r="D449" s="75" t="s">
        <v>319</v>
      </c>
      <c r="E449" s="115" t="s">
        <v>948</v>
      </c>
      <c r="F449" s="49" t="s">
        <v>35</v>
      </c>
      <c r="G449" s="49" t="s">
        <v>40</v>
      </c>
      <c r="H449" s="94">
        <v>4.26</v>
      </c>
      <c r="I449" s="32"/>
      <c r="J449" s="38">
        <f t="shared" si="12"/>
        <v>0</v>
      </c>
      <c r="K449" s="39" t="str">
        <f t="shared" si="13"/>
        <v>OK</v>
      </c>
      <c r="L449" s="128"/>
      <c r="M449" s="128"/>
      <c r="N449" s="128"/>
      <c r="O449" s="128"/>
      <c r="P449" s="128"/>
      <c r="Q449" s="31"/>
      <c r="R449" s="31"/>
      <c r="S449" s="31"/>
      <c r="T449" s="31"/>
      <c r="U449" s="31"/>
      <c r="V449" s="31"/>
      <c r="W449" s="31"/>
      <c r="X449" s="46"/>
      <c r="Y449" s="46"/>
      <c r="Z449" s="46"/>
      <c r="AA449" s="46"/>
      <c r="AB449" s="46"/>
      <c r="AC449" s="46"/>
    </row>
    <row r="450" spans="1:29" ht="39.950000000000003" customHeight="1" x14ac:dyDescent="0.45">
      <c r="A450" s="155"/>
      <c r="B450" s="157"/>
      <c r="C450" s="66">
        <v>447</v>
      </c>
      <c r="D450" s="75" t="s">
        <v>320</v>
      </c>
      <c r="E450" s="115" t="s">
        <v>948</v>
      </c>
      <c r="F450" s="49" t="s">
        <v>35</v>
      </c>
      <c r="G450" s="49" t="s">
        <v>40</v>
      </c>
      <c r="H450" s="94">
        <v>3.16</v>
      </c>
      <c r="I450" s="32"/>
      <c r="J450" s="38">
        <f t="shared" si="12"/>
        <v>0</v>
      </c>
      <c r="K450" s="39" t="str">
        <f t="shared" si="13"/>
        <v>OK</v>
      </c>
      <c r="L450" s="128"/>
      <c r="M450" s="128"/>
      <c r="N450" s="128"/>
      <c r="O450" s="128"/>
      <c r="P450" s="128"/>
      <c r="Q450" s="31"/>
      <c r="R450" s="31"/>
      <c r="S450" s="31"/>
      <c r="T450" s="31"/>
      <c r="U450" s="31"/>
      <c r="V450" s="31"/>
      <c r="W450" s="31"/>
      <c r="X450" s="46"/>
      <c r="Y450" s="46"/>
      <c r="Z450" s="46"/>
      <c r="AA450" s="46"/>
      <c r="AB450" s="46"/>
      <c r="AC450" s="46"/>
    </row>
    <row r="451" spans="1:29" ht="39.950000000000003" customHeight="1" x14ac:dyDescent="0.45">
      <c r="A451" s="155"/>
      <c r="B451" s="157"/>
      <c r="C451" s="66">
        <v>448</v>
      </c>
      <c r="D451" s="75" t="s">
        <v>321</v>
      </c>
      <c r="E451" s="115" t="s">
        <v>948</v>
      </c>
      <c r="F451" s="49" t="s">
        <v>35</v>
      </c>
      <c r="G451" s="49" t="s">
        <v>40</v>
      </c>
      <c r="H451" s="94">
        <v>2.63</v>
      </c>
      <c r="I451" s="32"/>
      <c r="J451" s="38">
        <f t="shared" si="12"/>
        <v>0</v>
      </c>
      <c r="K451" s="39" t="str">
        <f t="shared" si="13"/>
        <v>OK</v>
      </c>
      <c r="L451" s="128"/>
      <c r="M451" s="128"/>
      <c r="N451" s="128"/>
      <c r="O451" s="128"/>
      <c r="P451" s="128"/>
      <c r="Q451" s="31"/>
      <c r="R451" s="31"/>
      <c r="S451" s="31"/>
      <c r="T451" s="31"/>
      <c r="U451" s="31"/>
      <c r="V451" s="31"/>
      <c r="W451" s="31"/>
      <c r="X451" s="46"/>
      <c r="Y451" s="46"/>
      <c r="Z451" s="46"/>
      <c r="AA451" s="46"/>
      <c r="AB451" s="46"/>
      <c r="AC451" s="46"/>
    </row>
    <row r="452" spans="1:29" ht="39.950000000000003" customHeight="1" x14ac:dyDescent="0.45">
      <c r="A452" s="155"/>
      <c r="B452" s="157"/>
      <c r="C452" s="66">
        <v>449</v>
      </c>
      <c r="D452" s="75" t="s">
        <v>322</v>
      </c>
      <c r="E452" s="115" t="s">
        <v>948</v>
      </c>
      <c r="F452" s="49" t="s">
        <v>35</v>
      </c>
      <c r="G452" s="49" t="s">
        <v>40</v>
      </c>
      <c r="H452" s="94">
        <v>4.0999999999999996</v>
      </c>
      <c r="I452" s="32"/>
      <c r="J452" s="38">
        <f t="shared" si="12"/>
        <v>0</v>
      </c>
      <c r="K452" s="39" t="str">
        <f t="shared" si="13"/>
        <v>OK</v>
      </c>
      <c r="L452" s="128"/>
      <c r="M452" s="128"/>
      <c r="N452" s="128"/>
      <c r="O452" s="128"/>
      <c r="P452" s="128"/>
      <c r="Q452" s="31"/>
      <c r="R452" s="31"/>
      <c r="S452" s="31"/>
      <c r="T452" s="31"/>
      <c r="U452" s="31"/>
      <c r="V452" s="31"/>
      <c r="W452" s="31"/>
      <c r="X452" s="46"/>
      <c r="Y452" s="46"/>
      <c r="Z452" s="46"/>
      <c r="AA452" s="46"/>
      <c r="AB452" s="46"/>
      <c r="AC452" s="46"/>
    </row>
    <row r="453" spans="1:29" ht="39.950000000000003" customHeight="1" x14ac:dyDescent="0.45">
      <c r="A453" s="155"/>
      <c r="B453" s="157"/>
      <c r="C453" s="66">
        <v>450</v>
      </c>
      <c r="D453" s="75" t="s">
        <v>323</v>
      </c>
      <c r="E453" s="115" t="s">
        <v>948</v>
      </c>
      <c r="F453" s="49" t="s">
        <v>35</v>
      </c>
      <c r="G453" s="49" t="s">
        <v>40</v>
      </c>
      <c r="H453" s="94">
        <v>2.82</v>
      </c>
      <c r="I453" s="32"/>
      <c r="J453" s="38">
        <f t="shared" ref="J453:J516" si="14">I453-(SUM(L453:AC453))</f>
        <v>0</v>
      </c>
      <c r="K453" s="39" t="str">
        <f t="shared" ref="K453:K516" si="15">IF(J453&lt;0,"ATENÇÃO","OK")</f>
        <v>OK</v>
      </c>
      <c r="L453" s="128"/>
      <c r="M453" s="128"/>
      <c r="N453" s="128"/>
      <c r="O453" s="128"/>
      <c r="P453" s="128"/>
      <c r="Q453" s="31"/>
      <c r="R453" s="31"/>
      <c r="S453" s="31"/>
      <c r="T453" s="31"/>
      <c r="U453" s="31"/>
      <c r="V453" s="31"/>
      <c r="W453" s="31"/>
      <c r="X453" s="46"/>
      <c r="Y453" s="46"/>
      <c r="Z453" s="46"/>
      <c r="AA453" s="46"/>
      <c r="AB453" s="46"/>
      <c r="AC453" s="46"/>
    </row>
    <row r="454" spans="1:29" ht="39.950000000000003" customHeight="1" x14ac:dyDescent="0.45">
      <c r="A454" s="155"/>
      <c r="B454" s="157"/>
      <c r="C454" s="66">
        <v>451</v>
      </c>
      <c r="D454" s="75" t="s">
        <v>324</v>
      </c>
      <c r="E454" s="115" t="s">
        <v>948</v>
      </c>
      <c r="F454" s="49" t="s">
        <v>35</v>
      </c>
      <c r="G454" s="49" t="s">
        <v>40</v>
      </c>
      <c r="H454" s="94">
        <v>4.25</v>
      </c>
      <c r="I454" s="32"/>
      <c r="J454" s="38">
        <f t="shared" si="14"/>
        <v>0</v>
      </c>
      <c r="K454" s="39" t="str">
        <f t="shared" si="15"/>
        <v>OK</v>
      </c>
      <c r="L454" s="128"/>
      <c r="M454" s="128"/>
      <c r="N454" s="128"/>
      <c r="O454" s="128"/>
      <c r="P454" s="128"/>
      <c r="Q454" s="31"/>
      <c r="R454" s="31"/>
      <c r="S454" s="31"/>
      <c r="T454" s="31"/>
      <c r="U454" s="31"/>
      <c r="V454" s="31"/>
      <c r="W454" s="31"/>
      <c r="X454" s="46"/>
      <c r="Y454" s="46"/>
      <c r="Z454" s="46"/>
      <c r="AA454" s="46"/>
      <c r="AB454" s="46"/>
      <c r="AC454" s="46"/>
    </row>
    <row r="455" spans="1:29" ht="39.950000000000003" customHeight="1" x14ac:dyDescent="0.45">
      <c r="A455" s="155"/>
      <c r="B455" s="157"/>
      <c r="C455" s="66">
        <v>452</v>
      </c>
      <c r="D455" s="75" t="s">
        <v>325</v>
      </c>
      <c r="E455" s="115" t="s">
        <v>948</v>
      </c>
      <c r="F455" s="49" t="s">
        <v>35</v>
      </c>
      <c r="G455" s="49" t="s">
        <v>40</v>
      </c>
      <c r="H455" s="94">
        <v>1.57</v>
      </c>
      <c r="I455" s="32"/>
      <c r="J455" s="38">
        <f t="shared" si="14"/>
        <v>0</v>
      </c>
      <c r="K455" s="39" t="str">
        <f t="shared" si="15"/>
        <v>OK</v>
      </c>
      <c r="L455" s="128"/>
      <c r="M455" s="128"/>
      <c r="N455" s="128"/>
      <c r="O455" s="128"/>
      <c r="P455" s="128"/>
      <c r="Q455" s="31"/>
      <c r="R455" s="31"/>
      <c r="S455" s="31"/>
      <c r="T455" s="31"/>
      <c r="U455" s="31"/>
      <c r="V455" s="31"/>
      <c r="W455" s="31"/>
      <c r="X455" s="46"/>
      <c r="Y455" s="46"/>
      <c r="Z455" s="46"/>
      <c r="AA455" s="46"/>
      <c r="AB455" s="46"/>
      <c r="AC455" s="46"/>
    </row>
    <row r="456" spans="1:29" ht="39.950000000000003" customHeight="1" x14ac:dyDescent="0.45">
      <c r="A456" s="155"/>
      <c r="B456" s="157"/>
      <c r="C456" s="66">
        <v>453</v>
      </c>
      <c r="D456" s="75" t="s">
        <v>326</v>
      </c>
      <c r="E456" s="115" t="s">
        <v>948</v>
      </c>
      <c r="F456" s="49" t="s">
        <v>35</v>
      </c>
      <c r="G456" s="49" t="s">
        <v>40</v>
      </c>
      <c r="H456" s="94">
        <v>7.85</v>
      </c>
      <c r="I456" s="32"/>
      <c r="J456" s="38">
        <f t="shared" si="14"/>
        <v>0</v>
      </c>
      <c r="K456" s="39" t="str">
        <f t="shared" si="15"/>
        <v>OK</v>
      </c>
      <c r="L456" s="128"/>
      <c r="M456" s="128"/>
      <c r="N456" s="128"/>
      <c r="O456" s="128"/>
      <c r="P456" s="128"/>
      <c r="Q456" s="31"/>
      <c r="R456" s="31"/>
      <c r="S456" s="31"/>
      <c r="T456" s="31"/>
      <c r="U456" s="31"/>
      <c r="V456" s="31"/>
      <c r="W456" s="31"/>
      <c r="X456" s="46"/>
      <c r="Y456" s="46"/>
      <c r="Z456" s="46"/>
      <c r="AA456" s="46"/>
      <c r="AB456" s="46"/>
      <c r="AC456" s="46"/>
    </row>
    <row r="457" spans="1:29" ht="39.950000000000003" customHeight="1" x14ac:dyDescent="0.45">
      <c r="A457" s="155"/>
      <c r="B457" s="157"/>
      <c r="C457" s="66">
        <v>454</v>
      </c>
      <c r="D457" s="75" t="s">
        <v>327</v>
      </c>
      <c r="E457" s="115" t="s">
        <v>948</v>
      </c>
      <c r="F457" s="49" t="s">
        <v>35</v>
      </c>
      <c r="G457" s="49" t="s">
        <v>40</v>
      </c>
      <c r="H457" s="94">
        <v>8.91</v>
      </c>
      <c r="I457" s="32"/>
      <c r="J457" s="38">
        <f t="shared" si="14"/>
        <v>0</v>
      </c>
      <c r="K457" s="39" t="str">
        <f t="shared" si="15"/>
        <v>OK</v>
      </c>
      <c r="L457" s="128"/>
      <c r="M457" s="128"/>
      <c r="N457" s="128"/>
      <c r="O457" s="128"/>
      <c r="P457" s="128"/>
      <c r="Q457" s="31"/>
      <c r="R457" s="31"/>
      <c r="S457" s="31"/>
      <c r="T457" s="31"/>
      <c r="U457" s="31"/>
      <c r="V457" s="31"/>
      <c r="W457" s="31"/>
      <c r="X457" s="46"/>
      <c r="Y457" s="46"/>
      <c r="Z457" s="46"/>
      <c r="AA457" s="46"/>
      <c r="AB457" s="46"/>
      <c r="AC457" s="46"/>
    </row>
    <row r="458" spans="1:29" ht="39.950000000000003" customHeight="1" x14ac:dyDescent="0.45">
      <c r="A458" s="155"/>
      <c r="B458" s="157"/>
      <c r="C458" s="66">
        <v>455</v>
      </c>
      <c r="D458" s="75" t="s">
        <v>328</v>
      </c>
      <c r="E458" s="115" t="s">
        <v>948</v>
      </c>
      <c r="F458" s="49" t="s">
        <v>35</v>
      </c>
      <c r="G458" s="49" t="s">
        <v>40</v>
      </c>
      <c r="H458" s="94">
        <v>9.02</v>
      </c>
      <c r="I458" s="32"/>
      <c r="J458" s="38">
        <f t="shared" si="14"/>
        <v>0</v>
      </c>
      <c r="K458" s="39" t="str">
        <f t="shared" si="15"/>
        <v>OK</v>
      </c>
      <c r="L458" s="128"/>
      <c r="M458" s="128"/>
      <c r="N458" s="128"/>
      <c r="O458" s="128"/>
      <c r="P458" s="128"/>
      <c r="Q458" s="31"/>
      <c r="R458" s="31"/>
      <c r="S458" s="31"/>
      <c r="T458" s="31"/>
      <c r="U458" s="31"/>
      <c r="V458" s="31"/>
      <c r="W458" s="31"/>
      <c r="X458" s="46"/>
      <c r="Y458" s="46"/>
      <c r="Z458" s="46"/>
      <c r="AA458" s="46"/>
      <c r="AB458" s="46"/>
      <c r="AC458" s="46"/>
    </row>
    <row r="459" spans="1:29" ht="39.950000000000003" customHeight="1" x14ac:dyDescent="0.45">
      <c r="A459" s="155"/>
      <c r="B459" s="157"/>
      <c r="C459" s="66">
        <v>456</v>
      </c>
      <c r="D459" s="75" t="s">
        <v>329</v>
      </c>
      <c r="E459" s="115" t="s">
        <v>948</v>
      </c>
      <c r="F459" s="49" t="s">
        <v>35</v>
      </c>
      <c r="G459" s="49" t="s">
        <v>40</v>
      </c>
      <c r="H459" s="94">
        <v>1.0900000000000001</v>
      </c>
      <c r="I459" s="32"/>
      <c r="J459" s="38">
        <f t="shared" si="14"/>
        <v>0</v>
      </c>
      <c r="K459" s="39" t="str">
        <f t="shared" si="15"/>
        <v>OK</v>
      </c>
      <c r="L459" s="128"/>
      <c r="M459" s="128"/>
      <c r="N459" s="128"/>
      <c r="O459" s="128"/>
      <c r="P459" s="128"/>
      <c r="Q459" s="31"/>
      <c r="R459" s="31"/>
      <c r="S459" s="31"/>
      <c r="T459" s="31"/>
      <c r="U459" s="31"/>
      <c r="V459" s="31"/>
      <c r="W459" s="31"/>
      <c r="X459" s="46"/>
      <c r="Y459" s="46"/>
      <c r="Z459" s="46"/>
      <c r="AA459" s="46"/>
      <c r="AB459" s="46"/>
      <c r="AC459" s="46"/>
    </row>
    <row r="460" spans="1:29" ht="39.950000000000003" customHeight="1" x14ac:dyDescent="0.45">
      <c r="A460" s="155"/>
      <c r="B460" s="157"/>
      <c r="C460" s="66">
        <v>457</v>
      </c>
      <c r="D460" s="75" t="s">
        <v>330</v>
      </c>
      <c r="E460" s="115" t="s">
        <v>948</v>
      </c>
      <c r="F460" s="49" t="s">
        <v>35</v>
      </c>
      <c r="G460" s="49" t="s">
        <v>40</v>
      </c>
      <c r="H460" s="94">
        <v>2.2000000000000002</v>
      </c>
      <c r="I460" s="32"/>
      <c r="J460" s="38">
        <f t="shared" si="14"/>
        <v>0</v>
      </c>
      <c r="K460" s="39" t="str">
        <f t="shared" si="15"/>
        <v>OK</v>
      </c>
      <c r="L460" s="128"/>
      <c r="M460" s="128"/>
      <c r="N460" s="128"/>
      <c r="O460" s="128"/>
      <c r="P460" s="128"/>
      <c r="Q460" s="31"/>
      <c r="R460" s="31"/>
      <c r="S460" s="31"/>
      <c r="T460" s="31"/>
      <c r="U460" s="31"/>
      <c r="V460" s="31"/>
      <c r="W460" s="31"/>
      <c r="X460" s="46"/>
      <c r="Y460" s="46"/>
      <c r="Z460" s="46"/>
      <c r="AA460" s="46"/>
      <c r="AB460" s="46"/>
      <c r="AC460" s="46"/>
    </row>
    <row r="461" spans="1:29" ht="39.950000000000003" customHeight="1" x14ac:dyDescent="0.45">
      <c r="A461" s="155"/>
      <c r="B461" s="157"/>
      <c r="C461" s="66">
        <v>458</v>
      </c>
      <c r="D461" s="75" t="s">
        <v>331</v>
      </c>
      <c r="E461" s="115" t="s">
        <v>948</v>
      </c>
      <c r="F461" s="49" t="s">
        <v>35</v>
      </c>
      <c r="G461" s="49" t="s">
        <v>40</v>
      </c>
      <c r="H461" s="94">
        <v>3.71</v>
      </c>
      <c r="I461" s="32"/>
      <c r="J461" s="38">
        <f t="shared" si="14"/>
        <v>0</v>
      </c>
      <c r="K461" s="39" t="str">
        <f t="shared" si="15"/>
        <v>OK</v>
      </c>
      <c r="L461" s="128"/>
      <c r="M461" s="128"/>
      <c r="N461" s="128"/>
      <c r="O461" s="128"/>
      <c r="P461" s="128"/>
      <c r="Q461" s="31"/>
      <c r="R461" s="31"/>
      <c r="S461" s="31"/>
      <c r="T461" s="31"/>
      <c r="U461" s="31"/>
      <c r="V461" s="31"/>
      <c r="W461" s="31"/>
      <c r="X461" s="46"/>
      <c r="Y461" s="46"/>
      <c r="Z461" s="46"/>
      <c r="AA461" s="46"/>
      <c r="AB461" s="46"/>
      <c r="AC461" s="46"/>
    </row>
    <row r="462" spans="1:29" ht="39.950000000000003" customHeight="1" x14ac:dyDescent="0.45">
      <c r="A462" s="155"/>
      <c r="B462" s="157"/>
      <c r="C462" s="66">
        <v>459</v>
      </c>
      <c r="D462" s="75" t="s">
        <v>332</v>
      </c>
      <c r="E462" s="115" t="s">
        <v>948</v>
      </c>
      <c r="F462" s="49" t="s">
        <v>35</v>
      </c>
      <c r="G462" s="49" t="s">
        <v>40</v>
      </c>
      <c r="H462" s="94">
        <v>6.8</v>
      </c>
      <c r="I462" s="32"/>
      <c r="J462" s="38">
        <f t="shared" si="14"/>
        <v>0</v>
      </c>
      <c r="K462" s="39" t="str">
        <f t="shared" si="15"/>
        <v>OK</v>
      </c>
      <c r="L462" s="128"/>
      <c r="M462" s="128"/>
      <c r="N462" s="128"/>
      <c r="O462" s="128"/>
      <c r="P462" s="128"/>
      <c r="Q462" s="31"/>
      <c r="R462" s="31"/>
      <c r="S462" s="31"/>
      <c r="T462" s="31"/>
      <c r="U462" s="31"/>
      <c r="V462" s="31"/>
      <c r="W462" s="31"/>
      <c r="X462" s="46"/>
      <c r="Y462" s="46"/>
      <c r="Z462" s="46"/>
      <c r="AA462" s="46"/>
      <c r="AB462" s="46"/>
      <c r="AC462" s="46"/>
    </row>
    <row r="463" spans="1:29" ht="39.950000000000003" customHeight="1" x14ac:dyDescent="0.45">
      <c r="A463" s="155"/>
      <c r="B463" s="157"/>
      <c r="C463" s="66">
        <v>460</v>
      </c>
      <c r="D463" s="75" t="s">
        <v>333</v>
      </c>
      <c r="E463" s="115" t="s">
        <v>948</v>
      </c>
      <c r="F463" s="49" t="s">
        <v>35</v>
      </c>
      <c r="G463" s="49" t="s">
        <v>40</v>
      </c>
      <c r="H463" s="94">
        <v>2.66</v>
      </c>
      <c r="I463" s="32"/>
      <c r="J463" s="38">
        <f t="shared" si="14"/>
        <v>0</v>
      </c>
      <c r="K463" s="39" t="str">
        <f t="shared" si="15"/>
        <v>OK</v>
      </c>
      <c r="L463" s="128"/>
      <c r="M463" s="128"/>
      <c r="N463" s="128"/>
      <c r="O463" s="128"/>
      <c r="P463" s="128"/>
      <c r="Q463" s="31"/>
      <c r="R463" s="31"/>
      <c r="S463" s="31"/>
      <c r="T463" s="31"/>
      <c r="U463" s="31"/>
      <c r="V463" s="31"/>
      <c r="W463" s="31"/>
      <c r="X463" s="46"/>
      <c r="Y463" s="46"/>
      <c r="Z463" s="46"/>
      <c r="AA463" s="46"/>
      <c r="AB463" s="46"/>
      <c r="AC463" s="46"/>
    </row>
    <row r="464" spans="1:29" ht="39.950000000000003" customHeight="1" x14ac:dyDescent="0.45">
      <c r="A464" s="155"/>
      <c r="B464" s="157"/>
      <c r="C464" s="66">
        <v>461</v>
      </c>
      <c r="D464" s="75" t="s">
        <v>334</v>
      </c>
      <c r="E464" s="115" t="s">
        <v>948</v>
      </c>
      <c r="F464" s="49" t="s">
        <v>35</v>
      </c>
      <c r="G464" s="49" t="s">
        <v>40</v>
      </c>
      <c r="H464" s="94">
        <v>5.69</v>
      </c>
      <c r="I464" s="32"/>
      <c r="J464" s="38">
        <f t="shared" si="14"/>
        <v>0</v>
      </c>
      <c r="K464" s="39" t="str">
        <f t="shared" si="15"/>
        <v>OK</v>
      </c>
      <c r="L464" s="128"/>
      <c r="M464" s="128"/>
      <c r="N464" s="128"/>
      <c r="O464" s="128"/>
      <c r="P464" s="128"/>
      <c r="Q464" s="31"/>
      <c r="R464" s="31"/>
      <c r="S464" s="31"/>
      <c r="T464" s="31"/>
      <c r="U464" s="31"/>
      <c r="V464" s="31"/>
      <c r="W464" s="31"/>
      <c r="X464" s="46"/>
      <c r="Y464" s="46"/>
      <c r="Z464" s="46"/>
      <c r="AA464" s="46"/>
      <c r="AB464" s="46"/>
      <c r="AC464" s="46"/>
    </row>
    <row r="465" spans="1:29" ht="39.950000000000003" customHeight="1" x14ac:dyDescent="0.45">
      <c r="A465" s="155"/>
      <c r="B465" s="157"/>
      <c r="C465" s="66">
        <v>462</v>
      </c>
      <c r="D465" s="75" t="s">
        <v>335</v>
      </c>
      <c r="E465" s="115" t="s">
        <v>948</v>
      </c>
      <c r="F465" s="49" t="s">
        <v>35</v>
      </c>
      <c r="G465" s="49" t="s">
        <v>40</v>
      </c>
      <c r="H465" s="94">
        <v>1.8</v>
      </c>
      <c r="I465" s="32"/>
      <c r="J465" s="38">
        <f t="shared" si="14"/>
        <v>0</v>
      </c>
      <c r="K465" s="39" t="str">
        <f t="shared" si="15"/>
        <v>OK</v>
      </c>
      <c r="L465" s="128"/>
      <c r="M465" s="128"/>
      <c r="N465" s="128"/>
      <c r="O465" s="128"/>
      <c r="P465" s="128"/>
      <c r="Q465" s="31"/>
      <c r="R465" s="31"/>
      <c r="S465" s="31"/>
      <c r="T465" s="31"/>
      <c r="U465" s="31"/>
      <c r="V465" s="31"/>
      <c r="W465" s="31"/>
      <c r="X465" s="46"/>
      <c r="Y465" s="46"/>
      <c r="Z465" s="46"/>
      <c r="AA465" s="46"/>
      <c r="AB465" s="46"/>
      <c r="AC465" s="46"/>
    </row>
    <row r="466" spans="1:29" ht="39.950000000000003" customHeight="1" x14ac:dyDescent="0.45">
      <c r="A466" s="155"/>
      <c r="B466" s="157"/>
      <c r="C466" s="66">
        <v>463</v>
      </c>
      <c r="D466" s="75" t="s">
        <v>336</v>
      </c>
      <c r="E466" s="115" t="s">
        <v>948</v>
      </c>
      <c r="F466" s="49" t="s">
        <v>35</v>
      </c>
      <c r="G466" s="49" t="s">
        <v>40</v>
      </c>
      <c r="H466" s="94">
        <v>7.31</v>
      </c>
      <c r="I466" s="32"/>
      <c r="J466" s="38">
        <f t="shared" si="14"/>
        <v>0</v>
      </c>
      <c r="K466" s="39" t="str">
        <f t="shared" si="15"/>
        <v>OK</v>
      </c>
      <c r="L466" s="128"/>
      <c r="M466" s="128"/>
      <c r="N466" s="128"/>
      <c r="O466" s="128"/>
      <c r="P466" s="128"/>
      <c r="Q466" s="31"/>
      <c r="R466" s="31"/>
      <c r="S466" s="31"/>
      <c r="T466" s="31"/>
      <c r="U466" s="31"/>
      <c r="V466" s="31"/>
      <c r="W466" s="31"/>
      <c r="X466" s="46"/>
      <c r="Y466" s="46"/>
      <c r="Z466" s="46"/>
      <c r="AA466" s="46"/>
      <c r="AB466" s="46"/>
      <c r="AC466" s="46"/>
    </row>
    <row r="467" spans="1:29" ht="39.950000000000003" customHeight="1" x14ac:dyDescent="0.45">
      <c r="A467" s="155"/>
      <c r="B467" s="157"/>
      <c r="C467" s="66">
        <v>464</v>
      </c>
      <c r="D467" s="75" t="s">
        <v>337</v>
      </c>
      <c r="E467" s="115" t="s">
        <v>957</v>
      </c>
      <c r="F467" s="49" t="s">
        <v>4</v>
      </c>
      <c r="G467" s="49" t="s">
        <v>40</v>
      </c>
      <c r="H467" s="94">
        <v>9.25</v>
      </c>
      <c r="I467" s="32"/>
      <c r="J467" s="38">
        <f t="shared" si="14"/>
        <v>0</v>
      </c>
      <c r="K467" s="39" t="str">
        <f t="shared" si="15"/>
        <v>OK</v>
      </c>
      <c r="L467" s="128"/>
      <c r="M467" s="128"/>
      <c r="N467" s="128"/>
      <c r="O467" s="128"/>
      <c r="P467" s="128"/>
      <c r="Q467" s="31"/>
      <c r="R467" s="31"/>
      <c r="S467" s="31"/>
      <c r="T467" s="31"/>
      <c r="U467" s="31"/>
      <c r="V467" s="31"/>
      <c r="W467" s="31"/>
      <c r="X467" s="46"/>
      <c r="Y467" s="46"/>
      <c r="Z467" s="46"/>
      <c r="AA467" s="46"/>
      <c r="AB467" s="46"/>
      <c r="AC467" s="46"/>
    </row>
    <row r="468" spans="1:29" ht="39.950000000000003" customHeight="1" x14ac:dyDescent="0.45">
      <c r="A468" s="155"/>
      <c r="B468" s="157"/>
      <c r="C468" s="66">
        <v>465</v>
      </c>
      <c r="D468" s="75" t="s">
        <v>958</v>
      </c>
      <c r="E468" s="115" t="s">
        <v>957</v>
      </c>
      <c r="F468" s="49" t="s">
        <v>4</v>
      </c>
      <c r="G468" s="49" t="s">
        <v>40</v>
      </c>
      <c r="H468" s="94">
        <v>3.58</v>
      </c>
      <c r="I468" s="32"/>
      <c r="J468" s="38">
        <f t="shared" si="14"/>
        <v>0</v>
      </c>
      <c r="K468" s="39" t="str">
        <f t="shared" si="15"/>
        <v>OK</v>
      </c>
      <c r="L468" s="128"/>
      <c r="M468" s="128"/>
      <c r="N468" s="128"/>
      <c r="O468" s="128"/>
      <c r="P468" s="128"/>
      <c r="Q468" s="31"/>
      <c r="R468" s="31"/>
      <c r="S468" s="31"/>
      <c r="T468" s="31"/>
      <c r="U468" s="31"/>
      <c r="V468" s="31"/>
      <c r="W468" s="31"/>
      <c r="X468" s="46"/>
      <c r="Y468" s="46"/>
      <c r="Z468" s="46"/>
      <c r="AA468" s="46"/>
      <c r="AB468" s="46"/>
      <c r="AC468" s="46"/>
    </row>
    <row r="469" spans="1:29" ht="39.950000000000003" customHeight="1" x14ac:dyDescent="0.45">
      <c r="A469" s="155"/>
      <c r="B469" s="157"/>
      <c r="C469" s="66">
        <v>466</v>
      </c>
      <c r="D469" s="75" t="s">
        <v>338</v>
      </c>
      <c r="E469" s="115" t="s">
        <v>957</v>
      </c>
      <c r="F469" s="49" t="s">
        <v>4</v>
      </c>
      <c r="G469" s="49" t="s">
        <v>40</v>
      </c>
      <c r="H469" s="94">
        <v>18.72</v>
      </c>
      <c r="I469" s="32"/>
      <c r="J469" s="38">
        <f t="shared" si="14"/>
        <v>0</v>
      </c>
      <c r="K469" s="39" t="str">
        <f t="shared" si="15"/>
        <v>OK</v>
      </c>
      <c r="L469" s="128"/>
      <c r="M469" s="128"/>
      <c r="N469" s="128"/>
      <c r="O469" s="128"/>
      <c r="P469" s="128"/>
      <c r="Q469" s="31"/>
      <c r="R469" s="31"/>
      <c r="S469" s="31"/>
      <c r="T469" s="31"/>
      <c r="U469" s="31"/>
      <c r="V469" s="31"/>
      <c r="W469" s="31"/>
      <c r="X469" s="46"/>
      <c r="Y469" s="46"/>
      <c r="Z469" s="46"/>
      <c r="AA469" s="46"/>
      <c r="AB469" s="46"/>
      <c r="AC469" s="46"/>
    </row>
    <row r="470" spans="1:29" ht="39.950000000000003" customHeight="1" x14ac:dyDescent="0.45">
      <c r="A470" s="155"/>
      <c r="B470" s="157"/>
      <c r="C470" s="66">
        <v>467</v>
      </c>
      <c r="D470" s="75" t="s">
        <v>339</v>
      </c>
      <c r="E470" s="115" t="s">
        <v>957</v>
      </c>
      <c r="F470" s="49" t="s">
        <v>4</v>
      </c>
      <c r="G470" s="49" t="s">
        <v>40</v>
      </c>
      <c r="H470" s="94">
        <v>50.3</v>
      </c>
      <c r="I470" s="32"/>
      <c r="J470" s="38">
        <f t="shared" si="14"/>
        <v>0</v>
      </c>
      <c r="K470" s="39" t="str">
        <f t="shared" si="15"/>
        <v>OK</v>
      </c>
      <c r="L470" s="128"/>
      <c r="M470" s="128"/>
      <c r="N470" s="128"/>
      <c r="O470" s="128"/>
      <c r="P470" s="128"/>
      <c r="Q470" s="31"/>
      <c r="R470" s="31"/>
      <c r="S470" s="31"/>
      <c r="T470" s="31"/>
      <c r="U470" s="31"/>
      <c r="V470" s="31"/>
      <c r="W470" s="31"/>
      <c r="X470" s="46"/>
      <c r="Y470" s="46"/>
      <c r="Z470" s="46"/>
      <c r="AA470" s="46"/>
      <c r="AB470" s="46"/>
      <c r="AC470" s="46"/>
    </row>
    <row r="471" spans="1:29" ht="39.950000000000003" customHeight="1" x14ac:dyDescent="0.45">
      <c r="A471" s="155"/>
      <c r="B471" s="157"/>
      <c r="C471" s="66">
        <v>468</v>
      </c>
      <c r="D471" s="75" t="s">
        <v>340</v>
      </c>
      <c r="E471" s="115" t="s">
        <v>959</v>
      </c>
      <c r="F471" s="49" t="s">
        <v>35</v>
      </c>
      <c r="G471" s="49" t="s">
        <v>40</v>
      </c>
      <c r="H471" s="94">
        <v>1.59</v>
      </c>
      <c r="I471" s="32"/>
      <c r="J471" s="38">
        <f t="shared" si="14"/>
        <v>0</v>
      </c>
      <c r="K471" s="39" t="str">
        <f t="shared" si="15"/>
        <v>OK</v>
      </c>
      <c r="L471" s="128"/>
      <c r="M471" s="128"/>
      <c r="N471" s="128"/>
      <c r="O471" s="128"/>
      <c r="P471" s="128"/>
      <c r="Q471" s="31"/>
      <c r="R471" s="31"/>
      <c r="S471" s="31"/>
      <c r="T471" s="31"/>
      <c r="U471" s="31"/>
      <c r="V471" s="31"/>
      <c r="W471" s="31"/>
      <c r="X471" s="46"/>
      <c r="Y471" s="46"/>
      <c r="Z471" s="46"/>
      <c r="AA471" s="46"/>
      <c r="AB471" s="46"/>
      <c r="AC471" s="46"/>
    </row>
    <row r="472" spans="1:29" ht="39.950000000000003" customHeight="1" x14ac:dyDescent="0.45">
      <c r="A472" s="155"/>
      <c r="B472" s="157"/>
      <c r="C472" s="66">
        <v>469</v>
      </c>
      <c r="D472" s="75" t="s">
        <v>341</v>
      </c>
      <c r="E472" s="115" t="s">
        <v>960</v>
      </c>
      <c r="F472" s="49" t="s">
        <v>35</v>
      </c>
      <c r="G472" s="49" t="s">
        <v>40</v>
      </c>
      <c r="H472" s="94">
        <v>2.4300000000000002</v>
      </c>
      <c r="I472" s="32"/>
      <c r="J472" s="38">
        <f t="shared" si="14"/>
        <v>0</v>
      </c>
      <c r="K472" s="39" t="str">
        <f t="shared" si="15"/>
        <v>OK</v>
      </c>
      <c r="L472" s="128"/>
      <c r="M472" s="128"/>
      <c r="N472" s="128"/>
      <c r="O472" s="128"/>
      <c r="P472" s="128"/>
      <c r="Q472" s="31"/>
      <c r="R472" s="31"/>
      <c r="S472" s="31"/>
      <c r="T472" s="31"/>
      <c r="U472" s="31"/>
      <c r="V472" s="31"/>
      <c r="W472" s="31"/>
      <c r="X472" s="46"/>
      <c r="Y472" s="46"/>
      <c r="Z472" s="46"/>
      <c r="AA472" s="46"/>
      <c r="AB472" s="46"/>
      <c r="AC472" s="46"/>
    </row>
    <row r="473" spans="1:29" ht="39.950000000000003" customHeight="1" x14ac:dyDescent="0.45">
      <c r="A473" s="155"/>
      <c r="B473" s="157"/>
      <c r="C473" s="66">
        <v>470</v>
      </c>
      <c r="D473" s="75" t="s">
        <v>342</v>
      </c>
      <c r="E473" s="115" t="s">
        <v>961</v>
      </c>
      <c r="F473" s="49" t="s">
        <v>35</v>
      </c>
      <c r="G473" s="49" t="s">
        <v>40</v>
      </c>
      <c r="H473" s="94">
        <v>72</v>
      </c>
      <c r="I473" s="32"/>
      <c r="J473" s="38">
        <f t="shared" si="14"/>
        <v>0</v>
      </c>
      <c r="K473" s="39" t="str">
        <f t="shared" si="15"/>
        <v>OK</v>
      </c>
      <c r="L473" s="128"/>
      <c r="M473" s="128"/>
      <c r="N473" s="128"/>
      <c r="O473" s="128"/>
      <c r="P473" s="128"/>
      <c r="Q473" s="31"/>
      <c r="R473" s="31"/>
      <c r="S473" s="31"/>
      <c r="T473" s="31"/>
      <c r="U473" s="31"/>
      <c r="V473" s="31"/>
      <c r="W473" s="31"/>
      <c r="X473" s="46"/>
      <c r="Y473" s="46"/>
      <c r="Z473" s="46"/>
      <c r="AA473" s="46"/>
      <c r="AB473" s="46"/>
      <c r="AC473" s="46"/>
    </row>
    <row r="474" spans="1:29" ht="39.950000000000003" customHeight="1" x14ac:dyDescent="0.45">
      <c r="A474" s="155"/>
      <c r="B474" s="157"/>
      <c r="C474" s="63">
        <v>471</v>
      </c>
      <c r="D474" s="81" t="s">
        <v>962</v>
      </c>
      <c r="E474" s="115" t="s">
        <v>963</v>
      </c>
      <c r="F474" s="54" t="s">
        <v>99</v>
      </c>
      <c r="G474" s="50" t="s">
        <v>40</v>
      </c>
      <c r="H474" s="93">
        <v>128.72999999999999</v>
      </c>
      <c r="I474" s="32"/>
      <c r="J474" s="38">
        <f t="shared" si="14"/>
        <v>0</v>
      </c>
      <c r="K474" s="39" t="str">
        <f t="shared" si="15"/>
        <v>OK</v>
      </c>
      <c r="L474" s="128"/>
      <c r="M474" s="128"/>
      <c r="N474" s="128"/>
      <c r="O474" s="128"/>
      <c r="P474" s="128"/>
      <c r="Q474" s="31"/>
      <c r="R474" s="31"/>
      <c r="S474" s="31"/>
      <c r="T474" s="31"/>
      <c r="U474" s="31"/>
      <c r="V474" s="31"/>
      <c r="W474" s="31"/>
      <c r="X474" s="46"/>
      <c r="Y474" s="46"/>
      <c r="Z474" s="46"/>
      <c r="AA474" s="46"/>
      <c r="AB474" s="46"/>
      <c r="AC474" s="46"/>
    </row>
    <row r="475" spans="1:29" ht="39.950000000000003" customHeight="1" x14ac:dyDescent="0.45">
      <c r="A475" s="155"/>
      <c r="B475" s="157"/>
      <c r="C475" s="63">
        <v>472</v>
      </c>
      <c r="D475" s="75" t="s">
        <v>964</v>
      </c>
      <c r="E475" s="115" t="s">
        <v>965</v>
      </c>
      <c r="F475" s="50" t="s">
        <v>228</v>
      </c>
      <c r="G475" s="50" t="s">
        <v>40</v>
      </c>
      <c r="H475" s="93">
        <v>45</v>
      </c>
      <c r="I475" s="32"/>
      <c r="J475" s="38">
        <f t="shared" si="14"/>
        <v>0</v>
      </c>
      <c r="K475" s="39" t="str">
        <f t="shared" si="15"/>
        <v>OK</v>
      </c>
      <c r="L475" s="128"/>
      <c r="M475" s="128"/>
      <c r="N475" s="128"/>
      <c r="O475" s="128"/>
      <c r="P475" s="128"/>
      <c r="Q475" s="31"/>
      <c r="R475" s="31"/>
      <c r="S475" s="31"/>
      <c r="T475" s="31"/>
      <c r="U475" s="31"/>
      <c r="V475" s="31"/>
      <c r="W475" s="31"/>
      <c r="X475" s="46"/>
      <c r="Y475" s="46"/>
      <c r="Z475" s="46"/>
      <c r="AA475" s="46"/>
      <c r="AB475" s="46"/>
      <c r="AC475" s="46"/>
    </row>
    <row r="476" spans="1:29" ht="39.950000000000003" customHeight="1" x14ac:dyDescent="0.45">
      <c r="A476" s="155"/>
      <c r="B476" s="157"/>
      <c r="C476" s="63">
        <v>473</v>
      </c>
      <c r="D476" s="84" t="s">
        <v>966</v>
      </c>
      <c r="E476" s="115" t="s">
        <v>967</v>
      </c>
      <c r="F476" s="50" t="s">
        <v>228</v>
      </c>
      <c r="G476" s="50" t="s">
        <v>40</v>
      </c>
      <c r="H476" s="93">
        <v>69.66</v>
      </c>
      <c r="I476" s="32"/>
      <c r="J476" s="38">
        <f t="shared" si="14"/>
        <v>0</v>
      </c>
      <c r="K476" s="39" t="str">
        <f t="shared" si="15"/>
        <v>OK</v>
      </c>
      <c r="L476" s="128"/>
      <c r="M476" s="128"/>
      <c r="N476" s="128"/>
      <c r="O476" s="128"/>
      <c r="P476" s="128"/>
      <c r="Q476" s="31"/>
      <c r="R476" s="31"/>
      <c r="S476" s="31"/>
      <c r="T476" s="31"/>
      <c r="U476" s="31"/>
      <c r="V476" s="31"/>
      <c r="W476" s="31"/>
      <c r="X476" s="46"/>
      <c r="Y476" s="46"/>
      <c r="Z476" s="46"/>
      <c r="AA476" s="46"/>
      <c r="AB476" s="46"/>
      <c r="AC476" s="46"/>
    </row>
    <row r="477" spans="1:29" ht="39.950000000000003" customHeight="1" x14ac:dyDescent="0.45">
      <c r="A477" s="155"/>
      <c r="B477" s="157"/>
      <c r="C477" s="63">
        <v>474</v>
      </c>
      <c r="D477" s="84" t="s">
        <v>968</v>
      </c>
      <c r="E477" s="115" t="s">
        <v>969</v>
      </c>
      <c r="F477" s="50" t="s">
        <v>228</v>
      </c>
      <c r="G477" s="50" t="s">
        <v>40</v>
      </c>
      <c r="H477" s="93">
        <v>22.28</v>
      </c>
      <c r="I477" s="32"/>
      <c r="J477" s="38">
        <f t="shared" si="14"/>
        <v>0</v>
      </c>
      <c r="K477" s="39" t="str">
        <f t="shared" si="15"/>
        <v>OK</v>
      </c>
      <c r="L477" s="128"/>
      <c r="M477" s="128"/>
      <c r="N477" s="128"/>
      <c r="O477" s="128"/>
      <c r="P477" s="128"/>
      <c r="Q477" s="31"/>
      <c r="R477" s="31"/>
      <c r="S477" s="31"/>
      <c r="T477" s="31"/>
      <c r="U477" s="31"/>
      <c r="V477" s="31"/>
      <c r="W477" s="31"/>
      <c r="X477" s="46"/>
      <c r="Y477" s="46"/>
      <c r="Z477" s="46"/>
      <c r="AA477" s="46"/>
      <c r="AB477" s="46"/>
      <c r="AC477" s="46"/>
    </row>
    <row r="478" spans="1:29" ht="39.950000000000003" customHeight="1" x14ac:dyDescent="0.45">
      <c r="A478" s="155"/>
      <c r="B478" s="157"/>
      <c r="C478" s="66">
        <v>475</v>
      </c>
      <c r="D478" s="75" t="s">
        <v>970</v>
      </c>
      <c r="E478" s="115" t="s">
        <v>956</v>
      </c>
      <c r="F478" s="50" t="s">
        <v>35</v>
      </c>
      <c r="G478" s="50" t="s">
        <v>40</v>
      </c>
      <c r="H478" s="93">
        <v>0.5</v>
      </c>
      <c r="I478" s="32"/>
      <c r="J478" s="38">
        <f t="shared" si="14"/>
        <v>0</v>
      </c>
      <c r="K478" s="39" t="str">
        <f t="shared" si="15"/>
        <v>OK</v>
      </c>
      <c r="L478" s="128"/>
      <c r="M478" s="128"/>
      <c r="N478" s="128"/>
      <c r="O478" s="128"/>
      <c r="P478" s="128"/>
      <c r="Q478" s="31"/>
      <c r="R478" s="31"/>
      <c r="S478" s="31"/>
      <c r="T478" s="31"/>
      <c r="U478" s="31"/>
      <c r="V478" s="31"/>
      <c r="W478" s="31"/>
      <c r="X478" s="46"/>
      <c r="Y478" s="46"/>
      <c r="Z478" s="46"/>
      <c r="AA478" s="46"/>
      <c r="AB478" s="46"/>
      <c r="AC478" s="46"/>
    </row>
    <row r="479" spans="1:29" ht="39.950000000000003" customHeight="1" x14ac:dyDescent="0.45">
      <c r="A479" s="155"/>
      <c r="B479" s="157"/>
      <c r="C479" s="66">
        <v>476</v>
      </c>
      <c r="D479" s="75" t="s">
        <v>971</v>
      </c>
      <c r="E479" s="115" t="s">
        <v>956</v>
      </c>
      <c r="F479" s="50" t="s">
        <v>35</v>
      </c>
      <c r="G479" s="50" t="s">
        <v>40</v>
      </c>
      <c r="H479" s="93">
        <v>0.64</v>
      </c>
      <c r="I479" s="32"/>
      <c r="J479" s="38">
        <f t="shared" si="14"/>
        <v>0</v>
      </c>
      <c r="K479" s="39" t="str">
        <f t="shared" si="15"/>
        <v>OK</v>
      </c>
      <c r="L479" s="128"/>
      <c r="M479" s="128"/>
      <c r="N479" s="128"/>
      <c r="O479" s="128"/>
      <c r="P479" s="128"/>
      <c r="Q479" s="31"/>
      <c r="R479" s="31"/>
      <c r="S479" s="31"/>
      <c r="T479" s="31"/>
      <c r="U479" s="31"/>
      <c r="V479" s="31"/>
      <c r="W479" s="31"/>
      <c r="X479" s="46"/>
      <c r="Y479" s="46"/>
      <c r="Z479" s="46"/>
      <c r="AA479" s="46"/>
      <c r="AB479" s="46"/>
      <c r="AC479" s="46"/>
    </row>
    <row r="480" spans="1:29" ht="39.950000000000003" customHeight="1" x14ac:dyDescent="0.45">
      <c r="A480" s="155"/>
      <c r="B480" s="157"/>
      <c r="C480" s="63">
        <v>477</v>
      </c>
      <c r="D480" s="75" t="s">
        <v>972</v>
      </c>
      <c r="E480" s="115" t="s">
        <v>973</v>
      </c>
      <c r="F480" s="49" t="s">
        <v>99</v>
      </c>
      <c r="G480" s="50" t="s">
        <v>40</v>
      </c>
      <c r="H480" s="93">
        <v>78</v>
      </c>
      <c r="I480" s="32"/>
      <c r="J480" s="38">
        <f t="shared" si="14"/>
        <v>0</v>
      </c>
      <c r="K480" s="39" t="str">
        <f t="shared" si="15"/>
        <v>OK</v>
      </c>
      <c r="L480" s="128"/>
      <c r="M480" s="128"/>
      <c r="N480" s="128"/>
      <c r="O480" s="128"/>
      <c r="P480" s="128"/>
      <c r="Q480" s="31"/>
      <c r="R480" s="31"/>
      <c r="S480" s="31"/>
      <c r="T480" s="31"/>
      <c r="U480" s="31"/>
      <c r="V480" s="31"/>
      <c r="W480" s="31"/>
      <c r="X480" s="46"/>
      <c r="Y480" s="46"/>
      <c r="Z480" s="46"/>
      <c r="AA480" s="46"/>
      <c r="AB480" s="46"/>
      <c r="AC480" s="46"/>
    </row>
    <row r="481" spans="1:29" ht="39.950000000000003" customHeight="1" x14ac:dyDescent="0.45">
      <c r="A481" s="155"/>
      <c r="B481" s="157"/>
      <c r="C481" s="63">
        <v>478</v>
      </c>
      <c r="D481" s="87" t="s">
        <v>974</v>
      </c>
      <c r="E481" s="115" t="s">
        <v>975</v>
      </c>
      <c r="F481" s="49" t="s">
        <v>99</v>
      </c>
      <c r="G481" s="50" t="s">
        <v>40</v>
      </c>
      <c r="H481" s="93">
        <v>4.4000000000000004</v>
      </c>
      <c r="I481" s="32"/>
      <c r="J481" s="38">
        <f t="shared" si="14"/>
        <v>0</v>
      </c>
      <c r="K481" s="39" t="str">
        <f t="shared" si="15"/>
        <v>OK</v>
      </c>
      <c r="L481" s="128"/>
      <c r="M481" s="128"/>
      <c r="N481" s="128"/>
      <c r="O481" s="128"/>
      <c r="P481" s="128"/>
      <c r="Q481" s="31"/>
      <c r="R481" s="31"/>
      <c r="S481" s="31"/>
      <c r="T481" s="31"/>
      <c r="U481" s="31"/>
      <c r="V481" s="31"/>
      <c r="W481" s="31"/>
      <c r="X481" s="46"/>
      <c r="Y481" s="46"/>
      <c r="Z481" s="46"/>
      <c r="AA481" s="46"/>
      <c r="AB481" s="46"/>
      <c r="AC481" s="46"/>
    </row>
    <row r="482" spans="1:29" ht="39.950000000000003" customHeight="1" x14ac:dyDescent="0.45">
      <c r="A482" s="155"/>
      <c r="B482" s="157"/>
      <c r="C482" s="66">
        <v>479</v>
      </c>
      <c r="D482" s="75" t="s">
        <v>976</v>
      </c>
      <c r="E482" s="115" t="s">
        <v>977</v>
      </c>
      <c r="F482" s="50" t="s">
        <v>35</v>
      </c>
      <c r="G482" s="50" t="s">
        <v>40</v>
      </c>
      <c r="H482" s="93">
        <v>1.1000000000000001</v>
      </c>
      <c r="I482" s="32"/>
      <c r="J482" s="38">
        <f t="shared" si="14"/>
        <v>0</v>
      </c>
      <c r="K482" s="39" t="str">
        <f t="shared" si="15"/>
        <v>OK</v>
      </c>
      <c r="L482" s="128"/>
      <c r="M482" s="128"/>
      <c r="N482" s="128"/>
      <c r="O482" s="128"/>
      <c r="P482" s="128"/>
      <c r="Q482" s="31"/>
      <c r="R482" s="31"/>
      <c r="S482" s="31"/>
      <c r="T482" s="31"/>
      <c r="U482" s="31"/>
      <c r="V482" s="31"/>
      <c r="W482" s="31"/>
      <c r="X482" s="46"/>
      <c r="Y482" s="46"/>
      <c r="Z482" s="46"/>
      <c r="AA482" s="46"/>
      <c r="AB482" s="46"/>
      <c r="AC482" s="46"/>
    </row>
    <row r="483" spans="1:29" ht="39.950000000000003" customHeight="1" x14ac:dyDescent="0.45">
      <c r="A483" s="155"/>
      <c r="B483" s="157"/>
      <c r="C483" s="66">
        <v>480</v>
      </c>
      <c r="D483" s="75" t="s">
        <v>978</v>
      </c>
      <c r="E483" s="115" t="s">
        <v>979</v>
      </c>
      <c r="F483" s="50" t="s">
        <v>35</v>
      </c>
      <c r="G483" s="50" t="s">
        <v>40</v>
      </c>
      <c r="H483" s="93">
        <v>460</v>
      </c>
      <c r="I483" s="32"/>
      <c r="J483" s="38">
        <f t="shared" si="14"/>
        <v>0</v>
      </c>
      <c r="K483" s="39" t="str">
        <f t="shared" si="15"/>
        <v>OK</v>
      </c>
      <c r="L483" s="128"/>
      <c r="M483" s="128"/>
      <c r="N483" s="128"/>
      <c r="O483" s="128"/>
      <c r="P483" s="128"/>
      <c r="Q483" s="31"/>
      <c r="R483" s="31"/>
      <c r="S483" s="31"/>
      <c r="T483" s="31"/>
      <c r="U483" s="31"/>
      <c r="V483" s="31"/>
      <c r="W483" s="31"/>
      <c r="X483" s="46"/>
      <c r="Y483" s="46"/>
      <c r="Z483" s="46"/>
      <c r="AA483" s="46"/>
      <c r="AB483" s="46"/>
      <c r="AC483" s="46"/>
    </row>
    <row r="484" spans="1:29" ht="39.950000000000003" customHeight="1" x14ac:dyDescent="0.45">
      <c r="A484" s="155"/>
      <c r="B484" s="157"/>
      <c r="C484" s="66">
        <v>481</v>
      </c>
      <c r="D484" s="75" t="s">
        <v>980</v>
      </c>
      <c r="E484" s="115" t="s">
        <v>956</v>
      </c>
      <c r="F484" s="50" t="s">
        <v>35</v>
      </c>
      <c r="G484" s="50" t="s">
        <v>40</v>
      </c>
      <c r="H484" s="93">
        <v>0.61</v>
      </c>
      <c r="I484" s="32"/>
      <c r="J484" s="38">
        <f t="shared" si="14"/>
        <v>0</v>
      </c>
      <c r="K484" s="39" t="str">
        <f t="shared" si="15"/>
        <v>OK</v>
      </c>
      <c r="L484" s="128"/>
      <c r="M484" s="128"/>
      <c r="N484" s="128"/>
      <c r="O484" s="128"/>
      <c r="P484" s="128"/>
      <c r="Q484" s="31"/>
      <c r="R484" s="31"/>
      <c r="S484" s="31"/>
      <c r="T484" s="31"/>
      <c r="U484" s="31"/>
      <c r="V484" s="31"/>
      <c r="W484" s="31"/>
      <c r="X484" s="46"/>
      <c r="Y484" s="46"/>
      <c r="Z484" s="46"/>
      <c r="AA484" s="46"/>
      <c r="AB484" s="46"/>
      <c r="AC484" s="46"/>
    </row>
    <row r="485" spans="1:29" ht="39.950000000000003" customHeight="1" x14ac:dyDescent="0.45">
      <c r="A485" s="155"/>
      <c r="B485" s="157"/>
      <c r="C485" s="66">
        <v>482</v>
      </c>
      <c r="D485" s="75" t="s">
        <v>981</v>
      </c>
      <c r="E485" s="115" t="s">
        <v>982</v>
      </c>
      <c r="F485" s="50" t="s">
        <v>35</v>
      </c>
      <c r="G485" s="50" t="s">
        <v>40</v>
      </c>
      <c r="H485" s="93">
        <v>34</v>
      </c>
      <c r="I485" s="32"/>
      <c r="J485" s="38">
        <f t="shared" si="14"/>
        <v>0</v>
      </c>
      <c r="K485" s="39" t="str">
        <f t="shared" si="15"/>
        <v>OK</v>
      </c>
      <c r="L485" s="128"/>
      <c r="M485" s="128"/>
      <c r="N485" s="128"/>
      <c r="O485" s="128"/>
      <c r="P485" s="128"/>
      <c r="Q485" s="31"/>
      <c r="R485" s="31"/>
      <c r="S485" s="31"/>
      <c r="T485" s="31"/>
      <c r="U485" s="31"/>
      <c r="V485" s="31"/>
      <c r="W485" s="31"/>
      <c r="X485" s="46"/>
      <c r="Y485" s="46"/>
      <c r="Z485" s="46"/>
      <c r="AA485" s="46"/>
      <c r="AB485" s="46"/>
      <c r="AC485" s="46"/>
    </row>
    <row r="486" spans="1:29" ht="39.950000000000003" customHeight="1" x14ac:dyDescent="0.45">
      <c r="A486" s="156"/>
      <c r="B486" s="158"/>
      <c r="C486" s="66">
        <v>483</v>
      </c>
      <c r="D486" s="75" t="s">
        <v>983</v>
      </c>
      <c r="E486" s="115" t="s">
        <v>982</v>
      </c>
      <c r="F486" s="50" t="s">
        <v>35</v>
      </c>
      <c r="G486" s="50" t="s">
        <v>40</v>
      </c>
      <c r="H486" s="93">
        <v>38.08</v>
      </c>
      <c r="I486" s="32"/>
      <c r="J486" s="38">
        <f t="shared" si="14"/>
        <v>0</v>
      </c>
      <c r="K486" s="39" t="str">
        <f t="shared" si="15"/>
        <v>OK</v>
      </c>
      <c r="L486" s="128"/>
      <c r="M486" s="128"/>
      <c r="N486" s="128"/>
      <c r="O486" s="128"/>
      <c r="P486" s="128"/>
      <c r="Q486" s="31"/>
      <c r="R486" s="31"/>
      <c r="S486" s="31"/>
      <c r="T486" s="31"/>
      <c r="U486" s="31"/>
      <c r="V486" s="31"/>
      <c r="W486" s="31"/>
      <c r="X486" s="46"/>
      <c r="Y486" s="46"/>
      <c r="Z486" s="46"/>
      <c r="AA486" s="46"/>
      <c r="AB486" s="46"/>
      <c r="AC486" s="46"/>
    </row>
    <row r="487" spans="1:29" ht="39.950000000000003" customHeight="1" x14ac:dyDescent="0.45">
      <c r="A487" s="139">
        <v>8</v>
      </c>
      <c r="B487" s="151" t="s">
        <v>626</v>
      </c>
      <c r="C487" s="67">
        <v>484</v>
      </c>
      <c r="D487" s="78" t="s">
        <v>343</v>
      </c>
      <c r="E487" s="107" t="s">
        <v>984</v>
      </c>
      <c r="F487" s="51" t="s">
        <v>35</v>
      </c>
      <c r="G487" s="51" t="s">
        <v>157</v>
      </c>
      <c r="H487" s="95">
        <v>10.28</v>
      </c>
      <c r="I487" s="32"/>
      <c r="J487" s="38">
        <f t="shared" si="14"/>
        <v>0</v>
      </c>
      <c r="K487" s="39" t="str">
        <f t="shared" si="15"/>
        <v>OK</v>
      </c>
      <c r="L487" s="128"/>
      <c r="M487" s="128"/>
      <c r="N487" s="128"/>
      <c r="O487" s="128"/>
      <c r="P487" s="128"/>
      <c r="Q487" s="31"/>
      <c r="R487" s="31"/>
      <c r="S487" s="31"/>
      <c r="T487" s="31"/>
      <c r="U487" s="31"/>
      <c r="V487" s="31"/>
      <c r="W487" s="31"/>
      <c r="X487" s="46"/>
      <c r="Y487" s="46"/>
      <c r="Z487" s="46"/>
      <c r="AA487" s="46"/>
      <c r="AB487" s="46"/>
      <c r="AC487" s="46"/>
    </row>
    <row r="488" spans="1:29" ht="39.950000000000003" customHeight="1" x14ac:dyDescent="0.45">
      <c r="A488" s="140"/>
      <c r="B488" s="152"/>
      <c r="C488" s="67">
        <v>485</v>
      </c>
      <c r="D488" s="78" t="s">
        <v>344</v>
      </c>
      <c r="E488" s="107" t="s">
        <v>985</v>
      </c>
      <c r="F488" s="51" t="s">
        <v>35</v>
      </c>
      <c r="G488" s="51" t="s">
        <v>157</v>
      </c>
      <c r="H488" s="95">
        <v>2.4700000000000002</v>
      </c>
      <c r="I488" s="32"/>
      <c r="J488" s="38">
        <f t="shared" si="14"/>
        <v>0</v>
      </c>
      <c r="K488" s="39" t="str">
        <f t="shared" si="15"/>
        <v>OK</v>
      </c>
      <c r="L488" s="128"/>
      <c r="M488" s="128"/>
      <c r="N488" s="128"/>
      <c r="O488" s="128"/>
      <c r="P488" s="128"/>
      <c r="Q488" s="31"/>
      <c r="R488" s="31"/>
      <c r="S488" s="31"/>
      <c r="T488" s="31"/>
      <c r="U488" s="31"/>
      <c r="V488" s="31"/>
      <c r="W488" s="31"/>
      <c r="X488" s="46"/>
      <c r="Y488" s="46"/>
      <c r="Z488" s="46"/>
      <c r="AA488" s="46"/>
      <c r="AB488" s="46"/>
      <c r="AC488" s="46"/>
    </row>
    <row r="489" spans="1:29" ht="39.950000000000003" customHeight="1" x14ac:dyDescent="0.45">
      <c r="A489" s="140"/>
      <c r="B489" s="152"/>
      <c r="C489" s="67">
        <v>486</v>
      </c>
      <c r="D489" s="78" t="s">
        <v>986</v>
      </c>
      <c r="E489" s="107" t="s">
        <v>987</v>
      </c>
      <c r="F489" s="51" t="s">
        <v>35</v>
      </c>
      <c r="G489" s="51" t="s">
        <v>157</v>
      </c>
      <c r="H489" s="95">
        <v>2.31</v>
      </c>
      <c r="I489" s="32"/>
      <c r="J489" s="38">
        <f t="shared" si="14"/>
        <v>0</v>
      </c>
      <c r="K489" s="39" t="str">
        <f t="shared" si="15"/>
        <v>OK</v>
      </c>
      <c r="L489" s="128"/>
      <c r="M489" s="128"/>
      <c r="N489" s="128"/>
      <c r="O489" s="128"/>
      <c r="P489" s="128"/>
      <c r="Q489" s="31"/>
      <c r="R489" s="31"/>
      <c r="S489" s="31"/>
      <c r="T489" s="31"/>
      <c r="U489" s="31"/>
      <c r="V489" s="31"/>
      <c r="W489" s="31"/>
      <c r="X489" s="46"/>
      <c r="Y489" s="46"/>
      <c r="Z489" s="46"/>
      <c r="AA489" s="46"/>
      <c r="AB489" s="46"/>
      <c r="AC489" s="46"/>
    </row>
    <row r="490" spans="1:29" ht="39.950000000000003" customHeight="1" x14ac:dyDescent="0.45">
      <c r="A490" s="140"/>
      <c r="B490" s="152"/>
      <c r="C490" s="67">
        <v>487</v>
      </c>
      <c r="D490" s="78" t="s">
        <v>345</v>
      </c>
      <c r="E490" s="107" t="s">
        <v>988</v>
      </c>
      <c r="F490" s="51" t="s">
        <v>35</v>
      </c>
      <c r="G490" s="51" t="s">
        <v>157</v>
      </c>
      <c r="H490" s="95">
        <v>6.49</v>
      </c>
      <c r="I490" s="32"/>
      <c r="J490" s="38">
        <f t="shared" si="14"/>
        <v>0</v>
      </c>
      <c r="K490" s="39" t="str">
        <f t="shared" si="15"/>
        <v>OK</v>
      </c>
      <c r="L490" s="128"/>
      <c r="M490" s="128"/>
      <c r="N490" s="128"/>
      <c r="O490" s="128"/>
      <c r="P490" s="128"/>
      <c r="Q490" s="31"/>
      <c r="R490" s="31"/>
      <c r="S490" s="31"/>
      <c r="T490" s="31"/>
      <c r="U490" s="31"/>
      <c r="V490" s="31"/>
      <c r="W490" s="31"/>
      <c r="X490" s="46"/>
      <c r="Y490" s="46"/>
      <c r="Z490" s="46"/>
      <c r="AA490" s="46"/>
      <c r="AB490" s="46"/>
      <c r="AC490" s="46"/>
    </row>
    <row r="491" spans="1:29" ht="39.950000000000003" customHeight="1" x14ac:dyDescent="0.45">
      <c r="A491" s="140"/>
      <c r="B491" s="152"/>
      <c r="C491" s="67">
        <v>488</v>
      </c>
      <c r="D491" s="78" t="s">
        <v>346</v>
      </c>
      <c r="E491" s="107" t="s">
        <v>989</v>
      </c>
      <c r="F491" s="51" t="s">
        <v>35</v>
      </c>
      <c r="G491" s="51" t="s">
        <v>157</v>
      </c>
      <c r="H491" s="95">
        <v>6.04</v>
      </c>
      <c r="I491" s="32"/>
      <c r="J491" s="38">
        <f t="shared" si="14"/>
        <v>0</v>
      </c>
      <c r="K491" s="39" t="str">
        <f t="shared" si="15"/>
        <v>OK</v>
      </c>
      <c r="L491" s="128"/>
      <c r="M491" s="128"/>
      <c r="N491" s="128"/>
      <c r="O491" s="128"/>
      <c r="P491" s="128"/>
      <c r="Q491" s="31"/>
      <c r="R491" s="31"/>
      <c r="S491" s="31"/>
      <c r="T491" s="31"/>
      <c r="U491" s="31"/>
      <c r="V491" s="31"/>
      <c r="W491" s="31"/>
      <c r="X491" s="46"/>
      <c r="Y491" s="46"/>
      <c r="Z491" s="46"/>
      <c r="AA491" s="46"/>
      <c r="AB491" s="46"/>
      <c r="AC491" s="46"/>
    </row>
    <row r="492" spans="1:29" ht="39.950000000000003" customHeight="1" x14ac:dyDescent="0.45">
      <c r="A492" s="140"/>
      <c r="B492" s="152"/>
      <c r="C492" s="67">
        <v>489</v>
      </c>
      <c r="D492" s="78" t="s">
        <v>347</v>
      </c>
      <c r="E492" s="107" t="s">
        <v>990</v>
      </c>
      <c r="F492" s="51" t="s">
        <v>35</v>
      </c>
      <c r="G492" s="51" t="s">
        <v>157</v>
      </c>
      <c r="H492" s="95">
        <v>6.18</v>
      </c>
      <c r="I492" s="32"/>
      <c r="J492" s="38">
        <f t="shared" si="14"/>
        <v>0</v>
      </c>
      <c r="K492" s="39" t="str">
        <f t="shared" si="15"/>
        <v>OK</v>
      </c>
      <c r="L492" s="128"/>
      <c r="M492" s="128"/>
      <c r="N492" s="128"/>
      <c r="O492" s="128"/>
      <c r="P492" s="128"/>
      <c r="Q492" s="31"/>
      <c r="R492" s="31"/>
      <c r="S492" s="31"/>
      <c r="T492" s="31"/>
      <c r="U492" s="31"/>
      <c r="V492" s="31"/>
      <c r="W492" s="31"/>
      <c r="X492" s="46"/>
      <c r="Y492" s="46"/>
      <c r="Z492" s="46"/>
      <c r="AA492" s="46"/>
      <c r="AB492" s="46"/>
      <c r="AC492" s="46"/>
    </row>
    <row r="493" spans="1:29" ht="39.950000000000003" customHeight="1" x14ac:dyDescent="0.45">
      <c r="A493" s="140"/>
      <c r="B493" s="152"/>
      <c r="C493" s="67">
        <v>490</v>
      </c>
      <c r="D493" s="78" t="s">
        <v>348</v>
      </c>
      <c r="E493" s="107" t="s">
        <v>991</v>
      </c>
      <c r="F493" s="51" t="s">
        <v>35</v>
      </c>
      <c r="G493" s="51" t="s">
        <v>157</v>
      </c>
      <c r="H493" s="95">
        <v>9.6</v>
      </c>
      <c r="I493" s="32"/>
      <c r="J493" s="38">
        <f t="shared" si="14"/>
        <v>0</v>
      </c>
      <c r="K493" s="39" t="str">
        <f t="shared" si="15"/>
        <v>OK</v>
      </c>
      <c r="L493" s="128"/>
      <c r="M493" s="128"/>
      <c r="N493" s="128"/>
      <c r="O493" s="128"/>
      <c r="P493" s="128"/>
      <c r="Q493" s="31"/>
      <c r="R493" s="31"/>
      <c r="S493" s="31"/>
      <c r="T493" s="31"/>
      <c r="U493" s="31"/>
      <c r="V493" s="31"/>
      <c r="W493" s="31"/>
      <c r="X493" s="46"/>
      <c r="Y493" s="46"/>
      <c r="Z493" s="46"/>
      <c r="AA493" s="46"/>
      <c r="AB493" s="46"/>
      <c r="AC493" s="46"/>
    </row>
    <row r="494" spans="1:29" ht="39.950000000000003" customHeight="1" x14ac:dyDescent="0.45">
      <c r="A494" s="140"/>
      <c r="B494" s="152"/>
      <c r="C494" s="67">
        <v>491</v>
      </c>
      <c r="D494" s="78" t="s">
        <v>349</v>
      </c>
      <c r="E494" s="107" t="s">
        <v>992</v>
      </c>
      <c r="F494" s="51" t="s">
        <v>35</v>
      </c>
      <c r="G494" s="51" t="s">
        <v>157</v>
      </c>
      <c r="H494" s="95">
        <v>7.94</v>
      </c>
      <c r="I494" s="32"/>
      <c r="J494" s="38">
        <f t="shared" si="14"/>
        <v>0</v>
      </c>
      <c r="K494" s="39" t="str">
        <f t="shared" si="15"/>
        <v>OK</v>
      </c>
      <c r="L494" s="128"/>
      <c r="M494" s="128"/>
      <c r="N494" s="128"/>
      <c r="O494" s="128"/>
      <c r="P494" s="128"/>
      <c r="Q494" s="31"/>
      <c r="R494" s="31"/>
      <c r="S494" s="31"/>
      <c r="T494" s="31"/>
      <c r="U494" s="31"/>
      <c r="V494" s="31"/>
      <c r="W494" s="31"/>
      <c r="X494" s="46"/>
      <c r="Y494" s="46"/>
      <c r="Z494" s="46"/>
      <c r="AA494" s="46"/>
      <c r="AB494" s="46"/>
      <c r="AC494" s="46"/>
    </row>
    <row r="495" spans="1:29" ht="39.950000000000003" customHeight="1" x14ac:dyDescent="0.45">
      <c r="A495" s="140"/>
      <c r="B495" s="152"/>
      <c r="C495" s="67">
        <v>492</v>
      </c>
      <c r="D495" s="78" t="s">
        <v>350</v>
      </c>
      <c r="E495" s="107" t="s">
        <v>993</v>
      </c>
      <c r="F495" s="51" t="s">
        <v>35</v>
      </c>
      <c r="G495" s="51" t="s">
        <v>157</v>
      </c>
      <c r="H495" s="95">
        <v>3.89</v>
      </c>
      <c r="I495" s="32"/>
      <c r="J495" s="38">
        <f t="shared" si="14"/>
        <v>0</v>
      </c>
      <c r="K495" s="39" t="str">
        <f t="shared" si="15"/>
        <v>OK</v>
      </c>
      <c r="L495" s="128"/>
      <c r="M495" s="128"/>
      <c r="N495" s="128"/>
      <c r="O495" s="128"/>
      <c r="P495" s="128"/>
      <c r="Q495" s="31"/>
      <c r="R495" s="31"/>
      <c r="S495" s="31"/>
      <c r="T495" s="31"/>
      <c r="U495" s="31"/>
      <c r="V495" s="31"/>
      <c r="W495" s="31"/>
      <c r="X495" s="46"/>
      <c r="Y495" s="46"/>
      <c r="Z495" s="46"/>
      <c r="AA495" s="46"/>
      <c r="AB495" s="46"/>
      <c r="AC495" s="46"/>
    </row>
    <row r="496" spans="1:29" ht="39.950000000000003" customHeight="1" x14ac:dyDescent="0.45">
      <c r="A496" s="140"/>
      <c r="B496" s="152"/>
      <c r="C496" s="67">
        <v>493</v>
      </c>
      <c r="D496" s="78" t="s">
        <v>351</v>
      </c>
      <c r="E496" s="107" t="s">
        <v>994</v>
      </c>
      <c r="F496" s="51" t="s">
        <v>35</v>
      </c>
      <c r="G496" s="51" t="s">
        <v>157</v>
      </c>
      <c r="H496" s="95">
        <v>5.4</v>
      </c>
      <c r="I496" s="32"/>
      <c r="J496" s="38">
        <f t="shared" si="14"/>
        <v>0</v>
      </c>
      <c r="K496" s="39" t="str">
        <f t="shared" si="15"/>
        <v>OK</v>
      </c>
      <c r="L496" s="128"/>
      <c r="M496" s="128"/>
      <c r="N496" s="128"/>
      <c r="O496" s="128"/>
      <c r="P496" s="128"/>
      <c r="Q496" s="31"/>
      <c r="R496" s="31"/>
      <c r="S496" s="31"/>
      <c r="T496" s="31"/>
      <c r="U496" s="31"/>
      <c r="V496" s="31"/>
      <c r="W496" s="31"/>
      <c r="X496" s="46"/>
      <c r="Y496" s="46"/>
      <c r="Z496" s="46"/>
      <c r="AA496" s="46"/>
      <c r="AB496" s="46"/>
      <c r="AC496" s="46"/>
    </row>
    <row r="497" spans="1:29" ht="39.950000000000003" customHeight="1" x14ac:dyDescent="0.45">
      <c r="A497" s="140"/>
      <c r="B497" s="152"/>
      <c r="C497" s="67">
        <v>494</v>
      </c>
      <c r="D497" s="78" t="s">
        <v>352</v>
      </c>
      <c r="E497" s="107" t="s">
        <v>995</v>
      </c>
      <c r="F497" s="51" t="s">
        <v>35</v>
      </c>
      <c r="G497" s="51" t="s">
        <v>157</v>
      </c>
      <c r="H497" s="95">
        <v>7.61</v>
      </c>
      <c r="I497" s="32"/>
      <c r="J497" s="38">
        <f t="shared" si="14"/>
        <v>0</v>
      </c>
      <c r="K497" s="39" t="str">
        <f t="shared" si="15"/>
        <v>OK</v>
      </c>
      <c r="L497" s="128"/>
      <c r="M497" s="128"/>
      <c r="N497" s="128"/>
      <c r="O497" s="128"/>
      <c r="P497" s="128"/>
      <c r="Q497" s="31"/>
      <c r="R497" s="31"/>
      <c r="S497" s="31"/>
      <c r="T497" s="31"/>
      <c r="U497" s="31"/>
      <c r="V497" s="31"/>
      <c r="W497" s="31"/>
      <c r="X497" s="46"/>
      <c r="Y497" s="46"/>
      <c r="Z497" s="46"/>
      <c r="AA497" s="46"/>
      <c r="AB497" s="46"/>
      <c r="AC497" s="46"/>
    </row>
    <row r="498" spans="1:29" ht="39.950000000000003" customHeight="1" x14ac:dyDescent="0.45">
      <c r="A498" s="140"/>
      <c r="B498" s="152"/>
      <c r="C498" s="67">
        <v>495</v>
      </c>
      <c r="D498" s="78" t="s">
        <v>353</v>
      </c>
      <c r="E498" s="107" t="s">
        <v>996</v>
      </c>
      <c r="F498" s="51" t="s">
        <v>35</v>
      </c>
      <c r="G498" s="51" t="s">
        <v>157</v>
      </c>
      <c r="H498" s="95">
        <v>6.1</v>
      </c>
      <c r="I498" s="32"/>
      <c r="J498" s="38">
        <f t="shared" si="14"/>
        <v>0</v>
      </c>
      <c r="K498" s="39" t="str">
        <f t="shared" si="15"/>
        <v>OK</v>
      </c>
      <c r="L498" s="128"/>
      <c r="M498" s="128"/>
      <c r="N498" s="128"/>
      <c r="O498" s="128"/>
      <c r="P498" s="128"/>
      <c r="Q498" s="31"/>
      <c r="R498" s="31"/>
      <c r="S498" s="31"/>
      <c r="T498" s="31"/>
      <c r="U498" s="31"/>
      <c r="V498" s="31"/>
      <c r="W498" s="31"/>
      <c r="X498" s="46"/>
      <c r="Y498" s="46"/>
      <c r="Z498" s="46"/>
      <c r="AA498" s="46"/>
      <c r="AB498" s="46"/>
      <c r="AC498" s="46"/>
    </row>
    <row r="499" spans="1:29" ht="39.950000000000003" customHeight="1" x14ac:dyDescent="0.45">
      <c r="A499" s="140"/>
      <c r="B499" s="152"/>
      <c r="C499" s="67">
        <v>496</v>
      </c>
      <c r="D499" s="78" t="s">
        <v>354</v>
      </c>
      <c r="E499" s="107" t="s">
        <v>997</v>
      </c>
      <c r="F499" s="51" t="s">
        <v>35</v>
      </c>
      <c r="G499" s="51" t="s">
        <v>157</v>
      </c>
      <c r="H499" s="95">
        <v>8.6300000000000008</v>
      </c>
      <c r="I499" s="32"/>
      <c r="J499" s="38">
        <f t="shared" si="14"/>
        <v>0</v>
      </c>
      <c r="K499" s="39" t="str">
        <f t="shared" si="15"/>
        <v>OK</v>
      </c>
      <c r="L499" s="128"/>
      <c r="M499" s="128"/>
      <c r="N499" s="128"/>
      <c r="O499" s="128"/>
      <c r="P499" s="128"/>
      <c r="Q499" s="31"/>
      <c r="R499" s="31"/>
      <c r="S499" s="31"/>
      <c r="T499" s="31"/>
      <c r="U499" s="31"/>
      <c r="V499" s="31"/>
      <c r="W499" s="31"/>
      <c r="X499" s="46"/>
      <c r="Y499" s="46"/>
      <c r="Z499" s="46"/>
      <c r="AA499" s="46"/>
      <c r="AB499" s="46"/>
      <c r="AC499" s="46"/>
    </row>
    <row r="500" spans="1:29" ht="39.950000000000003" customHeight="1" x14ac:dyDescent="0.45">
      <c r="A500" s="140"/>
      <c r="B500" s="152"/>
      <c r="C500" s="67">
        <v>497</v>
      </c>
      <c r="D500" s="78" t="s">
        <v>355</v>
      </c>
      <c r="E500" s="107" t="s">
        <v>998</v>
      </c>
      <c r="F500" s="51" t="s">
        <v>35</v>
      </c>
      <c r="G500" s="51" t="s">
        <v>157</v>
      </c>
      <c r="H500" s="95">
        <v>3.65</v>
      </c>
      <c r="I500" s="32"/>
      <c r="J500" s="38">
        <f t="shared" si="14"/>
        <v>0</v>
      </c>
      <c r="K500" s="39" t="str">
        <f t="shared" si="15"/>
        <v>OK</v>
      </c>
      <c r="L500" s="128"/>
      <c r="M500" s="128"/>
      <c r="N500" s="128"/>
      <c r="O500" s="128"/>
      <c r="P500" s="128"/>
      <c r="Q500" s="31"/>
      <c r="R500" s="31"/>
      <c r="S500" s="31"/>
      <c r="T500" s="31"/>
      <c r="U500" s="31"/>
      <c r="V500" s="31"/>
      <c r="W500" s="31"/>
      <c r="X500" s="46"/>
      <c r="Y500" s="46"/>
      <c r="Z500" s="46"/>
      <c r="AA500" s="46"/>
      <c r="AB500" s="46"/>
      <c r="AC500" s="46"/>
    </row>
    <row r="501" spans="1:29" ht="39.950000000000003" customHeight="1" x14ac:dyDescent="0.45">
      <c r="A501" s="140"/>
      <c r="B501" s="152"/>
      <c r="C501" s="67">
        <v>498</v>
      </c>
      <c r="D501" s="78" t="s">
        <v>356</v>
      </c>
      <c r="E501" s="107" t="s">
        <v>999</v>
      </c>
      <c r="F501" s="51" t="s">
        <v>35</v>
      </c>
      <c r="G501" s="51" t="s">
        <v>157</v>
      </c>
      <c r="H501" s="95">
        <v>5.2</v>
      </c>
      <c r="I501" s="32"/>
      <c r="J501" s="38">
        <f t="shared" si="14"/>
        <v>0</v>
      </c>
      <c r="K501" s="39" t="str">
        <f t="shared" si="15"/>
        <v>OK</v>
      </c>
      <c r="L501" s="128"/>
      <c r="M501" s="128"/>
      <c r="N501" s="128"/>
      <c r="O501" s="128"/>
      <c r="P501" s="128"/>
      <c r="Q501" s="31"/>
      <c r="R501" s="31"/>
      <c r="S501" s="31"/>
      <c r="T501" s="31"/>
      <c r="U501" s="31"/>
      <c r="V501" s="31"/>
      <c r="W501" s="31"/>
      <c r="X501" s="46"/>
      <c r="Y501" s="46"/>
      <c r="Z501" s="46"/>
      <c r="AA501" s="46"/>
      <c r="AB501" s="46"/>
      <c r="AC501" s="46"/>
    </row>
    <row r="502" spans="1:29" ht="39.950000000000003" customHeight="1" x14ac:dyDescent="0.45">
      <c r="A502" s="140"/>
      <c r="B502" s="152"/>
      <c r="C502" s="67">
        <v>499</v>
      </c>
      <c r="D502" s="78" t="s">
        <v>357</v>
      </c>
      <c r="E502" s="107" t="s">
        <v>1000</v>
      </c>
      <c r="F502" s="51" t="s">
        <v>35</v>
      </c>
      <c r="G502" s="51" t="s">
        <v>157</v>
      </c>
      <c r="H502" s="95">
        <v>34.72</v>
      </c>
      <c r="I502" s="32"/>
      <c r="J502" s="38">
        <f t="shared" si="14"/>
        <v>0</v>
      </c>
      <c r="K502" s="39" t="str">
        <f t="shared" si="15"/>
        <v>OK</v>
      </c>
      <c r="L502" s="128"/>
      <c r="M502" s="128"/>
      <c r="N502" s="128"/>
      <c r="O502" s="128"/>
      <c r="P502" s="128"/>
      <c r="Q502" s="31"/>
      <c r="R502" s="31"/>
      <c r="S502" s="31"/>
      <c r="T502" s="31"/>
      <c r="U502" s="31"/>
      <c r="V502" s="31"/>
      <c r="W502" s="31"/>
      <c r="X502" s="46"/>
      <c r="Y502" s="46"/>
      <c r="Z502" s="46"/>
      <c r="AA502" s="46"/>
      <c r="AB502" s="46"/>
      <c r="AC502" s="46"/>
    </row>
    <row r="503" spans="1:29" ht="39.950000000000003" customHeight="1" x14ac:dyDescent="0.45">
      <c r="A503" s="140"/>
      <c r="B503" s="152"/>
      <c r="C503" s="67">
        <v>500</v>
      </c>
      <c r="D503" s="78" t="s">
        <v>358</v>
      </c>
      <c r="E503" s="107" t="s">
        <v>1001</v>
      </c>
      <c r="F503" s="51" t="s">
        <v>35</v>
      </c>
      <c r="G503" s="51" t="s">
        <v>157</v>
      </c>
      <c r="H503" s="95">
        <v>23.73</v>
      </c>
      <c r="I503" s="32"/>
      <c r="J503" s="38">
        <f t="shared" si="14"/>
        <v>0</v>
      </c>
      <c r="K503" s="39" t="str">
        <f t="shared" si="15"/>
        <v>OK</v>
      </c>
      <c r="L503" s="128"/>
      <c r="M503" s="128"/>
      <c r="N503" s="128"/>
      <c r="O503" s="128"/>
      <c r="P503" s="128"/>
      <c r="Q503" s="31"/>
      <c r="R503" s="31"/>
      <c r="S503" s="31"/>
      <c r="T503" s="31"/>
      <c r="U503" s="31"/>
      <c r="V503" s="31"/>
      <c r="W503" s="31"/>
      <c r="X503" s="46"/>
      <c r="Y503" s="46"/>
      <c r="Z503" s="46"/>
      <c r="AA503" s="46"/>
      <c r="AB503" s="46"/>
      <c r="AC503" s="46"/>
    </row>
    <row r="504" spans="1:29" ht="39.950000000000003" customHeight="1" x14ac:dyDescent="0.45">
      <c r="A504" s="140"/>
      <c r="B504" s="152"/>
      <c r="C504" s="67">
        <v>501</v>
      </c>
      <c r="D504" s="78" t="s">
        <v>359</v>
      </c>
      <c r="E504" s="107" t="s">
        <v>1002</v>
      </c>
      <c r="F504" s="51" t="s">
        <v>35</v>
      </c>
      <c r="G504" s="51" t="s">
        <v>157</v>
      </c>
      <c r="H504" s="95">
        <v>6.65</v>
      </c>
      <c r="I504" s="32"/>
      <c r="J504" s="38">
        <f t="shared" si="14"/>
        <v>0</v>
      </c>
      <c r="K504" s="39" t="str">
        <f t="shared" si="15"/>
        <v>OK</v>
      </c>
      <c r="L504" s="128"/>
      <c r="M504" s="128"/>
      <c r="N504" s="128"/>
      <c r="O504" s="128"/>
      <c r="P504" s="128"/>
      <c r="Q504" s="31"/>
      <c r="R504" s="31"/>
      <c r="S504" s="31"/>
      <c r="T504" s="31"/>
      <c r="U504" s="31"/>
      <c r="V504" s="31"/>
      <c r="W504" s="31"/>
      <c r="X504" s="46"/>
      <c r="Y504" s="46"/>
      <c r="Z504" s="46"/>
      <c r="AA504" s="46"/>
      <c r="AB504" s="46"/>
      <c r="AC504" s="46"/>
    </row>
    <row r="505" spans="1:29" ht="39.950000000000003" customHeight="1" x14ac:dyDescent="0.45">
      <c r="A505" s="140"/>
      <c r="B505" s="152"/>
      <c r="C505" s="67">
        <v>502</v>
      </c>
      <c r="D505" s="78" t="s">
        <v>496</v>
      </c>
      <c r="E505" s="107" t="s">
        <v>1003</v>
      </c>
      <c r="F505" s="52" t="s">
        <v>228</v>
      </c>
      <c r="G505" s="51" t="s">
        <v>157</v>
      </c>
      <c r="H505" s="95">
        <v>22.96</v>
      </c>
      <c r="I505" s="32"/>
      <c r="J505" s="38">
        <f t="shared" si="14"/>
        <v>0</v>
      </c>
      <c r="K505" s="39" t="str">
        <f t="shared" si="15"/>
        <v>OK</v>
      </c>
      <c r="L505" s="128"/>
      <c r="M505" s="128"/>
      <c r="N505" s="128"/>
      <c r="O505" s="128"/>
      <c r="P505" s="128"/>
      <c r="Q505" s="31"/>
      <c r="R505" s="31"/>
      <c r="S505" s="31"/>
      <c r="T505" s="31"/>
      <c r="U505" s="31"/>
      <c r="V505" s="31"/>
      <c r="W505" s="31"/>
      <c r="X505" s="46"/>
      <c r="Y505" s="46"/>
      <c r="Z505" s="46"/>
      <c r="AA505" s="46"/>
      <c r="AB505" s="46"/>
      <c r="AC505" s="46"/>
    </row>
    <row r="506" spans="1:29" ht="39.950000000000003" customHeight="1" x14ac:dyDescent="0.45">
      <c r="A506" s="140"/>
      <c r="B506" s="152"/>
      <c r="C506" s="67">
        <v>503</v>
      </c>
      <c r="D506" s="78" t="s">
        <v>497</v>
      </c>
      <c r="E506" s="107" t="s">
        <v>1003</v>
      </c>
      <c r="F506" s="52" t="s">
        <v>228</v>
      </c>
      <c r="G506" s="51" t="s">
        <v>157</v>
      </c>
      <c r="H506" s="95">
        <v>15.02</v>
      </c>
      <c r="I506" s="32"/>
      <c r="J506" s="38">
        <f t="shared" si="14"/>
        <v>0</v>
      </c>
      <c r="K506" s="39" t="str">
        <f t="shared" si="15"/>
        <v>OK</v>
      </c>
      <c r="L506" s="128"/>
      <c r="M506" s="128"/>
      <c r="N506" s="128"/>
      <c r="O506" s="128"/>
      <c r="P506" s="128"/>
      <c r="Q506" s="31"/>
      <c r="R506" s="31"/>
      <c r="S506" s="31"/>
      <c r="T506" s="31"/>
      <c r="U506" s="31"/>
      <c r="V506" s="31"/>
      <c r="W506" s="31"/>
      <c r="X506" s="46"/>
      <c r="Y506" s="46"/>
      <c r="Z506" s="46"/>
      <c r="AA506" s="46"/>
      <c r="AB506" s="46"/>
      <c r="AC506" s="46"/>
    </row>
    <row r="507" spans="1:29" ht="39.950000000000003" customHeight="1" x14ac:dyDescent="0.45">
      <c r="A507" s="140"/>
      <c r="B507" s="152"/>
      <c r="C507" s="67">
        <v>504</v>
      </c>
      <c r="D507" s="78" t="s">
        <v>498</v>
      </c>
      <c r="E507" s="107" t="s">
        <v>1004</v>
      </c>
      <c r="F507" s="52" t="s">
        <v>228</v>
      </c>
      <c r="G507" s="51" t="s">
        <v>157</v>
      </c>
      <c r="H507" s="95">
        <v>8.23</v>
      </c>
      <c r="I507" s="32"/>
      <c r="J507" s="38">
        <f t="shared" si="14"/>
        <v>0</v>
      </c>
      <c r="K507" s="39" t="str">
        <f t="shared" si="15"/>
        <v>OK</v>
      </c>
      <c r="L507" s="128"/>
      <c r="M507" s="128"/>
      <c r="N507" s="128"/>
      <c r="O507" s="128"/>
      <c r="P507" s="128"/>
      <c r="Q507" s="31"/>
      <c r="R507" s="31"/>
      <c r="S507" s="31"/>
      <c r="T507" s="31"/>
      <c r="U507" s="31"/>
      <c r="V507" s="31"/>
      <c r="W507" s="31"/>
      <c r="X507" s="46"/>
      <c r="Y507" s="46"/>
      <c r="Z507" s="46"/>
      <c r="AA507" s="46"/>
      <c r="AB507" s="46"/>
      <c r="AC507" s="46"/>
    </row>
    <row r="508" spans="1:29" ht="39.950000000000003" customHeight="1" x14ac:dyDescent="0.45">
      <c r="A508" s="140"/>
      <c r="B508" s="152"/>
      <c r="C508" s="67">
        <v>505</v>
      </c>
      <c r="D508" s="78" t="s">
        <v>499</v>
      </c>
      <c r="E508" s="107" t="s">
        <v>1005</v>
      </c>
      <c r="F508" s="52" t="s">
        <v>228</v>
      </c>
      <c r="G508" s="51" t="s">
        <v>157</v>
      </c>
      <c r="H508" s="95">
        <v>7.7</v>
      </c>
      <c r="I508" s="32"/>
      <c r="J508" s="38">
        <f t="shared" si="14"/>
        <v>0</v>
      </c>
      <c r="K508" s="39" t="str">
        <f t="shared" si="15"/>
        <v>OK</v>
      </c>
      <c r="L508" s="128"/>
      <c r="M508" s="128"/>
      <c r="N508" s="128"/>
      <c r="O508" s="128"/>
      <c r="P508" s="128"/>
      <c r="Q508" s="31"/>
      <c r="R508" s="31"/>
      <c r="S508" s="31"/>
      <c r="T508" s="31"/>
      <c r="U508" s="31"/>
      <c r="V508" s="31"/>
      <c r="W508" s="31"/>
      <c r="X508" s="46"/>
      <c r="Y508" s="46"/>
      <c r="Z508" s="46"/>
      <c r="AA508" s="46"/>
      <c r="AB508" s="46"/>
      <c r="AC508" s="46"/>
    </row>
    <row r="509" spans="1:29" ht="39.950000000000003" customHeight="1" x14ac:dyDescent="0.45">
      <c r="A509" s="140"/>
      <c r="B509" s="152"/>
      <c r="C509" s="67">
        <v>506</v>
      </c>
      <c r="D509" s="78" t="s">
        <v>500</v>
      </c>
      <c r="E509" s="107" t="s">
        <v>1006</v>
      </c>
      <c r="F509" s="52" t="s">
        <v>501</v>
      </c>
      <c r="G509" s="51" t="s">
        <v>157</v>
      </c>
      <c r="H509" s="95">
        <v>6.99</v>
      </c>
      <c r="I509" s="32"/>
      <c r="J509" s="38">
        <f t="shared" si="14"/>
        <v>0</v>
      </c>
      <c r="K509" s="39" t="str">
        <f t="shared" si="15"/>
        <v>OK</v>
      </c>
      <c r="L509" s="128"/>
      <c r="M509" s="128"/>
      <c r="N509" s="128"/>
      <c r="O509" s="128"/>
      <c r="P509" s="128"/>
      <c r="Q509" s="31"/>
      <c r="R509" s="31"/>
      <c r="S509" s="31"/>
      <c r="T509" s="31"/>
      <c r="U509" s="31"/>
      <c r="V509" s="31"/>
      <c r="W509" s="31"/>
      <c r="X509" s="46"/>
      <c r="Y509" s="46"/>
      <c r="Z509" s="46"/>
      <c r="AA509" s="46"/>
      <c r="AB509" s="46"/>
      <c r="AC509" s="46"/>
    </row>
    <row r="510" spans="1:29" ht="39.950000000000003" customHeight="1" x14ac:dyDescent="0.45">
      <c r="A510" s="140"/>
      <c r="B510" s="152"/>
      <c r="C510" s="67">
        <v>507</v>
      </c>
      <c r="D510" s="88" t="s">
        <v>502</v>
      </c>
      <c r="E510" s="107" t="s">
        <v>1007</v>
      </c>
      <c r="F510" s="52" t="s">
        <v>228</v>
      </c>
      <c r="G510" s="51" t="s">
        <v>157</v>
      </c>
      <c r="H510" s="95">
        <v>11.78</v>
      </c>
      <c r="I510" s="32"/>
      <c r="J510" s="38">
        <f t="shared" si="14"/>
        <v>0</v>
      </c>
      <c r="K510" s="39" t="str">
        <f t="shared" si="15"/>
        <v>OK</v>
      </c>
      <c r="L510" s="128"/>
      <c r="M510" s="128"/>
      <c r="N510" s="128"/>
      <c r="O510" s="128"/>
      <c r="P510" s="128"/>
      <c r="Q510" s="31"/>
      <c r="R510" s="31"/>
      <c r="S510" s="31"/>
      <c r="T510" s="31"/>
      <c r="U510" s="31"/>
      <c r="V510" s="31"/>
      <c r="W510" s="31"/>
      <c r="X510" s="46"/>
      <c r="Y510" s="46"/>
      <c r="Z510" s="46"/>
      <c r="AA510" s="46"/>
      <c r="AB510" s="46"/>
      <c r="AC510" s="46"/>
    </row>
    <row r="511" spans="1:29" ht="39.950000000000003" customHeight="1" x14ac:dyDescent="0.45">
      <c r="A511" s="140"/>
      <c r="B511" s="152"/>
      <c r="C511" s="67">
        <v>508</v>
      </c>
      <c r="D511" s="78" t="s">
        <v>360</v>
      </c>
      <c r="E511" s="107" t="s">
        <v>1008</v>
      </c>
      <c r="F511" s="51" t="s">
        <v>35</v>
      </c>
      <c r="G511" s="51" t="s">
        <v>157</v>
      </c>
      <c r="H511" s="95">
        <v>175.69</v>
      </c>
      <c r="I511" s="32"/>
      <c r="J511" s="38">
        <f t="shared" si="14"/>
        <v>0</v>
      </c>
      <c r="K511" s="39" t="str">
        <f t="shared" si="15"/>
        <v>OK</v>
      </c>
      <c r="L511" s="128"/>
      <c r="M511" s="128"/>
      <c r="N511" s="128"/>
      <c r="O511" s="128"/>
      <c r="P511" s="128"/>
      <c r="Q511" s="31"/>
      <c r="R511" s="31"/>
      <c r="S511" s="31"/>
      <c r="T511" s="31"/>
      <c r="U511" s="31"/>
      <c r="V511" s="31"/>
      <c r="W511" s="31"/>
      <c r="X511" s="46"/>
      <c r="Y511" s="46"/>
      <c r="Z511" s="46"/>
      <c r="AA511" s="46"/>
      <c r="AB511" s="46"/>
      <c r="AC511" s="46"/>
    </row>
    <row r="512" spans="1:29" ht="39.950000000000003" customHeight="1" x14ac:dyDescent="0.45">
      <c r="A512" s="140"/>
      <c r="B512" s="152"/>
      <c r="C512" s="67">
        <v>509</v>
      </c>
      <c r="D512" s="78" t="s">
        <v>361</v>
      </c>
      <c r="E512" s="107" t="s">
        <v>1004</v>
      </c>
      <c r="F512" s="51" t="s">
        <v>35</v>
      </c>
      <c r="G512" s="51" t="s">
        <v>157</v>
      </c>
      <c r="H512" s="95">
        <v>14.98</v>
      </c>
      <c r="I512" s="32"/>
      <c r="J512" s="38">
        <f t="shared" si="14"/>
        <v>0</v>
      </c>
      <c r="K512" s="39" t="str">
        <f t="shared" si="15"/>
        <v>OK</v>
      </c>
      <c r="L512" s="128"/>
      <c r="M512" s="128"/>
      <c r="N512" s="128"/>
      <c r="O512" s="128"/>
      <c r="P512" s="128"/>
      <c r="Q512" s="31"/>
      <c r="R512" s="31"/>
      <c r="S512" s="31"/>
      <c r="T512" s="31"/>
      <c r="U512" s="31"/>
      <c r="V512" s="31"/>
      <c r="W512" s="31"/>
      <c r="X512" s="46"/>
      <c r="Y512" s="46"/>
      <c r="Z512" s="46"/>
      <c r="AA512" s="46"/>
      <c r="AB512" s="46"/>
      <c r="AC512" s="46"/>
    </row>
    <row r="513" spans="1:29" ht="39.950000000000003" customHeight="1" x14ac:dyDescent="0.45">
      <c r="A513" s="140"/>
      <c r="B513" s="152"/>
      <c r="C513" s="67">
        <v>510</v>
      </c>
      <c r="D513" s="78" t="s">
        <v>362</v>
      </c>
      <c r="E513" s="107" t="s">
        <v>1009</v>
      </c>
      <c r="F513" s="51" t="s">
        <v>35</v>
      </c>
      <c r="G513" s="51" t="s">
        <v>157</v>
      </c>
      <c r="H513" s="95">
        <v>26.72</v>
      </c>
      <c r="I513" s="32"/>
      <c r="J513" s="38">
        <f t="shared" si="14"/>
        <v>0</v>
      </c>
      <c r="K513" s="39" t="str">
        <f t="shared" si="15"/>
        <v>OK</v>
      </c>
      <c r="L513" s="128"/>
      <c r="M513" s="128"/>
      <c r="N513" s="128"/>
      <c r="O513" s="128"/>
      <c r="P513" s="128"/>
      <c r="Q513" s="31"/>
      <c r="R513" s="31"/>
      <c r="S513" s="31"/>
      <c r="T513" s="31"/>
      <c r="U513" s="31"/>
      <c r="V513" s="31"/>
      <c r="W513" s="31"/>
      <c r="X513" s="46"/>
      <c r="Y513" s="46"/>
      <c r="Z513" s="46"/>
      <c r="AA513" s="46"/>
      <c r="AB513" s="46"/>
      <c r="AC513" s="46"/>
    </row>
    <row r="514" spans="1:29" ht="39.950000000000003" customHeight="1" x14ac:dyDescent="0.45">
      <c r="A514" s="140"/>
      <c r="B514" s="152"/>
      <c r="C514" s="67">
        <v>511</v>
      </c>
      <c r="D514" s="78" t="s">
        <v>363</v>
      </c>
      <c r="E514" s="107" t="s">
        <v>1010</v>
      </c>
      <c r="F514" s="51" t="s">
        <v>35</v>
      </c>
      <c r="G514" s="51" t="s">
        <v>157</v>
      </c>
      <c r="H514" s="95">
        <v>33.049999999999997</v>
      </c>
      <c r="I514" s="32"/>
      <c r="J514" s="38">
        <f t="shared" si="14"/>
        <v>0</v>
      </c>
      <c r="K514" s="39" t="str">
        <f t="shared" si="15"/>
        <v>OK</v>
      </c>
      <c r="L514" s="128"/>
      <c r="M514" s="128"/>
      <c r="N514" s="128"/>
      <c r="O514" s="128"/>
      <c r="P514" s="128"/>
      <c r="Q514" s="31"/>
      <c r="R514" s="31"/>
      <c r="S514" s="31"/>
      <c r="T514" s="31"/>
      <c r="U514" s="31"/>
      <c r="V514" s="31"/>
      <c r="W514" s="31"/>
      <c r="X514" s="46"/>
      <c r="Y514" s="46"/>
      <c r="Z514" s="46"/>
      <c r="AA514" s="46"/>
      <c r="AB514" s="46"/>
      <c r="AC514" s="46"/>
    </row>
    <row r="515" spans="1:29" ht="39.950000000000003" customHeight="1" x14ac:dyDescent="0.45">
      <c r="A515" s="140"/>
      <c r="B515" s="152"/>
      <c r="C515" s="67">
        <v>512</v>
      </c>
      <c r="D515" s="78" t="s">
        <v>364</v>
      </c>
      <c r="E515" s="107" t="s">
        <v>1011</v>
      </c>
      <c r="F515" s="51" t="s">
        <v>35</v>
      </c>
      <c r="G515" s="51" t="s">
        <v>157</v>
      </c>
      <c r="H515" s="95">
        <v>20.3</v>
      </c>
      <c r="I515" s="32"/>
      <c r="J515" s="38">
        <f t="shared" si="14"/>
        <v>0</v>
      </c>
      <c r="K515" s="39" t="str">
        <f t="shared" si="15"/>
        <v>OK</v>
      </c>
      <c r="L515" s="128"/>
      <c r="M515" s="128"/>
      <c r="N515" s="128"/>
      <c r="O515" s="128"/>
      <c r="P515" s="128"/>
      <c r="Q515" s="31"/>
      <c r="R515" s="31"/>
      <c r="S515" s="31"/>
      <c r="T515" s="31"/>
      <c r="U515" s="31"/>
      <c r="V515" s="31"/>
      <c r="W515" s="31"/>
      <c r="X515" s="46"/>
      <c r="Y515" s="46"/>
      <c r="Z515" s="46"/>
      <c r="AA515" s="46"/>
      <c r="AB515" s="46"/>
      <c r="AC515" s="46"/>
    </row>
    <row r="516" spans="1:29" ht="39.950000000000003" customHeight="1" x14ac:dyDescent="0.45">
      <c r="A516" s="140"/>
      <c r="B516" s="152"/>
      <c r="C516" s="67">
        <v>513</v>
      </c>
      <c r="D516" s="78" t="s">
        <v>365</v>
      </c>
      <c r="E516" s="107" t="s">
        <v>1012</v>
      </c>
      <c r="F516" s="51" t="s">
        <v>233</v>
      </c>
      <c r="G516" s="51" t="s">
        <v>157</v>
      </c>
      <c r="H516" s="95">
        <v>25.14</v>
      </c>
      <c r="I516" s="32">
        <v>1</v>
      </c>
      <c r="J516" s="38">
        <f t="shared" si="14"/>
        <v>0</v>
      </c>
      <c r="K516" s="39" t="str">
        <f t="shared" si="15"/>
        <v>OK</v>
      </c>
      <c r="L516" s="128"/>
      <c r="M516" s="128"/>
      <c r="N516" s="128">
        <v>1</v>
      </c>
      <c r="O516" s="128"/>
      <c r="P516" s="128"/>
      <c r="Q516" s="31"/>
      <c r="R516" s="31"/>
      <c r="S516" s="31"/>
      <c r="T516" s="31"/>
      <c r="U516" s="31"/>
      <c r="V516" s="31"/>
      <c r="W516" s="31"/>
      <c r="X516" s="46"/>
      <c r="Y516" s="46"/>
      <c r="Z516" s="46"/>
      <c r="AA516" s="46"/>
      <c r="AB516" s="46"/>
      <c r="AC516" s="46"/>
    </row>
    <row r="517" spans="1:29" ht="39.950000000000003" customHeight="1" x14ac:dyDescent="0.45">
      <c r="A517" s="140"/>
      <c r="B517" s="152"/>
      <c r="C517" s="67">
        <v>514</v>
      </c>
      <c r="D517" s="78" t="s">
        <v>366</v>
      </c>
      <c r="E517" s="107" t="s">
        <v>1013</v>
      </c>
      <c r="F517" s="51" t="s">
        <v>35</v>
      </c>
      <c r="G517" s="51" t="s">
        <v>157</v>
      </c>
      <c r="H517" s="95">
        <v>18.97</v>
      </c>
      <c r="I517" s="32"/>
      <c r="J517" s="38">
        <f t="shared" ref="J517:J559" si="16">I517-(SUM(L517:AC517))</f>
        <v>0</v>
      </c>
      <c r="K517" s="39" t="str">
        <f t="shared" ref="K517:K580" si="17">IF(J517&lt;0,"ATENÇÃO","OK")</f>
        <v>OK</v>
      </c>
      <c r="L517" s="128"/>
      <c r="M517" s="128"/>
      <c r="N517" s="128"/>
      <c r="O517" s="128"/>
      <c r="P517" s="128"/>
      <c r="Q517" s="31"/>
      <c r="R517" s="31"/>
      <c r="S517" s="31"/>
      <c r="T517" s="31"/>
      <c r="U517" s="31"/>
      <c r="V517" s="31"/>
      <c r="W517" s="31"/>
      <c r="X517" s="46"/>
      <c r="Y517" s="46"/>
      <c r="Z517" s="46"/>
      <c r="AA517" s="46"/>
      <c r="AB517" s="46"/>
      <c r="AC517" s="46"/>
    </row>
    <row r="518" spans="1:29" ht="39.950000000000003" customHeight="1" x14ac:dyDescent="0.45">
      <c r="A518" s="140"/>
      <c r="B518" s="152"/>
      <c r="C518" s="67">
        <v>515</v>
      </c>
      <c r="D518" s="78" t="s">
        <v>367</v>
      </c>
      <c r="E518" s="107" t="s">
        <v>1014</v>
      </c>
      <c r="F518" s="51" t="s">
        <v>35</v>
      </c>
      <c r="G518" s="51" t="s">
        <v>368</v>
      </c>
      <c r="H518" s="95">
        <v>472.66</v>
      </c>
      <c r="I518" s="32"/>
      <c r="J518" s="38">
        <f t="shared" si="16"/>
        <v>0</v>
      </c>
      <c r="K518" s="39" t="str">
        <f t="shared" si="17"/>
        <v>OK</v>
      </c>
      <c r="L518" s="128"/>
      <c r="M518" s="128"/>
      <c r="N518" s="128"/>
      <c r="O518" s="128"/>
      <c r="P518" s="128"/>
      <c r="Q518" s="31"/>
      <c r="R518" s="31"/>
      <c r="S518" s="31"/>
      <c r="T518" s="31"/>
      <c r="U518" s="31"/>
      <c r="V518" s="31"/>
      <c r="W518" s="31"/>
      <c r="X518" s="46"/>
      <c r="Y518" s="46"/>
      <c r="Z518" s="46"/>
      <c r="AA518" s="46"/>
      <c r="AB518" s="46"/>
      <c r="AC518" s="46"/>
    </row>
    <row r="519" spans="1:29" ht="39.950000000000003" customHeight="1" x14ac:dyDescent="0.45">
      <c r="A519" s="140"/>
      <c r="B519" s="152"/>
      <c r="C519" s="67">
        <v>516</v>
      </c>
      <c r="D519" s="78" t="s">
        <v>369</v>
      </c>
      <c r="E519" s="107" t="s">
        <v>1015</v>
      </c>
      <c r="F519" s="51" t="s">
        <v>35</v>
      </c>
      <c r="G519" s="51" t="s">
        <v>368</v>
      </c>
      <c r="H519" s="95">
        <v>416.56</v>
      </c>
      <c r="I519" s="32"/>
      <c r="J519" s="38">
        <f t="shared" si="16"/>
        <v>0</v>
      </c>
      <c r="K519" s="39" t="str">
        <f t="shared" si="17"/>
        <v>OK</v>
      </c>
      <c r="L519" s="128"/>
      <c r="M519" s="128"/>
      <c r="N519" s="128"/>
      <c r="O519" s="128"/>
      <c r="P519" s="128"/>
      <c r="Q519" s="31"/>
      <c r="R519" s="31"/>
      <c r="S519" s="31"/>
      <c r="T519" s="31"/>
      <c r="U519" s="31"/>
      <c r="V519" s="31"/>
      <c r="W519" s="31"/>
      <c r="X519" s="46"/>
      <c r="Y519" s="46"/>
      <c r="Z519" s="46"/>
      <c r="AA519" s="46"/>
      <c r="AB519" s="46"/>
      <c r="AC519" s="46"/>
    </row>
    <row r="520" spans="1:29" ht="39.950000000000003" customHeight="1" x14ac:dyDescent="0.45">
      <c r="A520" s="140"/>
      <c r="B520" s="152"/>
      <c r="C520" s="67">
        <v>517</v>
      </c>
      <c r="D520" s="78" t="s">
        <v>370</v>
      </c>
      <c r="E520" s="107" t="s">
        <v>1016</v>
      </c>
      <c r="F520" s="51" t="s">
        <v>35</v>
      </c>
      <c r="G520" s="51" t="s">
        <v>368</v>
      </c>
      <c r="H520" s="95">
        <v>437.67</v>
      </c>
      <c r="I520" s="32"/>
      <c r="J520" s="38">
        <f t="shared" si="16"/>
        <v>0</v>
      </c>
      <c r="K520" s="39" t="str">
        <f t="shared" si="17"/>
        <v>OK</v>
      </c>
      <c r="L520" s="128"/>
      <c r="M520" s="128"/>
      <c r="N520" s="128"/>
      <c r="O520" s="128"/>
      <c r="P520" s="128"/>
      <c r="Q520" s="31"/>
      <c r="R520" s="31"/>
      <c r="S520" s="31"/>
      <c r="T520" s="31"/>
      <c r="U520" s="31"/>
      <c r="V520" s="31"/>
      <c r="W520" s="31"/>
      <c r="X520" s="46"/>
      <c r="Y520" s="46"/>
      <c r="Z520" s="46"/>
      <c r="AA520" s="46"/>
      <c r="AB520" s="46"/>
      <c r="AC520" s="46"/>
    </row>
    <row r="521" spans="1:29" ht="39.950000000000003" customHeight="1" x14ac:dyDescent="0.45">
      <c r="A521" s="140"/>
      <c r="B521" s="152"/>
      <c r="C521" s="67">
        <v>518</v>
      </c>
      <c r="D521" s="78" t="s">
        <v>371</v>
      </c>
      <c r="E521" s="107" t="s">
        <v>1017</v>
      </c>
      <c r="F521" s="51" t="s">
        <v>35</v>
      </c>
      <c r="G521" s="51" t="s">
        <v>368</v>
      </c>
      <c r="H521" s="95">
        <v>375.16</v>
      </c>
      <c r="I521" s="32"/>
      <c r="J521" s="38">
        <f t="shared" si="16"/>
        <v>0</v>
      </c>
      <c r="K521" s="39" t="str">
        <f t="shared" si="17"/>
        <v>OK</v>
      </c>
      <c r="L521" s="128"/>
      <c r="M521" s="128"/>
      <c r="N521" s="128"/>
      <c r="O521" s="128"/>
      <c r="P521" s="128"/>
      <c r="Q521" s="31"/>
      <c r="R521" s="31"/>
      <c r="S521" s="31"/>
      <c r="T521" s="31"/>
      <c r="U521" s="31"/>
      <c r="V521" s="31"/>
      <c r="W521" s="31"/>
      <c r="X521" s="46"/>
      <c r="Y521" s="46"/>
      <c r="Z521" s="46"/>
      <c r="AA521" s="46"/>
      <c r="AB521" s="46"/>
      <c r="AC521" s="46"/>
    </row>
    <row r="522" spans="1:29" ht="39.950000000000003" customHeight="1" x14ac:dyDescent="0.45">
      <c r="A522" s="140"/>
      <c r="B522" s="152"/>
      <c r="C522" s="67">
        <v>519</v>
      </c>
      <c r="D522" s="78" t="s">
        <v>430</v>
      </c>
      <c r="E522" s="107" t="s">
        <v>1017</v>
      </c>
      <c r="F522" s="51" t="s">
        <v>228</v>
      </c>
      <c r="G522" s="51" t="s">
        <v>368</v>
      </c>
      <c r="H522" s="95">
        <v>310.54000000000002</v>
      </c>
      <c r="I522" s="32"/>
      <c r="J522" s="38">
        <f t="shared" si="16"/>
        <v>0</v>
      </c>
      <c r="K522" s="39" t="str">
        <f t="shared" si="17"/>
        <v>OK</v>
      </c>
      <c r="L522" s="128"/>
      <c r="M522" s="128"/>
      <c r="N522" s="128"/>
      <c r="O522" s="128"/>
      <c r="P522" s="128"/>
      <c r="Q522" s="31"/>
      <c r="R522" s="31"/>
      <c r="S522" s="31"/>
      <c r="T522" s="31"/>
      <c r="U522" s="31"/>
      <c r="V522" s="31"/>
      <c r="W522" s="31"/>
      <c r="X522" s="46"/>
      <c r="Y522" s="46"/>
      <c r="Z522" s="46"/>
      <c r="AA522" s="46"/>
      <c r="AB522" s="46"/>
      <c r="AC522" s="46"/>
    </row>
    <row r="523" spans="1:29" ht="39.950000000000003" customHeight="1" x14ac:dyDescent="0.45">
      <c r="A523" s="140"/>
      <c r="B523" s="152"/>
      <c r="C523" s="67">
        <v>520</v>
      </c>
      <c r="D523" s="78" t="s">
        <v>372</v>
      </c>
      <c r="E523" s="107" t="s">
        <v>1017</v>
      </c>
      <c r="F523" s="51" t="s">
        <v>35</v>
      </c>
      <c r="G523" s="51" t="s">
        <v>368</v>
      </c>
      <c r="H523" s="95">
        <v>254.42</v>
      </c>
      <c r="I523" s="32"/>
      <c r="J523" s="38">
        <f t="shared" si="16"/>
        <v>0</v>
      </c>
      <c r="K523" s="39" t="str">
        <f t="shared" si="17"/>
        <v>OK</v>
      </c>
      <c r="L523" s="128"/>
      <c r="M523" s="128"/>
      <c r="N523" s="128"/>
      <c r="O523" s="128"/>
      <c r="P523" s="128"/>
      <c r="Q523" s="31"/>
      <c r="R523" s="31"/>
      <c r="S523" s="31"/>
      <c r="T523" s="31"/>
      <c r="U523" s="31"/>
      <c r="V523" s="31"/>
      <c r="W523" s="31"/>
      <c r="X523" s="46"/>
      <c r="Y523" s="46"/>
      <c r="Z523" s="46"/>
      <c r="AA523" s="46"/>
      <c r="AB523" s="46"/>
      <c r="AC523" s="46"/>
    </row>
    <row r="524" spans="1:29" ht="39.950000000000003" customHeight="1" x14ac:dyDescent="0.45">
      <c r="A524" s="140"/>
      <c r="B524" s="152"/>
      <c r="C524" s="67">
        <v>521</v>
      </c>
      <c r="D524" s="78" t="s">
        <v>373</v>
      </c>
      <c r="E524" s="107" t="s">
        <v>1018</v>
      </c>
      <c r="F524" s="51" t="s">
        <v>35</v>
      </c>
      <c r="G524" s="51" t="s">
        <v>368</v>
      </c>
      <c r="H524" s="95">
        <v>713.13</v>
      </c>
      <c r="I524" s="32"/>
      <c r="J524" s="38">
        <f t="shared" si="16"/>
        <v>0</v>
      </c>
      <c r="K524" s="39" t="str">
        <f t="shared" si="17"/>
        <v>OK</v>
      </c>
      <c r="L524" s="128"/>
      <c r="M524" s="128"/>
      <c r="N524" s="128"/>
      <c r="O524" s="128"/>
      <c r="P524" s="128"/>
      <c r="Q524" s="31"/>
      <c r="R524" s="31"/>
      <c r="S524" s="31"/>
      <c r="T524" s="31"/>
      <c r="U524" s="31"/>
      <c r="V524" s="31"/>
      <c r="W524" s="31"/>
      <c r="X524" s="46"/>
      <c r="Y524" s="46"/>
      <c r="Z524" s="46"/>
      <c r="AA524" s="46"/>
      <c r="AB524" s="46"/>
      <c r="AC524" s="46"/>
    </row>
    <row r="525" spans="1:29" ht="39.950000000000003" customHeight="1" x14ac:dyDescent="0.45">
      <c r="A525" s="140"/>
      <c r="B525" s="152"/>
      <c r="C525" s="67">
        <v>522</v>
      </c>
      <c r="D525" s="78" t="s">
        <v>374</v>
      </c>
      <c r="E525" s="107" t="s">
        <v>1017</v>
      </c>
      <c r="F525" s="51" t="s">
        <v>35</v>
      </c>
      <c r="G525" s="51" t="s">
        <v>368</v>
      </c>
      <c r="H525" s="95">
        <v>428.13</v>
      </c>
      <c r="I525" s="32"/>
      <c r="J525" s="38">
        <f t="shared" si="16"/>
        <v>0</v>
      </c>
      <c r="K525" s="39" t="str">
        <f t="shared" si="17"/>
        <v>OK</v>
      </c>
      <c r="L525" s="128"/>
      <c r="M525" s="128"/>
      <c r="N525" s="128"/>
      <c r="O525" s="128"/>
      <c r="P525" s="128"/>
      <c r="Q525" s="31"/>
      <c r="R525" s="31"/>
      <c r="S525" s="31"/>
      <c r="T525" s="31"/>
      <c r="U525" s="31"/>
      <c r="V525" s="31"/>
      <c r="W525" s="31"/>
      <c r="X525" s="46"/>
      <c r="Y525" s="46"/>
      <c r="Z525" s="46"/>
      <c r="AA525" s="46"/>
      <c r="AB525" s="46"/>
      <c r="AC525" s="46"/>
    </row>
    <row r="526" spans="1:29" ht="39.950000000000003" customHeight="1" x14ac:dyDescent="0.45">
      <c r="A526" s="140"/>
      <c r="B526" s="152"/>
      <c r="C526" s="68">
        <v>523</v>
      </c>
      <c r="D526" s="78" t="s">
        <v>375</v>
      </c>
      <c r="E526" s="107" t="s">
        <v>1019</v>
      </c>
      <c r="F526" s="51" t="s">
        <v>99</v>
      </c>
      <c r="G526" s="51" t="s">
        <v>368</v>
      </c>
      <c r="H526" s="95">
        <v>5295.06</v>
      </c>
      <c r="I526" s="32"/>
      <c r="J526" s="38">
        <f t="shared" si="16"/>
        <v>0</v>
      </c>
      <c r="K526" s="39" t="str">
        <f t="shared" si="17"/>
        <v>OK</v>
      </c>
      <c r="L526" s="128"/>
      <c r="M526" s="128"/>
      <c r="N526" s="128"/>
      <c r="O526" s="128"/>
      <c r="P526" s="128"/>
      <c r="Q526" s="31"/>
      <c r="R526" s="31"/>
      <c r="S526" s="31"/>
      <c r="T526" s="31"/>
      <c r="U526" s="31"/>
      <c r="V526" s="31"/>
      <c r="W526" s="31"/>
      <c r="X526" s="46"/>
      <c r="Y526" s="46"/>
      <c r="Z526" s="46"/>
      <c r="AA526" s="46"/>
      <c r="AB526" s="46"/>
      <c r="AC526" s="46"/>
    </row>
    <row r="527" spans="1:29" ht="39.950000000000003" customHeight="1" x14ac:dyDescent="0.45">
      <c r="A527" s="140"/>
      <c r="B527" s="152"/>
      <c r="C527" s="67">
        <v>524</v>
      </c>
      <c r="D527" s="78" t="s">
        <v>451</v>
      </c>
      <c r="E527" s="107" t="s">
        <v>1017</v>
      </c>
      <c r="F527" s="51" t="s">
        <v>228</v>
      </c>
      <c r="G527" s="51" t="s">
        <v>368</v>
      </c>
      <c r="H527" s="95">
        <v>392.07</v>
      </c>
      <c r="I527" s="32"/>
      <c r="J527" s="38">
        <f t="shared" si="16"/>
        <v>0</v>
      </c>
      <c r="K527" s="39" t="str">
        <f t="shared" si="17"/>
        <v>OK</v>
      </c>
      <c r="L527" s="128"/>
      <c r="M527" s="128"/>
      <c r="N527" s="128"/>
      <c r="O527" s="128"/>
      <c r="P527" s="128"/>
      <c r="Q527" s="31"/>
      <c r="R527" s="31"/>
      <c r="S527" s="31"/>
      <c r="T527" s="31"/>
      <c r="U527" s="31"/>
      <c r="V527" s="31"/>
      <c r="W527" s="31"/>
      <c r="X527" s="46"/>
      <c r="Y527" s="46"/>
      <c r="Z527" s="46"/>
      <c r="AA527" s="46"/>
      <c r="AB527" s="46"/>
      <c r="AC527" s="46"/>
    </row>
    <row r="528" spans="1:29" ht="39.950000000000003" customHeight="1" x14ac:dyDescent="0.45">
      <c r="A528" s="140"/>
      <c r="B528" s="152"/>
      <c r="C528" s="68">
        <v>525</v>
      </c>
      <c r="D528" s="83" t="s">
        <v>458</v>
      </c>
      <c r="E528" s="110" t="s">
        <v>1020</v>
      </c>
      <c r="F528" s="52" t="s">
        <v>424</v>
      </c>
      <c r="G528" s="52" t="s">
        <v>157</v>
      </c>
      <c r="H528" s="96">
        <v>751.08</v>
      </c>
      <c r="I528" s="32"/>
      <c r="J528" s="38">
        <f t="shared" si="16"/>
        <v>0</v>
      </c>
      <c r="K528" s="39" t="str">
        <f t="shared" si="17"/>
        <v>OK</v>
      </c>
      <c r="L528" s="128"/>
      <c r="M528" s="128"/>
      <c r="N528" s="128"/>
      <c r="O528" s="128"/>
      <c r="P528" s="128"/>
      <c r="Q528" s="31"/>
      <c r="R528" s="31"/>
      <c r="S528" s="31"/>
      <c r="T528" s="31"/>
      <c r="U528" s="31"/>
      <c r="V528" s="31"/>
      <c r="W528" s="31"/>
      <c r="X528" s="46"/>
      <c r="Y528" s="46"/>
      <c r="Z528" s="46"/>
      <c r="AA528" s="46"/>
      <c r="AB528" s="46"/>
      <c r="AC528" s="46"/>
    </row>
    <row r="529" spans="1:29" ht="39.950000000000003" customHeight="1" x14ac:dyDescent="0.45">
      <c r="A529" s="140"/>
      <c r="B529" s="152"/>
      <c r="C529" s="68">
        <v>526</v>
      </c>
      <c r="D529" s="78" t="s">
        <v>1021</v>
      </c>
      <c r="E529" s="107" t="s">
        <v>1022</v>
      </c>
      <c r="F529" s="51" t="s">
        <v>4</v>
      </c>
      <c r="G529" s="52" t="s">
        <v>157</v>
      </c>
      <c r="H529" s="96">
        <v>1357.6</v>
      </c>
      <c r="I529" s="32"/>
      <c r="J529" s="38">
        <f t="shared" si="16"/>
        <v>0</v>
      </c>
      <c r="K529" s="39" t="str">
        <f t="shared" si="17"/>
        <v>OK</v>
      </c>
      <c r="L529" s="128"/>
      <c r="M529" s="128"/>
      <c r="N529" s="128"/>
      <c r="O529" s="128"/>
      <c r="P529" s="128"/>
      <c r="Q529" s="31"/>
      <c r="R529" s="31"/>
      <c r="S529" s="31"/>
      <c r="T529" s="31"/>
      <c r="U529" s="31"/>
      <c r="V529" s="31"/>
      <c r="W529" s="31"/>
      <c r="X529" s="46"/>
      <c r="Y529" s="46"/>
      <c r="Z529" s="46"/>
      <c r="AA529" s="46"/>
      <c r="AB529" s="46"/>
      <c r="AC529" s="46"/>
    </row>
    <row r="530" spans="1:29" ht="39.950000000000003" customHeight="1" x14ac:dyDescent="0.45">
      <c r="A530" s="140"/>
      <c r="B530" s="152"/>
      <c r="C530" s="67">
        <v>527</v>
      </c>
      <c r="D530" s="78" t="s">
        <v>1023</v>
      </c>
      <c r="E530" s="107" t="s">
        <v>1024</v>
      </c>
      <c r="F530" s="52" t="s">
        <v>35</v>
      </c>
      <c r="G530" s="52" t="s">
        <v>157</v>
      </c>
      <c r="H530" s="96">
        <v>1384.5</v>
      </c>
      <c r="I530" s="32"/>
      <c r="J530" s="38">
        <f t="shared" si="16"/>
        <v>0</v>
      </c>
      <c r="K530" s="39" t="str">
        <f t="shared" si="17"/>
        <v>OK</v>
      </c>
      <c r="L530" s="128"/>
      <c r="M530" s="128"/>
      <c r="N530" s="128"/>
      <c r="O530" s="128"/>
      <c r="P530" s="128"/>
      <c r="Q530" s="31"/>
      <c r="R530" s="31"/>
      <c r="S530" s="31"/>
      <c r="T530" s="31"/>
      <c r="U530" s="31"/>
      <c r="V530" s="31"/>
      <c r="W530" s="31"/>
      <c r="X530" s="46"/>
      <c r="Y530" s="46"/>
      <c r="Z530" s="46"/>
      <c r="AA530" s="46"/>
      <c r="AB530" s="46"/>
      <c r="AC530" s="46"/>
    </row>
    <row r="531" spans="1:29" ht="39.950000000000003" customHeight="1" x14ac:dyDescent="0.45">
      <c r="A531" s="140"/>
      <c r="B531" s="152"/>
      <c r="C531" s="68">
        <v>528</v>
      </c>
      <c r="D531" s="78" t="s">
        <v>1025</v>
      </c>
      <c r="E531" s="107" t="s">
        <v>1026</v>
      </c>
      <c r="F531" s="51" t="s">
        <v>99</v>
      </c>
      <c r="G531" s="52" t="s">
        <v>1027</v>
      </c>
      <c r="H531" s="96">
        <v>810.3</v>
      </c>
      <c r="I531" s="32"/>
      <c r="J531" s="38">
        <f t="shared" si="16"/>
        <v>0</v>
      </c>
      <c r="K531" s="39" t="str">
        <f t="shared" si="17"/>
        <v>OK</v>
      </c>
      <c r="L531" s="128"/>
      <c r="M531" s="128"/>
      <c r="N531" s="128"/>
      <c r="O531" s="128"/>
      <c r="P531" s="128"/>
      <c r="Q531" s="31"/>
      <c r="R531" s="31"/>
      <c r="S531" s="31"/>
      <c r="T531" s="31"/>
      <c r="U531" s="31"/>
      <c r="V531" s="31"/>
      <c r="W531" s="31"/>
      <c r="X531" s="46"/>
      <c r="Y531" s="46"/>
      <c r="Z531" s="46"/>
      <c r="AA531" s="46"/>
      <c r="AB531" s="46"/>
      <c r="AC531" s="46"/>
    </row>
    <row r="532" spans="1:29" ht="39.950000000000003" customHeight="1" x14ac:dyDescent="0.45">
      <c r="A532" s="140"/>
      <c r="B532" s="152"/>
      <c r="C532" s="67">
        <v>529</v>
      </c>
      <c r="D532" s="78" t="s">
        <v>1028</v>
      </c>
      <c r="E532" s="107" t="s">
        <v>1029</v>
      </c>
      <c r="F532" s="52" t="s">
        <v>419</v>
      </c>
      <c r="G532" s="52" t="s">
        <v>157</v>
      </c>
      <c r="H532" s="96">
        <v>290.52999999999997</v>
      </c>
      <c r="I532" s="32"/>
      <c r="J532" s="38">
        <f t="shared" si="16"/>
        <v>0</v>
      </c>
      <c r="K532" s="39" t="str">
        <f t="shared" si="17"/>
        <v>OK</v>
      </c>
      <c r="L532" s="128"/>
      <c r="M532" s="128"/>
      <c r="N532" s="128"/>
      <c r="O532" s="128"/>
      <c r="P532" s="128"/>
      <c r="Q532" s="31"/>
      <c r="R532" s="31"/>
      <c r="S532" s="31"/>
      <c r="T532" s="31"/>
      <c r="U532" s="31"/>
      <c r="V532" s="31"/>
      <c r="W532" s="31"/>
      <c r="X532" s="46"/>
      <c r="Y532" s="46"/>
      <c r="Z532" s="46"/>
      <c r="AA532" s="46"/>
      <c r="AB532" s="46"/>
      <c r="AC532" s="46"/>
    </row>
    <row r="533" spans="1:29" ht="39.950000000000003" customHeight="1" x14ac:dyDescent="0.45">
      <c r="A533" s="140"/>
      <c r="B533" s="152"/>
      <c r="C533" s="67">
        <v>530</v>
      </c>
      <c r="D533" s="78" t="s">
        <v>1030</v>
      </c>
      <c r="E533" s="107" t="s">
        <v>1029</v>
      </c>
      <c r="F533" s="52" t="s">
        <v>419</v>
      </c>
      <c r="G533" s="52" t="s">
        <v>157</v>
      </c>
      <c r="H533" s="96">
        <v>290.52999999999997</v>
      </c>
      <c r="I533" s="32"/>
      <c r="J533" s="38">
        <f t="shared" si="16"/>
        <v>0</v>
      </c>
      <c r="K533" s="39" t="str">
        <f t="shared" si="17"/>
        <v>OK</v>
      </c>
      <c r="L533" s="128"/>
      <c r="M533" s="128"/>
      <c r="N533" s="128"/>
      <c r="O533" s="128"/>
      <c r="P533" s="128"/>
      <c r="Q533" s="31"/>
      <c r="R533" s="31"/>
      <c r="S533" s="31"/>
      <c r="T533" s="31"/>
      <c r="U533" s="31"/>
      <c r="V533" s="31"/>
      <c r="W533" s="31"/>
      <c r="X533" s="46"/>
      <c r="Y533" s="46"/>
      <c r="Z533" s="46"/>
      <c r="AA533" s="46"/>
      <c r="AB533" s="46"/>
      <c r="AC533" s="46"/>
    </row>
    <row r="534" spans="1:29" ht="39.950000000000003" customHeight="1" x14ac:dyDescent="0.45">
      <c r="A534" s="140"/>
      <c r="B534" s="152"/>
      <c r="C534" s="67">
        <v>531</v>
      </c>
      <c r="D534" s="78" t="s">
        <v>1031</v>
      </c>
      <c r="E534" s="107" t="s">
        <v>1032</v>
      </c>
      <c r="F534" s="52" t="s">
        <v>35</v>
      </c>
      <c r="G534" s="52" t="s">
        <v>157</v>
      </c>
      <c r="H534" s="96">
        <v>2.25</v>
      </c>
      <c r="I534" s="32"/>
      <c r="J534" s="38">
        <f t="shared" si="16"/>
        <v>0</v>
      </c>
      <c r="K534" s="39" t="str">
        <f t="shared" si="17"/>
        <v>OK</v>
      </c>
      <c r="L534" s="128"/>
      <c r="M534" s="128"/>
      <c r="N534" s="128"/>
      <c r="O534" s="128"/>
      <c r="P534" s="128"/>
      <c r="Q534" s="31"/>
      <c r="R534" s="31"/>
      <c r="S534" s="31"/>
      <c r="T534" s="31"/>
      <c r="U534" s="31"/>
      <c r="V534" s="31"/>
      <c r="W534" s="31"/>
      <c r="X534" s="46"/>
      <c r="Y534" s="46"/>
      <c r="Z534" s="46"/>
      <c r="AA534" s="46"/>
      <c r="AB534" s="46"/>
      <c r="AC534" s="46"/>
    </row>
    <row r="535" spans="1:29" ht="39.950000000000003" customHeight="1" x14ac:dyDescent="0.45">
      <c r="A535" s="140"/>
      <c r="B535" s="152"/>
      <c r="C535" s="68">
        <v>532</v>
      </c>
      <c r="D535" s="88" t="s">
        <v>1033</v>
      </c>
      <c r="E535" s="107" t="s">
        <v>1004</v>
      </c>
      <c r="F535" s="52" t="s">
        <v>228</v>
      </c>
      <c r="G535" s="52" t="s">
        <v>157</v>
      </c>
      <c r="H535" s="96">
        <v>2.69</v>
      </c>
      <c r="I535" s="32"/>
      <c r="J535" s="38">
        <f t="shared" si="16"/>
        <v>0</v>
      </c>
      <c r="K535" s="39" t="str">
        <f t="shared" si="17"/>
        <v>OK</v>
      </c>
      <c r="L535" s="128"/>
      <c r="M535" s="128"/>
      <c r="N535" s="128"/>
      <c r="O535" s="128"/>
      <c r="P535" s="128"/>
      <c r="Q535" s="31"/>
      <c r="R535" s="31"/>
      <c r="S535" s="31"/>
      <c r="T535" s="31"/>
      <c r="U535" s="31"/>
      <c r="V535" s="31"/>
      <c r="W535" s="31"/>
      <c r="X535" s="46"/>
      <c r="Y535" s="46"/>
      <c r="Z535" s="46"/>
      <c r="AA535" s="46"/>
      <c r="AB535" s="46"/>
      <c r="AC535" s="46"/>
    </row>
    <row r="536" spans="1:29" ht="39.950000000000003" customHeight="1" x14ac:dyDescent="0.45">
      <c r="A536" s="140"/>
      <c r="B536" s="152"/>
      <c r="C536" s="68">
        <v>533</v>
      </c>
      <c r="D536" s="78" t="s">
        <v>1034</v>
      </c>
      <c r="E536" s="107" t="s">
        <v>1004</v>
      </c>
      <c r="F536" s="51" t="s">
        <v>99</v>
      </c>
      <c r="G536" s="52" t="s">
        <v>157</v>
      </c>
      <c r="H536" s="96">
        <v>154.88</v>
      </c>
      <c r="I536" s="32"/>
      <c r="J536" s="38">
        <f t="shared" si="16"/>
        <v>0</v>
      </c>
      <c r="K536" s="39" t="str">
        <f t="shared" si="17"/>
        <v>OK</v>
      </c>
      <c r="L536" s="128"/>
      <c r="M536" s="128"/>
      <c r="N536" s="128"/>
      <c r="O536" s="128"/>
      <c r="P536" s="128"/>
      <c r="Q536" s="31"/>
      <c r="R536" s="31"/>
      <c r="S536" s="31"/>
      <c r="T536" s="31"/>
      <c r="U536" s="31"/>
      <c r="V536" s="31"/>
      <c r="W536" s="31"/>
      <c r="X536" s="46"/>
      <c r="Y536" s="46"/>
      <c r="Z536" s="46"/>
      <c r="AA536" s="46"/>
      <c r="AB536" s="46"/>
      <c r="AC536" s="46"/>
    </row>
    <row r="537" spans="1:29" ht="39.950000000000003" customHeight="1" x14ac:dyDescent="0.45">
      <c r="A537" s="140"/>
      <c r="B537" s="152"/>
      <c r="C537" s="67">
        <v>534</v>
      </c>
      <c r="D537" s="78" t="s">
        <v>1035</v>
      </c>
      <c r="E537" s="110" t="s">
        <v>1036</v>
      </c>
      <c r="F537" s="52" t="s">
        <v>35</v>
      </c>
      <c r="G537" s="52" t="s">
        <v>157</v>
      </c>
      <c r="H537" s="96">
        <v>3.37</v>
      </c>
      <c r="I537" s="32"/>
      <c r="J537" s="38">
        <f t="shared" si="16"/>
        <v>0</v>
      </c>
      <c r="K537" s="39" t="str">
        <f t="shared" si="17"/>
        <v>OK</v>
      </c>
      <c r="L537" s="128"/>
      <c r="M537" s="128"/>
      <c r="N537" s="128"/>
      <c r="O537" s="128"/>
      <c r="P537" s="128"/>
      <c r="Q537" s="31"/>
      <c r="R537" s="31"/>
      <c r="S537" s="31"/>
      <c r="T537" s="31"/>
      <c r="U537" s="31"/>
      <c r="V537" s="31"/>
      <c r="W537" s="31"/>
      <c r="X537" s="46"/>
      <c r="Y537" s="46"/>
      <c r="Z537" s="46"/>
      <c r="AA537" s="46"/>
      <c r="AB537" s="46"/>
      <c r="AC537" s="46"/>
    </row>
    <row r="538" spans="1:29" ht="39.950000000000003" customHeight="1" x14ac:dyDescent="0.45">
      <c r="A538" s="140"/>
      <c r="B538" s="152"/>
      <c r="C538" s="68">
        <v>535</v>
      </c>
      <c r="D538" s="85" t="s">
        <v>1037</v>
      </c>
      <c r="E538" s="110" t="s">
        <v>1038</v>
      </c>
      <c r="F538" s="51" t="s">
        <v>35</v>
      </c>
      <c r="G538" s="52" t="s">
        <v>157</v>
      </c>
      <c r="H538" s="96">
        <v>17.14</v>
      </c>
      <c r="I538" s="32"/>
      <c r="J538" s="38">
        <f t="shared" si="16"/>
        <v>0</v>
      </c>
      <c r="K538" s="39" t="str">
        <f t="shared" si="17"/>
        <v>OK</v>
      </c>
      <c r="L538" s="128"/>
      <c r="M538" s="128"/>
      <c r="N538" s="128"/>
      <c r="O538" s="128"/>
      <c r="P538" s="128"/>
      <c r="Q538" s="31"/>
      <c r="R538" s="31"/>
      <c r="S538" s="31"/>
      <c r="T538" s="31"/>
      <c r="U538" s="31"/>
      <c r="V538" s="31"/>
      <c r="W538" s="31"/>
      <c r="X538" s="46"/>
      <c r="Y538" s="46"/>
      <c r="Z538" s="46"/>
      <c r="AA538" s="46"/>
      <c r="AB538" s="46"/>
      <c r="AC538" s="46"/>
    </row>
    <row r="539" spans="1:29" ht="39.950000000000003" customHeight="1" x14ac:dyDescent="0.45">
      <c r="A539" s="140"/>
      <c r="B539" s="152"/>
      <c r="C539" s="68">
        <v>536</v>
      </c>
      <c r="D539" s="78" t="s">
        <v>1039</v>
      </c>
      <c r="E539" s="110" t="s">
        <v>1040</v>
      </c>
      <c r="F539" s="51" t="s">
        <v>99</v>
      </c>
      <c r="G539" s="52" t="s">
        <v>157</v>
      </c>
      <c r="H539" s="96">
        <v>16.02</v>
      </c>
      <c r="I539" s="32"/>
      <c r="J539" s="38">
        <f t="shared" si="16"/>
        <v>0</v>
      </c>
      <c r="K539" s="39" t="str">
        <f t="shared" si="17"/>
        <v>OK</v>
      </c>
      <c r="L539" s="128"/>
      <c r="M539" s="128"/>
      <c r="N539" s="128"/>
      <c r="O539" s="128"/>
      <c r="P539" s="128"/>
      <c r="Q539" s="31"/>
      <c r="R539" s="31"/>
      <c r="S539" s="31"/>
      <c r="T539" s="31"/>
      <c r="U539" s="31"/>
      <c r="V539" s="31"/>
      <c r="W539" s="31"/>
      <c r="X539" s="46"/>
      <c r="Y539" s="46"/>
      <c r="Z539" s="46"/>
      <c r="AA539" s="46"/>
      <c r="AB539" s="46"/>
      <c r="AC539" s="46"/>
    </row>
    <row r="540" spans="1:29" ht="39.950000000000003" customHeight="1" x14ac:dyDescent="0.45">
      <c r="A540" s="140"/>
      <c r="B540" s="152"/>
      <c r="C540" s="68">
        <v>537</v>
      </c>
      <c r="D540" s="78" t="s">
        <v>1041</v>
      </c>
      <c r="E540" s="107" t="s">
        <v>1042</v>
      </c>
      <c r="F540" s="52" t="s">
        <v>4</v>
      </c>
      <c r="G540" s="52" t="s">
        <v>157</v>
      </c>
      <c r="H540" s="96">
        <v>10.27</v>
      </c>
      <c r="I540" s="32"/>
      <c r="J540" s="38">
        <f t="shared" si="16"/>
        <v>0</v>
      </c>
      <c r="K540" s="39" t="str">
        <f t="shared" si="17"/>
        <v>OK</v>
      </c>
      <c r="L540" s="128"/>
      <c r="M540" s="128"/>
      <c r="N540" s="128"/>
      <c r="O540" s="128"/>
      <c r="P540" s="128"/>
      <c r="Q540" s="31"/>
      <c r="R540" s="31"/>
      <c r="S540" s="31"/>
      <c r="T540" s="31"/>
      <c r="U540" s="31"/>
      <c r="V540" s="31"/>
      <c r="W540" s="31"/>
      <c r="X540" s="46"/>
      <c r="Y540" s="46"/>
      <c r="Z540" s="46"/>
      <c r="AA540" s="46"/>
      <c r="AB540" s="46"/>
      <c r="AC540" s="46"/>
    </row>
    <row r="541" spans="1:29" ht="39.950000000000003" customHeight="1" x14ac:dyDescent="0.45">
      <c r="A541" s="140"/>
      <c r="B541" s="152"/>
      <c r="C541" s="67">
        <v>538</v>
      </c>
      <c r="D541" s="78" t="s">
        <v>1043</v>
      </c>
      <c r="E541" s="107" t="s">
        <v>1004</v>
      </c>
      <c r="F541" s="51" t="s">
        <v>434</v>
      </c>
      <c r="G541" s="52" t="s">
        <v>40</v>
      </c>
      <c r="H541" s="96">
        <v>90.61</v>
      </c>
      <c r="I541" s="32"/>
      <c r="J541" s="38">
        <f t="shared" si="16"/>
        <v>0</v>
      </c>
      <c r="K541" s="39" t="str">
        <f t="shared" si="17"/>
        <v>OK</v>
      </c>
      <c r="L541" s="128"/>
      <c r="M541" s="128"/>
      <c r="N541" s="128"/>
      <c r="O541" s="128"/>
      <c r="P541" s="128"/>
      <c r="Q541" s="31"/>
      <c r="R541" s="31"/>
      <c r="S541" s="31"/>
      <c r="T541" s="31"/>
      <c r="U541" s="31"/>
      <c r="V541" s="31"/>
      <c r="W541" s="31"/>
      <c r="X541" s="46"/>
      <c r="Y541" s="46"/>
      <c r="Z541" s="46"/>
      <c r="AA541" s="46"/>
      <c r="AB541" s="46"/>
      <c r="AC541" s="46"/>
    </row>
    <row r="542" spans="1:29" ht="39.950000000000003" customHeight="1" x14ac:dyDescent="0.45">
      <c r="A542" s="140"/>
      <c r="B542" s="152"/>
      <c r="C542" s="68">
        <v>539</v>
      </c>
      <c r="D542" s="78" t="s">
        <v>1044</v>
      </c>
      <c r="E542" s="107" t="s">
        <v>1004</v>
      </c>
      <c r="F542" s="51" t="s">
        <v>406</v>
      </c>
      <c r="G542" s="52" t="s">
        <v>157</v>
      </c>
      <c r="H542" s="96">
        <v>67.16</v>
      </c>
      <c r="I542" s="32"/>
      <c r="J542" s="38">
        <f t="shared" si="16"/>
        <v>0</v>
      </c>
      <c r="K542" s="39" t="str">
        <f t="shared" si="17"/>
        <v>OK</v>
      </c>
      <c r="L542" s="128"/>
      <c r="M542" s="128"/>
      <c r="N542" s="128"/>
      <c r="O542" s="128"/>
      <c r="P542" s="128"/>
      <c r="Q542" s="31"/>
      <c r="R542" s="31"/>
      <c r="S542" s="31"/>
      <c r="T542" s="31"/>
      <c r="U542" s="31"/>
      <c r="V542" s="31"/>
      <c r="W542" s="31"/>
      <c r="X542" s="46"/>
      <c r="Y542" s="46"/>
      <c r="Z542" s="46"/>
      <c r="AA542" s="46"/>
      <c r="AB542" s="46"/>
      <c r="AC542" s="46"/>
    </row>
    <row r="543" spans="1:29" ht="39.950000000000003" customHeight="1" x14ac:dyDescent="0.45">
      <c r="A543" s="140"/>
      <c r="B543" s="152"/>
      <c r="C543" s="68">
        <v>540</v>
      </c>
      <c r="D543" s="78" t="s">
        <v>1045</v>
      </c>
      <c r="E543" s="107" t="s">
        <v>1046</v>
      </c>
      <c r="F543" s="51" t="s">
        <v>99</v>
      </c>
      <c r="G543" s="52" t="s">
        <v>1027</v>
      </c>
      <c r="H543" s="96">
        <v>543.07000000000005</v>
      </c>
      <c r="I543" s="32"/>
      <c r="J543" s="38">
        <f t="shared" si="16"/>
        <v>0</v>
      </c>
      <c r="K543" s="39" t="str">
        <f t="shared" si="17"/>
        <v>OK</v>
      </c>
      <c r="L543" s="128"/>
      <c r="M543" s="128"/>
      <c r="N543" s="128"/>
      <c r="O543" s="128"/>
      <c r="P543" s="128"/>
      <c r="Q543" s="31"/>
      <c r="R543" s="31"/>
      <c r="S543" s="31"/>
      <c r="T543" s="31"/>
      <c r="U543" s="31"/>
      <c r="V543" s="31"/>
      <c r="W543" s="31"/>
      <c r="X543" s="46"/>
      <c r="Y543" s="46"/>
      <c r="Z543" s="46"/>
      <c r="AA543" s="46"/>
      <c r="AB543" s="46"/>
      <c r="AC543" s="46"/>
    </row>
    <row r="544" spans="1:29" ht="39.950000000000003" customHeight="1" x14ac:dyDescent="0.45">
      <c r="A544" s="140"/>
      <c r="B544" s="152"/>
      <c r="C544" s="67">
        <v>541</v>
      </c>
      <c r="D544" s="78" t="s">
        <v>1047</v>
      </c>
      <c r="E544" s="107" t="s">
        <v>1048</v>
      </c>
      <c r="F544" s="51" t="s">
        <v>35</v>
      </c>
      <c r="G544" s="52" t="s">
        <v>157</v>
      </c>
      <c r="H544" s="96">
        <v>35.81</v>
      </c>
      <c r="I544" s="32"/>
      <c r="J544" s="38">
        <f t="shared" si="16"/>
        <v>0</v>
      </c>
      <c r="K544" s="39" t="str">
        <f t="shared" si="17"/>
        <v>OK</v>
      </c>
      <c r="L544" s="128"/>
      <c r="M544" s="128"/>
      <c r="N544" s="128"/>
      <c r="O544" s="128"/>
      <c r="P544" s="128"/>
      <c r="Q544" s="31"/>
      <c r="R544" s="31"/>
      <c r="S544" s="31"/>
      <c r="T544" s="31"/>
      <c r="U544" s="31"/>
      <c r="V544" s="31"/>
      <c r="W544" s="31"/>
      <c r="X544" s="46"/>
      <c r="Y544" s="46"/>
      <c r="Z544" s="46"/>
      <c r="AA544" s="46"/>
      <c r="AB544" s="46"/>
      <c r="AC544" s="46"/>
    </row>
    <row r="545" spans="1:29" ht="39.950000000000003" customHeight="1" x14ac:dyDescent="0.45">
      <c r="A545" s="140"/>
      <c r="B545" s="152"/>
      <c r="C545" s="68">
        <v>542</v>
      </c>
      <c r="D545" s="78" t="s">
        <v>1194</v>
      </c>
      <c r="E545" s="110" t="s">
        <v>1049</v>
      </c>
      <c r="F545" s="52" t="s">
        <v>99</v>
      </c>
      <c r="G545" s="52" t="s">
        <v>1027</v>
      </c>
      <c r="H545" s="96">
        <v>1317.98</v>
      </c>
      <c r="I545" s="32"/>
      <c r="J545" s="38">
        <f t="shared" si="16"/>
        <v>0</v>
      </c>
      <c r="K545" s="39" t="str">
        <f t="shared" si="17"/>
        <v>OK</v>
      </c>
      <c r="L545" s="128"/>
      <c r="M545" s="128"/>
      <c r="N545" s="128"/>
      <c r="O545" s="128"/>
      <c r="P545" s="128"/>
      <c r="Q545" s="31"/>
      <c r="R545" s="31"/>
      <c r="S545" s="31"/>
      <c r="T545" s="31"/>
      <c r="U545" s="31"/>
      <c r="V545" s="31"/>
      <c r="W545" s="31"/>
      <c r="X545" s="46"/>
      <c r="Y545" s="46"/>
      <c r="Z545" s="46"/>
      <c r="AA545" s="46"/>
      <c r="AB545" s="46"/>
      <c r="AC545" s="46"/>
    </row>
    <row r="546" spans="1:29" ht="39.950000000000003" customHeight="1" x14ac:dyDescent="0.45">
      <c r="A546" s="140"/>
      <c r="B546" s="152"/>
      <c r="C546" s="68">
        <v>543</v>
      </c>
      <c r="D546" s="85" t="s">
        <v>1050</v>
      </c>
      <c r="E546" s="107" t="s">
        <v>1051</v>
      </c>
      <c r="F546" s="51" t="s">
        <v>35</v>
      </c>
      <c r="G546" s="52" t="s">
        <v>1027</v>
      </c>
      <c r="H546" s="96">
        <v>373.73</v>
      </c>
      <c r="I546" s="32"/>
      <c r="J546" s="38">
        <f t="shared" si="16"/>
        <v>0</v>
      </c>
      <c r="K546" s="39" t="str">
        <f t="shared" si="17"/>
        <v>OK</v>
      </c>
      <c r="L546" s="128"/>
      <c r="M546" s="128"/>
      <c r="N546" s="128"/>
      <c r="O546" s="128"/>
      <c r="P546" s="128"/>
      <c r="Q546" s="31"/>
      <c r="R546" s="31"/>
      <c r="S546" s="31"/>
      <c r="T546" s="31"/>
      <c r="U546" s="31"/>
      <c r="V546" s="31"/>
      <c r="W546" s="31"/>
      <c r="X546" s="46"/>
      <c r="Y546" s="46"/>
      <c r="Z546" s="46"/>
      <c r="AA546" s="46"/>
      <c r="AB546" s="46"/>
      <c r="AC546" s="46"/>
    </row>
    <row r="547" spans="1:29" ht="39.950000000000003" customHeight="1" x14ac:dyDescent="0.45">
      <c r="A547" s="140"/>
      <c r="B547" s="152"/>
      <c r="C547" s="68">
        <v>544</v>
      </c>
      <c r="D547" s="78" t="s">
        <v>1052</v>
      </c>
      <c r="E547" s="107" t="s">
        <v>1053</v>
      </c>
      <c r="F547" s="51" t="s">
        <v>99</v>
      </c>
      <c r="G547" s="52" t="s">
        <v>1027</v>
      </c>
      <c r="H547" s="96">
        <v>412.12</v>
      </c>
      <c r="I547" s="32"/>
      <c r="J547" s="38">
        <f t="shared" si="16"/>
        <v>0</v>
      </c>
      <c r="K547" s="39" t="str">
        <f t="shared" si="17"/>
        <v>OK</v>
      </c>
      <c r="L547" s="128"/>
      <c r="M547" s="128"/>
      <c r="N547" s="128"/>
      <c r="O547" s="128"/>
      <c r="P547" s="128"/>
      <c r="Q547" s="31"/>
      <c r="R547" s="31"/>
      <c r="S547" s="31"/>
      <c r="T547" s="31"/>
      <c r="U547" s="31"/>
      <c r="V547" s="31"/>
      <c r="W547" s="31"/>
      <c r="X547" s="46"/>
      <c r="Y547" s="46"/>
      <c r="Z547" s="46"/>
      <c r="AA547" s="46"/>
      <c r="AB547" s="46"/>
      <c r="AC547" s="46"/>
    </row>
    <row r="548" spans="1:29" ht="39.950000000000003" customHeight="1" x14ac:dyDescent="0.45">
      <c r="A548" s="140"/>
      <c r="B548" s="152"/>
      <c r="C548" s="68">
        <v>545</v>
      </c>
      <c r="D548" s="78" t="s">
        <v>1195</v>
      </c>
      <c r="E548" s="107" t="s">
        <v>1054</v>
      </c>
      <c r="F548" s="52" t="s">
        <v>99</v>
      </c>
      <c r="G548" s="52" t="s">
        <v>1027</v>
      </c>
      <c r="H548" s="96">
        <v>726.26</v>
      </c>
      <c r="I548" s="32"/>
      <c r="J548" s="38">
        <f t="shared" si="16"/>
        <v>0</v>
      </c>
      <c r="K548" s="39" t="str">
        <f t="shared" si="17"/>
        <v>OK</v>
      </c>
      <c r="L548" s="128"/>
      <c r="M548" s="128"/>
      <c r="N548" s="128"/>
      <c r="O548" s="128"/>
      <c r="P548" s="128"/>
      <c r="Q548" s="31"/>
      <c r="R548" s="31"/>
      <c r="S548" s="31"/>
      <c r="T548" s="31"/>
      <c r="U548" s="31"/>
      <c r="V548" s="31"/>
      <c r="W548" s="31"/>
      <c r="X548" s="46"/>
      <c r="Y548" s="46"/>
      <c r="Z548" s="46"/>
      <c r="AA548" s="46"/>
      <c r="AB548" s="46"/>
      <c r="AC548" s="46"/>
    </row>
    <row r="549" spans="1:29" ht="39.950000000000003" customHeight="1" x14ac:dyDescent="0.45">
      <c r="A549" s="140"/>
      <c r="B549" s="152"/>
      <c r="C549" s="67">
        <v>546</v>
      </c>
      <c r="D549" s="78" t="s">
        <v>1055</v>
      </c>
      <c r="E549" s="110" t="s">
        <v>1056</v>
      </c>
      <c r="F549" s="52" t="s">
        <v>35</v>
      </c>
      <c r="G549" s="52" t="s">
        <v>1027</v>
      </c>
      <c r="H549" s="96">
        <v>393.61</v>
      </c>
      <c r="I549" s="32"/>
      <c r="J549" s="38">
        <f t="shared" si="16"/>
        <v>0</v>
      </c>
      <c r="K549" s="39" t="str">
        <f t="shared" si="17"/>
        <v>OK</v>
      </c>
      <c r="L549" s="128"/>
      <c r="M549" s="128"/>
      <c r="N549" s="128"/>
      <c r="O549" s="128"/>
      <c r="P549" s="128"/>
      <c r="Q549" s="31"/>
      <c r="R549" s="31"/>
      <c r="S549" s="31"/>
      <c r="T549" s="31"/>
      <c r="U549" s="31"/>
      <c r="V549" s="31"/>
      <c r="W549" s="31"/>
      <c r="X549" s="46"/>
      <c r="Y549" s="46"/>
      <c r="Z549" s="46"/>
      <c r="AA549" s="46"/>
      <c r="AB549" s="46"/>
      <c r="AC549" s="46"/>
    </row>
    <row r="550" spans="1:29" ht="39.950000000000003" customHeight="1" x14ac:dyDescent="0.45">
      <c r="A550" s="140"/>
      <c r="B550" s="152"/>
      <c r="C550" s="68">
        <v>547</v>
      </c>
      <c r="D550" s="78" t="s">
        <v>1057</v>
      </c>
      <c r="E550" s="107" t="s">
        <v>1058</v>
      </c>
      <c r="F550" s="51" t="s">
        <v>99</v>
      </c>
      <c r="G550" s="52" t="s">
        <v>1027</v>
      </c>
      <c r="H550" s="96">
        <v>202.29</v>
      </c>
      <c r="I550" s="32"/>
      <c r="J550" s="38">
        <f t="shared" si="16"/>
        <v>0</v>
      </c>
      <c r="K550" s="39" t="str">
        <f t="shared" si="17"/>
        <v>OK</v>
      </c>
      <c r="L550" s="128"/>
      <c r="M550" s="128"/>
      <c r="N550" s="128"/>
      <c r="O550" s="128"/>
      <c r="P550" s="128"/>
      <c r="Q550" s="31"/>
      <c r="R550" s="31"/>
      <c r="S550" s="31"/>
      <c r="T550" s="31"/>
      <c r="U550" s="31"/>
      <c r="V550" s="31"/>
      <c r="W550" s="31"/>
      <c r="X550" s="46"/>
      <c r="Y550" s="46"/>
      <c r="Z550" s="46"/>
      <c r="AA550" s="46"/>
      <c r="AB550" s="46"/>
      <c r="AC550" s="46"/>
    </row>
    <row r="551" spans="1:29" ht="39.950000000000003" customHeight="1" x14ac:dyDescent="0.45">
      <c r="A551" s="140"/>
      <c r="B551" s="152"/>
      <c r="C551" s="67">
        <v>548</v>
      </c>
      <c r="D551" s="78" t="s">
        <v>1059</v>
      </c>
      <c r="E551" s="110" t="s">
        <v>1060</v>
      </c>
      <c r="F551" s="52" t="s">
        <v>35</v>
      </c>
      <c r="G551" s="52" t="s">
        <v>157</v>
      </c>
      <c r="H551" s="96">
        <v>259.04000000000002</v>
      </c>
      <c r="I551" s="32"/>
      <c r="J551" s="38">
        <f t="shared" si="16"/>
        <v>0</v>
      </c>
      <c r="K551" s="39" t="str">
        <f t="shared" si="17"/>
        <v>OK</v>
      </c>
      <c r="L551" s="128"/>
      <c r="M551" s="128"/>
      <c r="N551" s="128"/>
      <c r="O551" s="128"/>
      <c r="P551" s="128"/>
      <c r="Q551" s="31"/>
      <c r="R551" s="31"/>
      <c r="S551" s="31"/>
      <c r="T551" s="31"/>
      <c r="U551" s="31"/>
      <c r="V551" s="31"/>
      <c r="W551" s="31"/>
      <c r="X551" s="46"/>
      <c r="Y551" s="46"/>
      <c r="Z551" s="46"/>
      <c r="AA551" s="46"/>
      <c r="AB551" s="46"/>
      <c r="AC551" s="46"/>
    </row>
    <row r="552" spans="1:29" ht="39.950000000000003" customHeight="1" x14ac:dyDescent="0.45">
      <c r="A552" s="140"/>
      <c r="B552" s="152"/>
      <c r="C552" s="68">
        <v>549</v>
      </c>
      <c r="D552" s="85" t="s">
        <v>1061</v>
      </c>
      <c r="E552" s="107" t="s">
        <v>1062</v>
      </c>
      <c r="F552" s="51" t="s">
        <v>35</v>
      </c>
      <c r="G552" s="52" t="s">
        <v>1027</v>
      </c>
      <c r="H552" s="96">
        <v>861.2</v>
      </c>
      <c r="I552" s="32"/>
      <c r="J552" s="38">
        <f t="shared" si="16"/>
        <v>0</v>
      </c>
      <c r="K552" s="39" t="str">
        <f t="shared" si="17"/>
        <v>OK</v>
      </c>
      <c r="L552" s="128"/>
      <c r="M552" s="128"/>
      <c r="N552" s="128"/>
      <c r="O552" s="128"/>
      <c r="P552" s="128"/>
      <c r="Q552" s="31"/>
      <c r="R552" s="31"/>
      <c r="S552" s="31"/>
      <c r="T552" s="31"/>
      <c r="U552" s="31"/>
      <c r="V552" s="31"/>
      <c r="W552" s="31"/>
      <c r="X552" s="46"/>
      <c r="Y552" s="46"/>
      <c r="Z552" s="46"/>
      <c r="AA552" s="46"/>
      <c r="AB552" s="46"/>
      <c r="AC552" s="46"/>
    </row>
    <row r="553" spans="1:29" ht="39.950000000000003" customHeight="1" x14ac:dyDescent="0.45">
      <c r="A553" s="140"/>
      <c r="B553" s="152"/>
      <c r="C553" s="68">
        <v>550</v>
      </c>
      <c r="D553" s="78" t="s">
        <v>1196</v>
      </c>
      <c r="E553" s="110" t="s">
        <v>1063</v>
      </c>
      <c r="F553" s="52" t="s">
        <v>99</v>
      </c>
      <c r="G553" s="52" t="s">
        <v>1027</v>
      </c>
      <c r="H553" s="96">
        <v>2698.17</v>
      </c>
      <c r="I553" s="32"/>
      <c r="J553" s="38">
        <f t="shared" si="16"/>
        <v>0</v>
      </c>
      <c r="K553" s="39" t="str">
        <f t="shared" si="17"/>
        <v>OK</v>
      </c>
      <c r="L553" s="128"/>
      <c r="M553" s="128"/>
      <c r="N553" s="128"/>
      <c r="O553" s="128"/>
      <c r="P553" s="128"/>
      <c r="Q553" s="31"/>
      <c r="R553" s="31"/>
      <c r="S553" s="31"/>
      <c r="T553" s="31"/>
      <c r="U553" s="31"/>
      <c r="V553" s="31"/>
      <c r="W553" s="31"/>
      <c r="X553" s="46"/>
      <c r="Y553" s="46"/>
      <c r="Z553" s="46"/>
      <c r="AA553" s="46"/>
      <c r="AB553" s="46"/>
      <c r="AC553" s="46"/>
    </row>
    <row r="554" spans="1:29" ht="39.950000000000003" customHeight="1" x14ac:dyDescent="0.45">
      <c r="A554" s="140"/>
      <c r="B554" s="152"/>
      <c r="C554" s="68">
        <v>551</v>
      </c>
      <c r="D554" s="78" t="s">
        <v>1064</v>
      </c>
      <c r="E554" s="107" t="s">
        <v>1065</v>
      </c>
      <c r="F554" s="51" t="s">
        <v>99</v>
      </c>
      <c r="G554" s="52" t="s">
        <v>1027</v>
      </c>
      <c r="H554" s="96">
        <v>265.95999999999998</v>
      </c>
      <c r="I554" s="32"/>
      <c r="J554" s="38">
        <f t="shared" si="16"/>
        <v>0</v>
      </c>
      <c r="K554" s="39" t="str">
        <f t="shared" si="17"/>
        <v>OK</v>
      </c>
      <c r="L554" s="128"/>
      <c r="M554" s="128"/>
      <c r="N554" s="128"/>
      <c r="O554" s="128"/>
      <c r="P554" s="128"/>
      <c r="Q554" s="31"/>
      <c r="R554" s="31"/>
      <c r="S554" s="31"/>
      <c r="T554" s="31"/>
      <c r="U554" s="31"/>
      <c r="V554" s="31"/>
      <c r="W554" s="31"/>
      <c r="X554" s="46"/>
      <c r="Y554" s="46"/>
      <c r="Z554" s="46"/>
      <c r="AA554" s="46"/>
      <c r="AB554" s="46"/>
      <c r="AC554" s="46"/>
    </row>
    <row r="555" spans="1:29" ht="39.950000000000003" customHeight="1" x14ac:dyDescent="0.45">
      <c r="A555" s="140"/>
      <c r="B555" s="152"/>
      <c r="C555" s="67">
        <v>552</v>
      </c>
      <c r="D555" s="78" t="s">
        <v>1066</v>
      </c>
      <c r="E555" s="107" t="s">
        <v>1067</v>
      </c>
      <c r="F555" s="51" t="s">
        <v>35</v>
      </c>
      <c r="G555" s="52" t="s">
        <v>40</v>
      </c>
      <c r="H555" s="96">
        <v>78.099999999999994</v>
      </c>
      <c r="I555" s="32"/>
      <c r="J555" s="38">
        <f t="shared" si="16"/>
        <v>0</v>
      </c>
      <c r="K555" s="39" t="str">
        <f t="shared" si="17"/>
        <v>OK</v>
      </c>
      <c r="L555" s="128"/>
      <c r="M555" s="128"/>
      <c r="N555" s="128"/>
      <c r="O555" s="128"/>
      <c r="P555" s="128"/>
      <c r="Q555" s="31"/>
      <c r="R555" s="31"/>
      <c r="S555" s="31"/>
      <c r="T555" s="31"/>
      <c r="U555" s="31"/>
      <c r="V555" s="31"/>
      <c r="W555" s="31"/>
      <c r="X555" s="46"/>
      <c r="Y555" s="46"/>
      <c r="Z555" s="46"/>
      <c r="AA555" s="46"/>
      <c r="AB555" s="46"/>
      <c r="AC555" s="46"/>
    </row>
    <row r="556" spans="1:29" ht="39.950000000000003" customHeight="1" x14ac:dyDescent="0.45">
      <c r="A556" s="140"/>
      <c r="B556" s="152"/>
      <c r="C556" s="68">
        <v>553</v>
      </c>
      <c r="D556" s="78" t="s">
        <v>1197</v>
      </c>
      <c r="E556" s="110" t="s">
        <v>1068</v>
      </c>
      <c r="F556" s="52" t="s">
        <v>99</v>
      </c>
      <c r="G556" s="52" t="s">
        <v>1027</v>
      </c>
      <c r="H556" s="96">
        <v>2643.37</v>
      </c>
      <c r="I556" s="32"/>
      <c r="J556" s="38">
        <f t="shared" si="16"/>
        <v>0</v>
      </c>
      <c r="K556" s="39" t="str">
        <f t="shared" si="17"/>
        <v>OK</v>
      </c>
      <c r="L556" s="128"/>
      <c r="M556" s="128"/>
      <c r="N556" s="128"/>
      <c r="O556" s="128"/>
      <c r="P556" s="128"/>
      <c r="Q556" s="31"/>
      <c r="R556" s="31"/>
      <c r="S556" s="31"/>
      <c r="T556" s="31"/>
      <c r="U556" s="31"/>
      <c r="V556" s="31"/>
      <c r="W556" s="31"/>
      <c r="X556" s="46"/>
      <c r="Y556" s="46"/>
      <c r="Z556" s="46"/>
      <c r="AA556" s="46"/>
      <c r="AB556" s="46"/>
      <c r="AC556" s="46"/>
    </row>
    <row r="557" spans="1:29" ht="39.950000000000003" customHeight="1" x14ac:dyDescent="0.45">
      <c r="A557" s="140"/>
      <c r="B557" s="152"/>
      <c r="C557" s="68">
        <v>554</v>
      </c>
      <c r="D557" s="78" t="s">
        <v>456</v>
      </c>
      <c r="E557" s="110" t="s">
        <v>1069</v>
      </c>
      <c r="F557" s="52" t="s">
        <v>528</v>
      </c>
      <c r="G557" s="52" t="s">
        <v>1027</v>
      </c>
      <c r="H557" s="96">
        <v>882.49</v>
      </c>
      <c r="I557" s="32"/>
      <c r="J557" s="38">
        <f t="shared" si="16"/>
        <v>0</v>
      </c>
      <c r="K557" s="39" t="str">
        <f t="shared" si="17"/>
        <v>OK</v>
      </c>
      <c r="L557" s="128"/>
      <c r="M557" s="128"/>
      <c r="N557" s="128"/>
      <c r="O557" s="128"/>
      <c r="P557" s="128"/>
      <c r="Q557" s="31"/>
      <c r="R557" s="31"/>
      <c r="S557" s="31"/>
      <c r="T557" s="31"/>
      <c r="U557" s="31"/>
      <c r="V557" s="31"/>
      <c r="W557" s="31"/>
      <c r="X557" s="46"/>
      <c r="Y557" s="46"/>
      <c r="Z557" s="46"/>
      <c r="AA557" s="46"/>
      <c r="AB557" s="46"/>
      <c r="AC557" s="46"/>
    </row>
    <row r="558" spans="1:29" ht="39.950000000000003" customHeight="1" x14ac:dyDescent="0.45">
      <c r="A558" s="140"/>
      <c r="B558" s="152"/>
      <c r="C558" s="68">
        <v>555</v>
      </c>
      <c r="D558" s="78" t="s">
        <v>1198</v>
      </c>
      <c r="E558" s="110" t="s">
        <v>1070</v>
      </c>
      <c r="F558" s="52" t="s">
        <v>99</v>
      </c>
      <c r="G558" s="52" t="s">
        <v>1027</v>
      </c>
      <c r="H558" s="96">
        <v>2332.63</v>
      </c>
      <c r="I558" s="32"/>
      <c r="J558" s="38">
        <f t="shared" si="16"/>
        <v>0</v>
      </c>
      <c r="K558" s="39" t="str">
        <f t="shared" si="17"/>
        <v>OK</v>
      </c>
      <c r="L558" s="128"/>
      <c r="M558" s="128"/>
      <c r="N558" s="128"/>
      <c r="O558" s="128"/>
      <c r="P558" s="128"/>
      <c r="Q558" s="31"/>
      <c r="R558" s="31"/>
      <c r="S558" s="31"/>
      <c r="T558" s="31"/>
      <c r="U558" s="31"/>
      <c r="V558" s="31"/>
      <c r="W558" s="31"/>
      <c r="X558" s="46"/>
      <c r="Y558" s="46"/>
      <c r="Z558" s="46"/>
      <c r="AA558" s="46"/>
      <c r="AB558" s="46"/>
      <c r="AC558" s="46"/>
    </row>
    <row r="559" spans="1:29" ht="39.950000000000003" customHeight="1" x14ac:dyDescent="0.45">
      <c r="A559" s="140"/>
      <c r="B559" s="152"/>
      <c r="C559" s="68">
        <v>556</v>
      </c>
      <c r="D559" s="78" t="s">
        <v>457</v>
      </c>
      <c r="E559" s="110" t="s">
        <v>1071</v>
      </c>
      <c r="F559" s="52" t="s">
        <v>528</v>
      </c>
      <c r="G559" s="52" t="s">
        <v>1027</v>
      </c>
      <c r="H559" s="96">
        <v>1038.6600000000001</v>
      </c>
      <c r="I559" s="32"/>
      <c r="J559" s="38">
        <f t="shared" si="16"/>
        <v>0</v>
      </c>
      <c r="K559" s="39" t="str">
        <f t="shared" si="17"/>
        <v>OK</v>
      </c>
      <c r="L559" s="128"/>
      <c r="M559" s="128"/>
      <c r="N559" s="128"/>
      <c r="O559" s="128"/>
      <c r="P559" s="128"/>
      <c r="Q559" s="31"/>
      <c r="R559" s="31"/>
      <c r="S559" s="31"/>
      <c r="T559" s="31"/>
      <c r="U559" s="31"/>
      <c r="V559" s="31"/>
      <c r="W559" s="31"/>
      <c r="X559" s="46"/>
      <c r="Y559" s="46"/>
      <c r="Z559" s="46"/>
      <c r="AA559" s="46"/>
      <c r="AB559" s="46"/>
      <c r="AC559" s="46"/>
    </row>
    <row r="560" spans="1:29" ht="39.950000000000003" customHeight="1" x14ac:dyDescent="0.45">
      <c r="A560" s="140"/>
      <c r="B560" s="152"/>
      <c r="C560" s="67">
        <v>557</v>
      </c>
      <c r="D560" s="78" t="s">
        <v>1072</v>
      </c>
      <c r="E560" s="110" t="s">
        <v>1073</v>
      </c>
      <c r="F560" s="52" t="s">
        <v>35</v>
      </c>
      <c r="G560" s="52" t="s">
        <v>1027</v>
      </c>
      <c r="H560" s="96">
        <v>397.5</v>
      </c>
      <c r="I560" s="32"/>
      <c r="J560" s="38">
        <f>I560-(SUM(L560:AC560))</f>
        <v>0</v>
      </c>
      <c r="K560" s="39" t="str">
        <f t="shared" si="17"/>
        <v>OK</v>
      </c>
      <c r="L560" s="128"/>
      <c r="M560" s="128"/>
      <c r="N560" s="128"/>
      <c r="O560" s="128"/>
      <c r="P560" s="128"/>
      <c r="Q560" s="31"/>
      <c r="R560" s="31"/>
      <c r="S560" s="31"/>
      <c r="T560" s="31"/>
      <c r="U560" s="31"/>
      <c r="V560" s="31"/>
      <c r="W560" s="31"/>
      <c r="X560" s="46"/>
      <c r="Y560" s="46"/>
      <c r="Z560" s="46"/>
      <c r="AA560" s="46"/>
      <c r="AB560" s="46"/>
      <c r="AC560" s="46"/>
    </row>
    <row r="561" spans="1:29" ht="39.950000000000003" customHeight="1" x14ac:dyDescent="0.45">
      <c r="A561" s="140"/>
      <c r="B561" s="152"/>
      <c r="C561" s="68">
        <v>558</v>
      </c>
      <c r="D561" s="85" t="s">
        <v>1074</v>
      </c>
      <c r="E561" s="107" t="s">
        <v>1075</v>
      </c>
      <c r="F561" s="51" t="s">
        <v>228</v>
      </c>
      <c r="G561" s="52" t="s">
        <v>1027</v>
      </c>
      <c r="H561" s="96">
        <v>3272.78</v>
      </c>
      <c r="I561" s="32"/>
      <c r="J561" s="38">
        <f t="shared" ref="J561:J624" si="18">I561-(SUM(L561:AC561))</f>
        <v>0</v>
      </c>
      <c r="K561" s="39" t="str">
        <f t="shared" si="17"/>
        <v>OK</v>
      </c>
      <c r="L561" s="98"/>
      <c r="M561" s="98"/>
      <c r="N561" s="98"/>
      <c r="O561" s="98"/>
      <c r="P561" s="99"/>
      <c r="Q561" s="99"/>
      <c r="R561" s="99"/>
      <c r="S561" s="99"/>
      <c r="T561" s="99"/>
      <c r="U561" s="99"/>
      <c r="V561" s="99"/>
      <c r="W561" s="57"/>
      <c r="X561" s="46"/>
      <c r="Y561" s="46"/>
      <c r="Z561" s="46"/>
      <c r="AA561" s="46"/>
      <c r="AB561" s="46"/>
      <c r="AC561" s="46"/>
    </row>
    <row r="562" spans="1:29" ht="39.950000000000003" customHeight="1" x14ac:dyDescent="0.45">
      <c r="A562" s="140"/>
      <c r="B562" s="152"/>
      <c r="C562" s="68">
        <v>559</v>
      </c>
      <c r="D562" s="78" t="s">
        <v>1199</v>
      </c>
      <c r="E562" s="110" t="s">
        <v>1056</v>
      </c>
      <c r="F562" s="52" t="s">
        <v>99</v>
      </c>
      <c r="G562" s="52" t="s">
        <v>1027</v>
      </c>
      <c r="H562" s="96">
        <v>420.69</v>
      </c>
      <c r="I562" s="32"/>
      <c r="J562" s="38">
        <f t="shared" si="18"/>
        <v>0</v>
      </c>
      <c r="K562" s="39" t="str">
        <f t="shared" si="17"/>
        <v>OK</v>
      </c>
      <c r="L562" s="57"/>
      <c r="M562" s="57"/>
      <c r="N562" s="57"/>
      <c r="O562" s="57"/>
      <c r="P562" s="57"/>
      <c r="Q562" s="57"/>
      <c r="R562" s="57"/>
      <c r="S562" s="57"/>
      <c r="T562" s="57"/>
      <c r="U562" s="57"/>
      <c r="V562" s="57"/>
      <c r="W562" s="57"/>
      <c r="X562" s="46"/>
      <c r="Y562" s="46"/>
      <c r="Z562" s="46"/>
      <c r="AA562" s="46"/>
      <c r="AB562" s="46"/>
      <c r="AC562" s="46"/>
    </row>
    <row r="563" spans="1:29" ht="39.950000000000003" customHeight="1" x14ac:dyDescent="0.45">
      <c r="A563" s="140"/>
      <c r="B563" s="152"/>
      <c r="C563" s="68">
        <v>560</v>
      </c>
      <c r="D563" s="78" t="s">
        <v>1200</v>
      </c>
      <c r="E563" s="110" t="s">
        <v>1076</v>
      </c>
      <c r="F563" s="52" t="s">
        <v>99</v>
      </c>
      <c r="G563" s="52" t="s">
        <v>1027</v>
      </c>
      <c r="H563" s="96">
        <v>1848.19</v>
      </c>
      <c r="I563" s="32"/>
      <c r="J563" s="38">
        <f t="shared" si="18"/>
        <v>0</v>
      </c>
      <c r="K563" s="39" t="str">
        <f t="shared" si="17"/>
        <v>OK</v>
      </c>
      <c r="L563" s="57"/>
      <c r="M563" s="57"/>
      <c r="N563" s="57"/>
      <c r="O563" s="57"/>
      <c r="P563" s="57"/>
      <c r="Q563" s="57"/>
      <c r="R563" s="57"/>
      <c r="S563" s="57"/>
      <c r="T563" s="57"/>
      <c r="U563" s="57"/>
      <c r="V563" s="57"/>
      <c r="W563" s="57"/>
      <c r="X563" s="46"/>
      <c r="Y563" s="46"/>
      <c r="Z563" s="46"/>
      <c r="AA563" s="46"/>
      <c r="AB563" s="46"/>
      <c r="AC563" s="46"/>
    </row>
    <row r="564" spans="1:29" ht="39.950000000000003" customHeight="1" x14ac:dyDescent="0.45">
      <c r="A564" s="140"/>
      <c r="B564" s="152"/>
      <c r="C564" s="68">
        <v>561</v>
      </c>
      <c r="D564" s="85" t="s">
        <v>1077</v>
      </c>
      <c r="E564" s="107" t="s">
        <v>1076</v>
      </c>
      <c r="F564" s="51" t="s">
        <v>228</v>
      </c>
      <c r="G564" s="52" t="s">
        <v>1027</v>
      </c>
      <c r="H564" s="96">
        <v>1403.45</v>
      </c>
      <c r="I564" s="32"/>
      <c r="J564" s="38">
        <f t="shared" si="18"/>
        <v>0</v>
      </c>
      <c r="K564" s="39" t="str">
        <f t="shared" si="17"/>
        <v>OK</v>
      </c>
      <c r="L564" s="57"/>
      <c r="M564" s="57"/>
      <c r="N564" s="57"/>
      <c r="O564" s="57"/>
      <c r="P564" s="57"/>
      <c r="Q564" s="57"/>
      <c r="R564" s="57"/>
      <c r="S564" s="57"/>
      <c r="T564" s="57"/>
      <c r="U564" s="57"/>
      <c r="V564" s="57"/>
      <c r="W564" s="57"/>
      <c r="X564" s="46"/>
      <c r="Y564" s="46"/>
      <c r="Z564" s="46"/>
      <c r="AA564" s="46"/>
      <c r="AB564" s="46"/>
      <c r="AC564" s="46"/>
    </row>
    <row r="565" spans="1:29" ht="39.950000000000003" customHeight="1" x14ac:dyDescent="0.45">
      <c r="A565" s="141"/>
      <c r="B565" s="153"/>
      <c r="C565" s="67">
        <v>562</v>
      </c>
      <c r="D565" s="83" t="s">
        <v>503</v>
      </c>
      <c r="E565" s="107" t="s">
        <v>1078</v>
      </c>
      <c r="F565" s="51" t="s">
        <v>228</v>
      </c>
      <c r="G565" s="52" t="s">
        <v>368</v>
      </c>
      <c r="H565" s="95">
        <v>841.81</v>
      </c>
      <c r="I565" s="32"/>
      <c r="J565" s="38">
        <f t="shared" si="18"/>
        <v>0</v>
      </c>
      <c r="K565" s="39" t="str">
        <f t="shared" si="17"/>
        <v>OK</v>
      </c>
      <c r="L565" s="57"/>
      <c r="M565" s="57"/>
      <c r="N565" s="57"/>
      <c r="O565" s="57"/>
      <c r="P565" s="57"/>
      <c r="Q565" s="57"/>
      <c r="R565" s="57"/>
      <c r="S565" s="57"/>
      <c r="T565" s="57"/>
      <c r="U565" s="57"/>
      <c r="V565" s="57"/>
      <c r="W565" s="57"/>
      <c r="X565" s="46"/>
      <c r="Y565" s="46"/>
      <c r="Z565" s="46"/>
      <c r="AA565" s="46"/>
      <c r="AB565" s="46"/>
      <c r="AC565" s="46"/>
    </row>
    <row r="566" spans="1:29" ht="39.950000000000003" customHeight="1" x14ac:dyDescent="0.45">
      <c r="A566" s="154">
        <v>9</v>
      </c>
      <c r="B566" s="159" t="s">
        <v>740</v>
      </c>
      <c r="C566" s="66">
        <v>563</v>
      </c>
      <c r="D566" s="75" t="s">
        <v>376</v>
      </c>
      <c r="E566" s="104" t="s">
        <v>1079</v>
      </c>
      <c r="F566" s="49" t="s">
        <v>377</v>
      </c>
      <c r="G566" s="49" t="s">
        <v>40</v>
      </c>
      <c r="H566" s="94">
        <v>2.9</v>
      </c>
      <c r="I566" s="32">
        <v>5</v>
      </c>
      <c r="J566" s="38">
        <f t="shared" si="18"/>
        <v>5</v>
      </c>
      <c r="K566" s="39" t="str">
        <f t="shared" si="17"/>
        <v>OK</v>
      </c>
      <c r="L566" s="57"/>
      <c r="M566" s="57"/>
      <c r="N566" s="57"/>
      <c r="O566" s="57"/>
      <c r="P566" s="57"/>
      <c r="Q566" s="57"/>
      <c r="R566" s="57"/>
      <c r="S566" s="57"/>
      <c r="T566" s="57"/>
      <c r="U566" s="57"/>
      <c r="V566" s="57"/>
      <c r="W566" s="57"/>
      <c r="X566" s="46"/>
      <c r="Y566" s="46"/>
      <c r="Z566" s="46"/>
      <c r="AA566" s="46"/>
      <c r="AB566" s="46"/>
      <c r="AC566" s="46"/>
    </row>
    <row r="567" spans="1:29" ht="39.950000000000003" customHeight="1" x14ac:dyDescent="0.45">
      <c r="A567" s="155"/>
      <c r="B567" s="157"/>
      <c r="C567" s="66">
        <v>564</v>
      </c>
      <c r="D567" s="75" t="s">
        <v>378</v>
      </c>
      <c r="E567" s="104" t="s">
        <v>1080</v>
      </c>
      <c r="F567" s="49" t="s">
        <v>35</v>
      </c>
      <c r="G567" s="49" t="s">
        <v>40</v>
      </c>
      <c r="H567" s="94">
        <v>18.46</v>
      </c>
      <c r="I567" s="32"/>
      <c r="J567" s="38">
        <f t="shared" si="18"/>
        <v>0</v>
      </c>
      <c r="K567" s="39" t="str">
        <f t="shared" si="17"/>
        <v>OK</v>
      </c>
      <c r="L567" s="57"/>
      <c r="M567" s="57"/>
      <c r="N567" s="57"/>
      <c r="O567" s="57"/>
      <c r="P567" s="57"/>
      <c r="Q567" s="57"/>
      <c r="R567" s="57"/>
      <c r="S567" s="57"/>
      <c r="T567" s="57"/>
      <c r="U567" s="57"/>
      <c r="V567" s="57"/>
      <c r="W567" s="57"/>
      <c r="X567" s="46"/>
      <c r="Y567" s="46"/>
      <c r="Z567" s="46"/>
      <c r="AA567" s="46"/>
      <c r="AB567" s="46"/>
      <c r="AC567" s="46"/>
    </row>
    <row r="568" spans="1:29" ht="39.950000000000003" customHeight="1" x14ac:dyDescent="0.45">
      <c r="A568" s="155"/>
      <c r="B568" s="157"/>
      <c r="C568" s="66">
        <v>565</v>
      </c>
      <c r="D568" s="75" t="s">
        <v>379</v>
      </c>
      <c r="E568" s="104" t="s">
        <v>1081</v>
      </c>
      <c r="F568" s="49" t="s">
        <v>35</v>
      </c>
      <c r="G568" s="49" t="s">
        <v>40</v>
      </c>
      <c r="H568" s="94">
        <v>8.66</v>
      </c>
      <c r="I568" s="32">
        <v>10</v>
      </c>
      <c r="J568" s="38">
        <f t="shared" si="18"/>
        <v>5</v>
      </c>
      <c r="K568" s="39" t="str">
        <f t="shared" si="17"/>
        <v>OK</v>
      </c>
      <c r="L568" s="57"/>
      <c r="M568" s="57"/>
      <c r="N568" s="57"/>
      <c r="O568" s="57"/>
      <c r="P568" s="57">
        <v>5</v>
      </c>
      <c r="Q568" s="57"/>
      <c r="R568" s="57"/>
      <c r="S568" s="57"/>
      <c r="T568" s="57"/>
      <c r="U568" s="57"/>
      <c r="V568" s="57"/>
      <c r="W568" s="57"/>
      <c r="X568" s="46"/>
      <c r="Y568" s="46"/>
      <c r="Z568" s="46"/>
      <c r="AA568" s="46"/>
      <c r="AB568" s="46"/>
      <c r="AC568" s="46"/>
    </row>
    <row r="569" spans="1:29" ht="39.950000000000003" customHeight="1" x14ac:dyDescent="0.45">
      <c r="A569" s="155"/>
      <c r="B569" s="157"/>
      <c r="C569" s="66">
        <v>566</v>
      </c>
      <c r="D569" s="75" t="s">
        <v>380</v>
      </c>
      <c r="E569" s="104" t="s">
        <v>1082</v>
      </c>
      <c r="F569" s="49" t="s">
        <v>35</v>
      </c>
      <c r="G569" s="49" t="s">
        <v>40</v>
      </c>
      <c r="H569" s="94">
        <v>11.38</v>
      </c>
      <c r="I569" s="32">
        <v>5</v>
      </c>
      <c r="J569" s="38">
        <f t="shared" si="18"/>
        <v>2</v>
      </c>
      <c r="K569" s="39" t="str">
        <f t="shared" si="17"/>
        <v>OK</v>
      </c>
      <c r="L569" s="57"/>
      <c r="M569" s="57"/>
      <c r="N569" s="57"/>
      <c r="O569" s="57"/>
      <c r="P569" s="57">
        <v>3</v>
      </c>
      <c r="Q569" s="57"/>
      <c r="R569" s="57"/>
      <c r="S569" s="57"/>
      <c r="T569" s="57"/>
      <c r="U569" s="57"/>
      <c r="V569" s="57"/>
      <c r="W569" s="57"/>
      <c r="X569" s="46"/>
      <c r="Y569" s="46"/>
      <c r="Z569" s="46"/>
      <c r="AA569" s="46"/>
      <c r="AB569" s="46"/>
      <c r="AC569" s="46"/>
    </row>
    <row r="570" spans="1:29" ht="39.950000000000003" customHeight="1" x14ac:dyDescent="0.45">
      <c r="A570" s="155"/>
      <c r="B570" s="157"/>
      <c r="C570" s="66">
        <v>567</v>
      </c>
      <c r="D570" s="75" t="s">
        <v>381</v>
      </c>
      <c r="E570" s="104" t="s">
        <v>1083</v>
      </c>
      <c r="F570" s="49" t="s">
        <v>35</v>
      </c>
      <c r="G570" s="49" t="s">
        <v>40</v>
      </c>
      <c r="H570" s="94">
        <v>13.56</v>
      </c>
      <c r="I570" s="32">
        <v>5</v>
      </c>
      <c r="J570" s="38">
        <f t="shared" si="18"/>
        <v>5</v>
      </c>
      <c r="K570" s="39" t="str">
        <f t="shared" si="17"/>
        <v>OK</v>
      </c>
      <c r="L570" s="57"/>
      <c r="M570" s="57"/>
      <c r="N570" s="57"/>
      <c r="O570" s="57"/>
      <c r="P570" s="57"/>
      <c r="Q570" s="57"/>
      <c r="R570" s="57"/>
      <c r="S570" s="57"/>
      <c r="T570" s="57"/>
      <c r="U570" s="57"/>
      <c r="V570" s="57"/>
      <c r="W570" s="57"/>
      <c r="X570" s="46"/>
      <c r="Y570" s="46"/>
      <c r="Z570" s="46"/>
      <c r="AA570" s="46"/>
      <c r="AB570" s="46"/>
      <c r="AC570" s="46"/>
    </row>
    <row r="571" spans="1:29" ht="39.950000000000003" customHeight="1" x14ac:dyDescent="0.45">
      <c r="A571" s="155"/>
      <c r="B571" s="157"/>
      <c r="C571" s="63">
        <v>568</v>
      </c>
      <c r="D571" s="75" t="s">
        <v>382</v>
      </c>
      <c r="E571" s="104" t="s">
        <v>1084</v>
      </c>
      <c r="F571" s="49" t="s">
        <v>383</v>
      </c>
      <c r="G571" s="49" t="s">
        <v>384</v>
      </c>
      <c r="H571" s="94">
        <v>38.590000000000003</v>
      </c>
      <c r="I571" s="32">
        <v>2</v>
      </c>
      <c r="J571" s="38">
        <f t="shared" si="18"/>
        <v>1</v>
      </c>
      <c r="K571" s="39" t="str">
        <f t="shared" si="17"/>
        <v>OK</v>
      </c>
      <c r="L571" s="57"/>
      <c r="M571" s="57"/>
      <c r="N571" s="57"/>
      <c r="O571" s="57"/>
      <c r="P571" s="57">
        <v>1</v>
      </c>
      <c r="Q571" s="57"/>
      <c r="R571" s="57"/>
      <c r="S571" s="57"/>
      <c r="T571" s="57"/>
      <c r="U571" s="57"/>
      <c r="V571" s="57"/>
      <c r="W571" s="57"/>
      <c r="X571" s="46"/>
      <c r="Y571" s="46"/>
      <c r="Z571" s="46"/>
      <c r="AA571" s="46"/>
      <c r="AB571" s="46"/>
      <c r="AC571" s="46"/>
    </row>
    <row r="572" spans="1:29" ht="39.950000000000003" customHeight="1" x14ac:dyDescent="0.45">
      <c r="A572" s="155"/>
      <c r="B572" s="157"/>
      <c r="C572" s="66">
        <v>569</v>
      </c>
      <c r="D572" s="75" t="s">
        <v>385</v>
      </c>
      <c r="E572" s="104" t="s">
        <v>1085</v>
      </c>
      <c r="F572" s="49" t="s">
        <v>35</v>
      </c>
      <c r="G572" s="49" t="s">
        <v>40</v>
      </c>
      <c r="H572" s="94">
        <v>19.7</v>
      </c>
      <c r="I572" s="32">
        <v>10</v>
      </c>
      <c r="J572" s="38">
        <f t="shared" si="18"/>
        <v>6</v>
      </c>
      <c r="K572" s="39" t="str">
        <f t="shared" si="17"/>
        <v>OK</v>
      </c>
      <c r="L572" s="57"/>
      <c r="M572" s="57"/>
      <c r="N572" s="57"/>
      <c r="O572" s="57"/>
      <c r="P572" s="57">
        <v>4</v>
      </c>
      <c r="Q572" s="57"/>
      <c r="R572" s="57"/>
      <c r="S572" s="57"/>
      <c r="T572" s="57"/>
      <c r="U572" s="57"/>
      <c r="V572" s="57"/>
      <c r="W572" s="57"/>
      <c r="X572" s="46"/>
      <c r="Y572" s="46"/>
      <c r="Z572" s="46"/>
      <c r="AA572" s="46"/>
      <c r="AB572" s="46"/>
      <c r="AC572" s="46"/>
    </row>
    <row r="573" spans="1:29" ht="39.950000000000003" customHeight="1" x14ac:dyDescent="0.45">
      <c r="A573" s="155"/>
      <c r="B573" s="157"/>
      <c r="C573" s="63">
        <v>570</v>
      </c>
      <c r="D573" s="75" t="s">
        <v>386</v>
      </c>
      <c r="E573" s="104" t="s">
        <v>1086</v>
      </c>
      <c r="F573" s="49" t="s">
        <v>232</v>
      </c>
      <c r="G573" s="49" t="s">
        <v>40</v>
      </c>
      <c r="H573" s="94">
        <v>12.8</v>
      </c>
      <c r="I573" s="32"/>
      <c r="J573" s="38">
        <f t="shared" si="18"/>
        <v>0</v>
      </c>
      <c r="K573" s="39" t="str">
        <f t="shared" si="17"/>
        <v>OK</v>
      </c>
      <c r="L573" s="57"/>
      <c r="M573" s="57"/>
      <c r="N573" s="57"/>
      <c r="O573" s="57"/>
      <c r="P573" s="57"/>
      <c r="Q573" s="57"/>
      <c r="R573" s="57"/>
      <c r="S573" s="57"/>
      <c r="T573" s="57"/>
      <c r="U573" s="57"/>
      <c r="V573" s="57"/>
      <c r="W573" s="57"/>
      <c r="X573" s="46"/>
      <c r="Y573" s="46"/>
      <c r="Z573" s="46"/>
      <c r="AA573" s="46"/>
      <c r="AB573" s="46"/>
      <c r="AC573" s="46"/>
    </row>
    <row r="574" spans="1:29" ht="39.950000000000003" customHeight="1" x14ac:dyDescent="0.45">
      <c r="A574" s="155"/>
      <c r="B574" s="157"/>
      <c r="C574" s="63">
        <v>571</v>
      </c>
      <c r="D574" s="75" t="s">
        <v>1087</v>
      </c>
      <c r="E574" s="104" t="s">
        <v>1088</v>
      </c>
      <c r="F574" s="49" t="s">
        <v>4</v>
      </c>
      <c r="G574" s="50" t="s">
        <v>384</v>
      </c>
      <c r="H574" s="93">
        <v>9.75</v>
      </c>
      <c r="I574" s="32"/>
      <c r="J574" s="38">
        <f t="shared" si="18"/>
        <v>0</v>
      </c>
      <c r="K574" s="39" t="str">
        <f t="shared" si="17"/>
        <v>OK</v>
      </c>
      <c r="L574" s="57"/>
      <c r="M574" s="57"/>
      <c r="N574" s="57"/>
      <c r="O574" s="57"/>
      <c r="P574" s="57"/>
      <c r="Q574" s="57"/>
      <c r="R574" s="57"/>
      <c r="S574" s="57"/>
      <c r="T574" s="57"/>
      <c r="U574" s="57"/>
      <c r="V574" s="57"/>
      <c r="W574" s="57"/>
      <c r="X574" s="46"/>
      <c r="Y574" s="46"/>
      <c r="Z574" s="46"/>
      <c r="AA574" s="46"/>
      <c r="AB574" s="46"/>
      <c r="AC574" s="46"/>
    </row>
    <row r="575" spans="1:29" ht="39.950000000000003" customHeight="1" x14ac:dyDescent="0.45">
      <c r="A575" s="155"/>
      <c r="B575" s="157"/>
      <c r="C575" s="66">
        <v>572</v>
      </c>
      <c r="D575" s="75" t="s">
        <v>1089</v>
      </c>
      <c r="E575" s="104" t="s">
        <v>1090</v>
      </c>
      <c r="F575" s="50" t="s">
        <v>35</v>
      </c>
      <c r="G575" s="50" t="s">
        <v>1027</v>
      </c>
      <c r="H575" s="93">
        <v>999.99</v>
      </c>
      <c r="I575" s="32"/>
      <c r="J575" s="38">
        <f t="shared" si="18"/>
        <v>0</v>
      </c>
      <c r="K575" s="39" t="str">
        <f t="shared" si="17"/>
        <v>OK</v>
      </c>
      <c r="L575" s="57"/>
      <c r="M575" s="57"/>
      <c r="N575" s="57"/>
      <c r="O575" s="57"/>
      <c r="P575" s="57"/>
      <c r="Q575" s="57"/>
      <c r="R575" s="57"/>
      <c r="S575" s="57"/>
      <c r="T575" s="57"/>
      <c r="U575" s="57"/>
      <c r="V575" s="57"/>
      <c r="W575" s="57"/>
      <c r="X575" s="46"/>
      <c r="Y575" s="46"/>
      <c r="Z575" s="46"/>
      <c r="AA575" s="46"/>
      <c r="AB575" s="46"/>
      <c r="AC575" s="46"/>
    </row>
    <row r="576" spans="1:29" ht="39.950000000000003" customHeight="1" x14ac:dyDescent="0.45">
      <c r="A576" s="155"/>
      <c r="B576" s="157"/>
      <c r="C576" s="63">
        <v>573</v>
      </c>
      <c r="D576" s="76" t="s">
        <v>1091</v>
      </c>
      <c r="E576" s="105" t="s">
        <v>1084</v>
      </c>
      <c r="F576" s="49" t="s">
        <v>35</v>
      </c>
      <c r="G576" s="50" t="s">
        <v>384</v>
      </c>
      <c r="H576" s="93">
        <v>34.049999999999997</v>
      </c>
      <c r="I576" s="32"/>
      <c r="J576" s="38">
        <f t="shared" si="18"/>
        <v>0</v>
      </c>
      <c r="K576" s="39" t="str">
        <f t="shared" si="17"/>
        <v>OK</v>
      </c>
      <c r="L576" s="57"/>
      <c r="M576" s="57"/>
      <c r="N576" s="57"/>
      <c r="O576" s="57"/>
      <c r="P576" s="57"/>
      <c r="Q576" s="57"/>
      <c r="R576" s="57"/>
      <c r="S576" s="57"/>
      <c r="T576" s="57"/>
      <c r="U576" s="57"/>
      <c r="V576" s="57"/>
      <c r="W576" s="57"/>
      <c r="X576" s="46"/>
      <c r="Y576" s="46"/>
      <c r="Z576" s="46"/>
      <c r="AA576" s="46"/>
      <c r="AB576" s="46"/>
      <c r="AC576" s="46"/>
    </row>
    <row r="577" spans="1:29" ht="39.950000000000003" customHeight="1" x14ac:dyDescent="0.45">
      <c r="A577" s="155"/>
      <c r="B577" s="157"/>
      <c r="C577" s="63">
        <v>574</v>
      </c>
      <c r="D577" s="89" t="s">
        <v>1092</v>
      </c>
      <c r="E577" s="116" t="s">
        <v>1093</v>
      </c>
      <c r="F577" s="50" t="s">
        <v>1094</v>
      </c>
      <c r="G577" s="50" t="s">
        <v>40</v>
      </c>
      <c r="H577" s="93">
        <v>12.9</v>
      </c>
      <c r="I577" s="32"/>
      <c r="J577" s="38">
        <f t="shared" si="18"/>
        <v>0</v>
      </c>
      <c r="K577" s="39" t="str">
        <f t="shared" si="17"/>
        <v>OK</v>
      </c>
      <c r="L577" s="57"/>
      <c r="M577" s="57"/>
      <c r="N577" s="57"/>
      <c r="O577" s="57"/>
      <c r="P577" s="57"/>
      <c r="Q577" s="57"/>
      <c r="R577" s="57"/>
      <c r="S577" s="57"/>
      <c r="T577" s="57"/>
      <c r="U577" s="57"/>
      <c r="V577" s="57"/>
      <c r="W577" s="57"/>
      <c r="X577" s="46"/>
      <c r="Y577" s="46"/>
      <c r="Z577" s="46"/>
      <c r="AA577" s="46"/>
      <c r="AB577" s="46"/>
      <c r="AC577" s="46"/>
    </row>
    <row r="578" spans="1:29" ht="39.950000000000003" customHeight="1" x14ac:dyDescent="0.45">
      <c r="A578" s="155"/>
      <c r="B578" s="157"/>
      <c r="C578" s="63">
        <v>575</v>
      </c>
      <c r="D578" s="75" t="s">
        <v>1095</v>
      </c>
      <c r="E578" s="104" t="s">
        <v>1088</v>
      </c>
      <c r="F578" s="50" t="s">
        <v>228</v>
      </c>
      <c r="G578" s="50" t="s">
        <v>384</v>
      </c>
      <c r="H578" s="93">
        <v>38.33</v>
      </c>
      <c r="I578" s="32"/>
      <c r="J578" s="38">
        <f t="shared" si="18"/>
        <v>0</v>
      </c>
      <c r="K578" s="39" t="str">
        <f t="shared" si="17"/>
        <v>OK</v>
      </c>
      <c r="L578" s="57"/>
      <c r="M578" s="57"/>
      <c r="N578" s="57"/>
      <c r="O578" s="57"/>
      <c r="P578" s="57"/>
      <c r="Q578" s="57"/>
      <c r="R578" s="57"/>
      <c r="S578" s="57"/>
      <c r="T578" s="57"/>
      <c r="U578" s="57"/>
      <c r="V578" s="57"/>
      <c r="W578" s="57"/>
      <c r="X578" s="46"/>
      <c r="Y578" s="46"/>
      <c r="Z578" s="46"/>
      <c r="AA578" s="46"/>
      <c r="AB578" s="46"/>
      <c r="AC578" s="46"/>
    </row>
    <row r="579" spans="1:29" ht="39.950000000000003" customHeight="1" x14ac:dyDescent="0.45">
      <c r="A579" s="155"/>
      <c r="B579" s="157"/>
      <c r="C579" s="63">
        <v>576</v>
      </c>
      <c r="D579" s="76" t="s">
        <v>1096</v>
      </c>
      <c r="E579" s="105" t="s">
        <v>1088</v>
      </c>
      <c r="F579" s="49" t="s">
        <v>228</v>
      </c>
      <c r="G579" s="50" t="s">
        <v>384</v>
      </c>
      <c r="H579" s="93">
        <v>46.03</v>
      </c>
      <c r="I579" s="32"/>
      <c r="J579" s="38">
        <f t="shared" si="18"/>
        <v>0</v>
      </c>
      <c r="K579" s="39" t="str">
        <f t="shared" si="17"/>
        <v>OK</v>
      </c>
      <c r="L579" s="57"/>
      <c r="M579" s="57"/>
      <c r="N579" s="57"/>
      <c r="O579" s="57"/>
      <c r="P579" s="57"/>
      <c r="Q579" s="57"/>
      <c r="R579" s="57"/>
      <c r="S579" s="57"/>
      <c r="T579" s="57"/>
      <c r="U579" s="57"/>
      <c r="V579" s="57"/>
      <c r="W579" s="57"/>
      <c r="X579" s="46"/>
      <c r="Y579" s="46"/>
      <c r="Z579" s="46"/>
      <c r="AA579" s="46"/>
      <c r="AB579" s="46"/>
      <c r="AC579" s="46"/>
    </row>
    <row r="580" spans="1:29" ht="39.950000000000003" customHeight="1" x14ac:dyDescent="0.45">
      <c r="A580" s="155"/>
      <c r="B580" s="157"/>
      <c r="C580" s="63">
        <v>577</v>
      </c>
      <c r="D580" s="76" t="s">
        <v>1097</v>
      </c>
      <c r="E580" s="105" t="s">
        <v>1084</v>
      </c>
      <c r="F580" s="49" t="s">
        <v>35</v>
      </c>
      <c r="G580" s="50" t="s">
        <v>384</v>
      </c>
      <c r="H580" s="93">
        <v>54.5</v>
      </c>
      <c r="I580" s="32"/>
      <c r="J580" s="38">
        <f t="shared" si="18"/>
        <v>0</v>
      </c>
      <c r="K580" s="39" t="str">
        <f t="shared" si="17"/>
        <v>OK</v>
      </c>
      <c r="L580" s="57"/>
      <c r="M580" s="57"/>
      <c r="N580" s="57"/>
      <c r="O580" s="57"/>
      <c r="P580" s="57"/>
      <c r="Q580" s="57"/>
      <c r="R580" s="57"/>
      <c r="S580" s="57"/>
      <c r="T580" s="57"/>
      <c r="U580" s="57"/>
      <c r="V580" s="57"/>
      <c r="W580" s="57"/>
      <c r="X580" s="46"/>
      <c r="Y580" s="46"/>
      <c r="Z580" s="46"/>
      <c r="AA580" s="46"/>
      <c r="AB580" s="46"/>
      <c r="AC580" s="46"/>
    </row>
    <row r="581" spans="1:29" ht="39.950000000000003" customHeight="1" x14ac:dyDescent="0.45">
      <c r="A581" s="155"/>
      <c r="B581" s="157"/>
      <c r="C581" s="66">
        <v>578</v>
      </c>
      <c r="D581" s="75" t="s">
        <v>1098</v>
      </c>
      <c r="E581" s="104" t="s">
        <v>1081</v>
      </c>
      <c r="F581" s="49" t="s">
        <v>35</v>
      </c>
      <c r="G581" s="50" t="s">
        <v>40</v>
      </c>
      <c r="H581" s="93">
        <v>16.21</v>
      </c>
      <c r="I581" s="32"/>
      <c r="J581" s="38">
        <f t="shared" si="18"/>
        <v>0</v>
      </c>
      <c r="K581" s="39" t="str">
        <f t="shared" ref="K581:K644" si="19">IF(J581&lt;0,"ATENÇÃO","OK")</f>
        <v>OK</v>
      </c>
      <c r="L581" s="57"/>
      <c r="M581" s="57"/>
      <c r="N581" s="57"/>
      <c r="O581" s="57"/>
      <c r="P581" s="57"/>
      <c r="Q581" s="57"/>
      <c r="R581" s="57"/>
      <c r="S581" s="57"/>
      <c r="T581" s="57"/>
      <c r="U581" s="57"/>
      <c r="V581" s="57"/>
      <c r="W581" s="57"/>
      <c r="X581" s="46"/>
      <c r="Y581" s="46"/>
      <c r="Z581" s="46"/>
      <c r="AA581" s="46"/>
      <c r="AB581" s="46"/>
      <c r="AC581" s="46"/>
    </row>
    <row r="582" spans="1:29" ht="39.950000000000003" customHeight="1" x14ac:dyDescent="0.45">
      <c r="A582" s="155"/>
      <c r="B582" s="157"/>
      <c r="C582" s="66">
        <v>579</v>
      </c>
      <c r="D582" s="75" t="s">
        <v>1099</v>
      </c>
      <c r="E582" s="104" t="s">
        <v>1079</v>
      </c>
      <c r="F582" s="50" t="s">
        <v>35</v>
      </c>
      <c r="G582" s="50" t="s">
        <v>40</v>
      </c>
      <c r="H582" s="93">
        <v>18.8</v>
      </c>
      <c r="I582" s="32"/>
      <c r="J582" s="38">
        <f t="shared" si="18"/>
        <v>0</v>
      </c>
      <c r="K582" s="39" t="str">
        <f t="shared" si="19"/>
        <v>OK</v>
      </c>
      <c r="L582" s="57"/>
      <c r="M582" s="57"/>
      <c r="N582" s="57"/>
      <c r="O582" s="57"/>
      <c r="P582" s="57"/>
      <c r="Q582" s="57"/>
      <c r="R582" s="57"/>
      <c r="S582" s="57"/>
      <c r="T582" s="57"/>
      <c r="U582" s="57"/>
      <c r="V582" s="57"/>
      <c r="W582" s="57"/>
      <c r="X582" s="46"/>
      <c r="Y582" s="46"/>
      <c r="Z582" s="46"/>
      <c r="AA582" s="46"/>
      <c r="AB582" s="46"/>
      <c r="AC582" s="46"/>
    </row>
    <row r="583" spans="1:29" ht="39.950000000000003" customHeight="1" x14ac:dyDescent="0.45">
      <c r="A583" s="155"/>
      <c r="B583" s="157"/>
      <c r="C583" s="66">
        <v>580</v>
      </c>
      <c r="D583" s="75" t="s">
        <v>1100</v>
      </c>
      <c r="E583" s="104" t="s">
        <v>1079</v>
      </c>
      <c r="F583" s="50" t="s">
        <v>31</v>
      </c>
      <c r="G583" s="50" t="s">
        <v>40</v>
      </c>
      <c r="H583" s="93">
        <v>670</v>
      </c>
      <c r="I583" s="32"/>
      <c r="J583" s="38">
        <f t="shared" si="18"/>
        <v>0</v>
      </c>
      <c r="K583" s="39" t="str">
        <f t="shared" si="19"/>
        <v>OK</v>
      </c>
      <c r="L583" s="57"/>
      <c r="M583" s="57"/>
      <c r="N583" s="57"/>
      <c r="O583" s="57"/>
      <c r="P583" s="57"/>
      <c r="Q583" s="57"/>
      <c r="R583" s="57"/>
      <c r="S583" s="57"/>
      <c r="T583" s="57"/>
      <c r="U583" s="57"/>
      <c r="V583" s="57"/>
      <c r="W583" s="57"/>
      <c r="X583" s="46"/>
      <c r="Y583" s="46"/>
      <c r="Z583" s="46"/>
      <c r="AA583" s="46"/>
      <c r="AB583" s="46"/>
      <c r="AC583" s="46"/>
    </row>
    <row r="584" spans="1:29" ht="39.950000000000003" customHeight="1" x14ac:dyDescent="0.45">
      <c r="A584" s="156"/>
      <c r="B584" s="158"/>
      <c r="C584" s="66">
        <v>581</v>
      </c>
      <c r="D584" s="75" t="s">
        <v>1101</v>
      </c>
      <c r="E584" s="104" t="s">
        <v>1102</v>
      </c>
      <c r="F584" s="50" t="s">
        <v>232</v>
      </c>
      <c r="G584" s="50" t="s">
        <v>40</v>
      </c>
      <c r="H584" s="93">
        <v>21.5</v>
      </c>
      <c r="I584" s="32"/>
      <c r="J584" s="38">
        <f t="shared" si="18"/>
        <v>0</v>
      </c>
      <c r="K584" s="39" t="str">
        <f t="shared" si="19"/>
        <v>OK</v>
      </c>
      <c r="L584" s="57"/>
      <c r="M584" s="57"/>
      <c r="N584" s="57"/>
      <c r="O584" s="57"/>
      <c r="P584" s="57"/>
      <c r="Q584" s="57"/>
      <c r="R584" s="57"/>
      <c r="S584" s="57"/>
      <c r="T584" s="57"/>
      <c r="U584" s="57"/>
      <c r="V584" s="57"/>
      <c r="W584" s="57"/>
      <c r="X584" s="46"/>
      <c r="Y584" s="46"/>
      <c r="Z584" s="46"/>
      <c r="AA584" s="46"/>
      <c r="AB584" s="46"/>
      <c r="AC584" s="46"/>
    </row>
    <row r="585" spans="1:29" ht="39.950000000000003" customHeight="1" x14ac:dyDescent="0.45">
      <c r="A585" s="139">
        <v>10</v>
      </c>
      <c r="B585" s="151" t="s">
        <v>1103</v>
      </c>
      <c r="C585" s="67">
        <v>582</v>
      </c>
      <c r="D585" s="78" t="s">
        <v>387</v>
      </c>
      <c r="E585" s="107" t="s">
        <v>1104</v>
      </c>
      <c r="F585" s="51" t="s">
        <v>35</v>
      </c>
      <c r="G585" s="51" t="s">
        <v>36</v>
      </c>
      <c r="H585" s="95">
        <v>19.2</v>
      </c>
      <c r="I585" s="32">
        <v>4</v>
      </c>
      <c r="J585" s="38">
        <f t="shared" si="18"/>
        <v>0</v>
      </c>
      <c r="K585" s="39" t="str">
        <f t="shared" si="19"/>
        <v>OK</v>
      </c>
      <c r="L585" s="57"/>
      <c r="M585" s="57"/>
      <c r="N585" s="57"/>
      <c r="O585" s="57">
        <v>4</v>
      </c>
      <c r="P585" s="57"/>
      <c r="Q585" s="57"/>
      <c r="R585" s="57"/>
      <c r="S585" s="57"/>
      <c r="T585" s="57"/>
      <c r="U585" s="57"/>
      <c r="V585" s="57"/>
      <c r="W585" s="57"/>
      <c r="X585" s="46"/>
      <c r="Y585" s="46"/>
      <c r="Z585" s="46"/>
      <c r="AA585" s="46"/>
      <c r="AB585" s="46"/>
      <c r="AC585" s="46"/>
    </row>
    <row r="586" spans="1:29" ht="39.950000000000003" customHeight="1" x14ac:dyDescent="0.45">
      <c r="A586" s="140"/>
      <c r="B586" s="152"/>
      <c r="C586" s="67">
        <v>583</v>
      </c>
      <c r="D586" s="78" t="s">
        <v>388</v>
      </c>
      <c r="E586" s="107" t="s">
        <v>1105</v>
      </c>
      <c r="F586" s="51" t="s">
        <v>35</v>
      </c>
      <c r="G586" s="51" t="s">
        <v>36</v>
      </c>
      <c r="H586" s="95">
        <v>25.95</v>
      </c>
      <c r="I586" s="32">
        <v>4</v>
      </c>
      <c r="J586" s="38">
        <f t="shared" si="18"/>
        <v>0</v>
      </c>
      <c r="K586" s="39" t="str">
        <f t="shared" si="19"/>
        <v>OK</v>
      </c>
      <c r="L586" s="57"/>
      <c r="M586" s="57"/>
      <c r="N586" s="57"/>
      <c r="O586" s="57">
        <v>4</v>
      </c>
      <c r="P586" s="57"/>
      <c r="Q586" s="57"/>
      <c r="R586" s="57"/>
      <c r="S586" s="57"/>
      <c r="T586" s="57"/>
      <c r="U586" s="57"/>
      <c r="V586" s="57"/>
      <c r="W586" s="57"/>
      <c r="X586" s="46"/>
      <c r="Y586" s="46"/>
      <c r="Z586" s="46"/>
      <c r="AA586" s="46"/>
      <c r="AB586" s="46"/>
      <c r="AC586" s="46"/>
    </row>
    <row r="587" spans="1:29" ht="39.950000000000003" customHeight="1" x14ac:dyDescent="0.45">
      <c r="A587" s="140"/>
      <c r="B587" s="152"/>
      <c r="C587" s="67">
        <v>584</v>
      </c>
      <c r="D587" s="78" t="s">
        <v>389</v>
      </c>
      <c r="E587" s="107" t="s">
        <v>1106</v>
      </c>
      <c r="F587" s="51" t="s">
        <v>35</v>
      </c>
      <c r="G587" s="51" t="s">
        <v>36</v>
      </c>
      <c r="H587" s="95">
        <v>9.89</v>
      </c>
      <c r="I587" s="32">
        <v>5</v>
      </c>
      <c r="J587" s="38">
        <f t="shared" si="18"/>
        <v>0</v>
      </c>
      <c r="K587" s="39" t="str">
        <f t="shared" si="19"/>
        <v>OK</v>
      </c>
      <c r="L587" s="57"/>
      <c r="M587" s="57"/>
      <c r="N587" s="57"/>
      <c r="O587" s="57">
        <v>5</v>
      </c>
      <c r="P587" s="57"/>
      <c r="Q587" s="57"/>
      <c r="R587" s="57"/>
      <c r="S587" s="57"/>
      <c r="T587" s="57"/>
      <c r="U587" s="57"/>
      <c r="V587" s="57"/>
      <c r="W587" s="57"/>
      <c r="X587" s="46"/>
      <c r="Y587" s="46"/>
      <c r="Z587" s="46"/>
      <c r="AA587" s="46"/>
      <c r="AB587" s="46"/>
      <c r="AC587" s="46"/>
    </row>
    <row r="588" spans="1:29" ht="39.950000000000003" customHeight="1" x14ac:dyDescent="0.45">
      <c r="A588" s="140"/>
      <c r="B588" s="152"/>
      <c r="C588" s="67">
        <v>585</v>
      </c>
      <c r="D588" s="78" t="s">
        <v>390</v>
      </c>
      <c r="E588" s="107" t="s">
        <v>1107</v>
      </c>
      <c r="F588" s="51" t="s">
        <v>35</v>
      </c>
      <c r="G588" s="51" t="s">
        <v>36</v>
      </c>
      <c r="H588" s="95">
        <v>18</v>
      </c>
      <c r="I588" s="32"/>
      <c r="J588" s="38">
        <f t="shared" si="18"/>
        <v>0</v>
      </c>
      <c r="K588" s="39" t="str">
        <f t="shared" si="19"/>
        <v>OK</v>
      </c>
      <c r="L588" s="57"/>
      <c r="M588" s="57"/>
      <c r="N588" s="57"/>
      <c r="O588" s="57"/>
      <c r="P588" s="57"/>
      <c r="Q588" s="57"/>
      <c r="R588" s="57"/>
      <c r="S588" s="57"/>
      <c r="T588" s="57"/>
      <c r="U588" s="57"/>
      <c r="V588" s="57"/>
      <c r="W588" s="57"/>
      <c r="X588" s="46"/>
      <c r="Y588" s="46"/>
      <c r="Z588" s="46"/>
      <c r="AA588" s="46"/>
      <c r="AB588" s="46"/>
      <c r="AC588" s="46"/>
    </row>
    <row r="589" spans="1:29" ht="39.950000000000003" customHeight="1" x14ac:dyDescent="0.45">
      <c r="A589" s="140"/>
      <c r="B589" s="152"/>
      <c r="C589" s="67">
        <v>586</v>
      </c>
      <c r="D589" s="78" t="s">
        <v>391</v>
      </c>
      <c r="E589" s="107" t="s">
        <v>1108</v>
      </c>
      <c r="F589" s="51" t="s">
        <v>35</v>
      </c>
      <c r="G589" s="51" t="s">
        <v>36</v>
      </c>
      <c r="H589" s="95">
        <v>19.75</v>
      </c>
      <c r="I589" s="32"/>
      <c r="J589" s="38">
        <f t="shared" si="18"/>
        <v>0</v>
      </c>
      <c r="K589" s="39" t="str">
        <f t="shared" si="19"/>
        <v>OK</v>
      </c>
      <c r="L589" s="57"/>
      <c r="M589" s="57"/>
      <c r="N589" s="57"/>
      <c r="O589" s="57"/>
      <c r="P589" s="57"/>
      <c r="Q589" s="57"/>
      <c r="R589" s="57"/>
      <c r="S589" s="57"/>
      <c r="T589" s="57"/>
      <c r="U589" s="57"/>
      <c r="V589" s="57"/>
      <c r="W589" s="57"/>
      <c r="X589" s="46"/>
      <c r="Y589" s="46"/>
      <c r="Z589" s="46"/>
      <c r="AA589" s="46"/>
      <c r="AB589" s="46"/>
      <c r="AC589" s="46"/>
    </row>
    <row r="590" spans="1:29" ht="39.950000000000003" customHeight="1" x14ac:dyDescent="0.45">
      <c r="A590" s="140"/>
      <c r="B590" s="152"/>
      <c r="C590" s="67">
        <v>587</v>
      </c>
      <c r="D590" s="79" t="s">
        <v>392</v>
      </c>
      <c r="E590" s="113" t="s">
        <v>1109</v>
      </c>
      <c r="F590" s="51" t="s">
        <v>35</v>
      </c>
      <c r="G590" s="51" t="s">
        <v>36</v>
      </c>
      <c r="H590" s="95">
        <v>48.78</v>
      </c>
      <c r="I590" s="32"/>
      <c r="J590" s="38">
        <f t="shared" si="18"/>
        <v>0</v>
      </c>
      <c r="K590" s="39" t="str">
        <f t="shared" si="19"/>
        <v>OK</v>
      </c>
      <c r="L590" s="57"/>
      <c r="M590" s="57"/>
      <c r="N590" s="57"/>
      <c r="O590" s="57"/>
      <c r="P590" s="57"/>
      <c r="Q590" s="57"/>
      <c r="R590" s="57"/>
      <c r="S590" s="57"/>
      <c r="T590" s="57"/>
      <c r="U590" s="57"/>
      <c r="V590" s="57"/>
      <c r="W590" s="57"/>
      <c r="X590" s="46"/>
      <c r="Y590" s="46"/>
      <c r="Z590" s="46"/>
      <c r="AA590" s="46"/>
      <c r="AB590" s="46"/>
      <c r="AC590" s="46"/>
    </row>
    <row r="591" spans="1:29" ht="39.950000000000003" customHeight="1" x14ac:dyDescent="0.45">
      <c r="A591" s="140"/>
      <c r="B591" s="152"/>
      <c r="C591" s="67">
        <v>588</v>
      </c>
      <c r="D591" s="78" t="s">
        <v>393</v>
      </c>
      <c r="E591" s="107" t="s">
        <v>1110</v>
      </c>
      <c r="F591" s="51" t="s">
        <v>394</v>
      </c>
      <c r="G591" s="51" t="s">
        <v>36</v>
      </c>
      <c r="H591" s="95">
        <v>132.59</v>
      </c>
      <c r="I591" s="32"/>
      <c r="J591" s="38">
        <f t="shared" si="18"/>
        <v>0</v>
      </c>
      <c r="K591" s="39" t="str">
        <f t="shared" si="19"/>
        <v>OK</v>
      </c>
      <c r="L591" s="57"/>
      <c r="M591" s="57"/>
      <c r="N591" s="57"/>
      <c r="O591" s="57"/>
      <c r="P591" s="57"/>
      <c r="Q591" s="57"/>
      <c r="R591" s="57"/>
      <c r="S591" s="57"/>
      <c r="T591" s="57"/>
      <c r="U591" s="57"/>
      <c r="V591" s="57"/>
      <c r="W591" s="57"/>
      <c r="X591" s="46"/>
      <c r="Y591" s="46"/>
      <c r="Z591" s="46"/>
      <c r="AA591" s="46"/>
      <c r="AB591" s="46"/>
      <c r="AC591" s="46"/>
    </row>
    <row r="592" spans="1:29" ht="39.950000000000003" customHeight="1" x14ac:dyDescent="0.45">
      <c r="A592" s="140"/>
      <c r="B592" s="152"/>
      <c r="C592" s="67">
        <v>589</v>
      </c>
      <c r="D592" s="78" t="s">
        <v>1111</v>
      </c>
      <c r="E592" s="107" t="s">
        <v>1112</v>
      </c>
      <c r="F592" s="51" t="s">
        <v>395</v>
      </c>
      <c r="G592" s="51" t="s">
        <v>36</v>
      </c>
      <c r="H592" s="95">
        <v>8.49</v>
      </c>
      <c r="I592" s="32"/>
      <c r="J592" s="38">
        <f t="shared" si="18"/>
        <v>0</v>
      </c>
      <c r="K592" s="39" t="str">
        <f t="shared" si="19"/>
        <v>OK</v>
      </c>
      <c r="L592" s="57"/>
      <c r="M592" s="57"/>
      <c r="N592" s="57"/>
      <c r="O592" s="57"/>
      <c r="P592" s="57"/>
      <c r="Q592" s="57"/>
      <c r="R592" s="57"/>
      <c r="S592" s="57"/>
      <c r="T592" s="57"/>
      <c r="U592" s="57"/>
      <c r="V592" s="57"/>
      <c r="W592" s="57"/>
      <c r="X592" s="46"/>
      <c r="Y592" s="46"/>
      <c r="Z592" s="46"/>
      <c r="AA592" s="46"/>
      <c r="AB592" s="46"/>
      <c r="AC592" s="46"/>
    </row>
    <row r="593" spans="1:29" ht="39.950000000000003" customHeight="1" x14ac:dyDescent="0.45">
      <c r="A593" s="140"/>
      <c r="B593" s="152"/>
      <c r="C593" s="68">
        <v>590</v>
      </c>
      <c r="D593" s="78" t="s">
        <v>396</v>
      </c>
      <c r="E593" s="107" t="s">
        <v>1113</v>
      </c>
      <c r="F593" s="51" t="s">
        <v>99</v>
      </c>
      <c r="G593" s="51" t="s">
        <v>36</v>
      </c>
      <c r="H593" s="95">
        <v>174.2</v>
      </c>
      <c r="I593" s="32"/>
      <c r="J593" s="38">
        <f t="shared" si="18"/>
        <v>0</v>
      </c>
      <c r="K593" s="39" t="str">
        <f t="shared" si="19"/>
        <v>OK</v>
      </c>
      <c r="L593" s="57"/>
      <c r="M593" s="57"/>
      <c r="N593" s="57"/>
      <c r="O593" s="57"/>
      <c r="P593" s="57"/>
      <c r="Q593" s="57"/>
      <c r="R593" s="57"/>
      <c r="S593" s="57"/>
      <c r="T593" s="57"/>
      <c r="U593" s="57"/>
      <c r="V593" s="57"/>
      <c r="W593" s="57"/>
      <c r="X593" s="46"/>
      <c r="Y593" s="46"/>
      <c r="Z593" s="46"/>
      <c r="AA593" s="46"/>
      <c r="AB593" s="46"/>
      <c r="AC593" s="46"/>
    </row>
    <row r="594" spans="1:29" ht="39.950000000000003" customHeight="1" x14ac:dyDescent="0.45">
      <c r="A594" s="140"/>
      <c r="B594" s="152"/>
      <c r="C594" s="67">
        <v>591</v>
      </c>
      <c r="D594" s="78" t="s">
        <v>425</v>
      </c>
      <c r="E594" s="107" t="s">
        <v>1114</v>
      </c>
      <c r="F594" s="51" t="s">
        <v>35</v>
      </c>
      <c r="G594" s="51" t="s">
        <v>36</v>
      </c>
      <c r="H594" s="95">
        <v>16.850000000000001</v>
      </c>
      <c r="I594" s="32"/>
      <c r="J594" s="38">
        <f t="shared" si="18"/>
        <v>0</v>
      </c>
      <c r="K594" s="39" t="str">
        <f t="shared" si="19"/>
        <v>OK</v>
      </c>
      <c r="L594" s="57"/>
      <c r="M594" s="57"/>
      <c r="N594" s="57"/>
      <c r="O594" s="57"/>
      <c r="P594" s="57"/>
      <c r="Q594" s="57"/>
      <c r="R594" s="57"/>
      <c r="S594" s="57"/>
      <c r="T594" s="57"/>
      <c r="U594" s="57"/>
      <c r="V594" s="57"/>
      <c r="W594" s="57"/>
      <c r="X594" s="46"/>
      <c r="Y594" s="46"/>
      <c r="Z594" s="46"/>
      <c r="AA594" s="46"/>
      <c r="AB594" s="46"/>
      <c r="AC594" s="46"/>
    </row>
    <row r="595" spans="1:29" ht="39.950000000000003" customHeight="1" x14ac:dyDescent="0.45">
      <c r="A595" s="140"/>
      <c r="B595" s="152"/>
      <c r="C595" s="67">
        <v>592</v>
      </c>
      <c r="D595" s="78" t="s">
        <v>397</v>
      </c>
      <c r="E595" s="107" t="s">
        <v>1115</v>
      </c>
      <c r="F595" s="51" t="s">
        <v>35</v>
      </c>
      <c r="G595" s="51" t="s">
        <v>36</v>
      </c>
      <c r="H595" s="95">
        <v>11</v>
      </c>
      <c r="I595" s="32"/>
      <c r="J595" s="38">
        <f t="shared" si="18"/>
        <v>0</v>
      </c>
      <c r="K595" s="39" t="str">
        <f t="shared" si="19"/>
        <v>OK</v>
      </c>
      <c r="L595" s="57"/>
      <c r="M595" s="57"/>
      <c r="N595" s="57"/>
      <c r="O595" s="57"/>
      <c r="P595" s="57"/>
      <c r="Q595" s="57"/>
      <c r="R595" s="57"/>
      <c r="S595" s="57"/>
      <c r="T595" s="57"/>
      <c r="U595" s="57"/>
      <c r="V595" s="57"/>
      <c r="W595" s="57"/>
      <c r="X595" s="46"/>
      <c r="Y595" s="46"/>
      <c r="Z595" s="46"/>
      <c r="AA595" s="46"/>
      <c r="AB595" s="46"/>
      <c r="AC595" s="46"/>
    </row>
    <row r="596" spans="1:29" ht="39.950000000000003" customHeight="1" x14ac:dyDescent="0.45">
      <c r="A596" s="140"/>
      <c r="B596" s="152"/>
      <c r="C596" s="67">
        <v>593</v>
      </c>
      <c r="D596" s="79" t="s">
        <v>398</v>
      </c>
      <c r="E596" s="113" t="s">
        <v>1116</v>
      </c>
      <c r="F596" s="51" t="s">
        <v>99</v>
      </c>
      <c r="G596" s="51" t="s">
        <v>36</v>
      </c>
      <c r="H596" s="95">
        <v>15</v>
      </c>
      <c r="I596" s="32"/>
      <c r="J596" s="38">
        <f t="shared" si="18"/>
        <v>0</v>
      </c>
      <c r="K596" s="39" t="str">
        <f t="shared" si="19"/>
        <v>OK</v>
      </c>
      <c r="L596" s="57"/>
      <c r="M596" s="57"/>
      <c r="N596" s="57"/>
      <c r="O596" s="57"/>
      <c r="P596" s="57"/>
      <c r="Q596" s="57"/>
      <c r="R596" s="57"/>
      <c r="S596" s="57"/>
      <c r="T596" s="57"/>
      <c r="U596" s="57"/>
      <c r="V596" s="57"/>
      <c r="W596" s="57"/>
      <c r="X596" s="46"/>
      <c r="Y596" s="46"/>
      <c r="Z596" s="46"/>
      <c r="AA596" s="46"/>
      <c r="AB596" s="46"/>
      <c r="AC596" s="46"/>
    </row>
    <row r="597" spans="1:29" ht="39.950000000000003" customHeight="1" x14ac:dyDescent="0.45">
      <c r="A597" s="140"/>
      <c r="B597" s="152"/>
      <c r="C597" s="67">
        <v>594</v>
      </c>
      <c r="D597" s="78" t="s">
        <v>1117</v>
      </c>
      <c r="E597" s="107" t="s">
        <v>1118</v>
      </c>
      <c r="F597" s="51" t="s">
        <v>399</v>
      </c>
      <c r="G597" s="51" t="s">
        <v>36</v>
      </c>
      <c r="H597" s="95">
        <v>34.46</v>
      </c>
      <c r="I597" s="32"/>
      <c r="J597" s="38">
        <f t="shared" si="18"/>
        <v>0</v>
      </c>
      <c r="K597" s="39" t="str">
        <f t="shared" si="19"/>
        <v>OK</v>
      </c>
      <c r="L597" s="57"/>
      <c r="M597" s="57"/>
      <c r="N597" s="57"/>
      <c r="O597" s="57"/>
      <c r="P597" s="57"/>
      <c r="Q597" s="57"/>
      <c r="R597" s="57"/>
      <c r="S597" s="57"/>
      <c r="T597" s="57"/>
      <c r="U597" s="57"/>
      <c r="V597" s="57"/>
      <c r="W597" s="57"/>
      <c r="X597" s="46"/>
      <c r="Y597" s="46"/>
      <c r="Z597" s="46"/>
      <c r="AA597" s="46"/>
      <c r="AB597" s="46"/>
      <c r="AC597" s="46"/>
    </row>
    <row r="598" spans="1:29" ht="39.950000000000003" customHeight="1" x14ac:dyDescent="0.45">
      <c r="A598" s="140"/>
      <c r="B598" s="152"/>
      <c r="C598" s="67">
        <v>595</v>
      </c>
      <c r="D598" s="78" t="s">
        <v>1119</v>
      </c>
      <c r="E598" s="107" t="s">
        <v>1118</v>
      </c>
      <c r="F598" s="51" t="s">
        <v>399</v>
      </c>
      <c r="G598" s="51" t="s">
        <v>36</v>
      </c>
      <c r="H598" s="95">
        <v>36</v>
      </c>
      <c r="I598" s="32"/>
      <c r="J598" s="38">
        <f t="shared" si="18"/>
        <v>0</v>
      </c>
      <c r="K598" s="39" t="str">
        <f t="shared" si="19"/>
        <v>OK</v>
      </c>
      <c r="L598" s="57"/>
      <c r="M598" s="57"/>
      <c r="N598" s="57"/>
      <c r="O598" s="57"/>
      <c r="P598" s="57"/>
      <c r="Q598" s="57"/>
      <c r="R598" s="57"/>
      <c r="S598" s="57"/>
      <c r="T598" s="57"/>
      <c r="U598" s="57"/>
      <c r="V598" s="57"/>
      <c r="W598" s="57"/>
      <c r="X598" s="46"/>
      <c r="Y598" s="46"/>
      <c r="Z598" s="46"/>
      <c r="AA598" s="46"/>
      <c r="AB598" s="46"/>
      <c r="AC598" s="46"/>
    </row>
    <row r="599" spans="1:29" ht="39.950000000000003" customHeight="1" x14ac:dyDescent="0.45">
      <c r="A599" s="140"/>
      <c r="B599" s="152"/>
      <c r="C599" s="67">
        <v>596</v>
      </c>
      <c r="D599" s="78" t="s">
        <v>400</v>
      </c>
      <c r="E599" s="107" t="s">
        <v>1120</v>
      </c>
      <c r="F599" s="51" t="s">
        <v>401</v>
      </c>
      <c r="G599" s="51" t="s">
        <v>36</v>
      </c>
      <c r="H599" s="95">
        <v>16.829999999999998</v>
      </c>
      <c r="I599" s="32"/>
      <c r="J599" s="38">
        <f t="shared" si="18"/>
        <v>0</v>
      </c>
      <c r="K599" s="39" t="str">
        <f t="shared" si="19"/>
        <v>OK</v>
      </c>
      <c r="L599" s="57"/>
      <c r="M599" s="57"/>
      <c r="N599" s="57"/>
      <c r="O599" s="57"/>
      <c r="P599" s="57"/>
      <c r="Q599" s="57"/>
      <c r="R599" s="57"/>
      <c r="S599" s="57"/>
      <c r="T599" s="57"/>
      <c r="U599" s="57"/>
      <c r="V599" s="57"/>
      <c r="W599" s="57"/>
      <c r="X599" s="46"/>
      <c r="Y599" s="46"/>
      <c r="Z599" s="46"/>
      <c r="AA599" s="46"/>
      <c r="AB599" s="46"/>
      <c r="AC599" s="46"/>
    </row>
    <row r="600" spans="1:29" ht="39.950000000000003" customHeight="1" x14ac:dyDescent="0.45">
      <c r="A600" s="140"/>
      <c r="B600" s="152"/>
      <c r="C600" s="67">
        <v>597</v>
      </c>
      <c r="D600" s="78" t="s">
        <v>402</v>
      </c>
      <c r="E600" s="107" t="s">
        <v>1121</v>
      </c>
      <c r="F600" s="51" t="s">
        <v>99</v>
      </c>
      <c r="G600" s="51" t="s">
        <v>36</v>
      </c>
      <c r="H600" s="95">
        <v>57.29</v>
      </c>
      <c r="I600" s="32"/>
      <c r="J600" s="38">
        <f t="shared" si="18"/>
        <v>0</v>
      </c>
      <c r="K600" s="39" t="str">
        <f t="shared" si="19"/>
        <v>OK</v>
      </c>
      <c r="L600" s="57"/>
      <c r="M600" s="57"/>
      <c r="N600" s="57"/>
      <c r="O600" s="57"/>
      <c r="P600" s="57"/>
      <c r="Q600" s="57"/>
      <c r="R600" s="57"/>
      <c r="S600" s="57"/>
      <c r="T600" s="57"/>
      <c r="U600" s="57"/>
      <c r="V600" s="57"/>
      <c r="W600" s="57"/>
      <c r="X600" s="46"/>
      <c r="Y600" s="46"/>
      <c r="Z600" s="46"/>
      <c r="AA600" s="46"/>
      <c r="AB600" s="46"/>
      <c r="AC600" s="46"/>
    </row>
    <row r="601" spans="1:29" ht="39.950000000000003" customHeight="1" x14ac:dyDescent="0.45">
      <c r="A601" s="140"/>
      <c r="B601" s="152"/>
      <c r="C601" s="67">
        <v>598</v>
      </c>
      <c r="D601" s="78" t="s">
        <v>403</v>
      </c>
      <c r="E601" s="107" t="s">
        <v>1122</v>
      </c>
      <c r="F601" s="51" t="s">
        <v>99</v>
      </c>
      <c r="G601" s="51" t="s">
        <v>36</v>
      </c>
      <c r="H601" s="95">
        <v>298.55</v>
      </c>
      <c r="I601" s="32"/>
      <c r="J601" s="38">
        <f t="shared" si="18"/>
        <v>0</v>
      </c>
      <c r="K601" s="39" t="str">
        <f t="shared" si="19"/>
        <v>OK</v>
      </c>
      <c r="L601" s="57"/>
      <c r="M601" s="57"/>
      <c r="N601" s="57"/>
      <c r="O601" s="57"/>
      <c r="P601" s="57"/>
      <c r="Q601" s="57"/>
      <c r="R601" s="57"/>
      <c r="S601" s="57"/>
      <c r="T601" s="57"/>
      <c r="U601" s="57"/>
      <c r="V601" s="57"/>
      <c r="W601" s="57"/>
      <c r="X601" s="46"/>
      <c r="Y601" s="46"/>
      <c r="Z601" s="46"/>
      <c r="AA601" s="46"/>
      <c r="AB601" s="46"/>
      <c r="AC601" s="46"/>
    </row>
    <row r="602" spans="1:29" ht="39.950000000000003" customHeight="1" x14ac:dyDescent="0.45">
      <c r="A602" s="140"/>
      <c r="B602" s="152"/>
      <c r="C602" s="67">
        <v>599</v>
      </c>
      <c r="D602" s="78" t="s">
        <v>404</v>
      </c>
      <c r="E602" s="107" t="s">
        <v>1123</v>
      </c>
      <c r="F602" s="51" t="s">
        <v>399</v>
      </c>
      <c r="G602" s="51" t="s">
        <v>36</v>
      </c>
      <c r="H602" s="95">
        <v>3.76</v>
      </c>
      <c r="I602" s="32"/>
      <c r="J602" s="38">
        <f t="shared" si="18"/>
        <v>0</v>
      </c>
      <c r="K602" s="39" t="str">
        <f t="shared" si="19"/>
        <v>OK</v>
      </c>
      <c r="L602" s="57"/>
      <c r="M602" s="57"/>
      <c r="N602" s="57"/>
      <c r="O602" s="57"/>
      <c r="P602" s="57"/>
      <c r="Q602" s="57"/>
      <c r="R602" s="57"/>
      <c r="S602" s="57"/>
      <c r="T602" s="57"/>
      <c r="U602" s="57"/>
      <c r="V602" s="57"/>
      <c r="W602" s="57"/>
      <c r="X602" s="46"/>
      <c r="Y602" s="46"/>
      <c r="Z602" s="46"/>
      <c r="AA602" s="46"/>
      <c r="AB602" s="46"/>
      <c r="AC602" s="46"/>
    </row>
    <row r="603" spans="1:29" ht="39.950000000000003" customHeight="1" x14ac:dyDescent="0.45">
      <c r="A603" s="140"/>
      <c r="B603" s="152"/>
      <c r="C603" s="67">
        <v>600</v>
      </c>
      <c r="D603" s="78" t="s">
        <v>405</v>
      </c>
      <c r="E603" s="107" t="s">
        <v>1124</v>
      </c>
      <c r="F603" s="51" t="s">
        <v>399</v>
      </c>
      <c r="G603" s="51" t="s">
        <v>36</v>
      </c>
      <c r="H603" s="95">
        <v>356.69</v>
      </c>
      <c r="I603" s="32"/>
      <c r="J603" s="38">
        <f t="shared" si="18"/>
        <v>0</v>
      </c>
      <c r="K603" s="39" t="str">
        <f t="shared" si="19"/>
        <v>OK</v>
      </c>
      <c r="L603" s="57"/>
      <c r="M603" s="57"/>
      <c r="N603" s="57"/>
      <c r="O603" s="57"/>
      <c r="P603" s="57"/>
      <c r="Q603" s="57"/>
      <c r="R603" s="57"/>
      <c r="S603" s="57"/>
      <c r="T603" s="57"/>
      <c r="U603" s="57"/>
      <c r="V603" s="57"/>
      <c r="W603" s="57"/>
      <c r="X603" s="46"/>
      <c r="Y603" s="46"/>
      <c r="Z603" s="46"/>
      <c r="AA603" s="46"/>
      <c r="AB603" s="46"/>
      <c r="AC603" s="46"/>
    </row>
    <row r="604" spans="1:29" ht="39.950000000000003" customHeight="1" x14ac:dyDescent="0.45">
      <c r="A604" s="140"/>
      <c r="B604" s="152"/>
      <c r="C604" s="67">
        <v>601</v>
      </c>
      <c r="D604" s="79" t="s">
        <v>407</v>
      </c>
      <c r="E604" s="113" t="s">
        <v>1125</v>
      </c>
      <c r="F604" s="51" t="s">
        <v>99</v>
      </c>
      <c r="G604" s="51" t="s">
        <v>36</v>
      </c>
      <c r="H604" s="95">
        <v>4.5999999999999996</v>
      </c>
      <c r="I604" s="32"/>
      <c r="J604" s="38">
        <f t="shared" si="18"/>
        <v>0</v>
      </c>
      <c r="K604" s="39" t="str">
        <f t="shared" si="19"/>
        <v>OK</v>
      </c>
      <c r="L604" s="57"/>
      <c r="M604" s="57"/>
      <c r="N604" s="57"/>
      <c r="O604" s="57"/>
      <c r="P604" s="57"/>
      <c r="Q604" s="57"/>
      <c r="R604" s="57"/>
      <c r="S604" s="57"/>
      <c r="T604" s="57"/>
      <c r="U604" s="57"/>
      <c r="V604" s="57"/>
      <c r="W604" s="57"/>
      <c r="X604" s="46"/>
      <c r="Y604" s="46"/>
      <c r="Z604" s="46"/>
      <c r="AA604" s="46"/>
      <c r="AB604" s="46"/>
      <c r="AC604" s="46"/>
    </row>
    <row r="605" spans="1:29" ht="39.950000000000003" customHeight="1" x14ac:dyDescent="0.45">
      <c r="A605" s="140"/>
      <c r="B605" s="152"/>
      <c r="C605" s="67">
        <v>602</v>
      </c>
      <c r="D605" s="78" t="s">
        <v>409</v>
      </c>
      <c r="E605" s="107" t="s">
        <v>1126</v>
      </c>
      <c r="F605" s="51" t="s">
        <v>99</v>
      </c>
      <c r="G605" s="51" t="s">
        <v>36</v>
      </c>
      <c r="H605" s="95">
        <v>2.39</v>
      </c>
      <c r="I605" s="32"/>
      <c r="J605" s="38">
        <f t="shared" si="18"/>
        <v>0</v>
      </c>
      <c r="K605" s="39" t="str">
        <f t="shared" si="19"/>
        <v>OK</v>
      </c>
      <c r="L605" s="57"/>
      <c r="M605" s="57"/>
      <c r="N605" s="57"/>
      <c r="O605" s="57"/>
      <c r="P605" s="57"/>
      <c r="Q605" s="57"/>
      <c r="R605" s="57"/>
      <c r="S605" s="57"/>
      <c r="T605" s="57"/>
      <c r="U605" s="57"/>
      <c r="V605" s="57"/>
      <c r="W605" s="57"/>
      <c r="X605" s="46"/>
      <c r="Y605" s="46"/>
      <c r="Z605" s="46"/>
      <c r="AA605" s="46"/>
      <c r="AB605" s="46"/>
      <c r="AC605" s="46"/>
    </row>
    <row r="606" spans="1:29" ht="39.950000000000003" customHeight="1" x14ac:dyDescent="0.45">
      <c r="A606" s="140"/>
      <c r="B606" s="152"/>
      <c r="C606" s="68">
        <v>603</v>
      </c>
      <c r="D606" s="79" t="s">
        <v>390</v>
      </c>
      <c r="E606" s="113" t="s">
        <v>1127</v>
      </c>
      <c r="F606" s="52" t="s">
        <v>528</v>
      </c>
      <c r="G606" s="52" t="s">
        <v>36</v>
      </c>
      <c r="H606" s="96">
        <v>13.3</v>
      </c>
      <c r="I606" s="32"/>
      <c r="J606" s="38">
        <f t="shared" si="18"/>
        <v>0</v>
      </c>
      <c r="K606" s="39" t="str">
        <f t="shared" si="19"/>
        <v>OK</v>
      </c>
      <c r="L606" s="57"/>
      <c r="M606" s="57"/>
      <c r="N606" s="57"/>
      <c r="O606" s="57"/>
      <c r="P606" s="57"/>
      <c r="Q606" s="57"/>
      <c r="R606" s="57"/>
      <c r="S606" s="57"/>
      <c r="T606" s="57"/>
      <c r="U606" s="57"/>
      <c r="V606" s="57"/>
      <c r="W606" s="57"/>
      <c r="X606" s="46"/>
      <c r="Y606" s="46"/>
      <c r="Z606" s="46"/>
      <c r="AA606" s="46"/>
      <c r="AB606" s="46"/>
      <c r="AC606" s="46"/>
    </row>
    <row r="607" spans="1:29" ht="39.950000000000003" customHeight="1" x14ac:dyDescent="0.45">
      <c r="A607" s="140"/>
      <c r="B607" s="152"/>
      <c r="C607" s="68">
        <v>604</v>
      </c>
      <c r="D607" s="78" t="s">
        <v>1128</v>
      </c>
      <c r="E607" s="107" t="s">
        <v>1129</v>
      </c>
      <c r="F607" s="51" t="s">
        <v>99</v>
      </c>
      <c r="G607" s="52" t="s">
        <v>36</v>
      </c>
      <c r="H607" s="96">
        <v>21.65</v>
      </c>
      <c r="I607" s="32"/>
      <c r="J607" s="38">
        <f t="shared" si="18"/>
        <v>0</v>
      </c>
      <c r="K607" s="39" t="str">
        <f t="shared" si="19"/>
        <v>OK</v>
      </c>
      <c r="L607" s="57"/>
      <c r="M607" s="57"/>
      <c r="N607" s="57"/>
      <c r="O607" s="57"/>
      <c r="P607" s="57"/>
      <c r="Q607" s="57"/>
      <c r="R607" s="57"/>
      <c r="S607" s="57"/>
      <c r="T607" s="57"/>
      <c r="U607" s="57"/>
      <c r="V607" s="57"/>
      <c r="W607" s="57"/>
      <c r="X607" s="46"/>
      <c r="Y607" s="46"/>
      <c r="Z607" s="46"/>
      <c r="AA607" s="46"/>
      <c r="AB607" s="46"/>
      <c r="AC607" s="46"/>
    </row>
    <row r="608" spans="1:29" ht="39.950000000000003" customHeight="1" x14ac:dyDescent="0.45">
      <c r="A608" s="140"/>
      <c r="B608" s="152"/>
      <c r="C608" s="67">
        <v>605</v>
      </c>
      <c r="D608" s="78" t="s">
        <v>1130</v>
      </c>
      <c r="E608" s="107" t="s">
        <v>1118</v>
      </c>
      <c r="F608" s="52" t="s">
        <v>394</v>
      </c>
      <c r="G608" s="52" t="s">
        <v>36</v>
      </c>
      <c r="H608" s="96">
        <v>42.26</v>
      </c>
      <c r="I608" s="32"/>
      <c r="J608" s="38">
        <f t="shared" si="18"/>
        <v>0</v>
      </c>
      <c r="K608" s="39" t="str">
        <f t="shared" si="19"/>
        <v>OK</v>
      </c>
      <c r="L608" s="57"/>
      <c r="M608" s="57"/>
      <c r="N608" s="57"/>
      <c r="O608" s="57"/>
      <c r="P608" s="57"/>
      <c r="Q608" s="57"/>
      <c r="R608" s="57"/>
      <c r="S608" s="57"/>
      <c r="T608" s="57"/>
      <c r="U608" s="57"/>
      <c r="V608" s="57"/>
      <c r="W608" s="57"/>
      <c r="X608" s="46"/>
      <c r="Y608" s="46"/>
      <c r="Z608" s="46"/>
      <c r="AA608" s="46"/>
      <c r="AB608" s="46"/>
      <c r="AC608" s="46"/>
    </row>
    <row r="609" spans="1:29" ht="39.950000000000003" customHeight="1" x14ac:dyDescent="0.45">
      <c r="A609" s="140"/>
      <c r="B609" s="152"/>
      <c r="C609" s="68">
        <v>606</v>
      </c>
      <c r="D609" s="85" t="s">
        <v>1131</v>
      </c>
      <c r="E609" s="110" t="s">
        <v>1132</v>
      </c>
      <c r="F609" s="51" t="s">
        <v>228</v>
      </c>
      <c r="G609" s="52" t="s">
        <v>36</v>
      </c>
      <c r="H609" s="96">
        <v>55.69</v>
      </c>
      <c r="I609" s="32"/>
      <c r="J609" s="38">
        <f t="shared" si="18"/>
        <v>0</v>
      </c>
      <c r="K609" s="39" t="str">
        <f t="shared" si="19"/>
        <v>OK</v>
      </c>
      <c r="L609" s="57"/>
      <c r="M609" s="57"/>
      <c r="N609" s="57"/>
      <c r="O609" s="57"/>
      <c r="P609" s="57"/>
      <c r="Q609" s="57"/>
      <c r="R609" s="57"/>
      <c r="S609" s="57"/>
      <c r="T609" s="57"/>
      <c r="U609" s="57"/>
      <c r="V609" s="57"/>
      <c r="W609" s="57"/>
      <c r="X609" s="46"/>
      <c r="Y609" s="46"/>
      <c r="Z609" s="46"/>
      <c r="AA609" s="46"/>
      <c r="AB609" s="46"/>
      <c r="AC609" s="46"/>
    </row>
    <row r="610" spans="1:29" ht="39.950000000000003" customHeight="1" x14ac:dyDescent="0.45">
      <c r="A610" s="140"/>
      <c r="B610" s="152"/>
      <c r="C610" s="68">
        <v>607</v>
      </c>
      <c r="D610" s="78" t="s">
        <v>425</v>
      </c>
      <c r="E610" s="107" t="s">
        <v>1133</v>
      </c>
      <c r="F610" s="52" t="s">
        <v>528</v>
      </c>
      <c r="G610" s="52" t="s">
        <v>36</v>
      </c>
      <c r="H610" s="96">
        <v>13.74</v>
      </c>
      <c r="I610" s="32"/>
      <c r="J610" s="38">
        <f t="shared" si="18"/>
        <v>0</v>
      </c>
      <c r="K610" s="39" t="str">
        <f t="shared" si="19"/>
        <v>OK</v>
      </c>
      <c r="L610" s="57"/>
      <c r="M610" s="57"/>
      <c r="N610" s="57"/>
      <c r="O610" s="57"/>
      <c r="P610" s="57"/>
      <c r="Q610" s="57"/>
      <c r="R610" s="57"/>
      <c r="S610" s="57"/>
      <c r="T610" s="57"/>
      <c r="U610" s="57"/>
      <c r="V610" s="57"/>
      <c r="W610" s="57"/>
      <c r="X610" s="46"/>
      <c r="Y610" s="46"/>
      <c r="Z610" s="46"/>
      <c r="AA610" s="46"/>
      <c r="AB610" s="46"/>
      <c r="AC610" s="46"/>
    </row>
    <row r="611" spans="1:29" ht="39.950000000000003" customHeight="1" x14ac:dyDescent="0.45">
      <c r="A611" s="140"/>
      <c r="B611" s="152"/>
      <c r="C611" s="67">
        <v>608</v>
      </c>
      <c r="D611" s="78" t="s">
        <v>1134</v>
      </c>
      <c r="E611" s="107" t="s">
        <v>1135</v>
      </c>
      <c r="F611" s="52" t="s">
        <v>35</v>
      </c>
      <c r="G611" s="52" t="s">
        <v>36</v>
      </c>
      <c r="H611" s="96">
        <v>168</v>
      </c>
      <c r="I611" s="32"/>
      <c r="J611" s="38">
        <f t="shared" si="18"/>
        <v>0</v>
      </c>
      <c r="K611" s="39" t="str">
        <f t="shared" si="19"/>
        <v>OK</v>
      </c>
      <c r="L611" s="57"/>
      <c r="M611" s="57"/>
      <c r="N611" s="57"/>
      <c r="O611" s="57"/>
      <c r="P611" s="57"/>
      <c r="Q611" s="57"/>
      <c r="R611" s="57"/>
      <c r="S611" s="57"/>
      <c r="T611" s="57"/>
      <c r="U611" s="57"/>
      <c r="V611" s="57"/>
      <c r="W611" s="57"/>
      <c r="X611" s="46"/>
      <c r="Y611" s="46"/>
      <c r="Z611" s="46"/>
      <c r="AA611" s="46"/>
      <c r="AB611" s="46"/>
      <c r="AC611" s="46"/>
    </row>
    <row r="612" spans="1:29" ht="39.950000000000003" customHeight="1" x14ac:dyDescent="0.45">
      <c r="A612" s="140"/>
      <c r="B612" s="152"/>
      <c r="C612" s="67">
        <v>609</v>
      </c>
      <c r="D612" s="78" t="s">
        <v>1136</v>
      </c>
      <c r="E612" s="107" t="s">
        <v>1137</v>
      </c>
      <c r="F612" s="52" t="s">
        <v>35</v>
      </c>
      <c r="G612" s="52" t="s">
        <v>36</v>
      </c>
      <c r="H612" s="96">
        <v>26.7</v>
      </c>
      <c r="I612" s="32"/>
      <c r="J612" s="38">
        <f t="shared" si="18"/>
        <v>0</v>
      </c>
      <c r="K612" s="39" t="str">
        <f t="shared" si="19"/>
        <v>OK</v>
      </c>
      <c r="L612" s="57"/>
      <c r="M612" s="57"/>
      <c r="N612" s="57"/>
      <c r="O612" s="57"/>
      <c r="P612" s="57"/>
      <c r="Q612" s="57"/>
      <c r="R612" s="57"/>
      <c r="S612" s="57"/>
      <c r="T612" s="57"/>
      <c r="U612" s="57"/>
      <c r="V612" s="57"/>
      <c r="W612" s="57"/>
      <c r="X612" s="46"/>
      <c r="Y612" s="46"/>
      <c r="Z612" s="46"/>
      <c r="AA612" s="46"/>
      <c r="AB612" s="46"/>
      <c r="AC612" s="46"/>
    </row>
    <row r="613" spans="1:29" ht="39.950000000000003" customHeight="1" x14ac:dyDescent="0.45">
      <c r="A613" s="140"/>
      <c r="B613" s="152"/>
      <c r="C613" s="67">
        <v>610</v>
      </c>
      <c r="D613" s="78" t="s">
        <v>1138</v>
      </c>
      <c r="E613" s="107" t="s">
        <v>1139</v>
      </c>
      <c r="F613" s="52" t="s">
        <v>35</v>
      </c>
      <c r="G613" s="52" t="s">
        <v>36</v>
      </c>
      <c r="H613" s="96">
        <v>30.75</v>
      </c>
      <c r="I613" s="32"/>
      <c r="J613" s="38">
        <f t="shared" si="18"/>
        <v>0</v>
      </c>
      <c r="K613" s="39" t="str">
        <f t="shared" si="19"/>
        <v>OK</v>
      </c>
      <c r="L613" s="57"/>
      <c r="M613" s="57"/>
      <c r="N613" s="57"/>
      <c r="O613" s="57"/>
      <c r="P613" s="57"/>
      <c r="Q613" s="57"/>
      <c r="R613" s="57"/>
      <c r="S613" s="57"/>
      <c r="T613" s="57"/>
      <c r="U613" s="57"/>
      <c r="V613" s="57"/>
      <c r="W613" s="57"/>
      <c r="X613" s="46"/>
      <c r="Y613" s="46"/>
      <c r="Z613" s="46"/>
      <c r="AA613" s="46"/>
      <c r="AB613" s="46"/>
      <c r="AC613" s="46"/>
    </row>
    <row r="614" spans="1:29" ht="39.950000000000003" customHeight="1" x14ac:dyDescent="0.45">
      <c r="A614" s="140"/>
      <c r="B614" s="152"/>
      <c r="C614" s="68">
        <v>611</v>
      </c>
      <c r="D614" s="78" t="s">
        <v>1140</v>
      </c>
      <c r="E614" s="107" t="s">
        <v>1141</v>
      </c>
      <c r="F614" s="51" t="s">
        <v>399</v>
      </c>
      <c r="G614" s="52" t="s">
        <v>36</v>
      </c>
      <c r="H614" s="96">
        <v>3.64</v>
      </c>
      <c r="I614" s="32"/>
      <c r="J614" s="38">
        <f t="shared" si="18"/>
        <v>0</v>
      </c>
      <c r="K614" s="39" t="str">
        <f t="shared" si="19"/>
        <v>OK</v>
      </c>
      <c r="L614" s="57"/>
      <c r="M614" s="57"/>
      <c r="N614" s="57"/>
      <c r="O614" s="57"/>
      <c r="P614" s="57"/>
      <c r="Q614" s="57"/>
      <c r="R614" s="57"/>
      <c r="S614" s="57"/>
      <c r="T614" s="57"/>
      <c r="U614" s="57"/>
      <c r="V614" s="57"/>
      <c r="W614" s="57"/>
      <c r="X614" s="46"/>
      <c r="Y614" s="46"/>
      <c r="Z614" s="46"/>
      <c r="AA614" s="46"/>
      <c r="AB614" s="46"/>
      <c r="AC614" s="46"/>
    </row>
    <row r="615" spans="1:29" ht="39.950000000000003" customHeight="1" x14ac:dyDescent="0.45">
      <c r="A615" s="140"/>
      <c r="B615" s="152"/>
      <c r="C615" s="68">
        <v>612</v>
      </c>
      <c r="D615" s="78" t="s">
        <v>1142</v>
      </c>
      <c r="E615" s="107" t="s">
        <v>1143</v>
      </c>
      <c r="F615" s="51" t="s">
        <v>399</v>
      </c>
      <c r="G615" s="52" t="s">
        <v>36</v>
      </c>
      <c r="H615" s="96">
        <v>9.93</v>
      </c>
      <c r="I615" s="32"/>
      <c r="J615" s="38">
        <f t="shared" si="18"/>
        <v>0</v>
      </c>
      <c r="K615" s="39" t="str">
        <f t="shared" si="19"/>
        <v>OK</v>
      </c>
      <c r="L615" s="57"/>
      <c r="M615" s="57"/>
      <c r="N615" s="57"/>
      <c r="O615" s="57"/>
      <c r="P615" s="57"/>
      <c r="Q615" s="57"/>
      <c r="R615" s="57"/>
      <c r="S615" s="57"/>
      <c r="T615" s="57"/>
      <c r="U615" s="57"/>
      <c r="V615" s="57"/>
      <c r="W615" s="57"/>
      <c r="X615" s="46"/>
      <c r="Y615" s="46"/>
      <c r="Z615" s="46"/>
      <c r="AA615" s="46"/>
      <c r="AB615" s="46"/>
      <c r="AC615" s="46"/>
    </row>
    <row r="616" spans="1:29" ht="39.950000000000003" customHeight="1" x14ac:dyDescent="0.45">
      <c r="A616" s="140"/>
      <c r="B616" s="152"/>
      <c r="C616" s="68">
        <v>613</v>
      </c>
      <c r="D616" s="90" t="s">
        <v>1144</v>
      </c>
      <c r="E616" s="114" t="s">
        <v>1145</v>
      </c>
      <c r="F616" s="52" t="s">
        <v>424</v>
      </c>
      <c r="G616" s="52" t="s">
        <v>36</v>
      </c>
      <c r="H616" s="96">
        <v>319.08999999999997</v>
      </c>
      <c r="I616" s="32"/>
      <c r="J616" s="38">
        <f t="shared" si="18"/>
        <v>0</v>
      </c>
      <c r="K616" s="39" t="str">
        <f t="shared" si="19"/>
        <v>OK</v>
      </c>
      <c r="L616" s="57"/>
      <c r="M616" s="57"/>
      <c r="N616" s="57"/>
      <c r="O616" s="57"/>
      <c r="P616" s="57"/>
      <c r="Q616" s="57"/>
      <c r="R616" s="57"/>
      <c r="S616" s="57"/>
      <c r="T616" s="57"/>
      <c r="U616" s="57"/>
      <c r="V616" s="57"/>
      <c r="W616" s="57"/>
      <c r="X616" s="46"/>
      <c r="Y616" s="46"/>
      <c r="Z616" s="46"/>
      <c r="AA616" s="46"/>
      <c r="AB616" s="46"/>
      <c r="AC616" s="46"/>
    </row>
    <row r="617" spans="1:29" ht="39.950000000000003" customHeight="1" x14ac:dyDescent="0.45">
      <c r="A617" s="140"/>
      <c r="B617" s="152"/>
      <c r="C617" s="68">
        <v>614</v>
      </c>
      <c r="D617" s="78" t="s">
        <v>1146</v>
      </c>
      <c r="E617" s="107" t="s">
        <v>1143</v>
      </c>
      <c r="F617" s="51" t="s">
        <v>399</v>
      </c>
      <c r="G617" s="52" t="s">
        <v>36</v>
      </c>
      <c r="H617" s="96">
        <v>10</v>
      </c>
      <c r="I617" s="32"/>
      <c r="J617" s="38">
        <f t="shared" si="18"/>
        <v>0</v>
      </c>
      <c r="K617" s="39" t="str">
        <f t="shared" si="19"/>
        <v>OK</v>
      </c>
      <c r="L617" s="57"/>
      <c r="M617" s="57"/>
      <c r="N617" s="57"/>
      <c r="O617" s="57"/>
      <c r="P617" s="57"/>
      <c r="Q617" s="57"/>
      <c r="R617" s="57"/>
      <c r="S617" s="57"/>
      <c r="T617" s="57"/>
      <c r="U617" s="57"/>
      <c r="V617" s="57"/>
      <c r="W617" s="57"/>
      <c r="X617" s="46"/>
      <c r="Y617" s="46"/>
      <c r="Z617" s="46"/>
      <c r="AA617" s="46"/>
      <c r="AB617" s="46"/>
      <c r="AC617" s="46"/>
    </row>
    <row r="618" spans="1:29" ht="39.950000000000003" customHeight="1" x14ac:dyDescent="0.45">
      <c r="A618" s="140"/>
      <c r="B618" s="152"/>
      <c r="C618" s="68">
        <v>615</v>
      </c>
      <c r="D618" s="78" t="s">
        <v>408</v>
      </c>
      <c r="E618" s="107" t="s">
        <v>1147</v>
      </c>
      <c r="F618" s="52" t="s">
        <v>424</v>
      </c>
      <c r="G618" s="52" t="s">
        <v>36</v>
      </c>
      <c r="H618" s="96">
        <v>80.5</v>
      </c>
      <c r="I618" s="32"/>
      <c r="J618" s="38">
        <f t="shared" si="18"/>
        <v>0</v>
      </c>
      <c r="K618" s="39" t="str">
        <f t="shared" si="19"/>
        <v>OK</v>
      </c>
      <c r="L618" s="57"/>
      <c r="M618" s="57"/>
      <c r="N618" s="57"/>
      <c r="O618" s="57"/>
      <c r="P618" s="57"/>
      <c r="Q618" s="57"/>
      <c r="R618" s="57"/>
      <c r="S618" s="57"/>
      <c r="T618" s="57"/>
      <c r="U618" s="57"/>
      <c r="V618" s="57"/>
      <c r="W618" s="57"/>
      <c r="X618" s="46"/>
      <c r="Y618" s="46"/>
      <c r="Z618" s="46"/>
      <c r="AA618" s="46"/>
      <c r="AB618" s="46"/>
      <c r="AC618" s="46"/>
    </row>
    <row r="619" spans="1:29" ht="39.950000000000003" customHeight="1" x14ac:dyDescent="0.45">
      <c r="A619" s="140"/>
      <c r="B619" s="152"/>
      <c r="C619" s="68">
        <v>616</v>
      </c>
      <c r="D619" s="90" t="s">
        <v>1148</v>
      </c>
      <c r="E619" s="114" t="s">
        <v>1149</v>
      </c>
      <c r="F619" s="52" t="s">
        <v>99</v>
      </c>
      <c r="G619" s="52" t="s">
        <v>36</v>
      </c>
      <c r="H619" s="96">
        <v>6.91</v>
      </c>
      <c r="I619" s="32"/>
      <c r="J619" s="38">
        <f t="shared" si="18"/>
        <v>0</v>
      </c>
      <c r="K619" s="39" t="str">
        <f t="shared" si="19"/>
        <v>OK</v>
      </c>
      <c r="L619" s="57"/>
      <c r="M619" s="57"/>
      <c r="N619" s="57"/>
      <c r="O619" s="57"/>
      <c r="P619" s="57"/>
      <c r="Q619" s="57"/>
      <c r="R619" s="57"/>
      <c r="S619" s="57"/>
      <c r="T619" s="57"/>
      <c r="U619" s="57"/>
      <c r="V619" s="57"/>
      <c r="W619" s="57"/>
      <c r="X619" s="46"/>
      <c r="Y619" s="46"/>
      <c r="Z619" s="46"/>
      <c r="AA619" s="46"/>
      <c r="AB619" s="46"/>
      <c r="AC619" s="46"/>
    </row>
    <row r="620" spans="1:29" ht="39.950000000000003" customHeight="1" x14ac:dyDescent="0.45">
      <c r="A620" s="141"/>
      <c r="B620" s="153"/>
      <c r="C620" s="68">
        <v>617</v>
      </c>
      <c r="D620" s="78" t="s">
        <v>1150</v>
      </c>
      <c r="E620" s="107" t="s">
        <v>1151</v>
      </c>
      <c r="F620" s="52" t="s">
        <v>399</v>
      </c>
      <c r="G620" s="52" t="s">
        <v>36</v>
      </c>
      <c r="H620" s="96">
        <v>53.5</v>
      </c>
      <c r="I620" s="32"/>
      <c r="J620" s="38">
        <f t="shared" si="18"/>
        <v>0</v>
      </c>
      <c r="K620" s="39" t="str">
        <f t="shared" si="19"/>
        <v>OK</v>
      </c>
      <c r="L620" s="57"/>
      <c r="M620" s="57"/>
      <c r="N620" s="57"/>
      <c r="O620" s="57"/>
      <c r="P620" s="57"/>
      <c r="Q620" s="57"/>
      <c r="R620" s="57"/>
      <c r="S620" s="57"/>
      <c r="T620" s="57"/>
      <c r="U620" s="57"/>
      <c r="V620" s="57"/>
      <c r="W620" s="57"/>
      <c r="X620" s="46"/>
      <c r="Y620" s="46"/>
      <c r="Z620" s="46"/>
      <c r="AA620" s="46"/>
      <c r="AB620" s="46"/>
      <c r="AC620" s="46"/>
    </row>
    <row r="621" spans="1:29" ht="39.950000000000003" customHeight="1" x14ac:dyDescent="0.45">
      <c r="A621" s="154">
        <v>11</v>
      </c>
      <c r="B621" s="159" t="s">
        <v>626</v>
      </c>
      <c r="C621" s="66">
        <v>618</v>
      </c>
      <c r="D621" s="75" t="s">
        <v>410</v>
      </c>
      <c r="E621" s="104" t="s">
        <v>1152</v>
      </c>
      <c r="F621" s="49" t="s">
        <v>35</v>
      </c>
      <c r="G621" s="49" t="s">
        <v>411</v>
      </c>
      <c r="H621" s="94">
        <v>833.69</v>
      </c>
      <c r="I621" s="32">
        <v>1</v>
      </c>
      <c r="J621" s="38">
        <f t="shared" si="18"/>
        <v>0</v>
      </c>
      <c r="K621" s="39" t="str">
        <f t="shared" si="19"/>
        <v>OK</v>
      </c>
      <c r="L621" s="57"/>
      <c r="M621" s="57"/>
      <c r="N621" s="57">
        <v>1</v>
      </c>
      <c r="O621" s="57"/>
      <c r="P621" s="57"/>
      <c r="Q621" s="57"/>
      <c r="R621" s="57"/>
      <c r="S621" s="57"/>
      <c r="T621" s="57"/>
      <c r="U621" s="57"/>
      <c r="V621" s="57"/>
      <c r="W621" s="57"/>
      <c r="X621" s="46"/>
      <c r="Y621" s="46"/>
      <c r="Z621" s="46"/>
      <c r="AA621" s="46"/>
      <c r="AB621" s="46"/>
      <c r="AC621" s="46"/>
    </row>
    <row r="622" spans="1:29" ht="39.950000000000003" customHeight="1" x14ac:dyDescent="0.45">
      <c r="A622" s="155"/>
      <c r="B622" s="157"/>
      <c r="C622" s="66">
        <v>619</v>
      </c>
      <c r="D622" s="75" t="s">
        <v>412</v>
      </c>
      <c r="E622" s="104" t="s">
        <v>1153</v>
      </c>
      <c r="F622" s="49" t="s">
        <v>4</v>
      </c>
      <c r="G622" s="49" t="s">
        <v>411</v>
      </c>
      <c r="H622" s="94">
        <v>1355.11</v>
      </c>
      <c r="I622" s="32"/>
      <c r="J622" s="38">
        <f t="shared" si="18"/>
        <v>0</v>
      </c>
      <c r="K622" s="39" t="str">
        <f t="shared" si="19"/>
        <v>OK</v>
      </c>
      <c r="L622" s="57"/>
      <c r="M622" s="57"/>
      <c r="N622" s="57"/>
      <c r="O622" s="57"/>
      <c r="P622" s="57"/>
      <c r="Q622" s="57"/>
      <c r="R622" s="57"/>
      <c r="S622" s="57"/>
      <c r="T622" s="57"/>
      <c r="U622" s="57"/>
      <c r="V622" s="57"/>
      <c r="W622" s="57"/>
      <c r="X622" s="46"/>
      <c r="Y622" s="46"/>
      <c r="Z622" s="46"/>
      <c r="AA622" s="46"/>
      <c r="AB622" s="46"/>
      <c r="AC622" s="46"/>
    </row>
    <row r="623" spans="1:29" ht="39.950000000000003" customHeight="1" x14ac:dyDescent="0.45">
      <c r="A623" s="155"/>
      <c r="B623" s="157"/>
      <c r="C623" s="66">
        <v>620</v>
      </c>
      <c r="D623" s="75" t="s">
        <v>413</v>
      </c>
      <c r="E623" s="104" t="s">
        <v>1154</v>
      </c>
      <c r="F623" s="49" t="s">
        <v>4</v>
      </c>
      <c r="G623" s="49" t="s">
        <v>411</v>
      </c>
      <c r="H623" s="94">
        <v>342.74</v>
      </c>
      <c r="I623" s="32"/>
      <c r="J623" s="38">
        <f t="shared" si="18"/>
        <v>0</v>
      </c>
      <c r="K623" s="39" t="str">
        <f t="shared" si="19"/>
        <v>OK</v>
      </c>
      <c r="L623" s="57"/>
      <c r="M623" s="57"/>
      <c r="N623" s="57"/>
      <c r="O623" s="57"/>
      <c r="P623" s="57"/>
      <c r="Q623" s="57"/>
      <c r="R623" s="57"/>
      <c r="S623" s="57"/>
      <c r="T623" s="57"/>
      <c r="U623" s="57"/>
      <c r="V623" s="57"/>
      <c r="W623" s="57"/>
      <c r="X623" s="46"/>
      <c r="Y623" s="46"/>
      <c r="Z623" s="46"/>
      <c r="AA623" s="46"/>
      <c r="AB623" s="46"/>
      <c r="AC623" s="46"/>
    </row>
    <row r="624" spans="1:29" ht="39.950000000000003" customHeight="1" x14ac:dyDescent="0.45">
      <c r="A624" s="155"/>
      <c r="B624" s="157"/>
      <c r="C624" s="66">
        <v>621</v>
      </c>
      <c r="D624" s="77" t="s">
        <v>414</v>
      </c>
      <c r="E624" s="104" t="s">
        <v>1155</v>
      </c>
      <c r="F624" s="49" t="s">
        <v>4</v>
      </c>
      <c r="G624" s="49" t="s">
        <v>411</v>
      </c>
      <c r="H624" s="94">
        <v>173.6</v>
      </c>
      <c r="I624" s="32"/>
      <c r="J624" s="38">
        <f t="shared" si="18"/>
        <v>0</v>
      </c>
      <c r="K624" s="39" t="str">
        <f t="shared" si="19"/>
        <v>OK</v>
      </c>
      <c r="L624" s="57"/>
      <c r="M624" s="57"/>
      <c r="N624" s="57"/>
      <c r="O624" s="57"/>
      <c r="P624" s="57"/>
      <c r="Q624" s="57"/>
      <c r="R624" s="57"/>
      <c r="S624" s="57"/>
      <c r="T624" s="57"/>
      <c r="U624" s="57"/>
      <c r="V624" s="57"/>
      <c r="W624" s="57"/>
      <c r="X624" s="46"/>
      <c r="Y624" s="46"/>
      <c r="Z624" s="46"/>
      <c r="AA624" s="46"/>
      <c r="AB624" s="46"/>
      <c r="AC624" s="46"/>
    </row>
    <row r="625" spans="1:29" ht="39.950000000000003" customHeight="1" x14ac:dyDescent="0.45">
      <c r="A625" s="155"/>
      <c r="B625" s="157"/>
      <c r="C625" s="63">
        <v>622</v>
      </c>
      <c r="D625" s="75" t="s">
        <v>415</v>
      </c>
      <c r="E625" s="104" t="s">
        <v>1156</v>
      </c>
      <c r="F625" s="49" t="s">
        <v>35</v>
      </c>
      <c r="G625" s="49" t="s">
        <v>416</v>
      </c>
      <c r="H625" s="94">
        <v>360.77</v>
      </c>
      <c r="I625" s="32"/>
      <c r="J625" s="38">
        <f t="shared" ref="J625:J648" si="20">I625-(SUM(L625:AC625))</f>
        <v>0</v>
      </c>
      <c r="K625" s="39" t="str">
        <f t="shared" si="19"/>
        <v>OK</v>
      </c>
      <c r="L625" s="57"/>
      <c r="M625" s="57"/>
      <c r="N625" s="57"/>
      <c r="O625" s="57"/>
      <c r="P625" s="57"/>
      <c r="Q625" s="57"/>
      <c r="R625" s="57"/>
      <c r="S625" s="57"/>
      <c r="T625" s="57"/>
      <c r="U625" s="57"/>
      <c r="V625" s="57"/>
      <c r="W625" s="57"/>
      <c r="X625" s="46"/>
      <c r="Y625" s="46"/>
      <c r="Z625" s="46"/>
      <c r="AA625" s="46"/>
      <c r="AB625" s="46"/>
      <c r="AC625" s="46"/>
    </row>
    <row r="626" spans="1:29" ht="39.950000000000003" customHeight="1" x14ac:dyDescent="0.45">
      <c r="A626" s="155"/>
      <c r="B626" s="157"/>
      <c r="C626" s="63">
        <v>623</v>
      </c>
      <c r="D626" s="75" t="s">
        <v>1157</v>
      </c>
      <c r="E626" s="104" t="s">
        <v>1156</v>
      </c>
      <c r="F626" s="49" t="s">
        <v>35</v>
      </c>
      <c r="G626" s="49" t="s">
        <v>416</v>
      </c>
      <c r="H626" s="94">
        <v>340.61</v>
      </c>
      <c r="I626" s="32"/>
      <c r="J626" s="38">
        <f t="shared" si="20"/>
        <v>0</v>
      </c>
      <c r="K626" s="39" t="str">
        <f t="shared" si="19"/>
        <v>OK</v>
      </c>
      <c r="L626" s="57"/>
      <c r="M626" s="57"/>
      <c r="N626" s="57"/>
      <c r="O626" s="57"/>
      <c r="P626" s="57"/>
      <c r="Q626" s="57"/>
      <c r="R626" s="57"/>
      <c r="S626" s="57"/>
      <c r="T626" s="57"/>
      <c r="U626" s="57"/>
      <c r="V626" s="57"/>
      <c r="W626" s="57"/>
      <c r="X626" s="46"/>
      <c r="Y626" s="46"/>
      <c r="Z626" s="46"/>
      <c r="AA626" s="46"/>
      <c r="AB626" s="46"/>
      <c r="AC626" s="46"/>
    </row>
    <row r="627" spans="1:29" ht="39.950000000000003" customHeight="1" x14ac:dyDescent="0.45">
      <c r="A627" s="155"/>
      <c r="B627" s="157"/>
      <c r="C627" s="66">
        <v>624</v>
      </c>
      <c r="D627" s="75" t="s">
        <v>1158</v>
      </c>
      <c r="E627" s="104" t="s">
        <v>1159</v>
      </c>
      <c r="F627" s="49" t="s">
        <v>228</v>
      </c>
      <c r="G627" s="49" t="s">
        <v>453</v>
      </c>
      <c r="H627" s="94">
        <v>397.14</v>
      </c>
      <c r="I627" s="32"/>
      <c r="J627" s="38">
        <f t="shared" si="20"/>
        <v>0</v>
      </c>
      <c r="K627" s="39" t="str">
        <f t="shared" si="19"/>
        <v>OK</v>
      </c>
      <c r="L627" s="57"/>
      <c r="M627" s="57"/>
      <c r="N627" s="57"/>
      <c r="O627" s="57"/>
      <c r="P627" s="57"/>
      <c r="Q627" s="57"/>
      <c r="R627" s="57"/>
      <c r="S627" s="57"/>
      <c r="T627" s="57"/>
      <c r="U627" s="57"/>
      <c r="V627" s="57"/>
      <c r="W627" s="57"/>
      <c r="X627" s="46"/>
      <c r="Y627" s="46"/>
      <c r="Z627" s="46"/>
      <c r="AA627" s="46"/>
      <c r="AB627" s="46"/>
      <c r="AC627" s="46"/>
    </row>
    <row r="628" spans="1:29" ht="39.950000000000003" customHeight="1" x14ac:dyDescent="0.45">
      <c r="A628" s="155"/>
      <c r="B628" s="157"/>
      <c r="C628" s="66">
        <v>625</v>
      </c>
      <c r="D628" s="75" t="s">
        <v>504</v>
      </c>
      <c r="E628" s="104" t="s">
        <v>1160</v>
      </c>
      <c r="F628" s="49" t="s">
        <v>35</v>
      </c>
      <c r="G628" s="49" t="s">
        <v>417</v>
      </c>
      <c r="H628" s="94">
        <v>145.52000000000001</v>
      </c>
      <c r="I628" s="32"/>
      <c r="J628" s="38">
        <f t="shared" si="20"/>
        <v>0</v>
      </c>
      <c r="K628" s="39" t="str">
        <f t="shared" si="19"/>
        <v>OK</v>
      </c>
      <c r="L628" s="57"/>
      <c r="M628" s="57"/>
      <c r="N628" s="57"/>
      <c r="O628" s="57"/>
      <c r="P628" s="57"/>
      <c r="Q628" s="57"/>
      <c r="R628" s="57"/>
      <c r="S628" s="57"/>
      <c r="T628" s="57"/>
      <c r="U628" s="57"/>
      <c r="V628" s="57"/>
      <c r="W628" s="57"/>
      <c r="X628" s="46"/>
      <c r="Y628" s="46"/>
      <c r="Z628" s="46"/>
      <c r="AA628" s="46"/>
      <c r="AB628" s="46"/>
      <c r="AC628" s="46"/>
    </row>
    <row r="629" spans="1:29" ht="39.950000000000003" customHeight="1" x14ac:dyDescent="0.45">
      <c r="A629" s="155"/>
      <c r="B629" s="157"/>
      <c r="C629" s="66">
        <v>626</v>
      </c>
      <c r="D629" s="75" t="s">
        <v>1201</v>
      </c>
      <c r="E629" s="104" t="s">
        <v>1161</v>
      </c>
      <c r="F629" s="49" t="s">
        <v>35</v>
      </c>
      <c r="G629" s="49" t="s">
        <v>417</v>
      </c>
      <c r="H629" s="94">
        <v>399.43</v>
      </c>
      <c r="I629" s="32"/>
      <c r="J629" s="38">
        <f t="shared" si="20"/>
        <v>0</v>
      </c>
      <c r="K629" s="39" t="str">
        <f t="shared" si="19"/>
        <v>OK</v>
      </c>
      <c r="L629" s="57"/>
      <c r="M629" s="57"/>
      <c r="N629" s="57"/>
      <c r="O629" s="57"/>
      <c r="P629" s="57"/>
      <c r="Q629" s="57"/>
      <c r="R629" s="57"/>
      <c r="S629" s="57"/>
      <c r="T629" s="57"/>
      <c r="U629" s="57"/>
      <c r="V629" s="57"/>
      <c r="W629" s="57"/>
      <c r="X629" s="46"/>
      <c r="Y629" s="46"/>
      <c r="Z629" s="46"/>
      <c r="AA629" s="46"/>
      <c r="AB629" s="46"/>
      <c r="AC629" s="46"/>
    </row>
    <row r="630" spans="1:29" ht="39.950000000000003" customHeight="1" x14ac:dyDescent="0.45">
      <c r="A630" s="155"/>
      <c r="B630" s="157"/>
      <c r="C630" s="66">
        <v>627</v>
      </c>
      <c r="D630" s="81" t="s">
        <v>1202</v>
      </c>
      <c r="E630" s="112" t="s">
        <v>1162</v>
      </c>
      <c r="F630" s="49" t="s">
        <v>35</v>
      </c>
      <c r="G630" s="49" t="s">
        <v>417</v>
      </c>
      <c r="H630" s="94">
        <v>20.91</v>
      </c>
      <c r="I630" s="32"/>
      <c r="J630" s="38">
        <f t="shared" si="20"/>
        <v>0</v>
      </c>
      <c r="K630" s="39" t="str">
        <f t="shared" si="19"/>
        <v>OK</v>
      </c>
      <c r="L630" s="57"/>
      <c r="M630" s="57"/>
      <c r="N630" s="57"/>
      <c r="O630" s="57"/>
      <c r="P630" s="57"/>
      <c r="Q630" s="57"/>
      <c r="R630" s="57"/>
      <c r="S630" s="57"/>
      <c r="T630" s="57"/>
      <c r="U630" s="57"/>
      <c r="V630" s="57"/>
      <c r="W630" s="57"/>
      <c r="X630" s="46"/>
      <c r="Y630" s="46"/>
      <c r="Z630" s="46"/>
      <c r="AA630" s="46"/>
      <c r="AB630" s="46"/>
      <c r="AC630" s="46"/>
    </row>
    <row r="631" spans="1:29" ht="39.950000000000003" customHeight="1" x14ac:dyDescent="0.45">
      <c r="A631" s="155"/>
      <c r="B631" s="157"/>
      <c r="C631" s="66">
        <v>628</v>
      </c>
      <c r="D631" s="75" t="s">
        <v>418</v>
      </c>
      <c r="E631" s="104" t="s">
        <v>1163</v>
      </c>
      <c r="F631" s="49" t="s">
        <v>35</v>
      </c>
      <c r="G631" s="49" t="s">
        <v>417</v>
      </c>
      <c r="H631" s="94">
        <v>156.76</v>
      </c>
      <c r="I631" s="32"/>
      <c r="J631" s="38">
        <f t="shared" si="20"/>
        <v>0</v>
      </c>
      <c r="K631" s="39" t="str">
        <f t="shared" si="19"/>
        <v>OK</v>
      </c>
      <c r="L631" s="57"/>
      <c r="M631" s="57"/>
      <c r="N631" s="57"/>
      <c r="O631" s="57"/>
      <c r="P631" s="57"/>
      <c r="Q631" s="57"/>
      <c r="R631" s="57"/>
      <c r="S631" s="57"/>
      <c r="T631" s="57"/>
      <c r="U631" s="57"/>
      <c r="V631" s="57"/>
      <c r="W631" s="57"/>
      <c r="X631" s="46"/>
      <c r="Y631" s="46"/>
      <c r="Z631" s="46"/>
      <c r="AA631" s="46"/>
      <c r="AB631" s="46"/>
      <c r="AC631" s="46"/>
    </row>
    <row r="632" spans="1:29" ht="39.950000000000003" customHeight="1" x14ac:dyDescent="0.45">
      <c r="A632" s="155"/>
      <c r="B632" s="157"/>
      <c r="C632" s="66">
        <v>629</v>
      </c>
      <c r="D632" s="75" t="s">
        <v>1203</v>
      </c>
      <c r="E632" s="104" t="s">
        <v>1164</v>
      </c>
      <c r="F632" s="48" t="s">
        <v>35</v>
      </c>
      <c r="G632" s="64" t="s">
        <v>40</v>
      </c>
      <c r="H632" s="93">
        <v>509.87</v>
      </c>
      <c r="I632" s="32"/>
      <c r="J632" s="38">
        <f t="shared" si="20"/>
        <v>0</v>
      </c>
      <c r="K632" s="39" t="str">
        <f t="shared" si="19"/>
        <v>OK</v>
      </c>
      <c r="L632" s="57"/>
      <c r="M632" s="57"/>
      <c r="N632" s="57"/>
      <c r="O632" s="57"/>
      <c r="P632" s="57"/>
      <c r="Q632" s="57"/>
      <c r="R632" s="57"/>
      <c r="S632" s="57"/>
      <c r="T632" s="57"/>
      <c r="U632" s="57"/>
      <c r="V632" s="57"/>
      <c r="W632" s="57"/>
      <c r="X632" s="46"/>
      <c r="Y632" s="46"/>
      <c r="Z632" s="46"/>
      <c r="AA632" s="46"/>
      <c r="AB632" s="46"/>
      <c r="AC632" s="46"/>
    </row>
    <row r="633" spans="1:29" ht="39.950000000000003" customHeight="1" x14ac:dyDescent="0.45">
      <c r="A633" s="155"/>
      <c r="B633" s="157"/>
      <c r="C633" s="63">
        <v>630</v>
      </c>
      <c r="D633" s="75" t="s">
        <v>1165</v>
      </c>
      <c r="E633" s="104" t="s">
        <v>1166</v>
      </c>
      <c r="F633" s="69" t="s">
        <v>99</v>
      </c>
      <c r="G633" s="64" t="s">
        <v>417</v>
      </c>
      <c r="H633" s="93">
        <v>538.29999999999995</v>
      </c>
      <c r="I633" s="32"/>
      <c r="J633" s="38">
        <f t="shared" si="20"/>
        <v>0</v>
      </c>
      <c r="K633" s="39" t="str">
        <f t="shared" si="19"/>
        <v>OK</v>
      </c>
      <c r="L633" s="57"/>
      <c r="M633" s="57"/>
      <c r="N633" s="57"/>
      <c r="O633" s="57"/>
      <c r="P633" s="57"/>
      <c r="Q633" s="57"/>
      <c r="R633" s="57"/>
      <c r="S633" s="57"/>
      <c r="T633" s="57"/>
      <c r="U633" s="57"/>
      <c r="V633" s="57"/>
      <c r="W633" s="57"/>
      <c r="X633" s="46"/>
      <c r="Y633" s="46"/>
      <c r="Z633" s="46"/>
      <c r="AA633" s="46"/>
      <c r="AB633" s="46"/>
      <c r="AC633" s="46"/>
    </row>
    <row r="634" spans="1:29" ht="39.950000000000003" customHeight="1" x14ac:dyDescent="0.45">
      <c r="A634" s="155"/>
      <c r="B634" s="157"/>
      <c r="C634" s="63">
        <v>631</v>
      </c>
      <c r="D634" s="75" t="s">
        <v>1167</v>
      </c>
      <c r="E634" s="104" t="s">
        <v>1168</v>
      </c>
      <c r="F634" s="49" t="s">
        <v>4</v>
      </c>
      <c r="G634" s="64" t="s">
        <v>411</v>
      </c>
      <c r="H634" s="93">
        <v>169.63</v>
      </c>
      <c r="I634" s="32"/>
      <c r="J634" s="38">
        <f t="shared" si="20"/>
        <v>0</v>
      </c>
      <c r="K634" s="39" t="str">
        <f t="shared" si="19"/>
        <v>OK</v>
      </c>
      <c r="L634" s="57"/>
      <c r="M634" s="57"/>
      <c r="N634" s="57"/>
      <c r="O634" s="57"/>
      <c r="P634" s="57"/>
      <c r="Q634" s="57"/>
      <c r="R634" s="57"/>
      <c r="S634" s="57"/>
      <c r="T634" s="57"/>
      <c r="U634" s="57"/>
      <c r="V634" s="57"/>
      <c r="W634" s="57"/>
      <c r="X634" s="46"/>
      <c r="Y634" s="46"/>
      <c r="Z634" s="46"/>
      <c r="AA634" s="46"/>
      <c r="AB634" s="46"/>
      <c r="AC634" s="46"/>
    </row>
    <row r="635" spans="1:29" ht="39.950000000000003" customHeight="1" x14ac:dyDescent="0.45">
      <c r="A635" s="155"/>
      <c r="B635" s="157"/>
      <c r="C635" s="63">
        <v>632</v>
      </c>
      <c r="D635" s="75" t="s">
        <v>1169</v>
      </c>
      <c r="E635" s="104" t="s">
        <v>1170</v>
      </c>
      <c r="F635" s="49" t="s">
        <v>4</v>
      </c>
      <c r="G635" s="64" t="s">
        <v>411</v>
      </c>
      <c r="H635" s="93">
        <v>425.15</v>
      </c>
      <c r="I635" s="32"/>
      <c r="J635" s="38">
        <f t="shared" si="20"/>
        <v>0</v>
      </c>
      <c r="K635" s="39" t="str">
        <f t="shared" si="19"/>
        <v>OK</v>
      </c>
      <c r="L635" s="57"/>
      <c r="M635" s="57"/>
      <c r="N635" s="57"/>
      <c r="O635" s="57"/>
      <c r="P635" s="57"/>
      <c r="Q635" s="57"/>
      <c r="R635" s="57"/>
      <c r="S635" s="57"/>
      <c r="T635" s="57"/>
      <c r="U635" s="57"/>
      <c r="V635" s="57"/>
      <c r="W635" s="57"/>
      <c r="X635" s="46"/>
      <c r="Y635" s="46"/>
      <c r="Z635" s="46"/>
      <c r="AA635" s="46"/>
      <c r="AB635" s="46"/>
      <c r="AC635" s="46"/>
    </row>
    <row r="636" spans="1:29" ht="39.950000000000003" customHeight="1" x14ac:dyDescent="0.45">
      <c r="A636" s="155"/>
      <c r="B636" s="157"/>
      <c r="C636" s="63">
        <v>633</v>
      </c>
      <c r="D636" s="81" t="s">
        <v>1171</v>
      </c>
      <c r="E636" s="112" t="s">
        <v>1172</v>
      </c>
      <c r="F636" s="54" t="s">
        <v>99</v>
      </c>
      <c r="G636" s="64" t="s">
        <v>40</v>
      </c>
      <c r="H636" s="93">
        <v>95.23</v>
      </c>
      <c r="I636" s="32"/>
      <c r="J636" s="38">
        <f t="shared" si="20"/>
        <v>0</v>
      </c>
      <c r="K636" s="39" t="str">
        <f t="shared" si="19"/>
        <v>OK</v>
      </c>
      <c r="L636" s="57"/>
      <c r="M636" s="57"/>
      <c r="N636" s="57"/>
      <c r="O636" s="57"/>
      <c r="P636" s="57"/>
      <c r="Q636" s="57"/>
      <c r="R636" s="57"/>
      <c r="S636" s="57"/>
      <c r="T636" s="57"/>
      <c r="U636" s="57"/>
      <c r="V636" s="57"/>
      <c r="W636" s="57"/>
      <c r="X636" s="46"/>
      <c r="Y636" s="46"/>
      <c r="Z636" s="46"/>
      <c r="AA636" s="46"/>
      <c r="AB636" s="46"/>
      <c r="AC636" s="46"/>
    </row>
    <row r="637" spans="1:29" ht="39.950000000000003" customHeight="1" x14ac:dyDescent="0.45">
      <c r="A637" s="155"/>
      <c r="B637" s="157"/>
      <c r="C637" s="66">
        <v>634</v>
      </c>
      <c r="D637" s="75" t="s">
        <v>1173</v>
      </c>
      <c r="E637" s="104" t="s">
        <v>1174</v>
      </c>
      <c r="F637" s="49" t="s">
        <v>35</v>
      </c>
      <c r="G637" s="49" t="s">
        <v>234</v>
      </c>
      <c r="H637" s="94">
        <v>205.84</v>
      </c>
      <c r="I637" s="32">
        <v>1</v>
      </c>
      <c r="J637" s="38">
        <f t="shared" si="20"/>
        <v>0</v>
      </c>
      <c r="K637" s="39" t="str">
        <f t="shared" si="19"/>
        <v>OK</v>
      </c>
      <c r="L637" s="57"/>
      <c r="M637" s="57"/>
      <c r="N637" s="57">
        <v>1</v>
      </c>
      <c r="O637" s="57"/>
      <c r="P637" s="57"/>
      <c r="Q637" s="57"/>
      <c r="R637" s="57"/>
      <c r="S637" s="57"/>
      <c r="T637" s="57"/>
      <c r="U637" s="57"/>
      <c r="V637" s="57"/>
      <c r="W637" s="57"/>
      <c r="X637" s="46"/>
      <c r="Y637" s="46"/>
      <c r="Z637" s="46"/>
      <c r="AA637" s="46"/>
      <c r="AB637" s="46"/>
      <c r="AC637" s="46"/>
    </row>
    <row r="638" spans="1:29" ht="39.950000000000003" customHeight="1" x14ac:dyDescent="0.45">
      <c r="A638" s="155"/>
      <c r="B638" s="157"/>
      <c r="C638" s="66">
        <v>635</v>
      </c>
      <c r="D638" s="75" t="s">
        <v>1175</v>
      </c>
      <c r="E638" s="104" t="s">
        <v>1176</v>
      </c>
      <c r="F638" s="49" t="s">
        <v>228</v>
      </c>
      <c r="G638" s="49" t="s">
        <v>234</v>
      </c>
      <c r="H638" s="94">
        <v>852.9</v>
      </c>
      <c r="I638" s="32"/>
      <c r="J638" s="38">
        <f t="shared" si="20"/>
        <v>0</v>
      </c>
      <c r="K638" s="39" t="str">
        <f t="shared" si="19"/>
        <v>OK</v>
      </c>
      <c r="L638" s="57"/>
      <c r="M638" s="57"/>
      <c r="N638" s="57"/>
      <c r="O638" s="57"/>
      <c r="P638" s="57"/>
      <c r="Q638" s="57"/>
      <c r="R638" s="57"/>
      <c r="S638" s="57"/>
      <c r="T638" s="57"/>
      <c r="U638" s="57"/>
      <c r="V638" s="57"/>
      <c r="W638" s="57"/>
      <c r="X638" s="46"/>
      <c r="Y638" s="46"/>
      <c r="Z638" s="46"/>
      <c r="AA638" s="46"/>
      <c r="AB638" s="46"/>
      <c r="AC638" s="46"/>
    </row>
    <row r="639" spans="1:29" ht="39.950000000000003" customHeight="1" x14ac:dyDescent="0.45">
      <c r="A639" s="155"/>
      <c r="B639" s="157"/>
      <c r="C639" s="66">
        <v>636</v>
      </c>
      <c r="D639" s="75" t="s">
        <v>1177</v>
      </c>
      <c r="E639" s="104" t="s">
        <v>1178</v>
      </c>
      <c r="F639" s="49" t="s">
        <v>228</v>
      </c>
      <c r="G639" s="49" t="s">
        <v>453</v>
      </c>
      <c r="H639" s="94">
        <v>42.12</v>
      </c>
      <c r="I639" s="32"/>
      <c r="J639" s="38">
        <f t="shared" si="20"/>
        <v>0</v>
      </c>
      <c r="K639" s="39" t="str">
        <f t="shared" si="19"/>
        <v>OK</v>
      </c>
      <c r="L639" s="57"/>
      <c r="M639" s="57"/>
      <c r="N639" s="57"/>
      <c r="O639" s="57"/>
      <c r="P639" s="57"/>
      <c r="Q639" s="57"/>
      <c r="R639" s="57"/>
      <c r="S639" s="57"/>
      <c r="T639" s="57"/>
      <c r="U639" s="57"/>
      <c r="V639" s="57"/>
      <c r="W639" s="57"/>
      <c r="X639" s="46"/>
      <c r="Y639" s="46"/>
      <c r="Z639" s="46"/>
      <c r="AA639" s="46"/>
      <c r="AB639" s="46"/>
      <c r="AC639" s="46"/>
    </row>
    <row r="640" spans="1:29" ht="39.950000000000003" customHeight="1" x14ac:dyDescent="0.45">
      <c r="A640" s="155"/>
      <c r="B640" s="157"/>
      <c r="C640" s="63">
        <v>637</v>
      </c>
      <c r="D640" s="81" t="s">
        <v>1179</v>
      </c>
      <c r="E640" s="112" t="s">
        <v>1180</v>
      </c>
      <c r="F640" s="49" t="s">
        <v>4</v>
      </c>
      <c r="G640" s="64" t="s">
        <v>40</v>
      </c>
      <c r="H640" s="93">
        <v>520.6</v>
      </c>
      <c r="I640" s="32"/>
      <c r="J640" s="38">
        <f t="shared" si="20"/>
        <v>0</v>
      </c>
      <c r="K640" s="39" t="str">
        <f t="shared" si="19"/>
        <v>OK</v>
      </c>
      <c r="L640" s="57"/>
      <c r="M640" s="57"/>
      <c r="N640" s="57"/>
      <c r="O640" s="57"/>
      <c r="P640" s="57"/>
      <c r="Q640" s="57"/>
      <c r="R640" s="57"/>
      <c r="S640" s="57"/>
      <c r="T640" s="57"/>
      <c r="U640" s="57"/>
      <c r="V640" s="57"/>
      <c r="W640" s="57"/>
      <c r="X640" s="46"/>
      <c r="Y640" s="46"/>
      <c r="Z640" s="46"/>
      <c r="AA640" s="46"/>
      <c r="AB640" s="46"/>
      <c r="AC640" s="46"/>
    </row>
    <row r="641" spans="1:29" ht="39.950000000000003" customHeight="1" x14ac:dyDescent="0.45">
      <c r="A641" s="156"/>
      <c r="B641" s="158"/>
      <c r="C641" s="63">
        <v>638</v>
      </c>
      <c r="D641" s="84" t="s">
        <v>1181</v>
      </c>
      <c r="E641" s="105" t="s">
        <v>1182</v>
      </c>
      <c r="F641" s="50" t="s">
        <v>528</v>
      </c>
      <c r="G641" s="50" t="s">
        <v>40</v>
      </c>
      <c r="H641" s="93">
        <v>155.69</v>
      </c>
      <c r="I641" s="32"/>
      <c r="J641" s="38">
        <f t="shared" si="20"/>
        <v>0</v>
      </c>
      <c r="K641" s="39" t="str">
        <f t="shared" si="19"/>
        <v>OK</v>
      </c>
      <c r="L641" s="57"/>
      <c r="M641" s="57"/>
      <c r="N641" s="57"/>
      <c r="O641" s="57"/>
      <c r="P641" s="57"/>
      <c r="Q641" s="57"/>
      <c r="R641" s="57"/>
      <c r="S641" s="57"/>
      <c r="T641" s="57"/>
      <c r="U641" s="57"/>
      <c r="V641" s="57"/>
      <c r="W641" s="57"/>
      <c r="X641" s="46"/>
      <c r="Y641" s="46"/>
      <c r="Z641" s="46"/>
      <c r="AA641" s="46"/>
      <c r="AB641" s="46"/>
      <c r="AC641" s="46"/>
    </row>
    <row r="642" spans="1:29" ht="39.950000000000003" customHeight="1" x14ac:dyDescent="0.45">
      <c r="A642" s="139">
        <v>12</v>
      </c>
      <c r="B642" s="142" t="s">
        <v>1183</v>
      </c>
      <c r="C642" s="67">
        <v>639</v>
      </c>
      <c r="D642" s="78" t="s">
        <v>420</v>
      </c>
      <c r="E642" s="107" t="s">
        <v>1184</v>
      </c>
      <c r="F642" s="51" t="s">
        <v>99</v>
      </c>
      <c r="G642" s="51" t="s">
        <v>421</v>
      </c>
      <c r="H642" s="95">
        <v>86.66</v>
      </c>
      <c r="I642" s="32"/>
      <c r="J642" s="38">
        <f t="shared" si="20"/>
        <v>0</v>
      </c>
      <c r="K642" s="39" t="str">
        <f t="shared" si="19"/>
        <v>OK</v>
      </c>
      <c r="L642" s="57"/>
      <c r="M642" s="57"/>
      <c r="N642" s="57"/>
      <c r="O642" s="57"/>
      <c r="P642" s="57"/>
      <c r="Q642" s="57"/>
      <c r="R642" s="57"/>
      <c r="S642" s="57"/>
      <c r="T642" s="57"/>
      <c r="U642" s="57"/>
      <c r="V642" s="57"/>
      <c r="W642" s="57"/>
      <c r="X642" s="46"/>
      <c r="Y642" s="46"/>
      <c r="Z642" s="46"/>
      <c r="AA642" s="46"/>
      <c r="AB642" s="46"/>
      <c r="AC642" s="46"/>
    </row>
    <row r="643" spans="1:29" ht="39.950000000000003" customHeight="1" x14ac:dyDescent="0.45">
      <c r="A643" s="140"/>
      <c r="B643" s="143"/>
      <c r="C643" s="67">
        <v>640</v>
      </c>
      <c r="D643" s="78" t="s">
        <v>422</v>
      </c>
      <c r="E643" s="107" t="s">
        <v>1184</v>
      </c>
      <c r="F643" s="51" t="s">
        <v>99</v>
      </c>
      <c r="G643" s="51" t="s">
        <v>421</v>
      </c>
      <c r="H643" s="95">
        <v>106.86</v>
      </c>
      <c r="I643" s="32"/>
      <c r="J643" s="38">
        <f t="shared" si="20"/>
        <v>0</v>
      </c>
      <c r="K643" s="39" t="str">
        <f t="shared" si="19"/>
        <v>OK</v>
      </c>
      <c r="L643" s="57"/>
      <c r="M643" s="57"/>
      <c r="N643" s="57"/>
      <c r="O643" s="57"/>
      <c r="P643" s="57"/>
      <c r="Q643" s="57"/>
      <c r="R643" s="57"/>
      <c r="S643" s="57"/>
      <c r="T643" s="57"/>
      <c r="U643" s="57"/>
      <c r="V643" s="57"/>
      <c r="W643" s="57"/>
      <c r="X643" s="46"/>
      <c r="Y643" s="46"/>
      <c r="Z643" s="46"/>
      <c r="AA643" s="46"/>
      <c r="AB643" s="46"/>
      <c r="AC643" s="46"/>
    </row>
    <row r="644" spans="1:29" ht="39.950000000000003" customHeight="1" x14ac:dyDescent="0.45">
      <c r="A644" s="140"/>
      <c r="B644" s="143"/>
      <c r="C644" s="67">
        <v>641</v>
      </c>
      <c r="D644" s="78" t="s">
        <v>423</v>
      </c>
      <c r="E644" s="107" t="s">
        <v>1184</v>
      </c>
      <c r="F644" s="51" t="s">
        <v>99</v>
      </c>
      <c r="G644" s="51" t="s">
        <v>421</v>
      </c>
      <c r="H644" s="95">
        <v>86.41</v>
      </c>
      <c r="I644" s="32"/>
      <c r="J644" s="38">
        <f t="shared" si="20"/>
        <v>0</v>
      </c>
      <c r="K644" s="39" t="str">
        <f t="shared" si="19"/>
        <v>OK</v>
      </c>
      <c r="L644" s="57"/>
      <c r="M644" s="57"/>
      <c r="N644" s="57"/>
      <c r="O644" s="57"/>
      <c r="P644" s="57"/>
      <c r="Q644" s="57"/>
      <c r="R644" s="57"/>
      <c r="S644" s="57"/>
      <c r="T644" s="57"/>
      <c r="U644" s="57"/>
      <c r="V644" s="57"/>
      <c r="W644" s="57"/>
      <c r="X644" s="46"/>
      <c r="Y644" s="46"/>
      <c r="Z644" s="46"/>
      <c r="AA644" s="46"/>
      <c r="AB644" s="46"/>
      <c r="AC644" s="46"/>
    </row>
    <row r="645" spans="1:29" ht="39.950000000000003" customHeight="1" x14ac:dyDescent="0.45">
      <c r="A645" s="141"/>
      <c r="B645" s="144"/>
      <c r="C645" s="68">
        <v>642</v>
      </c>
      <c r="D645" s="78" t="s">
        <v>1185</v>
      </c>
      <c r="E645" s="107" t="s">
        <v>1186</v>
      </c>
      <c r="F645" s="52" t="s">
        <v>528</v>
      </c>
      <c r="G645" s="52" t="s">
        <v>40</v>
      </c>
      <c r="H645" s="96">
        <v>118.32</v>
      </c>
      <c r="I645" s="32"/>
      <c r="J645" s="38">
        <f t="shared" si="20"/>
        <v>0</v>
      </c>
      <c r="K645" s="39" t="str">
        <f t="shared" ref="K645:K648" si="21">IF(J645&lt;0,"ATENÇÃO","OK")</f>
        <v>OK</v>
      </c>
      <c r="L645" s="57"/>
      <c r="M645" s="57"/>
      <c r="N645" s="57"/>
      <c r="O645" s="57"/>
      <c r="P645" s="57"/>
      <c r="Q645" s="57"/>
      <c r="R645" s="57"/>
      <c r="S645" s="57"/>
      <c r="T645" s="57"/>
      <c r="U645" s="57"/>
      <c r="V645" s="57"/>
      <c r="W645" s="57"/>
      <c r="X645" s="46"/>
      <c r="Y645" s="46"/>
      <c r="Z645" s="46"/>
      <c r="AA645" s="46"/>
      <c r="AB645" s="46"/>
      <c r="AC645" s="46"/>
    </row>
    <row r="646" spans="1:29" ht="39.950000000000003" customHeight="1" x14ac:dyDescent="0.45">
      <c r="A646" s="70">
        <v>13</v>
      </c>
      <c r="B646" s="119" t="s">
        <v>922</v>
      </c>
      <c r="C646" s="63">
        <v>643</v>
      </c>
      <c r="D646" s="91" t="s">
        <v>1187</v>
      </c>
      <c r="E646" s="117" t="s">
        <v>1188</v>
      </c>
      <c r="F646" s="64" t="s">
        <v>35</v>
      </c>
      <c r="G646" s="64" t="s">
        <v>40</v>
      </c>
      <c r="H646" s="93">
        <v>24.79</v>
      </c>
      <c r="I646" s="32"/>
      <c r="J646" s="38">
        <f t="shared" si="20"/>
        <v>0</v>
      </c>
      <c r="K646" s="39" t="str">
        <f t="shared" si="21"/>
        <v>OK</v>
      </c>
      <c r="L646" s="57"/>
      <c r="M646" s="57"/>
      <c r="N646" s="57"/>
      <c r="O646" s="57"/>
      <c r="P646" s="57"/>
      <c r="Q646" s="57"/>
      <c r="R646" s="57"/>
      <c r="S646" s="57"/>
      <c r="T646" s="57"/>
      <c r="U646" s="57"/>
      <c r="V646" s="57"/>
      <c r="W646" s="57"/>
      <c r="X646" s="46"/>
      <c r="Y646" s="46"/>
      <c r="Z646" s="46"/>
      <c r="AA646" s="46"/>
      <c r="AB646" s="46"/>
      <c r="AC646" s="46"/>
    </row>
    <row r="647" spans="1:29" ht="39.950000000000003" customHeight="1" x14ac:dyDescent="0.45">
      <c r="A647" s="71">
        <v>14</v>
      </c>
      <c r="B647" s="120" t="s">
        <v>626</v>
      </c>
      <c r="C647" s="67">
        <v>644</v>
      </c>
      <c r="D647" s="78" t="s">
        <v>1189</v>
      </c>
      <c r="E647" s="107" t="s">
        <v>1190</v>
      </c>
      <c r="F647" s="52" t="s">
        <v>35</v>
      </c>
      <c r="G647" s="52" t="s">
        <v>40</v>
      </c>
      <c r="H647" s="96">
        <v>214</v>
      </c>
      <c r="I647" s="32"/>
      <c r="J647" s="38">
        <f t="shared" si="20"/>
        <v>0</v>
      </c>
      <c r="K647" s="39" t="str">
        <f t="shared" si="21"/>
        <v>OK</v>
      </c>
      <c r="L647" s="57"/>
      <c r="M647" s="57"/>
      <c r="N647" s="57"/>
      <c r="O647" s="57"/>
      <c r="P647" s="57"/>
      <c r="Q647" s="57"/>
      <c r="R647" s="57"/>
      <c r="S647" s="57"/>
      <c r="T647" s="57"/>
      <c r="U647" s="57"/>
      <c r="V647" s="57"/>
      <c r="W647" s="57"/>
      <c r="X647" s="46"/>
      <c r="Y647" s="46"/>
      <c r="Z647" s="46"/>
      <c r="AA647" s="46"/>
      <c r="AB647" s="46"/>
      <c r="AC647" s="46"/>
    </row>
    <row r="648" spans="1:29" ht="39.950000000000003" customHeight="1" x14ac:dyDescent="0.45">
      <c r="A648" s="70">
        <v>15</v>
      </c>
      <c r="B648" s="119" t="s">
        <v>830</v>
      </c>
      <c r="C648" s="66">
        <v>645</v>
      </c>
      <c r="D648" s="75" t="s">
        <v>1204</v>
      </c>
      <c r="E648" s="104" t="s">
        <v>1191</v>
      </c>
      <c r="F648" s="50" t="s">
        <v>35</v>
      </c>
      <c r="G648" s="50" t="s">
        <v>40</v>
      </c>
      <c r="H648" s="93">
        <v>334.98</v>
      </c>
      <c r="I648" s="32"/>
      <c r="J648" s="38">
        <f t="shared" si="20"/>
        <v>0</v>
      </c>
      <c r="K648" s="39" t="str">
        <f t="shared" si="21"/>
        <v>OK</v>
      </c>
      <c r="L648" s="57"/>
      <c r="M648" s="57"/>
      <c r="N648" s="57"/>
      <c r="O648" s="57"/>
      <c r="P648" s="57"/>
      <c r="Q648" s="57"/>
      <c r="R648" s="57"/>
      <c r="S648" s="57"/>
      <c r="T648" s="57"/>
      <c r="U648" s="57"/>
      <c r="V648" s="57"/>
      <c r="W648" s="57"/>
      <c r="X648" s="46"/>
      <c r="Y648" s="46"/>
      <c r="Z648" s="46"/>
      <c r="AA648" s="46"/>
      <c r="AB648" s="46"/>
      <c r="AC648" s="46"/>
    </row>
    <row r="649" spans="1:29" ht="39.950000000000003" customHeight="1" x14ac:dyDescent="0.45">
      <c r="H649" s="43">
        <f>SUM(H4:H648)</f>
        <v>71754.81</v>
      </c>
    </row>
  </sheetData>
  <mergeCells count="46">
    <mergeCell ref="A642:A645"/>
    <mergeCell ref="B642:B645"/>
    <mergeCell ref="A566:A584"/>
    <mergeCell ref="B566:B584"/>
    <mergeCell ref="A585:A620"/>
    <mergeCell ref="B585:B620"/>
    <mergeCell ref="A621:A641"/>
    <mergeCell ref="B621:B641"/>
    <mergeCell ref="A4:A92"/>
    <mergeCell ref="B4:B92"/>
    <mergeCell ref="A93:A147"/>
    <mergeCell ref="B93:B147"/>
    <mergeCell ref="A148:A182"/>
    <mergeCell ref="B160:B182"/>
    <mergeCell ref="AC1:AC2"/>
    <mergeCell ref="X1:X2"/>
    <mergeCell ref="Y1:Y2"/>
    <mergeCell ref="Z1:Z2"/>
    <mergeCell ref="AA1:AA2"/>
    <mergeCell ref="AB1:AB2"/>
    <mergeCell ref="W1:W2"/>
    <mergeCell ref="A2:K2"/>
    <mergeCell ref="S1:S2"/>
    <mergeCell ref="L1:L2"/>
    <mergeCell ref="T1:T2"/>
    <mergeCell ref="A1:C1"/>
    <mergeCell ref="V1:V2"/>
    <mergeCell ref="D1:H1"/>
    <mergeCell ref="U1:U2"/>
    <mergeCell ref="M1:M2"/>
    <mergeCell ref="N1:N2"/>
    <mergeCell ref="O1:O2"/>
    <mergeCell ref="P1:P2"/>
    <mergeCell ref="Q1:Q2"/>
    <mergeCell ref="R1:R2"/>
    <mergeCell ref="I1:K1"/>
    <mergeCell ref="A352:A486"/>
    <mergeCell ref="B352:B486"/>
    <mergeCell ref="A487:A565"/>
    <mergeCell ref="B487:B565"/>
    <mergeCell ref="A183:A258"/>
    <mergeCell ref="B183:B258"/>
    <mergeCell ref="A259:A302"/>
    <mergeCell ref="B259:B302"/>
    <mergeCell ref="A303:A351"/>
    <mergeCell ref="B303:B351"/>
  </mergeCells>
  <conditionalFormatting sqref="Q4:V560">
    <cfRule type="cellIs" dxfId="59" priority="10" stopIfTrue="1" operator="greaterThan">
      <formula>0</formula>
    </cfRule>
    <cfRule type="cellIs" dxfId="58" priority="11" stopIfTrue="1" operator="greaterThan">
      <formula>0</formula>
    </cfRule>
    <cfRule type="cellIs" dxfId="57" priority="12" stopIfTrue="1" operator="greaterThan">
      <formula>0</formula>
    </cfRule>
  </conditionalFormatting>
  <conditionalFormatting sqref="W4:W560">
    <cfRule type="cellIs" dxfId="56" priority="13" stopIfTrue="1" operator="greaterThan">
      <formula>0</formula>
    </cfRule>
    <cfRule type="cellIs" dxfId="55" priority="14" stopIfTrue="1" operator="greaterThan">
      <formula>0</formula>
    </cfRule>
    <cfRule type="cellIs" dxfId="54" priority="15" stopIfTrue="1" operator="greaterThan">
      <formula>0</formula>
    </cfRule>
  </conditionalFormatting>
  <conditionalFormatting sqref="L4:P560">
    <cfRule type="cellIs" dxfId="53" priority="1" stopIfTrue="1" operator="greaterThan">
      <formula>0</formula>
    </cfRule>
    <cfRule type="cellIs" dxfId="52" priority="2" stopIfTrue="1" operator="greaterThan">
      <formula>0</formula>
    </cfRule>
    <cfRule type="cellIs" dxfId="51" priority="3" stopIfTrue="1" operator="greaterThan">
      <formula>0</formula>
    </cfRule>
  </conditionalFormatting>
  <hyperlinks>
    <hyperlink ref="D577" r:id="rId1" display="https://www.havan.com.br/mangueira-para-gas-de-cozinha-glp-1-20m-durin-05207.html" xr:uid="{00000000-0004-0000-0200-000000000000}"/>
  </hyperlinks>
  <pageMargins left="0.511811024" right="0.511811024" top="0.78740157499999996" bottom="0.78740157499999996" header="0.31496062000000002" footer="0.3149606200000000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649"/>
  <sheetViews>
    <sheetView zoomScale="70" zoomScaleNormal="70" workbookViewId="0">
      <selection activeCell="X1" sqref="X1:X1048576"/>
    </sheetView>
  </sheetViews>
  <sheetFormatPr defaultColWidth="9.73046875" defaultRowHeight="39.950000000000003" customHeight="1" x14ac:dyDescent="0.45"/>
  <cols>
    <col min="1" max="1" width="7" style="55" customWidth="1"/>
    <col min="2" max="2" width="38.59765625" style="1" customWidth="1"/>
    <col min="3" max="3" width="9.59765625" style="53" customWidth="1"/>
    <col min="4" max="4" width="55.265625" style="92" customWidth="1"/>
    <col min="5" max="5" width="19.3984375" style="118" customWidth="1"/>
    <col min="6" max="6" width="10" style="1" customWidth="1"/>
    <col min="7" max="7" width="16.73046875" style="1" customWidth="1"/>
    <col min="8" max="8" width="13.86328125" style="43" customWidth="1"/>
    <col min="9" max="9" width="13.86328125" style="17" customWidth="1"/>
    <col min="10" max="10" width="13.265625" style="41" customWidth="1"/>
    <col min="11" max="11" width="12.59765625" style="18" customWidth="1"/>
    <col min="12" max="15" width="5.73046875" style="19" customWidth="1"/>
    <col min="16" max="16" width="5.73046875" style="196" customWidth="1"/>
    <col min="17" max="21" width="5.73046875" style="19" customWidth="1"/>
    <col min="22" max="23" width="5.73046875" style="15" customWidth="1"/>
    <col min="24" max="26" width="13.73046875" style="15" customWidth="1"/>
    <col min="27" max="16384" width="9.73046875" style="15"/>
  </cols>
  <sheetData>
    <row r="1" spans="1:26" ht="39.950000000000003" customHeight="1" x14ac:dyDescent="0.45">
      <c r="A1" s="161" t="s">
        <v>509</v>
      </c>
      <c r="B1" s="161"/>
      <c r="C1" s="161"/>
      <c r="D1" s="161" t="s">
        <v>459</v>
      </c>
      <c r="E1" s="161"/>
      <c r="F1" s="161"/>
      <c r="G1" s="161"/>
      <c r="H1" s="161"/>
      <c r="I1" s="161" t="s">
        <v>510</v>
      </c>
      <c r="J1" s="161"/>
      <c r="K1" s="161"/>
      <c r="L1" s="160" t="s">
        <v>1235</v>
      </c>
      <c r="M1" s="160" t="s">
        <v>1236</v>
      </c>
      <c r="N1" s="160" t="s">
        <v>1237</v>
      </c>
      <c r="O1" s="160" t="s">
        <v>1270</v>
      </c>
      <c r="P1" s="160" t="s">
        <v>1271</v>
      </c>
      <c r="Q1" s="160" t="s">
        <v>1272</v>
      </c>
      <c r="R1" s="160" t="s">
        <v>1273</v>
      </c>
      <c r="S1" s="160" t="s">
        <v>1274</v>
      </c>
      <c r="T1" s="160" t="s">
        <v>1275</v>
      </c>
      <c r="U1" s="160" t="s">
        <v>1276</v>
      </c>
      <c r="V1" s="160" t="s">
        <v>1277</v>
      </c>
      <c r="W1" s="160" t="s">
        <v>1278</v>
      </c>
      <c r="X1" s="160" t="s">
        <v>508</v>
      </c>
      <c r="Y1" s="160" t="s">
        <v>508</v>
      </c>
      <c r="Z1" s="160" t="s">
        <v>508</v>
      </c>
    </row>
    <row r="2" spans="1:26" ht="39.950000000000003" customHeight="1" x14ac:dyDescent="0.45">
      <c r="A2" s="161" t="s">
        <v>461</v>
      </c>
      <c r="B2" s="161"/>
      <c r="C2" s="161"/>
      <c r="D2" s="161"/>
      <c r="E2" s="161"/>
      <c r="F2" s="161"/>
      <c r="G2" s="161"/>
      <c r="H2" s="161"/>
      <c r="I2" s="161"/>
      <c r="J2" s="161"/>
      <c r="K2" s="161"/>
      <c r="L2" s="160"/>
      <c r="M2" s="160"/>
      <c r="N2" s="160"/>
      <c r="O2" s="160"/>
      <c r="P2" s="160"/>
      <c r="Q2" s="160"/>
      <c r="R2" s="160"/>
      <c r="S2" s="160"/>
      <c r="T2" s="160"/>
      <c r="U2" s="160"/>
      <c r="V2" s="160"/>
      <c r="W2" s="160"/>
      <c r="X2" s="160"/>
      <c r="Y2" s="160"/>
      <c r="Z2" s="160"/>
    </row>
    <row r="3" spans="1:26" s="16" customFormat="1" ht="39.950000000000003" customHeight="1" x14ac:dyDescent="0.35">
      <c r="A3" s="59" t="s">
        <v>511</v>
      </c>
      <c r="B3" s="61" t="s">
        <v>462</v>
      </c>
      <c r="C3" s="60" t="s">
        <v>512</v>
      </c>
      <c r="D3" s="72" t="s">
        <v>463</v>
      </c>
      <c r="E3" s="72" t="s">
        <v>464</v>
      </c>
      <c r="F3" s="61" t="s">
        <v>4</v>
      </c>
      <c r="G3" s="61" t="s">
        <v>465</v>
      </c>
      <c r="H3" s="62" t="s">
        <v>513</v>
      </c>
      <c r="I3" s="61" t="s">
        <v>1192</v>
      </c>
      <c r="J3" s="121" t="s">
        <v>0</v>
      </c>
      <c r="K3" s="122" t="s">
        <v>2</v>
      </c>
      <c r="L3" s="134">
        <v>43864</v>
      </c>
      <c r="M3" s="134" t="s">
        <v>1238</v>
      </c>
      <c r="N3" s="34" t="s">
        <v>1239</v>
      </c>
      <c r="O3" s="134">
        <v>43976</v>
      </c>
      <c r="P3" s="127">
        <v>44054</v>
      </c>
      <c r="Q3" s="127">
        <v>44054</v>
      </c>
      <c r="R3" s="127">
        <v>44054</v>
      </c>
      <c r="S3" s="127">
        <v>44054</v>
      </c>
      <c r="T3" s="127">
        <v>44054</v>
      </c>
      <c r="U3" s="127">
        <v>44054</v>
      </c>
      <c r="V3" s="134">
        <v>44103</v>
      </c>
      <c r="W3" s="134">
        <v>44103</v>
      </c>
      <c r="X3" s="34" t="s">
        <v>1</v>
      </c>
      <c r="Y3" s="34" t="s">
        <v>1</v>
      </c>
      <c r="Z3" s="37" t="s">
        <v>1</v>
      </c>
    </row>
    <row r="4" spans="1:26" ht="39.950000000000003" customHeight="1" x14ac:dyDescent="0.45">
      <c r="A4" s="145">
        <v>1</v>
      </c>
      <c r="B4" s="148" t="s">
        <v>514</v>
      </c>
      <c r="C4" s="63">
        <v>1</v>
      </c>
      <c r="D4" s="73" t="s">
        <v>515</v>
      </c>
      <c r="E4" s="102" t="s">
        <v>516</v>
      </c>
      <c r="F4" s="64" t="s">
        <v>228</v>
      </c>
      <c r="G4" s="64" t="s">
        <v>40</v>
      </c>
      <c r="H4" s="93">
        <v>2.2000000000000002</v>
      </c>
      <c r="I4" s="32"/>
      <c r="J4" s="38">
        <f>I4-(SUM(L4:Z4))</f>
        <v>0</v>
      </c>
      <c r="K4" s="39" t="str">
        <f>IF(J4&lt;0,"ATENÇÃO","OK")</f>
        <v>OK</v>
      </c>
      <c r="L4" s="128"/>
      <c r="M4" s="128"/>
      <c r="N4" s="128"/>
      <c r="O4" s="128"/>
      <c r="P4" s="128"/>
      <c r="Q4" s="128"/>
      <c r="R4" s="128"/>
      <c r="S4" s="128"/>
      <c r="T4" s="128"/>
      <c r="U4" s="128"/>
      <c r="V4" s="46"/>
      <c r="W4" s="46"/>
      <c r="X4" s="46"/>
      <c r="Y4" s="46"/>
      <c r="Z4" s="46"/>
    </row>
    <row r="5" spans="1:26" ht="39.950000000000003" customHeight="1" x14ac:dyDescent="0.45">
      <c r="A5" s="146"/>
      <c r="B5" s="149"/>
      <c r="C5" s="65">
        <v>2</v>
      </c>
      <c r="D5" s="74" t="s">
        <v>39</v>
      </c>
      <c r="E5" s="103" t="s">
        <v>517</v>
      </c>
      <c r="F5" s="48" t="s">
        <v>35</v>
      </c>
      <c r="G5" s="48" t="s">
        <v>40</v>
      </c>
      <c r="H5" s="94">
        <v>0.52</v>
      </c>
      <c r="I5" s="32">
        <v>15</v>
      </c>
      <c r="J5" s="38">
        <f>I5-(SUM(L5:Z5))</f>
        <v>15</v>
      </c>
      <c r="K5" s="39" t="str">
        <f t="shared" ref="K5:K68" si="0">IF(J5&lt;0,"ATENÇÃO","OK")</f>
        <v>OK</v>
      </c>
      <c r="L5" s="128"/>
      <c r="M5" s="128"/>
      <c r="N5" s="128"/>
      <c r="O5" s="128"/>
      <c r="P5" s="128"/>
      <c r="Q5" s="128"/>
      <c r="R5" s="128"/>
      <c r="S5" s="128"/>
      <c r="T5" s="128"/>
      <c r="U5" s="128"/>
      <c r="V5" s="46"/>
      <c r="W5" s="46"/>
      <c r="X5" s="46"/>
      <c r="Y5" s="46"/>
      <c r="Z5" s="46"/>
    </row>
    <row r="6" spans="1:26" ht="39.950000000000003" customHeight="1" x14ac:dyDescent="0.45">
      <c r="A6" s="146"/>
      <c r="B6" s="149"/>
      <c r="C6" s="65">
        <v>3</v>
      </c>
      <c r="D6" s="74" t="s">
        <v>41</v>
      </c>
      <c r="E6" s="103" t="s">
        <v>518</v>
      </c>
      <c r="F6" s="48" t="s">
        <v>35</v>
      </c>
      <c r="G6" s="48" t="s">
        <v>40</v>
      </c>
      <c r="H6" s="94">
        <v>0.42</v>
      </c>
      <c r="I6" s="32">
        <v>20</v>
      </c>
      <c r="J6" s="38">
        <f>I6-(SUM(L6:Z6))</f>
        <v>15</v>
      </c>
      <c r="K6" s="39" t="str">
        <f t="shared" si="0"/>
        <v>OK</v>
      </c>
      <c r="L6" s="128"/>
      <c r="M6" s="128"/>
      <c r="N6" s="128"/>
      <c r="O6" s="128"/>
      <c r="P6" s="128">
        <v>5</v>
      </c>
      <c r="Q6" s="128"/>
      <c r="R6" s="128"/>
      <c r="S6" s="128"/>
      <c r="T6" s="128"/>
      <c r="U6" s="128"/>
      <c r="V6" s="46"/>
      <c r="W6" s="46"/>
      <c r="X6" s="46"/>
      <c r="Y6" s="46"/>
      <c r="Z6" s="46"/>
    </row>
    <row r="7" spans="1:26" ht="39.950000000000003" customHeight="1" x14ac:dyDescent="0.45">
      <c r="A7" s="146"/>
      <c r="B7" s="149"/>
      <c r="C7" s="65">
        <v>4</v>
      </c>
      <c r="D7" s="74" t="s">
        <v>42</v>
      </c>
      <c r="E7" s="103" t="s">
        <v>519</v>
      </c>
      <c r="F7" s="48" t="s">
        <v>35</v>
      </c>
      <c r="G7" s="48" t="s">
        <v>40</v>
      </c>
      <c r="H7" s="94">
        <v>35.479999999999997</v>
      </c>
      <c r="I7" s="32">
        <v>5</v>
      </c>
      <c r="J7" s="38">
        <f>I7-(SUM(L7:Z7))</f>
        <v>5</v>
      </c>
      <c r="K7" s="39" t="str">
        <f t="shared" si="0"/>
        <v>OK</v>
      </c>
      <c r="L7" s="128"/>
      <c r="M7" s="128"/>
      <c r="N7" s="128"/>
      <c r="O7" s="128"/>
      <c r="P7" s="128"/>
      <c r="Q7" s="128"/>
      <c r="R7" s="128"/>
      <c r="S7" s="128"/>
      <c r="T7" s="128"/>
      <c r="U7" s="128"/>
      <c r="V7" s="46"/>
      <c r="W7" s="46"/>
      <c r="X7" s="46"/>
      <c r="Y7" s="46"/>
      <c r="Z7" s="46"/>
    </row>
    <row r="8" spans="1:26" ht="39.950000000000003" customHeight="1" x14ac:dyDescent="0.45">
      <c r="A8" s="146"/>
      <c r="B8" s="149"/>
      <c r="C8" s="65">
        <v>5</v>
      </c>
      <c r="D8" s="74" t="s">
        <v>43</v>
      </c>
      <c r="E8" s="103" t="s">
        <v>520</v>
      </c>
      <c r="F8" s="48" t="s">
        <v>44</v>
      </c>
      <c r="G8" s="48" t="s">
        <v>40</v>
      </c>
      <c r="H8" s="94">
        <v>11.42</v>
      </c>
      <c r="I8" s="32">
        <v>5</v>
      </c>
      <c r="J8" s="38">
        <f>I8-(SUM(L8:Z8))</f>
        <v>4</v>
      </c>
      <c r="K8" s="39" t="str">
        <f t="shared" si="0"/>
        <v>OK</v>
      </c>
      <c r="L8" s="128"/>
      <c r="M8" s="128"/>
      <c r="N8" s="128"/>
      <c r="O8" s="128"/>
      <c r="P8" s="128">
        <v>1</v>
      </c>
      <c r="Q8" s="128"/>
      <c r="R8" s="128"/>
      <c r="S8" s="128"/>
      <c r="T8" s="128"/>
      <c r="U8" s="128"/>
      <c r="V8" s="46"/>
      <c r="W8" s="46"/>
      <c r="X8" s="46"/>
      <c r="Y8" s="46"/>
      <c r="Z8" s="46"/>
    </row>
    <row r="9" spans="1:26" ht="39.950000000000003" customHeight="1" x14ac:dyDescent="0.45">
      <c r="A9" s="146"/>
      <c r="B9" s="149"/>
      <c r="C9" s="65">
        <v>6</v>
      </c>
      <c r="D9" s="74" t="s">
        <v>521</v>
      </c>
      <c r="E9" s="103" t="s">
        <v>522</v>
      </c>
      <c r="F9" s="64" t="s">
        <v>31</v>
      </c>
      <c r="G9" s="64" t="s">
        <v>40</v>
      </c>
      <c r="H9" s="93">
        <v>254.89</v>
      </c>
      <c r="I9" s="32"/>
      <c r="J9" s="38">
        <f>I9-(SUM(L9:Z9))</f>
        <v>0</v>
      </c>
      <c r="K9" s="39" t="str">
        <f t="shared" si="0"/>
        <v>OK</v>
      </c>
      <c r="L9" s="128"/>
      <c r="M9" s="128"/>
      <c r="N9" s="128"/>
      <c r="O9" s="128"/>
      <c r="P9" s="128"/>
      <c r="Q9" s="128"/>
      <c r="R9" s="128"/>
      <c r="S9" s="128"/>
      <c r="T9" s="128"/>
      <c r="U9" s="128"/>
      <c r="V9" s="46"/>
      <c r="W9" s="46"/>
      <c r="X9" s="46"/>
      <c r="Y9" s="46"/>
      <c r="Z9" s="46"/>
    </row>
    <row r="10" spans="1:26" ht="39.950000000000003" customHeight="1" x14ac:dyDescent="0.45">
      <c r="A10" s="146"/>
      <c r="B10" s="149"/>
      <c r="C10" s="63">
        <v>7</v>
      </c>
      <c r="D10" s="75" t="s">
        <v>45</v>
      </c>
      <c r="E10" s="104" t="s">
        <v>523</v>
      </c>
      <c r="F10" s="49" t="s">
        <v>44</v>
      </c>
      <c r="G10" s="49" t="s">
        <v>40</v>
      </c>
      <c r="H10" s="94">
        <v>14.56</v>
      </c>
      <c r="I10" s="32">
        <v>10</v>
      </c>
      <c r="J10" s="38">
        <f>I10-(SUM(L10:Z10))</f>
        <v>9</v>
      </c>
      <c r="K10" s="39" t="str">
        <f t="shared" si="0"/>
        <v>OK</v>
      </c>
      <c r="L10" s="128"/>
      <c r="M10" s="128"/>
      <c r="N10" s="128"/>
      <c r="O10" s="128"/>
      <c r="P10" s="128">
        <v>1</v>
      </c>
      <c r="Q10" s="128"/>
      <c r="R10" s="128"/>
      <c r="S10" s="128"/>
      <c r="T10" s="128"/>
      <c r="U10" s="128"/>
      <c r="V10" s="46"/>
      <c r="W10" s="46"/>
      <c r="X10" s="46"/>
      <c r="Y10" s="46"/>
      <c r="Z10" s="46"/>
    </row>
    <row r="11" spans="1:26" ht="39.950000000000003" customHeight="1" x14ac:dyDescent="0.45">
      <c r="A11" s="146"/>
      <c r="B11" s="149"/>
      <c r="C11" s="63">
        <v>8</v>
      </c>
      <c r="D11" s="75" t="s">
        <v>101</v>
      </c>
      <c r="E11" s="104" t="s">
        <v>524</v>
      </c>
      <c r="F11" s="49" t="s">
        <v>99</v>
      </c>
      <c r="G11" s="49" t="s">
        <v>40</v>
      </c>
      <c r="H11" s="94">
        <v>0.06</v>
      </c>
      <c r="I11" s="32">
        <v>40</v>
      </c>
      <c r="J11" s="38">
        <f>I11-(SUM(L11:Z11))</f>
        <v>40</v>
      </c>
      <c r="K11" s="39" t="str">
        <f t="shared" si="0"/>
        <v>OK</v>
      </c>
      <c r="L11" s="128"/>
      <c r="M11" s="128"/>
      <c r="N11" s="128"/>
      <c r="O11" s="128"/>
      <c r="P11" s="128"/>
      <c r="Q11" s="128"/>
      <c r="R11" s="128"/>
      <c r="S11" s="128"/>
      <c r="T11" s="128"/>
      <c r="U11" s="128"/>
      <c r="V11" s="46"/>
      <c r="W11" s="46"/>
      <c r="X11" s="46"/>
      <c r="Y11" s="46"/>
      <c r="Z11" s="46"/>
    </row>
    <row r="12" spans="1:26" ht="39.950000000000003" customHeight="1" x14ac:dyDescent="0.45">
      <c r="A12" s="146"/>
      <c r="B12" s="149"/>
      <c r="C12" s="63">
        <v>9</v>
      </c>
      <c r="D12" s="75" t="s">
        <v>98</v>
      </c>
      <c r="E12" s="104" t="s">
        <v>525</v>
      </c>
      <c r="F12" s="49" t="s">
        <v>99</v>
      </c>
      <c r="G12" s="49" t="s">
        <v>40</v>
      </c>
      <c r="H12" s="94">
        <v>3.92</v>
      </c>
      <c r="I12" s="32">
        <v>20</v>
      </c>
      <c r="J12" s="38">
        <f>I12-(SUM(L12:Z12))</f>
        <v>20</v>
      </c>
      <c r="K12" s="39" t="str">
        <f t="shared" si="0"/>
        <v>OK</v>
      </c>
      <c r="L12" s="128"/>
      <c r="M12" s="128"/>
      <c r="N12" s="128"/>
      <c r="O12" s="128"/>
      <c r="P12" s="128"/>
      <c r="Q12" s="128"/>
      <c r="R12" s="128"/>
      <c r="S12" s="128"/>
      <c r="T12" s="128"/>
      <c r="U12" s="128"/>
      <c r="V12" s="46"/>
      <c r="W12" s="46"/>
      <c r="X12" s="46"/>
      <c r="Y12" s="46"/>
      <c r="Z12" s="46"/>
    </row>
    <row r="13" spans="1:26" ht="39.950000000000003" customHeight="1" x14ac:dyDescent="0.45">
      <c r="A13" s="146"/>
      <c r="B13" s="149"/>
      <c r="C13" s="63">
        <v>10</v>
      </c>
      <c r="D13" s="75" t="s">
        <v>526</v>
      </c>
      <c r="E13" s="104" t="s">
        <v>527</v>
      </c>
      <c r="F13" s="50" t="s">
        <v>528</v>
      </c>
      <c r="G13" s="50" t="s">
        <v>40</v>
      </c>
      <c r="H13" s="93">
        <v>3.8</v>
      </c>
      <c r="I13" s="32"/>
      <c r="J13" s="38">
        <f>I13-(SUM(L13:Z13))</f>
        <v>0</v>
      </c>
      <c r="K13" s="39" t="str">
        <f t="shared" si="0"/>
        <v>OK</v>
      </c>
      <c r="L13" s="128"/>
      <c r="M13" s="128"/>
      <c r="N13" s="128"/>
      <c r="O13" s="128"/>
      <c r="P13" s="128"/>
      <c r="Q13" s="128"/>
      <c r="R13" s="128"/>
      <c r="S13" s="128"/>
      <c r="T13" s="128"/>
      <c r="U13" s="128"/>
      <c r="V13" s="46"/>
      <c r="W13" s="46"/>
      <c r="X13" s="46"/>
      <c r="Y13" s="46"/>
      <c r="Z13" s="46"/>
    </row>
    <row r="14" spans="1:26" ht="39.950000000000003" customHeight="1" x14ac:dyDescent="0.45">
      <c r="A14" s="146"/>
      <c r="B14" s="149"/>
      <c r="C14" s="65">
        <v>11</v>
      </c>
      <c r="D14" s="74" t="s">
        <v>46</v>
      </c>
      <c r="E14" s="103" t="s">
        <v>529</v>
      </c>
      <c r="F14" s="48" t="s">
        <v>35</v>
      </c>
      <c r="G14" s="48" t="s">
        <v>40</v>
      </c>
      <c r="H14" s="94">
        <v>0.03</v>
      </c>
      <c r="I14" s="32">
        <v>1000</v>
      </c>
      <c r="J14" s="38">
        <f>I14-(SUM(L14:Z14))</f>
        <v>500</v>
      </c>
      <c r="K14" s="39" t="str">
        <f t="shared" si="0"/>
        <v>OK</v>
      </c>
      <c r="L14" s="128"/>
      <c r="M14" s="128"/>
      <c r="N14" s="128"/>
      <c r="O14" s="128"/>
      <c r="P14" s="128">
        <v>500</v>
      </c>
      <c r="Q14" s="128"/>
      <c r="R14" s="128"/>
      <c r="S14" s="128"/>
      <c r="T14" s="128"/>
      <c r="U14" s="128"/>
      <c r="V14" s="46"/>
      <c r="W14" s="46"/>
      <c r="X14" s="46"/>
      <c r="Y14" s="46"/>
      <c r="Z14" s="46"/>
    </row>
    <row r="15" spans="1:26" ht="39.950000000000003" customHeight="1" x14ac:dyDescent="0.45">
      <c r="A15" s="146"/>
      <c r="B15" s="149"/>
      <c r="C15" s="65">
        <v>12</v>
      </c>
      <c r="D15" s="74" t="s">
        <v>47</v>
      </c>
      <c r="E15" s="103" t="s">
        <v>530</v>
      </c>
      <c r="F15" s="48" t="s">
        <v>35</v>
      </c>
      <c r="G15" s="48" t="s">
        <v>40</v>
      </c>
      <c r="H15" s="94">
        <v>0.05</v>
      </c>
      <c r="I15" s="32">
        <v>2500</v>
      </c>
      <c r="J15" s="38">
        <f>I15-(SUM(L15:Z15))</f>
        <v>2000</v>
      </c>
      <c r="K15" s="39" t="str">
        <f t="shared" si="0"/>
        <v>OK</v>
      </c>
      <c r="L15" s="128"/>
      <c r="M15" s="128"/>
      <c r="N15" s="128"/>
      <c r="O15" s="128"/>
      <c r="P15" s="128">
        <v>500</v>
      </c>
      <c r="Q15" s="128"/>
      <c r="R15" s="128"/>
      <c r="S15" s="128"/>
      <c r="T15" s="128"/>
      <c r="U15" s="128"/>
      <c r="V15" s="46"/>
      <c r="W15" s="46"/>
      <c r="X15" s="46"/>
      <c r="Y15" s="46"/>
      <c r="Z15" s="46"/>
    </row>
    <row r="16" spans="1:26" ht="39.950000000000003" customHeight="1" x14ac:dyDescent="0.45">
      <c r="A16" s="146"/>
      <c r="B16" s="149"/>
      <c r="C16" s="65">
        <v>13</v>
      </c>
      <c r="D16" s="74" t="s">
        <v>48</v>
      </c>
      <c r="E16" s="103" t="s">
        <v>531</v>
      </c>
      <c r="F16" s="48" t="s">
        <v>35</v>
      </c>
      <c r="G16" s="48" t="s">
        <v>40</v>
      </c>
      <c r="H16" s="94">
        <v>0.08</v>
      </c>
      <c r="I16" s="32">
        <v>200</v>
      </c>
      <c r="J16" s="38">
        <f>I16-(SUM(L16:Z16))</f>
        <v>200</v>
      </c>
      <c r="K16" s="39" t="str">
        <f t="shared" si="0"/>
        <v>OK</v>
      </c>
      <c r="L16" s="128"/>
      <c r="M16" s="128"/>
      <c r="N16" s="128"/>
      <c r="O16" s="128"/>
      <c r="P16" s="128"/>
      <c r="Q16" s="128"/>
      <c r="R16" s="128"/>
      <c r="S16" s="128"/>
      <c r="T16" s="128"/>
      <c r="U16" s="128"/>
      <c r="V16" s="46"/>
      <c r="W16" s="46"/>
      <c r="X16" s="46"/>
      <c r="Y16" s="46"/>
      <c r="Z16" s="46"/>
    </row>
    <row r="17" spans="1:26" ht="39.950000000000003" customHeight="1" x14ac:dyDescent="0.45">
      <c r="A17" s="146"/>
      <c r="B17" s="149"/>
      <c r="C17" s="65">
        <v>14</v>
      </c>
      <c r="D17" s="74" t="s">
        <v>49</v>
      </c>
      <c r="E17" s="103" t="s">
        <v>532</v>
      </c>
      <c r="F17" s="48" t="s">
        <v>35</v>
      </c>
      <c r="G17" s="48" t="s">
        <v>40</v>
      </c>
      <c r="H17" s="94">
        <v>0.03</v>
      </c>
      <c r="I17" s="32">
        <v>200</v>
      </c>
      <c r="J17" s="38">
        <f>I17-(SUM(L17:Z17))</f>
        <v>200</v>
      </c>
      <c r="K17" s="39" t="str">
        <f t="shared" si="0"/>
        <v>OK</v>
      </c>
      <c r="L17" s="128"/>
      <c r="M17" s="128"/>
      <c r="N17" s="128"/>
      <c r="O17" s="128"/>
      <c r="P17" s="128"/>
      <c r="Q17" s="128"/>
      <c r="R17" s="128"/>
      <c r="S17" s="128"/>
      <c r="T17" s="128"/>
      <c r="U17" s="128"/>
      <c r="V17" s="46"/>
      <c r="W17" s="46"/>
      <c r="X17" s="46"/>
      <c r="Y17" s="46"/>
      <c r="Z17" s="46"/>
    </row>
    <row r="18" spans="1:26" ht="39.950000000000003" customHeight="1" x14ac:dyDescent="0.45">
      <c r="A18" s="146"/>
      <c r="B18" s="149"/>
      <c r="C18" s="65">
        <v>15</v>
      </c>
      <c r="D18" s="74" t="s">
        <v>466</v>
      </c>
      <c r="E18" s="103" t="s">
        <v>533</v>
      </c>
      <c r="F18" s="48" t="s">
        <v>35</v>
      </c>
      <c r="G18" s="48" t="s">
        <v>40</v>
      </c>
      <c r="H18" s="94">
        <v>0.26</v>
      </c>
      <c r="I18" s="32">
        <v>500</v>
      </c>
      <c r="J18" s="38">
        <f>I18-(SUM(L18:Z18))</f>
        <v>400</v>
      </c>
      <c r="K18" s="39" t="str">
        <f t="shared" si="0"/>
        <v>OK</v>
      </c>
      <c r="L18" s="128"/>
      <c r="M18" s="128"/>
      <c r="N18" s="128"/>
      <c r="O18" s="128"/>
      <c r="P18" s="128">
        <v>100</v>
      </c>
      <c r="Q18" s="128"/>
      <c r="R18" s="128"/>
      <c r="S18" s="128"/>
      <c r="T18" s="128"/>
      <c r="U18" s="128"/>
      <c r="V18" s="46"/>
      <c r="W18" s="46"/>
      <c r="X18" s="46"/>
      <c r="Y18" s="46"/>
      <c r="Z18" s="46"/>
    </row>
    <row r="19" spans="1:26" ht="39.950000000000003" customHeight="1" x14ac:dyDescent="0.45">
      <c r="A19" s="146"/>
      <c r="B19" s="149"/>
      <c r="C19" s="65">
        <v>16</v>
      </c>
      <c r="D19" s="74" t="s">
        <v>50</v>
      </c>
      <c r="E19" s="103" t="s">
        <v>534</v>
      </c>
      <c r="F19" s="48" t="s">
        <v>35</v>
      </c>
      <c r="G19" s="48" t="s">
        <v>40</v>
      </c>
      <c r="H19" s="94">
        <v>0.11</v>
      </c>
      <c r="I19" s="32">
        <v>200</v>
      </c>
      <c r="J19" s="38">
        <f>I19-(SUM(L19:Z19))</f>
        <v>100</v>
      </c>
      <c r="K19" s="39" t="str">
        <f t="shared" si="0"/>
        <v>OK</v>
      </c>
      <c r="L19" s="128"/>
      <c r="M19" s="128"/>
      <c r="N19" s="128"/>
      <c r="O19" s="128"/>
      <c r="P19" s="128">
        <v>100</v>
      </c>
      <c r="Q19" s="128"/>
      <c r="R19" s="128"/>
      <c r="S19" s="128"/>
      <c r="T19" s="128"/>
      <c r="U19" s="128"/>
      <c r="V19" s="46"/>
      <c r="W19" s="46"/>
      <c r="X19" s="46"/>
      <c r="Y19" s="46"/>
      <c r="Z19" s="46"/>
    </row>
    <row r="20" spans="1:26" ht="39.950000000000003" customHeight="1" x14ac:dyDescent="0.45">
      <c r="A20" s="146"/>
      <c r="B20" s="149"/>
      <c r="C20" s="65">
        <v>17</v>
      </c>
      <c r="D20" s="74" t="s">
        <v>51</v>
      </c>
      <c r="E20" s="103" t="s">
        <v>535</v>
      </c>
      <c r="F20" s="48" t="s">
        <v>35</v>
      </c>
      <c r="G20" s="48" t="s">
        <v>40</v>
      </c>
      <c r="H20" s="94">
        <v>0.08</v>
      </c>
      <c r="I20" s="32">
        <v>1000</v>
      </c>
      <c r="J20" s="38">
        <f>I20-(SUM(L20:Z20))</f>
        <v>900</v>
      </c>
      <c r="K20" s="39" t="str">
        <f t="shared" si="0"/>
        <v>OK</v>
      </c>
      <c r="L20" s="128"/>
      <c r="M20" s="128"/>
      <c r="N20" s="128"/>
      <c r="O20" s="128"/>
      <c r="P20" s="128">
        <v>100</v>
      </c>
      <c r="Q20" s="128"/>
      <c r="R20" s="128"/>
      <c r="S20" s="128"/>
      <c r="T20" s="128"/>
      <c r="U20" s="128"/>
      <c r="V20" s="46"/>
      <c r="W20" s="46"/>
      <c r="X20" s="46"/>
      <c r="Y20" s="46"/>
      <c r="Z20" s="46"/>
    </row>
    <row r="21" spans="1:26" ht="39.950000000000003" customHeight="1" x14ac:dyDescent="0.45">
      <c r="A21" s="146"/>
      <c r="B21" s="149"/>
      <c r="C21" s="65">
        <v>18</v>
      </c>
      <c r="D21" s="74" t="s">
        <v>52</v>
      </c>
      <c r="E21" s="103" t="s">
        <v>536</v>
      </c>
      <c r="F21" s="48" t="s">
        <v>35</v>
      </c>
      <c r="G21" s="48" t="s">
        <v>40</v>
      </c>
      <c r="H21" s="94">
        <v>0.13</v>
      </c>
      <c r="I21" s="32">
        <v>500</v>
      </c>
      <c r="J21" s="38">
        <f>I21-(SUM(L21:Z21))</f>
        <v>400</v>
      </c>
      <c r="K21" s="39" t="str">
        <f t="shared" si="0"/>
        <v>OK</v>
      </c>
      <c r="L21" s="128"/>
      <c r="M21" s="128"/>
      <c r="N21" s="128"/>
      <c r="O21" s="128"/>
      <c r="P21" s="128">
        <v>100</v>
      </c>
      <c r="Q21" s="128"/>
      <c r="R21" s="128"/>
      <c r="S21" s="128"/>
      <c r="T21" s="128"/>
      <c r="U21" s="128"/>
      <c r="V21" s="46"/>
      <c r="W21" s="46"/>
      <c r="X21" s="46"/>
      <c r="Y21" s="46"/>
      <c r="Z21" s="46"/>
    </row>
    <row r="22" spans="1:26" ht="39.950000000000003" customHeight="1" x14ac:dyDescent="0.45">
      <c r="A22" s="146"/>
      <c r="B22" s="149"/>
      <c r="C22" s="65">
        <v>19</v>
      </c>
      <c r="D22" s="74" t="s">
        <v>53</v>
      </c>
      <c r="E22" s="103" t="s">
        <v>537</v>
      </c>
      <c r="F22" s="48" t="s">
        <v>35</v>
      </c>
      <c r="G22" s="48" t="s">
        <v>40</v>
      </c>
      <c r="H22" s="94">
        <v>0.38</v>
      </c>
      <c r="I22" s="32">
        <v>500</v>
      </c>
      <c r="J22" s="38">
        <f>I22-(SUM(L22:Z22))</f>
        <v>500</v>
      </c>
      <c r="K22" s="39" t="str">
        <f t="shared" si="0"/>
        <v>OK</v>
      </c>
      <c r="L22" s="128"/>
      <c r="M22" s="128"/>
      <c r="N22" s="128"/>
      <c r="O22" s="128"/>
      <c r="P22" s="128"/>
      <c r="Q22" s="128"/>
      <c r="R22" s="128"/>
      <c r="S22" s="128"/>
      <c r="T22" s="128"/>
      <c r="U22" s="128"/>
      <c r="V22" s="46"/>
      <c r="W22" s="46"/>
      <c r="X22" s="46"/>
      <c r="Y22" s="46"/>
      <c r="Z22" s="46"/>
    </row>
    <row r="23" spans="1:26" ht="39.950000000000003" customHeight="1" x14ac:dyDescent="0.45">
      <c r="A23" s="146"/>
      <c r="B23" s="149"/>
      <c r="C23" s="65">
        <v>20</v>
      </c>
      <c r="D23" s="74" t="s">
        <v>37</v>
      </c>
      <c r="E23" s="103" t="s">
        <v>538</v>
      </c>
      <c r="F23" s="48" t="s">
        <v>35</v>
      </c>
      <c r="G23" s="48" t="s">
        <v>36</v>
      </c>
      <c r="H23" s="94">
        <v>7.21</v>
      </c>
      <c r="I23" s="32">
        <v>30</v>
      </c>
      <c r="J23" s="38">
        <f>I23-(SUM(L23:Z23))</f>
        <v>15</v>
      </c>
      <c r="K23" s="39" t="str">
        <f t="shared" si="0"/>
        <v>OK</v>
      </c>
      <c r="L23" s="128"/>
      <c r="M23" s="128">
        <v>15</v>
      </c>
      <c r="N23" s="128"/>
      <c r="O23" s="128"/>
      <c r="P23" s="128"/>
      <c r="Q23" s="128"/>
      <c r="R23" s="128"/>
      <c r="S23" s="128"/>
      <c r="T23" s="128"/>
      <c r="U23" s="128"/>
      <c r="V23" s="46"/>
      <c r="W23" s="46"/>
      <c r="X23" s="46"/>
      <c r="Y23" s="46"/>
      <c r="Z23" s="46"/>
    </row>
    <row r="24" spans="1:26" ht="39.950000000000003" customHeight="1" x14ac:dyDescent="0.45">
      <c r="A24" s="146"/>
      <c r="B24" s="149"/>
      <c r="C24" s="65">
        <v>21</v>
      </c>
      <c r="D24" s="74" t="s">
        <v>33</v>
      </c>
      <c r="E24" s="103" t="s">
        <v>539</v>
      </c>
      <c r="F24" s="48" t="s">
        <v>35</v>
      </c>
      <c r="G24" s="48" t="s">
        <v>36</v>
      </c>
      <c r="H24" s="94">
        <v>13.86</v>
      </c>
      <c r="I24" s="32">
        <v>30</v>
      </c>
      <c r="J24" s="38">
        <f>I24-(SUM(L24:Z24))</f>
        <v>15</v>
      </c>
      <c r="K24" s="39" t="str">
        <f t="shared" si="0"/>
        <v>OK</v>
      </c>
      <c r="L24" s="128"/>
      <c r="M24" s="128">
        <v>15</v>
      </c>
      <c r="N24" s="128"/>
      <c r="O24" s="128"/>
      <c r="P24" s="128"/>
      <c r="Q24" s="128"/>
      <c r="R24" s="128"/>
      <c r="S24" s="128"/>
      <c r="T24" s="128"/>
      <c r="U24" s="128"/>
      <c r="V24" s="46"/>
      <c r="W24" s="46"/>
      <c r="X24" s="46"/>
      <c r="Y24" s="46"/>
      <c r="Z24" s="46"/>
    </row>
    <row r="25" spans="1:26" ht="39.950000000000003" customHeight="1" x14ac:dyDescent="0.45">
      <c r="A25" s="146"/>
      <c r="B25" s="149"/>
      <c r="C25" s="65">
        <v>22</v>
      </c>
      <c r="D25" s="74" t="s">
        <v>38</v>
      </c>
      <c r="E25" s="103" t="s">
        <v>540</v>
      </c>
      <c r="F25" s="48" t="s">
        <v>35</v>
      </c>
      <c r="G25" s="48" t="s">
        <v>36</v>
      </c>
      <c r="H25" s="94">
        <v>20.05</v>
      </c>
      <c r="I25" s="32">
        <v>30</v>
      </c>
      <c r="J25" s="38">
        <f>I25-(SUM(L25:Z25))</f>
        <v>15</v>
      </c>
      <c r="K25" s="39" t="str">
        <f t="shared" si="0"/>
        <v>OK</v>
      </c>
      <c r="L25" s="128"/>
      <c r="M25" s="128">
        <v>15</v>
      </c>
      <c r="N25" s="128"/>
      <c r="O25" s="128"/>
      <c r="P25" s="128"/>
      <c r="Q25" s="128"/>
      <c r="R25" s="128"/>
      <c r="S25" s="128"/>
      <c r="T25" s="128"/>
      <c r="U25" s="128"/>
      <c r="V25" s="46"/>
      <c r="W25" s="46"/>
      <c r="X25" s="46"/>
      <c r="Y25" s="46"/>
      <c r="Z25" s="46"/>
    </row>
    <row r="26" spans="1:26" ht="39.950000000000003" customHeight="1" x14ac:dyDescent="0.45">
      <c r="A26" s="146"/>
      <c r="B26" s="149"/>
      <c r="C26" s="65">
        <v>23</v>
      </c>
      <c r="D26" s="74" t="s">
        <v>541</v>
      </c>
      <c r="E26" s="103" t="s">
        <v>542</v>
      </c>
      <c r="F26" s="64" t="s">
        <v>35</v>
      </c>
      <c r="G26" s="64" t="s">
        <v>40</v>
      </c>
      <c r="H26" s="93">
        <v>3.85</v>
      </c>
      <c r="I26" s="32"/>
      <c r="J26" s="38">
        <f>I26-(SUM(L26:Z26))</f>
        <v>0</v>
      </c>
      <c r="K26" s="39" t="str">
        <f t="shared" si="0"/>
        <v>OK</v>
      </c>
      <c r="L26" s="128"/>
      <c r="M26" s="128"/>
      <c r="N26" s="128"/>
      <c r="O26" s="128"/>
      <c r="P26" s="128"/>
      <c r="Q26" s="128"/>
      <c r="R26" s="128"/>
      <c r="S26" s="128"/>
      <c r="T26" s="128"/>
      <c r="U26" s="128"/>
      <c r="V26" s="46"/>
      <c r="W26" s="46"/>
      <c r="X26" s="46"/>
      <c r="Y26" s="46"/>
      <c r="Z26" s="46"/>
    </row>
    <row r="27" spans="1:26" ht="39.950000000000003" customHeight="1" x14ac:dyDescent="0.45">
      <c r="A27" s="146"/>
      <c r="B27" s="149"/>
      <c r="C27" s="65">
        <v>24</v>
      </c>
      <c r="D27" s="74" t="s">
        <v>543</v>
      </c>
      <c r="E27" s="103" t="s">
        <v>544</v>
      </c>
      <c r="F27" s="64" t="s">
        <v>35</v>
      </c>
      <c r="G27" s="64" t="s">
        <v>40</v>
      </c>
      <c r="H27" s="93">
        <v>4.59</v>
      </c>
      <c r="I27" s="32"/>
      <c r="J27" s="38">
        <f>I27-(SUM(L27:Z27))</f>
        <v>0</v>
      </c>
      <c r="K27" s="39" t="str">
        <f t="shared" si="0"/>
        <v>OK</v>
      </c>
      <c r="L27" s="128"/>
      <c r="M27" s="128"/>
      <c r="N27" s="128"/>
      <c r="O27" s="128"/>
      <c r="P27" s="128"/>
      <c r="Q27" s="128"/>
      <c r="R27" s="128"/>
      <c r="S27" s="128"/>
      <c r="T27" s="128"/>
      <c r="U27" s="128"/>
      <c r="V27" s="46"/>
      <c r="W27" s="46"/>
      <c r="X27" s="46"/>
      <c r="Y27" s="46"/>
      <c r="Z27" s="46"/>
    </row>
    <row r="28" spans="1:26" ht="39.950000000000003" customHeight="1" x14ac:dyDescent="0.45">
      <c r="A28" s="146"/>
      <c r="B28" s="149"/>
      <c r="C28" s="65">
        <v>25</v>
      </c>
      <c r="D28" s="74" t="s">
        <v>545</v>
      </c>
      <c r="E28" s="103" t="s">
        <v>546</v>
      </c>
      <c r="F28" s="64" t="s">
        <v>394</v>
      </c>
      <c r="G28" s="64" t="s">
        <v>40</v>
      </c>
      <c r="H28" s="93">
        <v>9.25</v>
      </c>
      <c r="I28" s="32"/>
      <c r="J28" s="38">
        <f>I28-(SUM(L28:Z28))</f>
        <v>0</v>
      </c>
      <c r="K28" s="39" t="str">
        <f t="shared" si="0"/>
        <v>OK</v>
      </c>
      <c r="L28" s="128"/>
      <c r="M28" s="128"/>
      <c r="N28" s="128"/>
      <c r="O28" s="128"/>
      <c r="P28" s="128"/>
      <c r="Q28" s="128"/>
      <c r="R28" s="128"/>
      <c r="S28" s="128"/>
      <c r="T28" s="128"/>
      <c r="U28" s="128"/>
      <c r="V28" s="46"/>
      <c r="W28" s="46"/>
      <c r="X28" s="46"/>
      <c r="Y28" s="46"/>
      <c r="Z28" s="46"/>
    </row>
    <row r="29" spans="1:26" ht="39.950000000000003" customHeight="1" x14ac:dyDescent="0.45">
      <c r="A29" s="146"/>
      <c r="B29" s="149"/>
      <c r="C29" s="65">
        <v>26</v>
      </c>
      <c r="D29" s="74" t="s">
        <v>547</v>
      </c>
      <c r="E29" s="103" t="s">
        <v>548</v>
      </c>
      <c r="F29" s="64" t="s">
        <v>92</v>
      </c>
      <c r="G29" s="64" t="s">
        <v>40</v>
      </c>
      <c r="H29" s="93">
        <v>22.51</v>
      </c>
      <c r="I29" s="32"/>
      <c r="J29" s="38">
        <f>I29-(SUM(L29:Z29))</f>
        <v>0</v>
      </c>
      <c r="K29" s="39" t="str">
        <f t="shared" si="0"/>
        <v>OK</v>
      </c>
      <c r="L29" s="128"/>
      <c r="M29" s="128"/>
      <c r="N29" s="128"/>
      <c r="O29" s="128"/>
      <c r="P29" s="128"/>
      <c r="Q29" s="128"/>
      <c r="R29" s="128"/>
      <c r="S29" s="128"/>
      <c r="T29" s="128"/>
      <c r="U29" s="128"/>
      <c r="V29" s="46"/>
      <c r="W29" s="46"/>
      <c r="X29" s="46"/>
      <c r="Y29" s="46"/>
      <c r="Z29" s="46"/>
    </row>
    <row r="30" spans="1:26" ht="39.950000000000003" customHeight="1" x14ac:dyDescent="0.45">
      <c r="A30" s="146"/>
      <c r="B30" s="149"/>
      <c r="C30" s="65">
        <v>27</v>
      </c>
      <c r="D30" s="74" t="s">
        <v>549</v>
      </c>
      <c r="E30" s="103" t="s">
        <v>550</v>
      </c>
      <c r="F30" s="64" t="s">
        <v>92</v>
      </c>
      <c r="G30" s="64" t="s">
        <v>40</v>
      </c>
      <c r="H30" s="93">
        <v>4.8099999999999996</v>
      </c>
      <c r="I30" s="32"/>
      <c r="J30" s="38">
        <f>I30-(SUM(L30:Z30))</f>
        <v>0</v>
      </c>
      <c r="K30" s="39" t="str">
        <f t="shared" si="0"/>
        <v>OK</v>
      </c>
      <c r="L30" s="128"/>
      <c r="M30" s="128"/>
      <c r="N30" s="128"/>
      <c r="O30" s="128"/>
      <c r="P30" s="128"/>
      <c r="Q30" s="128"/>
      <c r="R30" s="128"/>
      <c r="S30" s="128"/>
      <c r="T30" s="128"/>
      <c r="U30" s="128"/>
      <c r="V30" s="46"/>
      <c r="W30" s="46"/>
      <c r="X30" s="46"/>
      <c r="Y30" s="46"/>
      <c r="Z30" s="46"/>
    </row>
    <row r="31" spans="1:26" ht="39.950000000000003" customHeight="1" x14ac:dyDescent="0.45">
      <c r="A31" s="146"/>
      <c r="B31" s="149"/>
      <c r="C31" s="63">
        <v>28</v>
      </c>
      <c r="D31" s="76" t="s">
        <v>551</v>
      </c>
      <c r="E31" s="105" t="s">
        <v>552</v>
      </c>
      <c r="F31" s="49" t="s">
        <v>434</v>
      </c>
      <c r="G31" s="64" t="s">
        <v>40</v>
      </c>
      <c r="H31" s="93">
        <v>28.55</v>
      </c>
      <c r="I31" s="32">
        <v>18</v>
      </c>
      <c r="J31" s="38">
        <f>I31-(SUM(L31:Z31))</f>
        <v>15</v>
      </c>
      <c r="K31" s="39" t="str">
        <f t="shared" si="0"/>
        <v>OK</v>
      </c>
      <c r="L31" s="128"/>
      <c r="M31" s="128">
        <v>3</v>
      </c>
      <c r="N31" s="128"/>
      <c r="O31" s="128"/>
      <c r="P31" s="128"/>
      <c r="Q31" s="128"/>
      <c r="R31" s="128"/>
      <c r="S31" s="128"/>
      <c r="T31" s="128"/>
      <c r="U31" s="128"/>
      <c r="V31" s="46"/>
      <c r="W31" s="46"/>
      <c r="X31" s="46"/>
      <c r="Y31" s="46"/>
      <c r="Z31" s="46"/>
    </row>
    <row r="32" spans="1:26" ht="39.950000000000003" customHeight="1" x14ac:dyDescent="0.45">
      <c r="A32" s="146"/>
      <c r="B32" s="149"/>
      <c r="C32" s="66">
        <v>29</v>
      </c>
      <c r="D32" s="75" t="s">
        <v>454</v>
      </c>
      <c r="E32" s="104" t="s">
        <v>553</v>
      </c>
      <c r="F32" s="49" t="s">
        <v>434</v>
      </c>
      <c r="G32" s="49" t="s">
        <v>40</v>
      </c>
      <c r="H32" s="94">
        <v>7.23</v>
      </c>
      <c r="I32" s="32">
        <v>6</v>
      </c>
      <c r="J32" s="38">
        <f>I32-(SUM(L32:Z32))</f>
        <v>6</v>
      </c>
      <c r="K32" s="39" t="str">
        <f t="shared" si="0"/>
        <v>OK</v>
      </c>
      <c r="L32" s="128"/>
      <c r="M32" s="128"/>
      <c r="N32" s="128"/>
      <c r="O32" s="128"/>
      <c r="P32" s="128"/>
      <c r="Q32" s="128"/>
      <c r="R32" s="128"/>
      <c r="S32" s="128"/>
      <c r="T32" s="128"/>
      <c r="U32" s="128"/>
      <c r="V32" s="46"/>
      <c r="W32" s="46"/>
      <c r="X32" s="46"/>
      <c r="Y32" s="46"/>
      <c r="Z32" s="46"/>
    </row>
    <row r="33" spans="1:26" ht="39.950000000000003" customHeight="1" x14ac:dyDescent="0.45">
      <c r="A33" s="146"/>
      <c r="B33" s="149"/>
      <c r="C33" s="65">
        <v>30</v>
      </c>
      <c r="D33" s="75" t="s">
        <v>554</v>
      </c>
      <c r="E33" s="104" t="s">
        <v>555</v>
      </c>
      <c r="F33" s="48" t="s">
        <v>35</v>
      </c>
      <c r="G33" s="48" t="s">
        <v>40</v>
      </c>
      <c r="H33" s="94">
        <v>0.54</v>
      </c>
      <c r="I33" s="32">
        <v>50</v>
      </c>
      <c r="J33" s="38">
        <f>I33-(SUM(L33:Z33))</f>
        <v>50</v>
      </c>
      <c r="K33" s="39" t="str">
        <f t="shared" si="0"/>
        <v>OK</v>
      </c>
      <c r="L33" s="128"/>
      <c r="M33" s="128"/>
      <c r="N33" s="128"/>
      <c r="O33" s="128"/>
      <c r="P33" s="128"/>
      <c r="Q33" s="128"/>
      <c r="R33" s="128"/>
      <c r="S33" s="128"/>
      <c r="T33" s="128"/>
      <c r="U33" s="128"/>
      <c r="V33" s="46"/>
      <c r="W33" s="46"/>
      <c r="X33" s="46"/>
      <c r="Y33" s="46"/>
      <c r="Z33" s="46"/>
    </row>
    <row r="34" spans="1:26" ht="39.950000000000003" customHeight="1" x14ac:dyDescent="0.45">
      <c r="A34" s="146"/>
      <c r="B34" s="149"/>
      <c r="C34" s="65">
        <v>31</v>
      </c>
      <c r="D34" s="75" t="s">
        <v>556</v>
      </c>
      <c r="E34" s="104" t="s">
        <v>557</v>
      </c>
      <c r="F34" s="48" t="s">
        <v>35</v>
      </c>
      <c r="G34" s="48" t="s">
        <v>40</v>
      </c>
      <c r="H34" s="94">
        <v>0.25</v>
      </c>
      <c r="I34" s="32">
        <v>50</v>
      </c>
      <c r="J34" s="38">
        <f>I34-(SUM(L34:Z34))</f>
        <v>50</v>
      </c>
      <c r="K34" s="39" t="str">
        <f t="shared" si="0"/>
        <v>OK</v>
      </c>
      <c r="L34" s="128"/>
      <c r="M34" s="128"/>
      <c r="N34" s="128"/>
      <c r="O34" s="128"/>
      <c r="P34" s="128"/>
      <c r="Q34" s="128"/>
      <c r="R34" s="128"/>
      <c r="S34" s="128"/>
      <c r="T34" s="128"/>
      <c r="U34" s="128"/>
      <c r="V34" s="46"/>
      <c r="W34" s="46"/>
      <c r="X34" s="46"/>
      <c r="Y34" s="46"/>
      <c r="Z34" s="46"/>
    </row>
    <row r="35" spans="1:26" ht="39.950000000000003" customHeight="1" x14ac:dyDescent="0.45">
      <c r="A35" s="146"/>
      <c r="B35" s="149"/>
      <c r="C35" s="65">
        <v>32</v>
      </c>
      <c r="D35" s="75" t="s">
        <v>558</v>
      </c>
      <c r="E35" s="104" t="s">
        <v>559</v>
      </c>
      <c r="F35" s="48" t="s">
        <v>35</v>
      </c>
      <c r="G35" s="48" t="s">
        <v>40</v>
      </c>
      <c r="H35" s="94">
        <v>0.44</v>
      </c>
      <c r="I35" s="32">
        <v>50</v>
      </c>
      <c r="J35" s="38">
        <f>I35-(SUM(L35:Z35))</f>
        <v>50</v>
      </c>
      <c r="K35" s="39" t="str">
        <f t="shared" si="0"/>
        <v>OK</v>
      </c>
      <c r="L35" s="128"/>
      <c r="M35" s="128"/>
      <c r="N35" s="128"/>
      <c r="O35" s="128"/>
      <c r="P35" s="128"/>
      <c r="Q35" s="128"/>
      <c r="R35" s="128"/>
      <c r="S35" s="128"/>
      <c r="T35" s="128"/>
      <c r="U35" s="128"/>
      <c r="V35" s="46"/>
      <c r="W35" s="46"/>
      <c r="X35" s="46"/>
      <c r="Y35" s="46"/>
      <c r="Z35" s="46"/>
    </row>
    <row r="36" spans="1:26" ht="39.950000000000003" customHeight="1" x14ac:dyDescent="0.45">
      <c r="A36" s="146"/>
      <c r="B36" s="149"/>
      <c r="C36" s="65">
        <v>33</v>
      </c>
      <c r="D36" s="75" t="s">
        <v>560</v>
      </c>
      <c r="E36" s="104" t="s">
        <v>561</v>
      </c>
      <c r="F36" s="48" t="s">
        <v>35</v>
      </c>
      <c r="G36" s="48" t="s">
        <v>40</v>
      </c>
      <c r="H36" s="94">
        <v>0.52</v>
      </c>
      <c r="I36" s="32">
        <v>50</v>
      </c>
      <c r="J36" s="38">
        <f>I36-(SUM(L36:Z36))</f>
        <v>50</v>
      </c>
      <c r="K36" s="39" t="str">
        <f t="shared" si="0"/>
        <v>OK</v>
      </c>
      <c r="L36" s="128"/>
      <c r="M36" s="128"/>
      <c r="N36" s="128"/>
      <c r="O36" s="128"/>
      <c r="P36" s="128"/>
      <c r="Q36" s="128"/>
      <c r="R36" s="128"/>
      <c r="S36" s="128"/>
      <c r="T36" s="128"/>
      <c r="U36" s="128"/>
      <c r="V36" s="46"/>
      <c r="W36" s="46"/>
      <c r="X36" s="46"/>
      <c r="Y36" s="46"/>
      <c r="Z36" s="46"/>
    </row>
    <row r="37" spans="1:26" ht="39.950000000000003" customHeight="1" x14ac:dyDescent="0.45">
      <c r="A37" s="146"/>
      <c r="B37" s="149"/>
      <c r="C37" s="65">
        <v>34</v>
      </c>
      <c r="D37" s="75" t="s">
        <v>562</v>
      </c>
      <c r="E37" s="104" t="s">
        <v>563</v>
      </c>
      <c r="F37" s="48" t="s">
        <v>35</v>
      </c>
      <c r="G37" s="48" t="s">
        <v>40</v>
      </c>
      <c r="H37" s="94">
        <v>0.71</v>
      </c>
      <c r="I37" s="32">
        <v>50</v>
      </c>
      <c r="J37" s="38">
        <f>I37-(SUM(L37:Z37))</f>
        <v>50</v>
      </c>
      <c r="K37" s="39" t="str">
        <f t="shared" si="0"/>
        <v>OK</v>
      </c>
      <c r="L37" s="128"/>
      <c r="M37" s="128"/>
      <c r="N37" s="128"/>
      <c r="O37" s="128"/>
      <c r="P37" s="128"/>
      <c r="Q37" s="128"/>
      <c r="R37" s="128"/>
      <c r="S37" s="128"/>
      <c r="T37" s="128"/>
      <c r="U37" s="128"/>
      <c r="V37" s="46"/>
      <c r="W37" s="46"/>
      <c r="X37" s="46"/>
      <c r="Y37" s="46"/>
      <c r="Z37" s="46"/>
    </row>
    <row r="38" spans="1:26" ht="39.950000000000003" customHeight="1" x14ac:dyDescent="0.45">
      <c r="A38" s="146"/>
      <c r="B38" s="149"/>
      <c r="C38" s="65">
        <v>35</v>
      </c>
      <c r="D38" s="75" t="s">
        <v>564</v>
      </c>
      <c r="E38" s="104" t="s">
        <v>565</v>
      </c>
      <c r="F38" s="48" t="s">
        <v>35</v>
      </c>
      <c r="G38" s="48" t="s">
        <v>40</v>
      </c>
      <c r="H38" s="94">
        <v>0.42</v>
      </c>
      <c r="I38" s="32">
        <v>50</v>
      </c>
      <c r="J38" s="38">
        <f>I38-(SUM(L38:Z38))</f>
        <v>50</v>
      </c>
      <c r="K38" s="39" t="str">
        <f t="shared" si="0"/>
        <v>OK</v>
      </c>
      <c r="L38" s="128"/>
      <c r="M38" s="128"/>
      <c r="N38" s="128"/>
      <c r="O38" s="128"/>
      <c r="P38" s="128"/>
      <c r="Q38" s="128"/>
      <c r="R38" s="128"/>
      <c r="S38" s="128"/>
      <c r="T38" s="128"/>
      <c r="U38" s="128"/>
      <c r="V38" s="46"/>
      <c r="W38" s="46"/>
      <c r="X38" s="46"/>
      <c r="Y38" s="46"/>
      <c r="Z38" s="46"/>
    </row>
    <row r="39" spans="1:26" ht="39.950000000000003" customHeight="1" x14ac:dyDescent="0.45">
      <c r="A39" s="146"/>
      <c r="B39" s="149"/>
      <c r="C39" s="65">
        <v>36</v>
      </c>
      <c r="D39" s="75" t="s">
        <v>566</v>
      </c>
      <c r="E39" s="104" t="s">
        <v>567</v>
      </c>
      <c r="F39" s="48" t="s">
        <v>35</v>
      </c>
      <c r="G39" s="48" t="s">
        <v>40</v>
      </c>
      <c r="H39" s="94">
        <v>0.38</v>
      </c>
      <c r="I39" s="32">
        <v>50</v>
      </c>
      <c r="J39" s="38">
        <f>I39-(SUM(L39:Z39))</f>
        <v>50</v>
      </c>
      <c r="K39" s="39" t="str">
        <f t="shared" si="0"/>
        <v>OK</v>
      </c>
      <c r="L39" s="128"/>
      <c r="M39" s="128"/>
      <c r="N39" s="128"/>
      <c r="O39" s="128"/>
      <c r="P39" s="128"/>
      <c r="Q39" s="128"/>
      <c r="R39" s="128"/>
      <c r="S39" s="128"/>
      <c r="T39" s="128"/>
      <c r="U39" s="128"/>
      <c r="V39" s="46"/>
      <c r="W39" s="46"/>
      <c r="X39" s="46"/>
      <c r="Y39" s="46"/>
      <c r="Z39" s="46"/>
    </row>
    <row r="40" spans="1:26" ht="39.950000000000003" customHeight="1" x14ac:dyDescent="0.45">
      <c r="A40" s="146"/>
      <c r="B40" s="149"/>
      <c r="C40" s="65">
        <v>37</v>
      </c>
      <c r="D40" s="75" t="s">
        <v>568</v>
      </c>
      <c r="E40" s="104" t="s">
        <v>569</v>
      </c>
      <c r="F40" s="48" t="s">
        <v>35</v>
      </c>
      <c r="G40" s="48" t="s">
        <v>40</v>
      </c>
      <c r="H40" s="94">
        <v>0.56000000000000005</v>
      </c>
      <c r="I40" s="32">
        <v>50</v>
      </c>
      <c r="J40" s="38">
        <f>I40-(SUM(L40:Z40))</f>
        <v>50</v>
      </c>
      <c r="K40" s="39" t="str">
        <f t="shared" si="0"/>
        <v>OK</v>
      </c>
      <c r="L40" s="128"/>
      <c r="M40" s="128"/>
      <c r="N40" s="128"/>
      <c r="O40" s="128"/>
      <c r="P40" s="128"/>
      <c r="Q40" s="128"/>
      <c r="R40" s="128"/>
      <c r="S40" s="128"/>
      <c r="T40" s="128"/>
      <c r="U40" s="128"/>
      <c r="V40" s="46"/>
      <c r="W40" s="46"/>
      <c r="X40" s="46"/>
      <c r="Y40" s="46"/>
      <c r="Z40" s="46"/>
    </row>
    <row r="41" spans="1:26" ht="39.950000000000003" customHeight="1" x14ac:dyDescent="0.45">
      <c r="A41" s="146"/>
      <c r="B41" s="149"/>
      <c r="C41" s="65">
        <v>38</v>
      </c>
      <c r="D41" s="75" t="s">
        <v>570</v>
      </c>
      <c r="E41" s="104" t="s">
        <v>571</v>
      </c>
      <c r="F41" s="48" t="s">
        <v>35</v>
      </c>
      <c r="G41" s="48" t="s">
        <v>40</v>
      </c>
      <c r="H41" s="94">
        <v>0.6</v>
      </c>
      <c r="I41" s="32">
        <v>50</v>
      </c>
      <c r="J41" s="38">
        <f>I41-(SUM(L41:Z41))</f>
        <v>50</v>
      </c>
      <c r="K41" s="39" t="str">
        <f t="shared" si="0"/>
        <v>OK</v>
      </c>
      <c r="L41" s="128"/>
      <c r="M41" s="128"/>
      <c r="N41" s="128"/>
      <c r="O41" s="128"/>
      <c r="P41" s="128"/>
      <c r="Q41" s="128"/>
      <c r="R41" s="128"/>
      <c r="S41" s="128"/>
      <c r="T41" s="128"/>
      <c r="U41" s="128"/>
      <c r="V41" s="46"/>
      <c r="W41" s="46"/>
      <c r="X41" s="46"/>
      <c r="Y41" s="46"/>
      <c r="Z41" s="46"/>
    </row>
    <row r="42" spans="1:26" ht="39.950000000000003" customHeight="1" x14ac:dyDescent="0.45">
      <c r="A42" s="146"/>
      <c r="B42" s="149"/>
      <c r="C42" s="65">
        <v>39</v>
      </c>
      <c r="D42" s="75" t="s">
        <v>572</v>
      </c>
      <c r="E42" s="104" t="s">
        <v>573</v>
      </c>
      <c r="F42" s="48" t="s">
        <v>35</v>
      </c>
      <c r="G42" s="48" t="s">
        <v>40</v>
      </c>
      <c r="H42" s="94">
        <v>0.47</v>
      </c>
      <c r="I42" s="32">
        <v>50</v>
      </c>
      <c r="J42" s="38">
        <f>I42-(SUM(L42:Z42))</f>
        <v>50</v>
      </c>
      <c r="K42" s="39" t="str">
        <f t="shared" si="0"/>
        <v>OK</v>
      </c>
      <c r="L42" s="128"/>
      <c r="M42" s="128"/>
      <c r="N42" s="128"/>
      <c r="O42" s="128"/>
      <c r="P42" s="128"/>
      <c r="Q42" s="128"/>
      <c r="R42" s="128"/>
      <c r="S42" s="128"/>
      <c r="T42" s="128"/>
      <c r="U42" s="128"/>
      <c r="V42" s="46"/>
      <c r="W42" s="46"/>
      <c r="X42" s="46"/>
      <c r="Y42" s="46"/>
      <c r="Z42" s="46"/>
    </row>
    <row r="43" spans="1:26" ht="39.950000000000003" customHeight="1" x14ac:dyDescent="0.45">
      <c r="A43" s="146"/>
      <c r="B43" s="149"/>
      <c r="C43" s="65">
        <v>40</v>
      </c>
      <c r="D43" s="75" t="s">
        <v>54</v>
      </c>
      <c r="E43" s="104" t="s">
        <v>574</v>
      </c>
      <c r="F43" s="48" t="s">
        <v>35</v>
      </c>
      <c r="G43" s="48" t="s">
        <v>40</v>
      </c>
      <c r="H43" s="94">
        <v>0.61</v>
      </c>
      <c r="I43" s="32">
        <v>50</v>
      </c>
      <c r="J43" s="38">
        <f>I43-(SUM(L43:Z43))</f>
        <v>50</v>
      </c>
      <c r="K43" s="39" t="str">
        <f t="shared" si="0"/>
        <v>OK</v>
      </c>
      <c r="L43" s="128"/>
      <c r="M43" s="128"/>
      <c r="N43" s="128"/>
      <c r="O43" s="128"/>
      <c r="P43" s="128"/>
      <c r="Q43" s="128"/>
      <c r="R43" s="128"/>
      <c r="S43" s="128"/>
      <c r="T43" s="128"/>
      <c r="U43" s="128"/>
      <c r="V43" s="46"/>
      <c r="W43" s="46"/>
      <c r="X43" s="46"/>
      <c r="Y43" s="46"/>
      <c r="Z43" s="46"/>
    </row>
    <row r="44" spans="1:26" ht="39.950000000000003" customHeight="1" x14ac:dyDescent="0.45">
      <c r="A44" s="146"/>
      <c r="B44" s="149"/>
      <c r="C44" s="65">
        <v>41</v>
      </c>
      <c r="D44" s="75" t="s">
        <v>55</v>
      </c>
      <c r="E44" s="104" t="s">
        <v>575</v>
      </c>
      <c r="F44" s="48" t="s">
        <v>35</v>
      </c>
      <c r="G44" s="48" t="s">
        <v>40</v>
      </c>
      <c r="H44" s="94">
        <v>0.97</v>
      </c>
      <c r="I44" s="32">
        <v>50</v>
      </c>
      <c r="J44" s="38">
        <f>I44-(SUM(L44:Z44))</f>
        <v>50</v>
      </c>
      <c r="K44" s="39" t="str">
        <f t="shared" si="0"/>
        <v>OK</v>
      </c>
      <c r="L44" s="128"/>
      <c r="M44" s="128"/>
      <c r="N44" s="128"/>
      <c r="O44" s="128"/>
      <c r="P44" s="128"/>
      <c r="Q44" s="128"/>
      <c r="R44" s="128"/>
      <c r="S44" s="128"/>
      <c r="T44" s="128"/>
      <c r="U44" s="128"/>
      <c r="V44" s="46"/>
      <c r="W44" s="46"/>
      <c r="X44" s="46"/>
      <c r="Y44" s="46"/>
      <c r="Z44" s="46"/>
    </row>
    <row r="45" spans="1:26" ht="39.950000000000003" customHeight="1" x14ac:dyDescent="0.45">
      <c r="A45" s="146"/>
      <c r="B45" s="149"/>
      <c r="C45" s="65">
        <v>42</v>
      </c>
      <c r="D45" s="75" t="s">
        <v>56</v>
      </c>
      <c r="E45" s="104" t="s">
        <v>576</v>
      </c>
      <c r="F45" s="48" t="s">
        <v>35</v>
      </c>
      <c r="G45" s="48" t="s">
        <v>40</v>
      </c>
      <c r="H45" s="94">
        <v>0.23</v>
      </c>
      <c r="I45" s="32">
        <v>50</v>
      </c>
      <c r="J45" s="38">
        <f>I45-(SUM(L45:Z45))</f>
        <v>50</v>
      </c>
      <c r="K45" s="39" t="str">
        <f t="shared" si="0"/>
        <v>OK</v>
      </c>
      <c r="L45" s="128"/>
      <c r="M45" s="128"/>
      <c r="N45" s="128"/>
      <c r="O45" s="128"/>
      <c r="P45" s="128"/>
      <c r="Q45" s="128"/>
      <c r="R45" s="128"/>
      <c r="S45" s="128"/>
      <c r="T45" s="128"/>
      <c r="U45" s="128"/>
      <c r="V45" s="46"/>
      <c r="W45" s="46"/>
      <c r="X45" s="46"/>
      <c r="Y45" s="46"/>
      <c r="Z45" s="46"/>
    </row>
    <row r="46" spans="1:26" ht="39.950000000000003" customHeight="1" x14ac:dyDescent="0.45">
      <c r="A46" s="146"/>
      <c r="B46" s="149"/>
      <c r="C46" s="65">
        <v>43</v>
      </c>
      <c r="D46" s="75" t="s">
        <v>57</v>
      </c>
      <c r="E46" s="104" t="s">
        <v>577</v>
      </c>
      <c r="F46" s="48" t="s">
        <v>35</v>
      </c>
      <c r="G46" s="48" t="s">
        <v>40</v>
      </c>
      <c r="H46" s="94">
        <v>0.4</v>
      </c>
      <c r="I46" s="32">
        <v>50</v>
      </c>
      <c r="J46" s="38">
        <f>I46-(SUM(L46:Z46))</f>
        <v>50</v>
      </c>
      <c r="K46" s="39" t="str">
        <f t="shared" si="0"/>
        <v>OK</v>
      </c>
      <c r="L46" s="128"/>
      <c r="M46" s="128"/>
      <c r="N46" s="128"/>
      <c r="O46" s="128"/>
      <c r="P46" s="128"/>
      <c r="Q46" s="128"/>
      <c r="R46" s="128"/>
      <c r="S46" s="128"/>
      <c r="T46" s="128"/>
      <c r="U46" s="128"/>
      <c r="V46" s="46"/>
      <c r="W46" s="46"/>
      <c r="X46" s="46"/>
      <c r="Y46" s="46"/>
      <c r="Z46" s="46"/>
    </row>
    <row r="47" spans="1:26" ht="39.950000000000003" customHeight="1" x14ac:dyDescent="0.45">
      <c r="A47" s="146"/>
      <c r="B47" s="149"/>
      <c r="C47" s="65">
        <v>44</v>
      </c>
      <c r="D47" s="75" t="s">
        <v>578</v>
      </c>
      <c r="E47" s="104" t="s">
        <v>579</v>
      </c>
      <c r="F47" s="48" t="s">
        <v>35</v>
      </c>
      <c r="G47" s="48" t="s">
        <v>40</v>
      </c>
      <c r="H47" s="94">
        <v>0.38</v>
      </c>
      <c r="I47" s="32">
        <v>50</v>
      </c>
      <c r="J47" s="38">
        <f>I47-(SUM(L47:Z47))</f>
        <v>50</v>
      </c>
      <c r="K47" s="39" t="str">
        <f t="shared" si="0"/>
        <v>OK</v>
      </c>
      <c r="L47" s="128"/>
      <c r="M47" s="128"/>
      <c r="N47" s="128"/>
      <c r="O47" s="128"/>
      <c r="P47" s="128"/>
      <c r="Q47" s="128"/>
      <c r="R47" s="128"/>
      <c r="S47" s="128"/>
      <c r="T47" s="128"/>
      <c r="U47" s="128"/>
      <c r="V47" s="46"/>
      <c r="W47" s="46"/>
      <c r="X47" s="46"/>
      <c r="Y47" s="46"/>
      <c r="Z47" s="46"/>
    </row>
    <row r="48" spans="1:26" ht="39.950000000000003" customHeight="1" x14ac:dyDescent="0.45">
      <c r="A48" s="146"/>
      <c r="B48" s="149"/>
      <c r="C48" s="65">
        <v>45</v>
      </c>
      <c r="D48" s="75" t="s">
        <v>58</v>
      </c>
      <c r="E48" s="104" t="s">
        <v>580</v>
      </c>
      <c r="F48" s="48" t="s">
        <v>35</v>
      </c>
      <c r="G48" s="48" t="s">
        <v>40</v>
      </c>
      <c r="H48" s="94">
        <v>0.04</v>
      </c>
      <c r="I48" s="32">
        <v>200</v>
      </c>
      <c r="J48" s="38">
        <f>I48-(SUM(L48:Z48))</f>
        <v>0</v>
      </c>
      <c r="K48" s="39" t="str">
        <f t="shared" si="0"/>
        <v>OK</v>
      </c>
      <c r="L48" s="128"/>
      <c r="M48" s="128"/>
      <c r="N48" s="128"/>
      <c r="O48" s="128"/>
      <c r="P48" s="128">
        <v>200</v>
      </c>
      <c r="Q48" s="128"/>
      <c r="R48" s="128"/>
      <c r="S48" s="128"/>
      <c r="T48" s="128"/>
      <c r="U48" s="128"/>
      <c r="V48" s="46"/>
      <c r="W48" s="46"/>
      <c r="X48" s="46"/>
      <c r="Y48" s="46"/>
      <c r="Z48" s="46"/>
    </row>
    <row r="49" spans="1:26" ht="39.950000000000003" customHeight="1" x14ac:dyDescent="0.45">
      <c r="A49" s="146"/>
      <c r="B49" s="149"/>
      <c r="C49" s="65">
        <v>46</v>
      </c>
      <c r="D49" s="75" t="s">
        <v>59</v>
      </c>
      <c r="E49" s="104" t="s">
        <v>581</v>
      </c>
      <c r="F49" s="48" t="s">
        <v>35</v>
      </c>
      <c r="G49" s="48" t="s">
        <v>40</v>
      </c>
      <c r="H49" s="94">
        <v>0.49</v>
      </c>
      <c r="I49" s="32">
        <v>50</v>
      </c>
      <c r="J49" s="38">
        <f>I49-(SUM(L49:Z49))</f>
        <v>50</v>
      </c>
      <c r="K49" s="39" t="str">
        <f t="shared" si="0"/>
        <v>OK</v>
      </c>
      <c r="L49" s="128"/>
      <c r="M49" s="128"/>
      <c r="N49" s="128"/>
      <c r="O49" s="128"/>
      <c r="P49" s="128"/>
      <c r="Q49" s="128"/>
      <c r="R49" s="128"/>
      <c r="S49" s="128"/>
      <c r="T49" s="128"/>
      <c r="U49" s="128"/>
      <c r="V49" s="46"/>
      <c r="W49" s="46"/>
      <c r="X49" s="46"/>
      <c r="Y49" s="46"/>
      <c r="Z49" s="46"/>
    </row>
    <row r="50" spans="1:26" ht="39.950000000000003" customHeight="1" x14ac:dyDescent="0.45">
      <c r="A50" s="146"/>
      <c r="B50" s="149"/>
      <c r="C50" s="65">
        <v>47</v>
      </c>
      <c r="D50" s="75" t="s">
        <v>60</v>
      </c>
      <c r="E50" s="104" t="s">
        <v>582</v>
      </c>
      <c r="F50" s="48" t="s">
        <v>35</v>
      </c>
      <c r="G50" s="48" t="s">
        <v>40</v>
      </c>
      <c r="H50" s="94">
        <v>0.54</v>
      </c>
      <c r="I50" s="32">
        <v>50</v>
      </c>
      <c r="J50" s="38">
        <f>I50-(SUM(L50:Z50))</f>
        <v>50</v>
      </c>
      <c r="K50" s="39" t="str">
        <f t="shared" si="0"/>
        <v>OK</v>
      </c>
      <c r="L50" s="128"/>
      <c r="M50" s="128"/>
      <c r="N50" s="128"/>
      <c r="O50" s="128"/>
      <c r="P50" s="128"/>
      <c r="Q50" s="128"/>
      <c r="R50" s="128"/>
      <c r="S50" s="128"/>
      <c r="T50" s="128"/>
      <c r="U50" s="128"/>
      <c r="V50" s="46"/>
      <c r="W50" s="46"/>
      <c r="X50" s="46"/>
      <c r="Y50" s="46"/>
      <c r="Z50" s="46"/>
    </row>
    <row r="51" spans="1:26" ht="39.950000000000003" customHeight="1" x14ac:dyDescent="0.45">
      <c r="A51" s="146"/>
      <c r="B51" s="149"/>
      <c r="C51" s="65">
        <v>48</v>
      </c>
      <c r="D51" s="75" t="s">
        <v>61</v>
      </c>
      <c r="E51" s="104" t="s">
        <v>583</v>
      </c>
      <c r="F51" s="48" t="s">
        <v>35</v>
      </c>
      <c r="G51" s="48" t="s">
        <v>40</v>
      </c>
      <c r="H51" s="94">
        <v>0.54</v>
      </c>
      <c r="I51" s="32">
        <v>50</v>
      </c>
      <c r="J51" s="38">
        <f>I51-(SUM(L51:Z51))</f>
        <v>50</v>
      </c>
      <c r="K51" s="39" t="str">
        <f t="shared" si="0"/>
        <v>OK</v>
      </c>
      <c r="L51" s="128"/>
      <c r="M51" s="128"/>
      <c r="N51" s="128"/>
      <c r="O51" s="128"/>
      <c r="P51" s="128"/>
      <c r="Q51" s="128"/>
      <c r="R51" s="128"/>
      <c r="S51" s="128"/>
      <c r="T51" s="128"/>
      <c r="U51" s="128"/>
      <c r="V51" s="46"/>
      <c r="W51" s="46"/>
      <c r="X51" s="46"/>
      <c r="Y51" s="46"/>
      <c r="Z51" s="46"/>
    </row>
    <row r="52" spans="1:26" ht="39.950000000000003" customHeight="1" x14ac:dyDescent="0.45">
      <c r="A52" s="146"/>
      <c r="B52" s="149"/>
      <c r="C52" s="65">
        <v>49</v>
      </c>
      <c r="D52" s="75" t="s">
        <v>62</v>
      </c>
      <c r="E52" s="104" t="s">
        <v>584</v>
      </c>
      <c r="F52" s="48" t="s">
        <v>35</v>
      </c>
      <c r="G52" s="48" t="s">
        <v>40</v>
      </c>
      <c r="H52" s="94">
        <v>0.56000000000000005</v>
      </c>
      <c r="I52" s="32">
        <v>50</v>
      </c>
      <c r="J52" s="38">
        <f>I52-(SUM(L52:Z52))</f>
        <v>50</v>
      </c>
      <c r="K52" s="39" t="str">
        <f t="shared" si="0"/>
        <v>OK</v>
      </c>
      <c r="L52" s="128"/>
      <c r="M52" s="128"/>
      <c r="N52" s="128"/>
      <c r="O52" s="128"/>
      <c r="P52" s="128"/>
      <c r="Q52" s="128"/>
      <c r="R52" s="128"/>
      <c r="S52" s="128"/>
      <c r="T52" s="128"/>
      <c r="U52" s="128"/>
      <c r="V52" s="46"/>
      <c r="W52" s="46"/>
      <c r="X52" s="46"/>
      <c r="Y52" s="46"/>
      <c r="Z52" s="46"/>
    </row>
    <row r="53" spans="1:26" ht="39.950000000000003" customHeight="1" x14ac:dyDescent="0.45">
      <c r="A53" s="146"/>
      <c r="B53" s="149"/>
      <c r="C53" s="65">
        <v>50</v>
      </c>
      <c r="D53" s="75" t="s">
        <v>67</v>
      </c>
      <c r="E53" s="104" t="s">
        <v>585</v>
      </c>
      <c r="F53" s="48" t="s">
        <v>35</v>
      </c>
      <c r="G53" s="48" t="s">
        <v>40</v>
      </c>
      <c r="H53" s="94">
        <v>0.25</v>
      </c>
      <c r="I53" s="32">
        <v>1200</v>
      </c>
      <c r="J53" s="38">
        <f>I53-(SUM(L53:Z53))</f>
        <v>1200</v>
      </c>
      <c r="K53" s="39" t="str">
        <f t="shared" si="0"/>
        <v>OK</v>
      </c>
      <c r="L53" s="128"/>
      <c r="M53" s="128"/>
      <c r="N53" s="128"/>
      <c r="O53" s="128"/>
      <c r="P53" s="128"/>
      <c r="Q53" s="128"/>
      <c r="R53" s="128"/>
      <c r="S53" s="128"/>
      <c r="T53" s="128"/>
      <c r="U53" s="128"/>
      <c r="V53" s="46"/>
      <c r="W53" s="46"/>
      <c r="X53" s="46"/>
      <c r="Y53" s="46"/>
      <c r="Z53" s="46"/>
    </row>
    <row r="54" spans="1:26" ht="39.950000000000003" customHeight="1" x14ac:dyDescent="0.45">
      <c r="A54" s="146"/>
      <c r="B54" s="149"/>
      <c r="C54" s="65">
        <v>51</v>
      </c>
      <c r="D54" s="75" t="s">
        <v>66</v>
      </c>
      <c r="E54" s="104" t="s">
        <v>586</v>
      </c>
      <c r="F54" s="48" t="s">
        <v>35</v>
      </c>
      <c r="G54" s="48" t="s">
        <v>40</v>
      </c>
      <c r="H54" s="94">
        <v>0.55000000000000004</v>
      </c>
      <c r="I54" s="32">
        <v>600</v>
      </c>
      <c r="J54" s="38">
        <f>I54-(SUM(L54:Z54))</f>
        <v>600</v>
      </c>
      <c r="K54" s="39" t="str">
        <f t="shared" si="0"/>
        <v>OK</v>
      </c>
      <c r="L54" s="128"/>
      <c r="M54" s="128"/>
      <c r="N54" s="128"/>
      <c r="O54" s="128"/>
      <c r="P54" s="128"/>
      <c r="Q54" s="128"/>
      <c r="R54" s="128"/>
      <c r="S54" s="128"/>
      <c r="T54" s="128"/>
      <c r="U54" s="128"/>
      <c r="V54" s="46"/>
      <c r="W54" s="46"/>
      <c r="X54" s="46"/>
      <c r="Y54" s="46"/>
      <c r="Z54" s="46"/>
    </row>
    <row r="55" spans="1:26" ht="39.950000000000003" customHeight="1" x14ac:dyDescent="0.45">
      <c r="A55" s="146"/>
      <c r="B55" s="149"/>
      <c r="C55" s="65">
        <v>52</v>
      </c>
      <c r="D55" s="75" t="s">
        <v>68</v>
      </c>
      <c r="E55" s="104" t="s">
        <v>587</v>
      </c>
      <c r="F55" s="48" t="s">
        <v>35</v>
      </c>
      <c r="G55" s="48" t="s">
        <v>40</v>
      </c>
      <c r="H55" s="94">
        <v>0.6</v>
      </c>
      <c r="I55" s="32">
        <v>600</v>
      </c>
      <c r="J55" s="38">
        <f>I55-(SUM(L55:Z55))</f>
        <v>600</v>
      </c>
      <c r="K55" s="39" t="str">
        <f t="shared" si="0"/>
        <v>OK</v>
      </c>
      <c r="L55" s="128"/>
      <c r="M55" s="128"/>
      <c r="N55" s="128"/>
      <c r="O55" s="128"/>
      <c r="P55" s="128"/>
      <c r="Q55" s="128"/>
      <c r="R55" s="128"/>
      <c r="S55" s="128"/>
      <c r="T55" s="128"/>
      <c r="U55" s="128"/>
      <c r="V55" s="46"/>
      <c r="W55" s="46"/>
      <c r="X55" s="46"/>
      <c r="Y55" s="46"/>
      <c r="Z55" s="46"/>
    </row>
    <row r="56" spans="1:26" ht="39.950000000000003" customHeight="1" x14ac:dyDescent="0.45">
      <c r="A56" s="146"/>
      <c r="B56" s="149"/>
      <c r="C56" s="65">
        <v>53</v>
      </c>
      <c r="D56" s="75" t="s">
        <v>69</v>
      </c>
      <c r="E56" s="104" t="s">
        <v>588</v>
      </c>
      <c r="F56" s="48" t="s">
        <v>35</v>
      </c>
      <c r="G56" s="48" t="s">
        <v>40</v>
      </c>
      <c r="H56" s="94">
        <v>0.03</v>
      </c>
      <c r="I56" s="32">
        <v>1000</v>
      </c>
      <c r="J56" s="38">
        <f>I56-(SUM(L56:Z56))</f>
        <v>1000</v>
      </c>
      <c r="K56" s="39" t="str">
        <f t="shared" si="0"/>
        <v>OK</v>
      </c>
      <c r="L56" s="128"/>
      <c r="M56" s="128"/>
      <c r="N56" s="128"/>
      <c r="O56" s="128"/>
      <c r="P56" s="128"/>
      <c r="Q56" s="128"/>
      <c r="R56" s="128"/>
      <c r="S56" s="128"/>
      <c r="T56" s="128"/>
      <c r="U56" s="128"/>
      <c r="V56" s="46"/>
      <c r="W56" s="46"/>
      <c r="X56" s="46"/>
      <c r="Y56" s="46"/>
      <c r="Z56" s="46"/>
    </row>
    <row r="57" spans="1:26" ht="39.950000000000003" customHeight="1" x14ac:dyDescent="0.45">
      <c r="A57" s="146"/>
      <c r="B57" s="149"/>
      <c r="C57" s="65">
        <v>54</v>
      </c>
      <c r="D57" s="75" t="s">
        <v>70</v>
      </c>
      <c r="E57" s="104" t="s">
        <v>589</v>
      </c>
      <c r="F57" s="48" t="s">
        <v>35</v>
      </c>
      <c r="G57" s="48" t="s">
        <v>40</v>
      </c>
      <c r="H57" s="94">
        <v>0.05</v>
      </c>
      <c r="I57" s="32">
        <v>100</v>
      </c>
      <c r="J57" s="38">
        <f>I57-(SUM(L57:Z57))</f>
        <v>100</v>
      </c>
      <c r="K57" s="39" t="str">
        <f t="shared" si="0"/>
        <v>OK</v>
      </c>
      <c r="L57" s="128"/>
      <c r="M57" s="128"/>
      <c r="N57" s="128"/>
      <c r="O57" s="128"/>
      <c r="P57" s="128"/>
      <c r="Q57" s="128"/>
      <c r="R57" s="128"/>
      <c r="S57" s="128"/>
      <c r="T57" s="128"/>
      <c r="U57" s="128"/>
      <c r="V57" s="46"/>
      <c r="W57" s="46"/>
      <c r="X57" s="46"/>
      <c r="Y57" s="46"/>
      <c r="Z57" s="46"/>
    </row>
    <row r="58" spans="1:26" ht="39.950000000000003" customHeight="1" x14ac:dyDescent="0.45">
      <c r="A58" s="146"/>
      <c r="B58" s="149"/>
      <c r="C58" s="65">
        <v>55</v>
      </c>
      <c r="D58" s="75" t="s">
        <v>72</v>
      </c>
      <c r="E58" s="104" t="s">
        <v>590</v>
      </c>
      <c r="F58" s="48" t="s">
        <v>35</v>
      </c>
      <c r="G58" s="48" t="s">
        <v>40</v>
      </c>
      <c r="H58" s="94">
        <v>0.04</v>
      </c>
      <c r="I58" s="32">
        <v>2000</v>
      </c>
      <c r="J58" s="38">
        <f>I58-(SUM(L58:Z58))</f>
        <v>2000</v>
      </c>
      <c r="K58" s="39" t="str">
        <f t="shared" si="0"/>
        <v>OK</v>
      </c>
      <c r="L58" s="128"/>
      <c r="M58" s="128"/>
      <c r="N58" s="128"/>
      <c r="O58" s="128"/>
      <c r="P58" s="128"/>
      <c r="Q58" s="128"/>
      <c r="R58" s="128"/>
      <c r="S58" s="128"/>
      <c r="T58" s="128"/>
      <c r="U58" s="128"/>
      <c r="V58" s="46"/>
      <c r="W58" s="46"/>
      <c r="X58" s="46"/>
      <c r="Y58" s="46"/>
      <c r="Z58" s="46"/>
    </row>
    <row r="59" spans="1:26" ht="39.950000000000003" customHeight="1" x14ac:dyDescent="0.45">
      <c r="A59" s="146"/>
      <c r="B59" s="149"/>
      <c r="C59" s="65">
        <v>56</v>
      </c>
      <c r="D59" s="75" t="s">
        <v>73</v>
      </c>
      <c r="E59" s="104" t="s">
        <v>591</v>
      </c>
      <c r="F59" s="48" t="s">
        <v>35</v>
      </c>
      <c r="G59" s="48" t="s">
        <v>40</v>
      </c>
      <c r="H59" s="94">
        <v>0.05</v>
      </c>
      <c r="I59" s="32">
        <v>500</v>
      </c>
      <c r="J59" s="38">
        <f>I59-(SUM(L59:Z59))</f>
        <v>500</v>
      </c>
      <c r="K59" s="39" t="str">
        <f t="shared" si="0"/>
        <v>OK</v>
      </c>
      <c r="L59" s="128"/>
      <c r="M59" s="128"/>
      <c r="N59" s="128"/>
      <c r="O59" s="128"/>
      <c r="P59" s="128"/>
      <c r="Q59" s="128"/>
      <c r="R59" s="128"/>
      <c r="S59" s="128"/>
      <c r="T59" s="128"/>
      <c r="U59" s="128"/>
      <c r="V59" s="46"/>
      <c r="W59" s="46"/>
      <c r="X59" s="46"/>
      <c r="Y59" s="46"/>
      <c r="Z59" s="46"/>
    </row>
    <row r="60" spans="1:26" ht="39.950000000000003" customHeight="1" x14ac:dyDescent="0.45">
      <c r="A60" s="146"/>
      <c r="B60" s="149"/>
      <c r="C60" s="65">
        <v>57</v>
      </c>
      <c r="D60" s="75" t="s">
        <v>74</v>
      </c>
      <c r="E60" s="104" t="s">
        <v>592</v>
      </c>
      <c r="F60" s="48" t="s">
        <v>35</v>
      </c>
      <c r="G60" s="48" t="s">
        <v>40</v>
      </c>
      <c r="H60" s="94">
        <v>0.06</v>
      </c>
      <c r="I60" s="32">
        <v>2000</v>
      </c>
      <c r="J60" s="38">
        <f>I60-(SUM(L60:Z60))</f>
        <v>2000</v>
      </c>
      <c r="K60" s="39" t="str">
        <f t="shared" si="0"/>
        <v>OK</v>
      </c>
      <c r="L60" s="128"/>
      <c r="M60" s="128"/>
      <c r="N60" s="128"/>
      <c r="O60" s="128"/>
      <c r="P60" s="128"/>
      <c r="Q60" s="128"/>
      <c r="R60" s="128"/>
      <c r="S60" s="128"/>
      <c r="T60" s="128"/>
      <c r="U60" s="128"/>
      <c r="V60" s="46"/>
      <c r="W60" s="46"/>
      <c r="X60" s="46"/>
      <c r="Y60" s="46"/>
      <c r="Z60" s="46"/>
    </row>
    <row r="61" spans="1:26" ht="39.950000000000003" customHeight="1" x14ac:dyDescent="0.45">
      <c r="A61" s="146"/>
      <c r="B61" s="149"/>
      <c r="C61" s="65">
        <v>58</v>
      </c>
      <c r="D61" s="75" t="s">
        <v>75</v>
      </c>
      <c r="E61" s="104" t="s">
        <v>593</v>
      </c>
      <c r="F61" s="48" t="s">
        <v>35</v>
      </c>
      <c r="G61" s="48" t="s">
        <v>40</v>
      </c>
      <c r="H61" s="94">
        <v>0.11</v>
      </c>
      <c r="I61" s="32">
        <v>100</v>
      </c>
      <c r="J61" s="38">
        <f>I61-(SUM(L61:Z61))</f>
        <v>100</v>
      </c>
      <c r="K61" s="39" t="str">
        <f t="shared" si="0"/>
        <v>OK</v>
      </c>
      <c r="L61" s="128"/>
      <c r="M61" s="128"/>
      <c r="N61" s="128"/>
      <c r="O61" s="128"/>
      <c r="P61" s="128"/>
      <c r="Q61" s="128"/>
      <c r="R61" s="128"/>
      <c r="S61" s="128"/>
      <c r="T61" s="128"/>
      <c r="U61" s="128"/>
      <c r="V61" s="46"/>
      <c r="W61" s="46"/>
      <c r="X61" s="46"/>
      <c r="Y61" s="46"/>
      <c r="Z61" s="46"/>
    </row>
    <row r="62" spans="1:26" ht="39.950000000000003" customHeight="1" x14ac:dyDescent="0.45">
      <c r="A62" s="146"/>
      <c r="B62" s="149"/>
      <c r="C62" s="65">
        <v>59</v>
      </c>
      <c r="D62" s="75" t="s">
        <v>76</v>
      </c>
      <c r="E62" s="104" t="s">
        <v>594</v>
      </c>
      <c r="F62" s="48" t="s">
        <v>35</v>
      </c>
      <c r="G62" s="48" t="s">
        <v>40</v>
      </c>
      <c r="H62" s="94">
        <v>0.1</v>
      </c>
      <c r="I62" s="32">
        <v>100</v>
      </c>
      <c r="J62" s="38">
        <f>I62-(SUM(L62:Z62))</f>
        <v>100</v>
      </c>
      <c r="K62" s="39" t="str">
        <f t="shared" si="0"/>
        <v>OK</v>
      </c>
      <c r="L62" s="128"/>
      <c r="M62" s="128"/>
      <c r="N62" s="128"/>
      <c r="O62" s="128"/>
      <c r="P62" s="128"/>
      <c r="Q62" s="128"/>
      <c r="R62" s="128"/>
      <c r="S62" s="128"/>
      <c r="T62" s="128"/>
      <c r="U62" s="128"/>
      <c r="V62" s="46"/>
      <c r="W62" s="46"/>
      <c r="X62" s="46"/>
      <c r="Y62" s="46"/>
      <c r="Z62" s="46"/>
    </row>
    <row r="63" spans="1:26" ht="39.950000000000003" customHeight="1" x14ac:dyDescent="0.45">
      <c r="A63" s="146"/>
      <c r="B63" s="149"/>
      <c r="C63" s="65">
        <v>60</v>
      </c>
      <c r="D63" s="75" t="s">
        <v>77</v>
      </c>
      <c r="E63" s="104" t="s">
        <v>595</v>
      </c>
      <c r="F63" s="48" t="s">
        <v>35</v>
      </c>
      <c r="G63" s="48" t="s">
        <v>40</v>
      </c>
      <c r="H63" s="94">
        <v>0.18</v>
      </c>
      <c r="I63" s="32">
        <v>1000</v>
      </c>
      <c r="J63" s="38">
        <f>I63-(SUM(L63:Z63))</f>
        <v>1000</v>
      </c>
      <c r="K63" s="39" t="str">
        <f t="shared" si="0"/>
        <v>OK</v>
      </c>
      <c r="L63" s="128"/>
      <c r="M63" s="128"/>
      <c r="N63" s="128"/>
      <c r="O63" s="128"/>
      <c r="P63" s="128"/>
      <c r="Q63" s="128"/>
      <c r="R63" s="128"/>
      <c r="S63" s="128"/>
      <c r="T63" s="128"/>
      <c r="U63" s="128"/>
      <c r="V63" s="46"/>
      <c r="W63" s="46"/>
      <c r="X63" s="46"/>
      <c r="Y63" s="46"/>
      <c r="Z63" s="46"/>
    </row>
    <row r="64" spans="1:26" ht="39.950000000000003" customHeight="1" x14ac:dyDescent="0.45">
      <c r="A64" s="146"/>
      <c r="B64" s="149"/>
      <c r="C64" s="65">
        <v>61</v>
      </c>
      <c r="D64" s="75" t="s">
        <v>78</v>
      </c>
      <c r="E64" s="104" t="s">
        <v>596</v>
      </c>
      <c r="F64" s="48" t="s">
        <v>35</v>
      </c>
      <c r="G64" s="48" t="s">
        <v>40</v>
      </c>
      <c r="H64" s="94">
        <v>0.05</v>
      </c>
      <c r="I64" s="32">
        <v>100</v>
      </c>
      <c r="J64" s="38">
        <f>I64-(SUM(L64:Z64))</f>
        <v>100</v>
      </c>
      <c r="K64" s="39" t="str">
        <f t="shared" si="0"/>
        <v>OK</v>
      </c>
      <c r="L64" s="128"/>
      <c r="M64" s="128"/>
      <c r="N64" s="128"/>
      <c r="O64" s="128"/>
      <c r="P64" s="128"/>
      <c r="Q64" s="128"/>
      <c r="R64" s="128"/>
      <c r="S64" s="128"/>
      <c r="T64" s="128"/>
      <c r="U64" s="128"/>
      <c r="V64" s="46"/>
      <c r="W64" s="46"/>
      <c r="X64" s="46"/>
      <c r="Y64" s="46"/>
      <c r="Z64" s="46"/>
    </row>
    <row r="65" spans="1:26" ht="39.950000000000003" customHeight="1" x14ac:dyDescent="0.45">
      <c r="A65" s="146"/>
      <c r="B65" s="149"/>
      <c r="C65" s="65">
        <v>62</v>
      </c>
      <c r="D65" s="75" t="s">
        <v>79</v>
      </c>
      <c r="E65" s="104" t="s">
        <v>597</v>
      </c>
      <c r="F65" s="48" t="s">
        <v>35</v>
      </c>
      <c r="G65" s="48" t="s">
        <v>40</v>
      </c>
      <c r="H65" s="94">
        <v>0.04</v>
      </c>
      <c r="I65" s="32">
        <v>200</v>
      </c>
      <c r="J65" s="38">
        <f>I65-(SUM(L65:Z65))</f>
        <v>200</v>
      </c>
      <c r="K65" s="39" t="str">
        <f t="shared" si="0"/>
        <v>OK</v>
      </c>
      <c r="L65" s="128"/>
      <c r="M65" s="128"/>
      <c r="N65" s="128"/>
      <c r="O65" s="128"/>
      <c r="P65" s="128"/>
      <c r="Q65" s="128"/>
      <c r="R65" s="128"/>
      <c r="S65" s="128"/>
      <c r="T65" s="128"/>
      <c r="U65" s="128"/>
      <c r="V65" s="46"/>
      <c r="W65" s="46"/>
      <c r="X65" s="46"/>
      <c r="Y65" s="46"/>
      <c r="Z65" s="46"/>
    </row>
    <row r="66" spans="1:26" ht="39.950000000000003" customHeight="1" x14ac:dyDescent="0.45">
      <c r="A66" s="146"/>
      <c r="B66" s="149"/>
      <c r="C66" s="65">
        <v>63</v>
      </c>
      <c r="D66" s="75" t="s">
        <v>80</v>
      </c>
      <c r="E66" s="104" t="s">
        <v>598</v>
      </c>
      <c r="F66" s="48" t="s">
        <v>35</v>
      </c>
      <c r="G66" s="48" t="s">
        <v>40</v>
      </c>
      <c r="H66" s="94">
        <v>0.08</v>
      </c>
      <c r="I66" s="32">
        <v>2000</v>
      </c>
      <c r="J66" s="38">
        <f>I66-(SUM(L66:Z66))</f>
        <v>2000</v>
      </c>
      <c r="K66" s="39" t="str">
        <f t="shared" si="0"/>
        <v>OK</v>
      </c>
      <c r="L66" s="128"/>
      <c r="M66" s="128"/>
      <c r="N66" s="128"/>
      <c r="O66" s="128"/>
      <c r="P66" s="128"/>
      <c r="Q66" s="128"/>
      <c r="R66" s="128"/>
      <c r="S66" s="128"/>
      <c r="T66" s="128"/>
      <c r="U66" s="128"/>
      <c r="V66" s="46"/>
      <c r="W66" s="46"/>
      <c r="X66" s="46"/>
      <c r="Y66" s="46"/>
      <c r="Z66" s="46"/>
    </row>
    <row r="67" spans="1:26" ht="39.950000000000003" customHeight="1" x14ac:dyDescent="0.45">
      <c r="A67" s="146"/>
      <c r="B67" s="149"/>
      <c r="C67" s="65">
        <v>64</v>
      </c>
      <c r="D67" s="75" t="s">
        <v>63</v>
      </c>
      <c r="E67" s="104" t="s">
        <v>599</v>
      </c>
      <c r="F67" s="48" t="s">
        <v>35</v>
      </c>
      <c r="G67" s="48" t="s">
        <v>40</v>
      </c>
      <c r="H67" s="94">
        <v>0.03</v>
      </c>
      <c r="I67" s="32">
        <v>350</v>
      </c>
      <c r="J67" s="38">
        <f>I67-(SUM(L67:Z67))</f>
        <v>350</v>
      </c>
      <c r="K67" s="39" t="str">
        <f t="shared" si="0"/>
        <v>OK</v>
      </c>
      <c r="L67" s="128"/>
      <c r="M67" s="128"/>
      <c r="N67" s="128"/>
      <c r="O67" s="128"/>
      <c r="P67" s="128"/>
      <c r="Q67" s="128"/>
      <c r="R67" s="128"/>
      <c r="S67" s="128"/>
      <c r="T67" s="128"/>
      <c r="U67" s="128"/>
      <c r="V67" s="46"/>
      <c r="W67" s="46"/>
      <c r="X67" s="46"/>
      <c r="Y67" s="46"/>
      <c r="Z67" s="46"/>
    </row>
    <row r="68" spans="1:26" ht="39.950000000000003" customHeight="1" x14ac:dyDescent="0.45">
      <c r="A68" s="146"/>
      <c r="B68" s="149"/>
      <c r="C68" s="65">
        <v>65</v>
      </c>
      <c r="D68" s="75" t="s">
        <v>64</v>
      </c>
      <c r="E68" s="104" t="s">
        <v>600</v>
      </c>
      <c r="F68" s="48" t="s">
        <v>35</v>
      </c>
      <c r="G68" s="48" t="s">
        <v>40</v>
      </c>
      <c r="H68" s="94">
        <v>0.06</v>
      </c>
      <c r="I68" s="32">
        <v>2000</v>
      </c>
      <c r="J68" s="38">
        <f>I68-(SUM(L68:Z68))</f>
        <v>2000</v>
      </c>
      <c r="K68" s="39" t="str">
        <f t="shared" si="0"/>
        <v>OK</v>
      </c>
      <c r="L68" s="128"/>
      <c r="M68" s="128"/>
      <c r="N68" s="128"/>
      <c r="O68" s="128"/>
      <c r="P68" s="128"/>
      <c r="Q68" s="128"/>
      <c r="R68" s="128"/>
      <c r="S68" s="128"/>
      <c r="T68" s="128"/>
      <c r="U68" s="128"/>
      <c r="V68" s="46"/>
      <c r="W68" s="46"/>
      <c r="X68" s="46"/>
      <c r="Y68" s="46"/>
      <c r="Z68" s="46"/>
    </row>
    <row r="69" spans="1:26" ht="39.950000000000003" customHeight="1" x14ac:dyDescent="0.45">
      <c r="A69" s="146"/>
      <c r="B69" s="149"/>
      <c r="C69" s="65">
        <v>66</v>
      </c>
      <c r="D69" s="75" t="s">
        <v>65</v>
      </c>
      <c r="E69" s="104" t="s">
        <v>601</v>
      </c>
      <c r="F69" s="48" t="s">
        <v>35</v>
      </c>
      <c r="G69" s="48" t="s">
        <v>40</v>
      </c>
      <c r="H69" s="94">
        <v>0.06</v>
      </c>
      <c r="I69" s="32">
        <v>2000</v>
      </c>
      <c r="J69" s="38">
        <f>I69-(SUM(L69:Z69))</f>
        <v>2000</v>
      </c>
      <c r="K69" s="39" t="str">
        <f t="shared" ref="K69:K132" si="1">IF(J69&lt;0,"ATENÇÃO","OK")</f>
        <v>OK</v>
      </c>
      <c r="L69" s="128"/>
      <c r="M69" s="128"/>
      <c r="N69" s="128"/>
      <c r="O69" s="128"/>
      <c r="P69" s="128"/>
      <c r="Q69" s="128"/>
      <c r="R69" s="128"/>
      <c r="S69" s="128"/>
      <c r="T69" s="128"/>
      <c r="U69" s="128"/>
      <c r="V69" s="46"/>
      <c r="W69" s="46"/>
      <c r="X69" s="46"/>
      <c r="Y69" s="46"/>
      <c r="Z69" s="46"/>
    </row>
    <row r="70" spans="1:26" ht="39.950000000000003" customHeight="1" x14ac:dyDescent="0.45">
      <c r="A70" s="146"/>
      <c r="B70" s="149"/>
      <c r="C70" s="65">
        <v>67</v>
      </c>
      <c r="D70" s="75" t="s">
        <v>71</v>
      </c>
      <c r="E70" s="104" t="s">
        <v>602</v>
      </c>
      <c r="F70" s="48" t="s">
        <v>35</v>
      </c>
      <c r="G70" s="48" t="s">
        <v>40</v>
      </c>
      <c r="H70" s="94">
        <v>0.03</v>
      </c>
      <c r="I70" s="32">
        <v>1000</v>
      </c>
      <c r="J70" s="38">
        <f>I70-(SUM(L70:Z70))</f>
        <v>1000</v>
      </c>
      <c r="K70" s="39" t="str">
        <f t="shared" si="1"/>
        <v>OK</v>
      </c>
      <c r="L70" s="128"/>
      <c r="M70" s="128"/>
      <c r="N70" s="128"/>
      <c r="O70" s="128"/>
      <c r="P70" s="128"/>
      <c r="Q70" s="128"/>
      <c r="R70" s="128"/>
      <c r="S70" s="128"/>
      <c r="T70" s="128"/>
      <c r="U70" s="128"/>
      <c r="V70" s="46"/>
      <c r="W70" s="46"/>
      <c r="X70" s="46"/>
      <c r="Y70" s="46"/>
      <c r="Z70" s="46"/>
    </row>
    <row r="71" spans="1:26" ht="39.950000000000003" customHeight="1" x14ac:dyDescent="0.45">
      <c r="A71" s="146"/>
      <c r="B71" s="149"/>
      <c r="C71" s="65">
        <v>68</v>
      </c>
      <c r="D71" s="77" t="s">
        <v>467</v>
      </c>
      <c r="E71" s="106" t="s">
        <v>603</v>
      </c>
      <c r="F71" s="48" t="s">
        <v>35</v>
      </c>
      <c r="G71" s="48" t="s">
        <v>40</v>
      </c>
      <c r="H71" s="94">
        <v>0.8</v>
      </c>
      <c r="I71" s="32">
        <v>100</v>
      </c>
      <c r="J71" s="38">
        <f>I71-(SUM(L71:Z71))</f>
        <v>0</v>
      </c>
      <c r="K71" s="39" t="str">
        <f t="shared" si="1"/>
        <v>OK</v>
      </c>
      <c r="L71" s="128"/>
      <c r="M71" s="128"/>
      <c r="N71" s="128"/>
      <c r="O71" s="128"/>
      <c r="P71" s="128">
        <v>100</v>
      </c>
      <c r="Q71" s="128"/>
      <c r="R71" s="128"/>
      <c r="S71" s="128"/>
      <c r="T71" s="128"/>
      <c r="U71" s="128"/>
      <c r="V71" s="46"/>
      <c r="W71" s="46"/>
      <c r="X71" s="46"/>
      <c r="Y71" s="46"/>
      <c r="Z71" s="46"/>
    </row>
    <row r="72" spans="1:26" ht="39.950000000000003" customHeight="1" x14ac:dyDescent="0.45">
      <c r="A72" s="146"/>
      <c r="B72" s="149"/>
      <c r="C72" s="63">
        <v>69</v>
      </c>
      <c r="D72" s="75" t="s">
        <v>100</v>
      </c>
      <c r="E72" s="104" t="s">
        <v>604</v>
      </c>
      <c r="F72" s="49" t="s">
        <v>99</v>
      </c>
      <c r="G72" s="49" t="s">
        <v>40</v>
      </c>
      <c r="H72" s="94">
        <v>0.09</v>
      </c>
      <c r="I72" s="32">
        <v>40</v>
      </c>
      <c r="J72" s="38">
        <f>I72-(SUM(L72:Z72))</f>
        <v>0</v>
      </c>
      <c r="K72" s="39" t="str">
        <f t="shared" si="1"/>
        <v>OK</v>
      </c>
      <c r="L72" s="128"/>
      <c r="M72" s="128"/>
      <c r="N72" s="128"/>
      <c r="O72" s="128"/>
      <c r="P72" s="128">
        <v>40</v>
      </c>
      <c r="Q72" s="128"/>
      <c r="R72" s="128"/>
      <c r="S72" s="128"/>
      <c r="T72" s="128"/>
      <c r="U72" s="128"/>
      <c r="V72" s="46"/>
      <c r="W72" s="46"/>
      <c r="X72" s="46"/>
      <c r="Y72" s="46"/>
      <c r="Z72" s="46"/>
    </row>
    <row r="73" spans="1:26" ht="39.950000000000003" customHeight="1" x14ac:dyDescent="0.45">
      <c r="A73" s="146"/>
      <c r="B73" s="149"/>
      <c r="C73" s="65">
        <v>70</v>
      </c>
      <c r="D73" s="75" t="s">
        <v>81</v>
      </c>
      <c r="E73" s="104" t="s">
        <v>605</v>
      </c>
      <c r="F73" s="48" t="s">
        <v>44</v>
      </c>
      <c r="G73" s="48" t="s">
        <v>40</v>
      </c>
      <c r="H73" s="94">
        <v>15.33</v>
      </c>
      <c r="I73" s="32">
        <v>10</v>
      </c>
      <c r="J73" s="38">
        <f>I73-(SUM(L73:Z73))</f>
        <v>9</v>
      </c>
      <c r="K73" s="39" t="str">
        <f t="shared" si="1"/>
        <v>OK</v>
      </c>
      <c r="L73" s="128"/>
      <c r="M73" s="128"/>
      <c r="N73" s="128"/>
      <c r="O73" s="128"/>
      <c r="P73" s="128">
        <v>1</v>
      </c>
      <c r="Q73" s="128"/>
      <c r="R73" s="128"/>
      <c r="S73" s="128"/>
      <c r="T73" s="128"/>
      <c r="U73" s="128"/>
      <c r="V73" s="46"/>
      <c r="W73" s="46"/>
      <c r="X73" s="46"/>
      <c r="Y73" s="46"/>
      <c r="Z73" s="46"/>
    </row>
    <row r="74" spans="1:26" ht="39.950000000000003" customHeight="1" x14ac:dyDescent="0.45">
      <c r="A74" s="146"/>
      <c r="B74" s="149"/>
      <c r="C74" s="65">
        <v>71</v>
      </c>
      <c r="D74" s="75" t="s">
        <v>82</v>
      </c>
      <c r="E74" s="104" t="s">
        <v>606</v>
      </c>
      <c r="F74" s="48" t="s">
        <v>44</v>
      </c>
      <c r="G74" s="48" t="s">
        <v>40</v>
      </c>
      <c r="H74" s="94">
        <v>14.67</v>
      </c>
      <c r="I74" s="32">
        <v>0</v>
      </c>
      <c r="J74" s="38">
        <f>I74-(SUM(L74:Z74))</f>
        <v>0</v>
      </c>
      <c r="K74" s="39" t="str">
        <f t="shared" si="1"/>
        <v>OK</v>
      </c>
      <c r="L74" s="128"/>
      <c r="M74" s="128"/>
      <c r="N74" s="128"/>
      <c r="O74" s="128"/>
      <c r="P74" s="128"/>
      <c r="Q74" s="128"/>
      <c r="R74" s="128"/>
      <c r="S74" s="128"/>
      <c r="T74" s="128"/>
      <c r="U74" s="128"/>
      <c r="V74" s="46"/>
      <c r="W74" s="46"/>
      <c r="X74" s="46"/>
      <c r="Y74" s="46"/>
      <c r="Z74" s="46"/>
    </row>
    <row r="75" spans="1:26" ht="39.950000000000003" customHeight="1" x14ac:dyDescent="0.45">
      <c r="A75" s="146"/>
      <c r="B75" s="149"/>
      <c r="C75" s="65">
        <v>72</v>
      </c>
      <c r="D75" s="75" t="s">
        <v>83</v>
      </c>
      <c r="E75" s="104" t="s">
        <v>607</v>
      </c>
      <c r="F75" s="48" t="s">
        <v>44</v>
      </c>
      <c r="G75" s="48" t="s">
        <v>40</v>
      </c>
      <c r="H75" s="94">
        <v>13.43</v>
      </c>
      <c r="I75" s="32">
        <v>10</v>
      </c>
      <c r="J75" s="38">
        <f>I75-(SUM(L75:Z75))</f>
        <v>9</v>
      </c>
      <c r="K75" s="39" t="str">
        <f t="shared" si="1"/>
        <v>OK</v>
      </c>
      <c r="L75" s="128"/>
      <c r="M75" s="128"/>
      <c r="N75" s="128"/>
      <c r="O75" s="128"/>
      <c r="P75" s="128">
        <v>1</v>
      </c>
      <c r="Q75" s="128"/>
      <c r="R75" s="128"/>
      <c r="S75" s="128"/>
      <c r="T75" s="128"/>
      <c r="U75" s="128"/>
      <c r="V75" s="46"/>
      <c r="W75" s="46"/>
      <c r="X75" s="46"/>
      <c r="Y75" s="46"/>
      <c r="Z75" s="46"/>
    </row>
    <row r="76" spans="1:26" ht="39.950000000000003" customHeight="1" x14ac:dyDescent="0.45">
      <c r="A76" s="146"/>
      <c r="B76" s="149"/>
      <c r="C76" s="65">
        <v>73</v>
      </c>
      <c r="D76" s="75" t="s">
        <v>84</v>
      </c>
      <c r="E76" s="104" t="s">
        <v>608</v>
      </c>
      <c r="F76" s="48" t="s">
        <v>44</v>
      </c>
      <c r="G76" s="48" t="s">
        <v>40</v>
      </c>
      <c r="H76" s="94">
        <v>10.08</v>
      </c>
      <c r="I76" s="32">
        <v>10</v>
      </c>
      <c r="J76" s="38">
        <f>I76-(SUM(L76:Z76))</f>
        <v>9</v>
      </c>
      <c r="K76" s="39" t="str">
        <f t="shared" si="1"/>
        <v>OK</v>
      </c>
      <c r="L76" s="128"/>
      <c r="M76" s="128"/>
      <c r="N76" s="128"/>
      <c r="O76" s="128"/>
      <c r="P76" s="128">
        <v>1</v>
      </c>
      <c r="Q76" s="128"/>
      <c r="R76" s="128"/>
      <c r="S76" s="128"/>
      <c r="T76" s="128"/>
      <c r="U76" s="128"/>
      <c r="V76" s="46"/>
      <c r="W76" s="46"/>
      <c r="X76" s="46"/>
      <c r="Y76" s="46"/>
      <c r="Z76" s="46"/>
    </row>
    <row r="77" spans="1:26" ht="39.950000000000003" customHeight="1" x14ac:dyDescent="0.45">
      <c r="A77" s="146"/>
      <c r="B77" s="149"/>
      <c r="C77" s="65">
        <v>74</v>
      </c>
      <c r="D77" s="75" t="s">
        <v>85</v>
      </c>
      <c r="E77" s="104" t="s">
        <v>609</v>
      </c>
      <c r="F77" s="48" t="s">
        <v>44</v>
      </c>
      <c r="G77" s="48" t="s">
        <v>40</v>
      </c>
      <c r="H77" s="94">
        <v>10.98</v>
      </c>
      <c r="I77" s="32">
        <v>12</v>
      </c>
      <c r="J77" s="38">
        <f>I77-(SUM(L77:Z77))</f>
        <v>9</v>
      </c>
      <c r="K77" s="39" t="str">
        <f t="shared" si="1"/>
        <v>OK</v>
      </c>
      <c r="L77" s="128"/>
      <c r="M77" s="128"/>
      <c r="N77" s="128"/>
      <c r="O77" s="128"/>
      <c r="P77" s="128">
        <v>3</v>
      </c>
      <c r="Q77" s="128"/>
      <c r="R77" s="128"/>
      <c r="S77" s="128"/>
      <c r="T77" s="128"/>
      <c r="U77" s="128"/>
      <c r="V77" s="46"/>
      <c r="W77" s="46"/>
      <c r="X77" s="46"/>
      <c r="Y77" s="46"/>
      <c r="Z77" s="46"/>
    </row>
    <row r="78" spans="1:26" ht="39.950000000000003" customHeight="1" x14ac:dyDescent="0.45">
      <c r="A78" s="146"/>
      <c r="B78" s="149"/>
      <c r="C78" s="65">
        <v>75</v>
      </c>
      <c r="D78" s="75" t="s">
        <v>86</v>
      </c>
      <c r="E78" s="104" t="s">
        <v>610</v>
      </c>
      <c r="F78" s="48" t="s">
        <v>44</v>
      </c>
      <c r="G78" s="48" t="s">
        <v>40</v>
      </c>
      <c r="H78" s="94">
        <v>12.06</v>
      </c>
      <c r="I78" s="32">
        <v>2</v>
      </c>
      <c r="J78" s="38">
        <f>I78-(SUM(L78:Z78))</f>
        <v>2</v>
      </c>
      <c r="K78" s="39" t="str">
        <f t="shared" si="1"/>
        <v>OK</v>
      </c>
      <c r="L78" s="128"/>
      <c r="M78" s="128"/>
      <c r="N78" s="128"/>
      <c r="O78" s="128"/>
      <c r="P78" s="128"/>
      <c r="Q78" s="128"/>
      <c r="R78" s="128"/>
      <c r="S78" s="128"/>
      <c r="T78" s="128"/>
      <c r="U78" s="128"/>
      <c r="V78" s="46"/>
      <c r="W78" s="46"/>
      <c r="X78" s="46"/>
      <c r="Y78" s="46"/>
      <c r="Z78" s="46"/>
    </row>
    <row r="79" spans="1:26" ht="39.950000000000003" customHeight="1" x14ac:dyDescent="0.45">
      <c r="A79" s="146"/>
      <c r="B79" s="149"/>
      <c r="C79" s="65">
        <v>76</v>
      </c>
      <c r="D79" s="75" t="s">
        <v>87</v>
      </c>
      <c r="E79" s="104" t="s">
        <v>611</v>
      </c>
      <c r="F79" s="48" t="s">
        <v>44</v>
      </c>
      <c r="G79" s="48" t="s">
        <v>40</v>
      </c>
      <c r="H79" s="94">
        <v>10.49</v>
      </c>
      <c r="I79" s="32">
        <v>20</v>
      </c>
      <c r="J79" s="38">
        <f>I79-(SUM(L79:Z79))</f>
        <v>17</v>
      </c>
      <c r="K79" s="39" t="str">
        <f t="shared" si="1"/>
        <v>OK</v>
      </c>
      <c r="L79" s="128"/>
      <c r="M79" s="128"/>
      <c r="N79" s="128"/>
      <c r="O79" s="128"/>
      <c r="P79" s="128">
        <v>3</v>
      </c>
      <c r="Q79" s="128"/>
      <c r="R79" s="128"/>
      <c r="S79" s="128"/>
      <c r="T79" s="128"/>
      <c r="U79" s="128"/>
      <c r="V79" s="46"/>
      <c r="W79" s="46"/>
      <c r="X79" s="46"/>
      <c r="Y79" s="46"/>
      <c r="Z79" s="46"/>
    </row>
    <row r="80" spans="1:26" ht="39.950000000000003" customHeight="1" x14ac:dyDescent="0.45">
      <c r="A80" s="146"/>
      <c r="B80" s="149"/>
      <c r="C80" s="65">
        <v>77</v>
      </c>
      <c r="D80" s="77" t="s">
        <v>612</v>
      </c>
      <c r="E80" s="106" t="s">
        <v>613</v>
      </c>
      <c r="F80" s="48" t="s">
        <v>44</v>
      </c>
      <c r="G80" s="48" t="s">
        <v>40</v>
      </c>
      <c r="H80" s="94">
        <v>11.88</v>
      </c>
      <c r="I80" s="32">
        <v>0</v>
      </c>
      <c r="J80" s="38">
        <f>I80-(SUM(L80:Z80))</f>
        <v>0</v>
      </c>
      <c r="K80" s="39" t="str">
        <f t="shared" ref="K80:K81" si="2">IF(J80&lt;0,"ATENÇÃO","OK")</f>
        <v>OK</v>
      </c>
      <c r="L80" s="128"/>
      <c r="M80" s="128"/>
      <c r="N80" s="128"/>
      <c r="O80" s="128"/>
      <c r="P80" s="128"/>
      <c r="Q80" s="128"/>
      <c r="R80" s="128"/>
      <c r="S80" s="128"/>
      <c r="T80" s="128"/>
      <c r="U80" s="128"/>
      <c r="V80" s="46"/>
      <c r="W80" s="46"/>
      <c r="X80" s="46"/>
      <c r="Y80" s="46"/>
      <c r="Z80" s="46"/>
    </row>
    <row r="81" spans="1:26" ht="39.950000000000003" customHeight="1" x14ac:dyDescent="0.45">
      <c r="A81" s="146"/>
      <c r="B81" s="149"/>
      <c r="C81" s="65">
        <v>78</v>
      </c>
      <c r="D81" s="75" t="s">
        <v>88</v>
      </c>
      <c r="E81" s="104" t="s">
        <v>614</v>
      </c>
      <c r="F81" s="48" t="s">
        <v>44</v>
      </c>
      <c r="G81" s="48" t="s">
        <v>40</v>
      </c>
      <c r="H81" s="94">
        <v>10.039999999999999</v>
      </c>
      <c r="I81" s="32">
        <v>0</v>
      </c>
      <c r="J81" s="38">
        <f>I81-(SUM(L81:Z81))</f>
        <v>0</v>
      </c>
      <c r="K81" s="39" t="str">
        <f t="shared" si="2"/>
        <v>OK</v>
      </c>
      <c r="L81" s="128"/>
      <c r="M81" s="128"/>
      <c r="N81" s="128"/>
      <c r="O81" s="128"/>
      <c r="P81" s="128"/>
      <c r="Q81" s="128"/>
      <c r="R81" s="128"/>
      <c r="S81" s="128"/>
      <c r="T81" s="128"/>
      <c r="U81" s="128"/>
      <c r="V81" s="46"/>
      <c r="W81" s="46"/>
      <c r="X81" s="46"/>
      <c r="Y81" s="46"/>
      <c r="Z81" s="46"/>
    </row>
    <row r="82" spans="1:26" ht="39.950000000000003" customHeight="1" x14ac:dyDescent="0.45">
      <c r="A82" s="146"/>
      <c r="B82" s="149"/>
      <c r="C82" s="65">
        <v>79</v>
      </c>
      <c r="D82" s="75" t="s">
        <v>89</v>
      </c>
      <c r="E82" s="104" t="s">
        <v>615</v>
      </c>
      <c r="F82" s="48" t="s">
        <v>44</v>
      </c>
      <c r="G82" s="48" t="s">
        <v>40</v>
      </c>
      <c r="H82" s="94">
        <v>10.67</v>
      </c>
      <c r="I82" s="32">
        <v>20</v>
      </c>
      <c r="J82" s="38">
        <f>I82-(SUM(L82:Z82))</f>
        <v>17</v>
      </c>
      <c r="K82" s="39" t="str">
        <f t="shared" si="1"/>
        <v>OK</v>
      </c>
      <c r="L82" s="128"/>
      <c r="M82" s="128"/>
      <c r="N82" s="128"/>
      <c r="O82" s="128"/>
      <c r="P82" s="128">
        <v>3</v>
      </c>
      <c r="Q82" s="128"/>
      <c r="R82" s="128"/>
      <c r="S82" s="128"/>
      <c r="T82" s="128"/>
      <c r="U82" s="128"/>
      <c r="V82" s="46"/>
      <c r="W82" s="46"/>
      <c r="X82" s="46"/>
      <c r="Y82" s="46"/>
      <c r="Z82" s="46"/>
    </row>
    <row r="83" spans="1:26" ht="39.950000000000003" customHeight="1" x14ac:dyDescent="0.45">
      <c r="A83" s="146"/>
      <c r="B83" s="149"/>
      <c r="C83" s="65">
        <v>80</v>
      </c>
      <c r="D83" s="74" t="s">
        <v>90</v>
      </c>
      <c r="E83" s="103" t="s">
        <v>616</v>
      </c>
      <c r="F83" s="48" t="s">
        <v>44</v>
      </c>
      <c r="G83" s="48" t="s">
        <v>40</v>
      </c>
      <c r="H83" s="94">
        <v>16</v>
      </c>
      <c r="I83" s="32">
        <v>0</v>
      </c>
      <c r="J83" s="38">
        <f>I83-(SUM(L83:Z83))</f>
        <v>0</v>
      </c>
      <c r="K83" s="39" t="str">
        <f t="shared" si="1"/>
        <v>OK</v>
      </c>
      <c r="L83" s="128"/>
      <c r="M83" s="128"/>
      <c r="N83" s="128"/>
      <c r="O83" s="128"/>
      <c r="P83" s="128"/>
      <c r="Q83" s="128"/>
      <c r="R83" s="128"/>
      <c r="S83" s="128"/>
      <c r="T83" s="128"/>
      <c r="U83" s="128"/>
      <c r="V83" s="46"/>
      <c r="W83" s="46"/>
      <c r="X83" s="46"/>
      <c r="Y83" s="46"/>
      <c r="Z83" s="46"/>
    </row>
    <row r="84" spans="1:26" ht="39.950000000000003" customHeight="1" x14ac:dyDescent="0.45">
      <c r="A84" s="146"/>
      <c r="B84" s="149"/>
      <c r="C84" s="65">
        <v>81</v>
      </c>
      <c r="D84" s="74" t="s">
        <v>468</v>
      </c>
      <c r="E84" s="103" t="s">
        <v>617</v>
      </c>
      <c r="F84" s="48" t="s">
        <v>44</v>
      </c>
      <c r="G84" s="48" t="s">
        <v>40</v>
      </c>
      <c r="H84" s="94">
        <v>20.43</v>
      </c>
      <c r="I84" s="32">
        <v>5</v>
      </c>
      <c r="J84" s="38">
        <f>I84-(SUM(L84:Z84))</f>
        <v>3</v>
      </c>
      <c r="K84" s="39" t="str">
        <f t="shared" si="1"/>
        <v>OK</v>
      </c>
      <c r="L84" s="128"/>
      <c r="M84" s="128"/>
      <c r="N84" s="128"/>
      <c r="O84" s="128"/>
      <c r="P84" s="128">
        <v>2</v>
      </c>
      <c r="Q84" s="128"/>
      <c r="R84" s="128"/>
      <c r="S84" s="128"/>
      <c r="T84" s="128"/>
      <c r="U84" s="128"/>
      <c r="V84" s="46"/>
      <c r="W84" s="46"/>
      <c r="X84" s="46"/>
      <c r="Y84" s="46"/>
      <c r="Z84" s="46"/>
    </row>
    <row r="85" spans="1:26" ht="39.950000000000003" customHeight="1" x14ac:dyDescent="0.45">
      <c r="A85" s="146"/>
      <c r="B85" s="149"/>
      <c r="C85" s="65">
        <v>82</v>
      </c>
      <c r="D85" s="74" t="s">
        <v>469</v>
      </c>
      <c r="E85" s="103" t="s">
        <v>618</v>
      </c>
      <c r="F85" s="48" t="s">
        <v>44</v>
      </c>
      <c r="G85" s="48" t="s">
        <v>40</v>
      </c>
      <c r="H85" s="94">
        <v>16.510000000000002</v>
      </c>
      <c r="I85" s="32">
        <v>2</v>
      </c>
      <c r="J85" s="38">
        <f>I85-(SUM(L85:Z85))</f>
        <v>0</v>
      </c>
      <c r="K85" s="39" t="str">
        <f t="shared" si="1"/>
        <v>OK</v>
      </c>
      <c r="L85" s="128"/>
      <c r="M85" s="128"/>
      <c r="N85" s="128"/>
      <c r="O85" s="128"/>
      <c r="P85" s="128">
        <v>2</v>
      </c>
      <c r="Q85" s="128"/>
      <c r="R85" s="128"/>
      <c r="S85" s="128"/>
      <c r="T85" s="128"/>
      <c r="U85" s="128"/>
      <c r="V85" s="46"/>
      <c r="W85" s="46"/>
      <c r="X85" s="46"/>
      <c r="Y85" s="46"/>
      <c r="Z85" s="46"/>
    </row>
    <row r="86" spans="1:26" ht="39.950000000000003" customHeight="1" x14ac:dyDescent="0.45">
      <c r="A86" s="146"/>
      <c r="B86" s="149"/>
      <c r="C86" s="65">
        <v>83</v>
      </c>
      <c r="D86" s="74" t="s">
        <v>91</v>
      </c>
      <c r="E86" s="103" t="s">
        <v>619</v>
      </c>
      <c r="F86" s="48" t="s">
        <v>92</v>
      </c>
      <c r="G86" s="48" t="s">
        <v>40</v>
      </c>
      <c r="H86" s="94">
        <v>35.130000000000003</v>
      </c>
      <c r="I86" s="32">
        <v>1</v>
      </c>
      <c r="J86" s="38">
        <f>I86-(SUM(L86:Z86))</f>
        <v>1</v>
      </c>
      <c r="K86" s="39" t="str">
        <f t="shared" si="1"/>
        <v>OK</v>
      </c>
      <c r="L86" s="128"/>
      <c r="M86" s="128"/>
      <c r="N86" s="128"/>
      <c r="O86" s="128"/>
      <c r="P86" s="128"/>
      <c r="Q86" s="128"/>
      <c r="R86" s="128"/>
      <c r="S86" s="128"/>
      <c r="T86" s="128"/>
      <c r="U86" s="128"/>
      <c r="V86" s="46"/>
      <c r="W86" s="46"/>
      <c r="X86" s="46"/>
      <c r="Y86" s="46"/>
      <c r="Z86" s="46"/>
    </row>
    <row r="87" spans="1:26" ht="39.950000000000003" customHeight="1" x14ac:dyDescent="0.45">
      <c r="A87" s="146"/>
      <c r="B87" s="149"/>
      <c r="C87" s="65">
        <v>84</v>
      </c>
      <c r="D87" s="74" t="s">
        <v>470</v>
      </c>
      <c r="E87" s="103" t="s">
        <v>620</v>
      </c>
      <c r="F87" s="48" t="s">
        <v>92</v>
      </c>
      <c r="G87" s="48" t="s">
        <v>40</v>
      </c>
      <c r="H87" s="94">
        <v>108.96</v>
      </c>
      <c r="I87" s="32">
        <v>1</v>
      </c>
      <c r="J87" s="38">
        <f>I87-(SUM(L87:Z87))</f>
        <v>0</v>
      </c>
      <c r="K87" s="39" t="str">
        <f t="shared" si="1"/>
        <v>OK</v>
      </c>
      <c r="L87" s="128"/>
      <c r="M87" s="128"/>
      <c r="N87" s="128"/>
      <c r="O87" s="128"/>
      <c r="P87" s="128">
        <v>1</v>
      </c>
      <c r="Q87" s="128"/>
      <c r="R87" s="128"/>
      <c r="S87" s="128"/>
      <c r="T87" s="128"/>
      <c r="U87" s="128"/>
      <c r="V87" s="46"/>
      <c r="W87" s="46"/>
      <c r="X87" s="46"/>
      <c r="Y87" s="46"/>
      <c r="Z87" s="46"/>
    </row>
    <row r="88" spans="1:26" ht="39.950000000000003" customHeight="1" x14ac:dyDescent="0.45">
      <c r="A88" s="146"/>
      <c r="B88" s="149"/>
      <c r="C88" s="65">
        <v>85</v>
      </c>
      <c r="D88" s="74" t="s">
        <v>93</v>
      </c>
      <c r="E88" s="103" t="s">
        <v>621</v>
      </c>
      <c r="F88" s="48" t="s">
        <v>92</v>
      </c>
      <c r="G88" s="48" t="s">
        <v>40</v>
      </c>
      <c r="H88" s="94">
        <v>35.32</v>
      </c>
      <c r="I88" s="32">
        <v>0</v>
      </c>
      <c r="J88" s="38">
        <f>I88-(SUM(L88:Z88))</f>
        <v>0</v>
      </c>
      <c r="K88" s="39" t="str">
        <f t="shared" si="1"/>
        <v>OK</v>
      </c>
      <c r="L88" s="128"/>
      <c r="M88" s="128"/>
      <c r="N88" s="128"/>
      <c r="O88" s="128"/>
      <c r="P88" s="128"/>
      <c r="Q88" s="128"/>
      <c r="R88" s="128"/>
      <c r="S88" s="128"/>
      <c r="T88" s="128"/>
      <c r="U88" s="128"/>
      <c r="V88" s="46"/>
      <c r="W88" s="46"/>
      <c r="X88" s="46"/>
      <c r="Y88" s="46"/>
      <c r="Z88" s="46"/>
    </row>
    <row r="89" spans="1:26" ht="39.950000000000003" customHeight="1" x14ac:dyDescent="0.45">
      <c r="A89" s="146"/>
      <c r="B89" s="149"/>
      <c r="C89" s="65">
        <v>86</v>
      </c>
      <c r="D89" s="74" t="s">
        <v>94</v>
      </c>
      <c r="E89" s="103" t="s">
        <v>622</v>
      </c>
      <c r="F89" s="48" t="s">
        <v>92</v>
      </c>
      <c r="G89" s="48" t="s">
        <v>40</v>
      </c>
      <c r="H89" s="94">
        <v>23.03</v>
      </c>
      <c r="I89" s="32">
        <v>0</v>
      </c>
      <c r="J89" s="38">
        <f>I89-(SUM(L89:Z89))</f>
        <v>0</v>
      </c>
      <c r="K89" s="39" t="str">
        <f t="shared" si="1"/>
        <v>OK</v>
      </c>
      <c r="L89" s="128"/>
      <c r="M89" s="128"/>
      <c r="N89" s="128"/>
      <c r="O89" s="128"/>
      <c r="P89" s="128"/>
      <c r="Q89" s="128"/>
      <c r="R89" s="128"/>
      <c r="S89" s="128"/>
      <c r="T89" s="128"/>
      <c r="U89" s="128"/>
      <c r="V89" s="46"/>
      <c r="W89" s="46"/>
      <c r="X89" s="46"/>
      <c r="Y89" s="46"/>
      <c r="Z89" s="46"/>
    </row>
    <row r="90" spans="1:26" ht="39.950000000000003" customHeight="1" x14ac:dyDescent="0.45">
      <c r="A90" s="146"/>
      <c r="B90" s="149"/>
      <c r="C90" s="65">
        <v>87</v>
      </c>
      <c r="D90" s="74" t="s">
        <v>95</v>
      </c>
      <c r="E90" s="103" t="s">
        <v>623</v>
      </c>
      <c r="F90" s="48" t="s">
        <v>92</v>
      </c>
      <c r="G90" s="48" t="s">
        <v>40</v>
      </c>
      <c r="H90" s="94">
        <v>26.46</v>
      </c>
      <c r="I90" s="32">
        <v>0</v>
      </c>
      <c r="J90" s="38">
        <f>I90-(SUM(L90:Z90))</f>
        <v>0</v>
      </c>
      <c r="K90" s="39" t="str">
        <f t="shared" si="1"/>
        <v>OK</v>
      </c>
      <c r="L90" s="128"/>
      <c r="M90" s="128"/>
      <c r="N90" s="128"/>
      <c r="O90" s="128"/>
      <c r="P90" s="128"/>
      <c r="Q90" s="128"/>
      <c r="R90" s="128"/>
      <c r="S90" s="128"/>
      <c r="T90" s="128"/>
      <c r="U90" s="128"/>
      <c r="V90" s="46"/>
      <c r="W90" s="46"/>
      <c r="X90" s="46"/>
      <c r="Y90" s="46"/>
      <c r="Z90" s="46"/>
    </row>
    <row r="91" spans="1:26" ht="39.950000000000003" customHeight="1" x14ac:dyDescent="0.45">
      <c r="A91" s="146"/>
      <c r="B91" s="149"/>
      <c r="C91" s="65">
        <v>88</v>
      </c>
      <c r="D91" s="74" t="s">
        <v>96</v>
      </c>
      <c r="E91" s="103" t="s">
        <v>624</v>
      </c>
      <c r="F91" s="48" t="s">
        <v>92</v>
      </c>
      <c r="G91" s="48" t="s">
        <v>40</v>
      </c>
      <c r="H91" s="94">
        <v>34.31</v>
      </c>
      <c r="I91" s="32">
        <v>0</v>
      </c>
      <c r="J91" s="38">
        <f>I91-(SUM(L91:Z91))</f>
        <v>0</v>
      </c>
      <c r="K91" s="39" t="str">
        <f t="shared" si="1"/>
        <v>OK</v>
      </c>
      <c r="L91" s="128"/>
      <c r="M91" s="128"/>
      <c r="N91" s="128"/>
      <c r="O91" s="128"/>
      <c r="P91" s="128"/>
      <c r="Q91" s="128"/>
      <c r="R91" s="128"/>
      <c r="S91" s="128"/>
      <c r="T91" s="128"/>
      <c r="U91" s="128"/>
      <c r="V91" s="46"/>
      <c r="W91" s="46"/>
      <c r="X91" s="46"/>
      <c r="Y91" s="46"/>
      <c r="Z91" s="46"/>
    </row>
    <row r="92" spans="1:26" ht="39.950000000000003" customHeight="1" x14ac:dyDescent="0.45">
      <c r="A92" s="147"/>
      <c r="B92" s="150"/>
      <c r="C92" s="65">
        <v>89</v>
      </c>
      <c r="D92" s="74" t="s">
        <v>97</v>
      </c>
      <c r="E92" s="103" t="s">
        <v>625</v>
      </c>
      <c r="F92" s="48" t="s">
        <v>92</v>
      </c>
      <c r="G92" s="48" t="s">
        <v>40</v>
      </c>
      <c r="H92" s="94">
        <v>50.27</v>
      </c>
      <c r="I92" s="32">
        <v>0</v>
      </c>
      <c r="J92" s="38">
        <f>I92-(SUM(L92:Z92))</f>
        <v>0</v>
      </c>
      <c r="K92" s="39" t="str">
        <f t="shared" si="1"/>
        <v>OK</v>
      </c>
      <c r="L92" s="128"/>
      <c r="M92" s="128"/>
      <c r="N92" s="128"/>
      <c r="O92" s="128"/>
      <c r="P92" s="128"/>
      <c r="Q92" s="128"/>
      <c r="R92" s="128"/>
      <c r="S92" s="128"/>
      <c r="T92" s="128"/>
      <c r="U92" s="128"/>
      <c r="V92" s="46"/>
      <c r="W92" s="46"/>
      <c r="X92" s="46"/>
      <c r="Y92" s="46"/>
      <c r="Z92" s="46"/>
    </row>
    <row r="93" spans="1:26" ht="39.950000000000003" customHeight="1" x14ac:dyDescent="0.45">
      <c r="A93" s="139">
        <v>2</v>
      </c>
      <c r="B93" s="151" t="s">
        <v>626</v>
      </c>
      <c r="C93" s="67">
        <v>90</v>
      </c>
      <c r="D93" s="78" t="s">
        <v>102</v>
      </c>
      <c r="E93" s="107" t="s">
        <v>627</v>
      </c>
      <c r="F93" s="51" t="s">
        <v>35</v>
      </c>
      <c r="G93" s="51" t="s">
        <v>40</v>
      </c>
      <c r="H93" s="95">
        <v>1.23</v>
      </c>
      <c r="I93" s="32">
        <v>100</v>
      </c>
      <c r="J93" s="38">
        <f>I93-(SUM(L93:Z93))</f>
        <v>70</v>
      </c>
      <c r="K93" s="39" t="str">
        <f t="shared" si="1"/>
        <v>OK</v>
      </c>
      <c r="L93" s="128"/>
      <c r="M93" s="128"/>
      <c r="N93" s="128"/>
      <c r="O93" s="128"/>
      <c r="P93" s="128"/>
      <c r="Q93" s="128">
        <v>30</v>
      </c>
      <c r="R93" s="128"/>
      <c r="S93" s="128"/>
      <c r="T93" s="128"/>
      <c r="U93" s="128"/>
      <c r="V93" s="46"/>
      <c r="W93" s="46"/>
      <c r="X93" s="46"/>
      <c r="Y93" s="46"/>
      <c r="Z93" s="46"/>
    </row>
    <row r="94" spans="1:26" ht="39.950000000000003" customHeight="1" x14ac:dyDescent="0.45">
      <c r="A94" s="140"/>
      <c r="B94" s="152"/>
      <c r="C94" s="67">
        <v>91</v>
      </c>
      <c r="D94" s="78" t="s">
        <v>103</v>
      </c>
      <c r="E94" s="107" t="s">
        <v>628</v>
      </c>
      <c r="F94" s="51" t="s">
        <v>35</v>
      </c>
      <c r="G94" s="51" t="s">
        <v>40</v>
      </c>
      <c r="H94" s="95">
        <v>1.61</v>
      </c>
      <c r="I94" s="32">
        <v>100</v>
      </c>
      <c r="J94" s="38">
        <f>I94-(SUM(L94:Z94))</f>
        <v>100</v>
      </c>
      <c r="K94" s="39" t="str">
        <f t="shared" si="1"/>
        <v>OK</v>
      </c>
      <c r="L94" s="128"/>
      <c r="M94" s="128"/>
      <c r="N94" s="128"/>
      <c r="O94" s="128"/>
      <c r="P94" s="128"/>
      <c r="Q94" s="128"/>
      <c r="R94" s="128"/>
      <c r="S94" s="128"/>
      <c r="T94" s="128"/>
      <c r="U94" s="128"/>
      <c r="V94" s="46"/>
      <c r="W94" s="46"/>
      <c r="X94" s="46"/>
      <c r="Y94" s="46"/>
      <c r="Z94" s="46"/>
    </row>
    <row r="95" spans="1:26" ht="39.950000000000003" customHeight="1" x14ac:dyDescent="0.45">
      <c r="A95" s="140"/>
      <c r="B95" s="152"/>
      <c r="C95" s="67">
        <v>92</v>
      </c>
      <c r="D95" s="78" t="s">
        <v>104</v>
      </c>
      <c r="E95" s="107" t="s">
        <v>629</v>
      </c>
      <c r="F95" s="51" t="s">
        <v>35</v>
      </c>
      <c r="G95" s="51" t="s">
        <v>40</v>
      </c>
      <c r="H95" s="95">
        <v>1.5</v>
      </c>
      <c r="I95" s="32">
        <v>100</v>
      </c>
      <c r="J95" s="38">
        <f>I95-(SUM(L95:Z95))</f>
        <v>100</v>
      </c>
      <c r="K95" s="39" t="str">
        <f t="shared" si="1"/>
        <v>OK</v>
      </c>
      <c r="L95" s="128"/>
      <c r="M95" s="128"/>
      <c r="N95" s="128"/>
      <c r="O95" s="128"/>
      <c r="P95" s="128"/>
      <c r="Q95" s="128"/>
      <c r="R95" s="128"/>
      <c r="S95" s="128"/>
      <c r="T95" s="128"/>
      <c r="U95" s="128"/>
      <c r="V95" s="46"/>
      <c r="W95" s="46"/>
      <c r="X95" s="46"/>
      <c r="Y95" s="46"/>
      <c r="Z95" s="46"/>
    </row>
    <row r="96" spans="1:26" ht="39.950000000000003" customHeight="1" x14ac:dyDescent="0.45">
      <c r="A96" s="140"/>
      <c r="B96" s="152"/>
      <c r="C96" s="67">
        <v>93</v>
      </c>
      <c r="D96" s="78" t="s">
        <v>105</v>
      </c>
      <c r="E96" s="107" t="s">
        <v>630</v>
      </c>
      <c r="F96" s="51" t="s">
        <v>35</v>
      </c>
      <c r="G96" s="51" t="s">
        <v>40</v>
      </c>
      <c r="H96" s="95">
        <v>1.43</v>
      </c>
      <c r="I96" s="32">
        <v>100</v>
      </c>
      <c r="J96" s="38">
        <f>I96-(SUM(L96:Z96))</f>
        <v>100</v>
      </c>
      <c r="K96" s="39" t="str">
        <f t="shared" si="1"/>
        <v>OK</v>
      </c>
      <c r="L96" s="128"/>
      <c r="M96" s="128"/>
      <c r="N96" s="128"/>
      <c r="O96" s="128"/>
      <c r="P96" s="128"/>
      <c r="Q96" s="128"/>
      <c r="R96" s="128"/>
      <c r="S96" s="128"/>
      <c r="T96" s="128"/>
      <c r="U96" s="128"/>
      <c r="V96" s="46"/>
      <c r="W96" s="46"/>
      <c r="X96" s="46"/>
      <c r="Y96" s="46"/>
      <c r="Z96" s="46"/>
    </row>
    <row r="97" spans="1:26" ht="39.950000000000003" customHeight="1" x14ac:dyDescent="0.45">
      <c r="A97" s="140"/>
      <c r="B97" s="152"/>
      <c r="C97" s="67">
        <v>94</v>
      </c>
      <c r="D97" s="78" t="s">
        <v>106</v>
      </c>
      <c r="E97" s="107" t="s">
        <v>631</v>
      </c>
      <c r="F97" s="51" t="s">
        <v>35</v>
      </c>
      <c r="G97" s="51" t="s">
        <v>40</v>
      </c>
      <c r="H97" s="95">
        <v>1.42</v>
      </c>
      <c r="I97" s="32">
        <v>100</v>
      </c>
      <c r="J97" s="38">
        <f>I97-(SUM(L97:Z97))</f>
        <v>100</v>
      </c>
      <c r="K97" s="39" t="str">
        <f t="shared" si="1"/>
        <v>OK</v>
      </c>
      <c r="L97" s="128"/>
      <c r="M97" s="128"/>
      <c r="N97" s="128"/>
      <c r="O97" s="128"/>
      <c r="P97" s="128"/>
      <c r="Q97" s="128"/>
      <c r="R97" s="128"/>
      <c r="S97" s="128"/>
      <c r="T97" s="128"/>
      <c r="U97" s="128"/>
      <c r="V97" s="46"/>
      <c r="W97" s="46"/>
      <c r="X97" s="46"/>
      <c r="Y97" s="46"/>
      <c r="Z97" s="46"/>
    </row>
    <row r="98" spans="1:26" ht="39.950000000000003" customHeight="1" x14ac:dyDescent="0.45">
      <c r="A98" s="140"/>
      <c r="B98" s="152"/>
      <c r="C98" s="67">
        <v>95</v>
      </c>
      <c r="D98" s="78" t="s">
        <v>107</v>
      </c>
      <c r="E98" s="107" t="s">
        <v>632</v>
      </c>
      <c r="F98" s="51" t="s">
        <v>35</v>
      </c>
      <c r="G98" s="51" t="s">
        <v>40</v>
      </c>
      <c r="H98" s="95">
        <v>1</v>
      </c>
      <c r="I98" s="32">
        <v>100</v>
      </c>
      <c r="J98" s="38">
        <f>I98-(SUM(L98:Z98))</f>
        <v>70</v>
      </c>
      <c r="K98" s="39" t="str">
        <f t="shared" si="1"/>
        <v>OK</v>
      </c>
      <c r="L98" s="128"/>
      <c r="M98" s="128"/>
      <c r="N98" s="128"/>
      <c r="O98" s="128"/>
      <c r="P98" s="128"/>
      <c r="Q98" s="128">
        <v>30</v>
      </c>
      <c r="R98" s="128"/>
      <c r="S98" s="128"/>
      <c r="T98" s="128"/>
      <c r="U98" s="128"/>
      <c r="V98" s="46"/>
      <c r="W98" s="46"/>
      <c r="X98" s="46"/>
      <c r="Y98" s="46"/>
      <c r="Z98" s="46"/>
    </row>
    <row r="99" spans="1:26" ht="39.950000000000003" customHeight="1" x14ac:dyDescent="0.45">
      <c r="A99" s="140"/>
      <c r="B99" s="152"/>
      <c r="C99" s="67">
        <v>96</v>
      </c>
      <c r="D99" s="78" t="s">
        <v>108</v>
      </c>
      <c r="E99" s="107" t="s">
        <v>633</v>
      </c>
      <c r="F99" s="51" t="s">
        <v>35</v>
      </c>
      <c r="G99" s="51" t="s">
        <v>40</v>
      </c>
      <c r="H99" s="95">
        <v>1</v>
      </c>
      <c r="I99" s="32">
        <v>100</v>
      </c>
      <c r="J99" s="38">
        <f>I99-(SUM(L99:Z99))</f>
        <v>70</v>
      </c>
      <c r="K99" s="39" t="str">
        <f t="shared" si="1"/>
        <v>OK</v>
      </c>
      <c r="L99" s="128"/>
      <c r="M99" s="128"/>
      <c r="N99" s="128"/>
      <c r="O99" s="128"/>
      <c r="P99" s="128"/>
      <c r="Q99" s="128">
        <v>30</v>
      </c>
      <c r="R99" s="128"/>
      <c r="S99" s="128"/>
      <c r="T99" s="128"/>
      <c r="U99" s="128"/>
      <c r="V99" s="46"/>
      <c r="W99" s="46"/>
      <c r="X99" s="46"/>
      <c r="Y99" s="46"/>
      <c r="Z99" s="46"/>
    </row>
    <row r="100" spans="1:26" ht="39.950000000000003" customHeight="1" x14ac:dyDescent="0.45">
      <c r="A100" s="140"/>
      <c r="B100" s="152"/>
      <c r="C100" s="67">
        <v>97</v>
      </c>
      <c r="D100" s="78" t="s">
        <v>109</v>
      </c>
      <c r="E100" s="107" t="s">
        <v>634</v>
      </c>
      <c r="F100" s="51" t="s">
        <v>35</v>
      </c>
      <c r="G100" s="51" t="s">
        <v>40</v>
      </c>
      <c r="H100" s="95">
        <v>1</v>
      </c>
      <c r="I100" s="32">
        <v>100</v>
      </c>
      <c r="J100" s="38">
        <f>I100-(SUM(L100:Z100))</f>
        <v>100</v>
      </c>
      <c r="K100" s="39" t="str">
        <f t="shared" si="1"/>
        <v>OK</v>
      </c>
      <c r="L100" s="128"/>
      <c r="M100" s="128"/>
      <c r="N100" s="128"/>
      <c r="O100" s="128"/>
      <c r="P100" s="128"/>
      <c r="Q100" s="128"/>
      <c r="R100" s="128"/>
      <c r="S100" s="128"/>
      <c r="T100" s="128"/>
      <c r="U100" s="128"/>
      <c r="V100" s="46"/>
      <c r="W100" s="46"/>
      <c r="X100" s="46"/>
      <c r="Y100" s="46"/>
      <c r="Z100" s="46"/>
    </row>
    <row r="101" spans="1:26" ht="39.950000000000003" customHeight="1" x14ac:dyDescent="0.45">
      <c r="A101" s="140"/>
      <c r="B101" s="152"/>
      <c r="C101" s="67">
        <v>98</v>
      </c>
      <c r="D101" s="78" t="s">
        <v>635</v>
      </c>
      <c r="E101" s="107" t="s">
        <v>636</v>
      </c>
      <c r="F101" s="51" t="s">
        <v>35</v>
      </c>
      <c r="G101" s="51" t="s">
        <v>40</v>
      </c>
      <c r="H101" s="95">
        <v>0.92</v>
      </c>
      <c r="I101" s="32">
        <v>100</v>
      </c>
      <c r="J101" s="38">
        <f>I101-(SUM(L101:Z101))</f>
        <v>70</v>
      </c>
      <c r="K101" s="39" t="str">
        <f t="shared" si="1"/>
        <v>OK</v>
      </c>
      <c r="L101" s="128"/>
      <c r="M101" s="128"/>
      <c r="N101" s="128"/>
      <c r="O101" s="128"/>
      <c r="P101" s="128"/>
      <c r="Q101" s="128">
        <v>30</v>
      </c>
      <c r="R101" s="128"/>
      <c r="S101" s="128"/>
      <c r="T101" s="128"/>
      <c r="U101" s="128"/>
      <c r="V101" s="46"/>
      <c r="W101" s="46"/>
      <c r="X101" s="46"/>
      <c r="Y101" s="46"/>
      <c r="Z101" s="46"/>
    </row>
    <row r="102" spans="1:26" ht="39.950000000000003" customHeight="1" x14ac:dyDescent="0.45">
      <c r="A102" s="140"/>
      <c r="B102" s="152"/>
      <c r="C102" s="67">
        <v>99</v>
      </c>
      <c r="D102" s="78" t="s">
        <v>110</v>
      </c>
      <c r="E102" s="107" t="s">
        <v>637</v>
      </c>
      <c r="F102" s="51" t="s">
        <v>35</v>
      </c>
      <c r="G102" s="51" t="s">
        <v>40</v>
      </c>
      <c r="H102" s="95">
        <v>1</v>
      </c>
      <c r="I102" s="32">
        <v>100</v>
      </c>
      <c r="J102" s="38">
        <f>I102-(SUM(L102:Z102))</f>
        <v>70</v>
      </c>
      <c r="K102" s="39" t="str">
        <f t="shared" si="1"/>
        <v>OK</v>
      </c>
      <c r="L102" s="128"/>
      <c r="M102" s="128"/>
      <c r="N102" s="128"/>
      <c r="O102" s="128"/>
      <c r="P102" s="128"/>
      <c r="Q102" s="128">
        <v>30</v>
      </c>
      <c r="R102" s="128"/>
      <c r="S102" s="128"/>
      <c r="T102" s="128"/>
      <c r="U102" s="128"/>
      <c r="V102" s="46"/>
      <c r="W102" s="46"/>
      <c r="X102" s="46"/>
      <c r="Y102" s="46"/>
      <c r="Z102" s="46"/>
    </row>
    <row r="103" spans="1:26" ht="39.950000000000003" customHeight="1" x14ac:dyDescent="0.45">
      <c r="A103" s="140"/>
      <c r="B103" s="152"/>
      <c r="C103" s="67">
        <v>100</v>
      </c>
      <c r="D103" s="78" t="s">
        <v>111</v>
      </c>
      <c r="E103" s="107" t="s">
        <v>638</v>
      </c>
      <c r="F103" s="51" t="s">
        <v>35</v>
      </c>
      <c r="G103" s="51" t="s">
        <v>40</v>
      </c>
      <c r="H103" s="95">
        <v>1.3</v>
      </c>
      <c r="I103" s="32">
        <v>100</v>
      </c>
      <c r="J103" s="38">
        <f>I103-(SUM(L103:Z103))</f>
        <v>100</v>
      </c>
      <c r="K103" s="39" t="str">
        <f t="shared" si="1"/>
        <v>OK</v>
      </c>
      <c r="L103" s="128"/>
      <c r="M103" s="128"/>
      <c r="N103" s="128"/>
      <c r="O103" s="128"/>
      <c r="P103" s="128"/>
      <c r="Q103" s="128"/>
      <c r="R103" s="128"/>
      <c r="S103" s="128"/>
      <c r="T103" s="128"/>
      <c r="U103" s="128"/>
      <c r="V103" s="46"/>
      <c r="W103" s="46"/>
      <c r="X103" s="46"/>
      <c r="Y103" s="46"/>
      <c r="Z103" s="46"/>
    </row>
    <row r="104" spans="1:26" ht="39.950000000000003" customHeight="1" x14ac:dyDescent="0.45">
      <c r="A104" s="140"/>
      <c r="B104" s="152"/>
      <c r="C104" s="67">
        <v>101</v>
      </c>
      <c r="D104" s="78" t="s">
        <v>639</v>
      </c>
      <c r="E104" s="107" t="s">
        <v>640</v>
      </c>
      <c r="F104" s="51" t="s">
        <v>35</v>
      </c>
      <c r="G104" s="51" t="s">
        <v>40</v>
      </c>
      <c r="H104" s="95">
        <v>0.8</v>
      </c>
      <c r="I104" s="32">
        <v>100</v>
      </c>
      <c r="J104" s="38">
        <f>I104-(SUM(L104:Z104))</f>
        <v>70</v>
      </c>
      <c r="K104" s="39" t="str">
        <f t="shared" si="1"/>
        <v>OK</v>
      </c>
      <c r="L104" s="128"/>
      <c r="M104" s="128"/>
      <c r="N104" s="128"/>
      <c r="O104" s="128"/>
      <c r="P104" s="128"/>
      <c r="Q104" s="128">
        <v>30</v>
      </c>
      <c r="R104" s="128"/>
      <c r="S104" s="128"/>
      <c r="T104" s="128"/>
      <c r="U104" s="128"/>
      <c r="V104" s="46"/>
      <c r="W104" s="46"/>
      <c r="X104" s="46"/>
      <c r="Y104" s="46"/>
      <c r="Z104" s="46"/>
    </row>
    <row r="105" spans="1:26" ht="39.950000000000003" customHeight="1" x14ac:dyDescent="0.45">
      <c r="A105" s="140"/>
      <c r="B105" s="152"/>
      <c r="C105" s="67">
        <v>102</v>
      </c>
      <c r="D105" s="78" t="s">
        <v>112</v>
      </c>
      <c r="E105" s="107" t="s">
        <v>630</v>
      </c>
      <c r="F105" s="51" t="s">
        <v>35</v>
      </c>
      <c r="G105" s="51" t="s">
        <v>40</v>
      </c>
      <c r="H105" s="95">
        <v>1</v>
      </c>
      <c r="I105" s="32">
        <v>100</v>
      </c>
      <c r="J105" s="38">
        <f>I105-(SUM(L105:Z105))</f>
        <v>70</v>
      </c>
      <c r="K105" s="39" t="str">
        <f t="shared" si="1"/>
        <v>OK</v>
      </c>
      <c r="L105" s="128"/>
      <c r="M105" s="128"/>
      <c r="N105" s="128"/>
      <c r="O105" s="128"/>
      <c r="P105" s="128"/>
      <c r="Q105" s="128">
        <v>30</v>
      </c>
      <c r="R105" s="128"/>
      <c r="S105" s="128"/>
      <c r="T105" s="128"/>
      <c r="U105" s="128"/>
      <c r="V105" s="46"/>
      <c r="W105" s="46"/>
      <c r="X105" s="46"/>
      <c r="Y105" s="46"/>
      <c r="Z105" s="46"/>
    </row>
    <row r="106" spans="1:26" ht="39.950000000000003" customHeight="1" x14ac:dyDescent="0.45">
      <c r="A106" s="140"/>
      <c r="B106" s="152"/>
      <c r="C106" s="67">
        <v>103</v>
      </c>
      <c r="D106" s="78" t="s">
        <v>113</v>
      </c>
      <c r="E106" s="107" t="s">
        <v>641</v>
      </c>
      <c r="F106" s="51" t="s">
        <v>35</v>
      </c>
      <c r="G106" s="51" t="s">
        <v>40</v>
      </c>
      <c r="H106" s="95">
        <v>3.76</v>
      </c>
      <c r="I106" s="32">
        <v>80</v>
      </c>
      <c r="J106" s="38">
        <f>I106-(SUM(L106:Z106))</f>
        <v>74</v>
      </c>
      <c r="K106" s="39" t="str">
        <f t="shared" si="1"/>
        <v>OK</v>
      </c>
      <c r="L106" s="128"/>
      <c r="M106" s="128"/>
      <c r="N106" s="128"/>
      <c r="O106" s="128"/>
      <c r="P106" s="128"/>
      <c r="Q106" s="128">
        <v>6</v>
      </c>
      <c r="R106" s="128"/>
      <c r="S106" s="128"/>
      <c r="T106" s="128"/>
      <c r="U106" s="128"/>
      <c r="V106" s="46"/>
      <c r="W106" s="46"/>
      <c r="X106" s="46"/>
      <c r="Y106" s="46"/>
      <c r="Z106" s="46"/>
    </row>
    <row r="107" spans="1:26" ht="39.950000000000003" customHeight="1" x14ac:dyDescent="0.45">
      <c r="A107" s="140"/>
      <c r="B107" s="152"/>
      <c r="C107" s="67">
        <v>104</v>
      </c>
      <c r="D107" s="78" t="s">
        <v>114</v>
      </c>
      <c r="E107" s="107" t="s">
        <v>642</v>
      </c>
      <c r="F107" s="51" t="s">
        <v>35</v>
      </c>
      <c r="G107" s="51" t="s">
        <v>40</v>
      </c>
      <c r="H107" s="95">
        <v>5.93</v>
      </c>
      <c r="I107" s="32">
        <v>50</v>
      </c>
      <c r="J107" s="38">
        <f>I107-(SUM(L107:Z107))</f>
        <v>40</v>
      </c>
      <c r="K107" s="39" t="str">
        <f t="shared" si="1"/>
        <v>OK</v>
      </c>
      <c r="L107" s="128"/>
      <c r="M107" s="128"/>
      <c r="N107" s="128"/>
      <c r="O107" s="128"/>
      <c r="P107" s="128"/>
      <c r="Q107" s="128">
        <v>10</v>
      </c>
      <c r="R107" s="128"/>
      <c r="S107" s="128"/>
      <c r="T107" s="128"/>
      <c r="U107" s="128"/>
      <c r="V107" s="46"/>
      <c r="W107" s="46"/>
      <c r="X107" s="46"/>
      <c r="Y107" s="46"/>
      <c r="Z107" s="46"/>
    </row>
    <row r="108" spans="1:26" ht="39.950000000000003" customHeight="1" x14ac:dyDescent="0.45">
      <c r="A108" s="140"/>
      <c r="B108" s="152"/>
      <c r="C108" s="67">
        <v>105</v>
      </c>
      <c r="D108" s="78" t="s">
        <v>643</v>
      </c>
      <c r="E108" s="107" t="s">
        <v>644</v>
      </c>
      <c r="F108" s="51" t="s">
        <v>115</v>
      </c>
      <c r="G108" s="51" t="s">
        <v>40</v>
      </c>
      <c r="H108" s="95">
        <v>25</v>
      </c>
      <c r="I108" s="32">
        <v>15</v>
      </c>
      <c r="J108" s="38">
        <f>I108-(SUM(L108:Z108))</f>
        <v>10</v>
      </c>
      <c r="K108" s="39" t="str">
        <f t="shared" si="1"/>
        <v>OK</v>
      </c>
      <c r="L108" s="128"/>
      <c r="M108" s="128"/>
      <c r="N108" s="128"/>
      <c r="O108" s="128"/>
      <c r="P108" s="128"/>
      <c r="Q108" s="128">
        <v>5</v>
      </c>
      <c r="R108" s="128"/>
      <c r="S108" s="128"/>
      <c r="T108" s="128"/>
      <c r="U108" s="128"/>
      <c r="V108" s="46"/>
      <c r="W108" s="46"/>
      <c r="X108" s="46"/>
      <c r="Y108" s="46"/>
      <c r="Z108" s="46"/>
    </row>
    <row r="109" spans="1:26" ht="39.950000000000003" customHeight="1" x14ac:dyDescent="0.45">
      <c r="A109" s="140"/>
      <c r="B109" s="152"/>
      <c r="C109" s="67">
        <v>106</v>
      </c>
      <c r="D109" s="78" t="s">
        <v>645</v>
      </c>
      <c r="E109" s="107" t="s">
        <v>646</v>
      </c>
      <c r="F109" s="51" t="s">
        <v>35</v>
      </c>
      <c r="G109" s="51" t="s">
        <v>40</v>
      </c>
      <c r="H109" s="95">
        <v>60</v>
      </c>
      <c r="I109" s="32">
        <v>10</v>
      </c>
      <c r="J109" s="38">
        <f>I109-(SUM(L109:Z109))</f>
        <v>10</v>
      </c>
      <c r="K109" s="39" t="str">
        <f t="shared" si="1"/>
        <v>OK</v>
      </c>
      <c r="L109" s="128"/>
      <c r="M109" s="128"/>
      <c r="N109" s="128"/>
      <c r="O109" s="128"/>
      <c r="P109" s="128"/>
      <c r="Q109" s="128"/>
      <c r="R109" s="128"/>
      <c r="S109" s="128"/>
      <c r="T109" s="128"/>
      <c r="U109" s="128"/>
      <c r="V109" s="46"/>
      <c r="W109" s="46"/>
      <c r="X109" s="46"/>
      <c r="Y109" s="46"/>
      <c r="Z109" s="46"/>
    </row>
    <row r="110" spans="1:26" ht="39.950000000000003" customHeight="1" x14ac:dyDescent="0.45">
      <c r="A110" s="140"/>
      <c r="B110" s="152"/>
      <c r="C110" s="67">
        <v>107</v>
      </c>
      <c r="D110" s="78" t="s">
        <v>647</v>
      </c>
      <c r="E110" s="107" t="s">
        <v>648</v>
      </c>
      <c r="F110" s="51" t="s">
        <v>35</v>
      </c>
      <c r="G110" s="51" t="s">
        <v>40</v>
      </c>
      <c r="H110" s="95">
        <v>7.17</v>
      </c>
      <c r="I110" s="32">
        <v>5</v>
      </c>
      <c r="J110" s="38">
        <f>I110-(SUM(L110:Z110))</f>
        <v>2</v>
      </c>
      <c r="K110" s="39" t="str">
        <f t="shared" si="1"/>
        <v>OK</v>
      </c>
      <c r="L110" s="128"/>
      <c r="M110" s="128"/>
      <c r="N110" s="128"/>
      <c r="O110" s="128"/>
      <c r="P110" s="128"/>
      <c r="Q110" s="128">
        <v>3</v>
      </c>
      <c r="R110" s="128"/>
      <c r="S110" s="128"/>
      <c r="T110" s="128"/>
      <c r="U110" s="128"/>
      <c r="V110" s="46"/>
      <c r="W110" s="46"/>
      <c r="X110" s="46"/>
      <c r="Y110" s="46"/>
      <c r="Z110" s="46"/>
    </row>
    <row r="111" spans="1:26" ht="39.950000000000003" customHeight="1" x14ac:dyDescent="0.45">
      <c r="A111" s="140"/>
      <c r="B111" s="152"/>
      <c r="C111" s="67">
        <v>108</v>
      </c>
      <c r="D111" s="78" t="s">
        <v>116</v>
      </c>
      <c r="E111" s="107" t="s">
        <v>649</v>
      </c>
      <c r="F111" s="51" t="s">
        <v>35</v>
      </c>
      <c r="G111" s="51" t="s">
        <v>40</v>
      </c>
      <c r="H111" s="95">
        <v>1.9</v>
      </c>
      <c r="I111" s="32">
        <v>82</v>
      </c>
      <c r="J111" s="38">
        <f>I111-(SUM(L111:Z111))</f>
        <v>55</v>
      </c>
      <c r="K111" s="39" t="str">
        <f t="shared" si="1"/>
        <v>OK</v>
      </c>
      <c r="L111" s="128"/>
      <c r="M111" s="128"/>
      <c r="N111" s="128">
        <v>15</v>
      </c>
      <c r="O111" s="128"/>
      <c r="P111" s="128"/>
      <c r="Q111" s="128">
        <v>12</v>
      </c>
      <c r="R111" s="128"/>
      <c r="S111" s="128"/>
      <c r="T111" s="128"/>
      <c r="U111" s="128"/>
      <c r="V111" s="46"/>
      <c r="W111" s="46"/>
      <c r="X111" s="46"/>
      <c r="Y111" s="46"/>
      <c r="Z111" s="46"/>
    </row>
    <row r="112" spans="1:26" ht="39.950000000000003" customHeight="1" x14ac:dyDescent="0.45">
      <c r="A112" s="140"/>
      <c r="B112" s="152"/>
      <c r="C112" s="67">
        <v>109</v>
      </c>
      <c r="D112" s="78" t="s">
        <v>117</v>
      </c>
      <c r="E112" s="107" t="s">
        <v>650</v>
      </c>
      <c r="F112" s="51" t="s">
        <v>35</v>
      </c>
      <c r="G112" s="51" t="s">
        <v>40</v>
      </c>
      <c r="H112" s="95">
        <v>3.7</v>
      </c>
      <c r="I112" s="32">
        <v>81</v>
      </c>
      <c r="J112" s="38">
        <f>I112-(SUM(L112:Z112))</f>
        <v>54</v>
      </c>
      <c r="K112" s="39" t="str">
        <f t="shared" si="1"/>
        <v>OK</v>
      </c>
      <c r="L112" s="128"/>
      <c r="M112" s="128"/>
      <c r="N112" s="128">
        <v>15</v>
      </c>
      <c r="O112" s="128"/>
      <c r="P112" s="128"/>
      <c r="Q112" s="128">
        <v>12</v>
      </c>
      <c r="R112" s="128"/>
      <c r="S112" s="128"/>
      <c r="T112" s="128"/>
      <c r="U112" s="128"/>
      <c r="V112" s="46"/>
      <c r="W112" s="46"/>
      <c r="X112" s="46"/>
      <c r="Y112" s="46"/>
      <c r="Z112" s="46"/>
    </row>
    <row r="113" spans="1:26" ht="39.950000000000003" customHeight="1" x14ac:dyDescent="0.45">
      <c r="A113" s="140"/>
      <c r="B113" s="152"/>
      <c r="C113" s="67">
        <v>110</v>
      </c>
      <c r="D113" s="78" t="s">
        <v>118</v>
      </c>
      <c r="E113" s="107" t="s">
        <v>651</v>
      </c>
      <c r="F113" s="51" t="s">
        <v>35</v>
      </c>
      <c r="G113" s="51" t="s">
        <v>40</v>
      </c>
      <c r="H113" s="95">
        <v>6.25</v>
      </c>
      <c r="I113" s="32">
        <v>80</v>
      </c>
      <c r="J113" s="38">
        <f>I113-(SUM(L113:Z113))</f>
        <v>53</v>
      </c>
      <c r="K113" s="39" t="str">
        <f t="shared" si="1"/>
        <v>OK</v>
      </c>
      <c r="L113" s="128"/>
      <c r="M113" s="128"/>
      <c r="N113" s="128">
        <v>15</v>
      </c>
      <c r="O113" s="128"/>
      <c r="P113" s="128"/>
      <c r="Q113" s="128">
        <v>12</v>
      </c>
      <c r="R113" s="128"/>
      <c r="S113" s="128"/>
      <c r="T113" s="128"/>
      <c r="U113" s="128"/>
      <c r="V113" s="46"/>
      <c r="W113" s="46"/>
      <c r="X113" s="46"/>
      <c r="Y113" s="46"/>
      <c r="Z113" s="46"/>
    </row>
    <row r="114" spans="1:26" ht="39.950000000000003" customHeight="1" x14ac:dyDescent="0.45">
      <c r="A114" s="140"/>
      <c r="B114" s="152"/>
      <c r="C114" s="67">
        <v>111</v>
      </c>
      <c r="D114" s="78" t="s">
        <v>119</v>
      </c>
      <c r="E114" s="108" t="s">
        <v>652</v>
      </c>
      <c r="F114" s="51" t="s">
        <v>35</v>
      </c>
      <c r="G114" s="51" t="s">
        <v>40</v>
      </c>
      <c r="H114" s="95">
        <v>2.73</v>
      </c>
      <c r="I114" s="32">
        <v>40</v>
      </c>
      <c r="J114" s="38">
        <f>I114-(SUM(L114:Z114))</f>
        <v>32</v>
      </c>
      <c r="K114" s="39" t="str">
        <f t="shared" si="1"/>
        <v>OK</v>
      </c>
      <c r="L114" s="128"/>
      <c r="M114" s="128"/>
      <c r="N114" s="128"/>
      <c r="O114" s="128"/>
      <c r="P114" s="128"/>
      <c r="Q114" s="128">
        <v>8</v>
      </c>
      <c r="R114" s="128"/>
      <c r="S114" s="128"/>
      <c r="T114" s="128"/>
      <c r="U114" s="128"/>
      <c r="V114" s="46"/>
      <c r="W114" s="46"/>
      <c r="X114" s="46"/>
      <c r="Y114" s="46"/>
      <c r="Z114" s="46"/>
    </row>
    <row r="115" spans="1:26" ht="39.950000000000003" customHeight="1" x14ac:dyDescent="0.45">
      <c r="A115" s="140"/>
      <c r="B115" s="152"/>
      <c r="C115" s="67">
        <v>112</v>
      </c>
      <c r="D115" s="78" t="s">
        <v>120</v>
      </c>
      <c r="E115" s="107" t="s">
        <v>653</v>
      </c>
      <c r="F115" s="51" t="s">
        <v>35</v>
      </c>
      <c r="G115" s="51" t="s">
        <v>40</v>
      </c>
      <c r="H115" s="95">
        <v>2.96</v>
      </c>
      <c r="I115" s="32">
        <v>40</v>
      </c>
      <c r="J115" s="38">
        <f>I115-(SUM(L115:Z115))</f>
        <v>30</v>
      </c>
      <c r="K115" s="39" t="str">
        <f t="shared" si="1"/>
        <v>OK</v>
      </c>
      <c r="L115" s="128"/>
      <c r="M115" s="128"/>
      <c r="N115" s="128"/>
      <c r="O115" s="128"/>
      <c r="P115" s="128"/>
      <c r="Q115" s="128">
        <v>10</v>
      </c>
      <c r="R115" s="128"/>
      <c r="S115" s="128"/>
      <c r="T115" s="128"/>
      <c r="U115" s="128"/>
      <c r="V115" s="46"/>
      <c r="W115" s="46"/>
      <c r="X115" s="46"/>
      <c r="Y115" s="46"/>
      <c r="Z115" s="46"/>
    </row>
    <row r="116" spans="1:26" ht="39.950000000000003" customHeight="1" x14ac:dyDescent="0.45">
      <c r="A116" s="140"/>
      <c r="B116" s="152"/>
      <c r="C116" s="67">
        <v>113</v>
      </c>
      <c r="D116" s="78" t="s">
        <v>121</v>
      </c>
      <c r="E116" s="107" t="s">
        <v>654</v>
      </c>
      <c r="F116" s="51" t="s">
        <v>35</v>
      </c>
      <c r="G116" s="51" t="s">
        <v>40</v>
      </c>
      <c r="H116" s="95">
        <v>7.3</v>
      </c>
      <c r="I116" s="32">
        <v>40</v>
      </c>
      <c r="J116" s="38">
        <f>I116-(SUM(L116:Z116))</f>
        <v>40</v>
      </c>
      <c r="K116" s="39" t="str">
        <f t="shared" si="1"/>
        <v>OK</v>
      </c>
      <c r="L116" s="128"/>
      <c r="M116" s="128"/>
      <c r="N116" s="128"/>
      <c r="O116" s="128"/>
      <c r="P116" s="128"/>
      <c r="Q116" s="128"/>
      <c r="R116" s="128"/>
      <c r="S116" s="128"/>
      <c r="T116" s="128"/>
      <c r="U116" s="128"/>
      <c r="V116" s="46"/>
      <c r="W116" s="46"/>
      <c r="X116" s="46"/>
      <c r="Y116" s="46"/>
      <c r="Z116" s="46"/>
    </row>
    <row r="117" spans="1:26" ht="39.950000000000003" customHeight="1" x14ac:dyDescent="0.45">
      <c r="A117" s="140"/>
      <c r="B117" s="152"/>
      <c r="C117" s="67">
        <v>114</v>
      </c>
      <c r="D117" s="78" t="s">
        <v>122</v>
      </c>
      <c r="E117" s="107" t="s">
        <v>655</v>
      </c>
      <c r="F117" s="51" t="s">
        <v>35</v>
      </c>
      <c r="G117" s="51" t="s">
        <v>40</v>
      </c>
      <c r="H117" s="95">
        <v>9</v>
      </c>
      <c r="I117" s="32">
        <v>80</v>
      </c>
      <c r="J117" s="38">
        <f>I117-(SUM(L117:Z117))</f>
        <v>55</v>
      </c>
      <c r="K117" s="39" t="str">
        <f t="shared" si="1"/>
        <v>OK</v>
      </c>
      <c r="L117" s="128"/>
      <c r="M117" s="128"/>
      <c r="N117" s="128">
        <v>15</v>
      </c>
      <c r="O117" s="128"/>
      <c r="P117" s="128"/>
      <c r="Q117" s="128">
        <v>10</v>
      </c>
      <c r="R117" s="128"/>
      <c r="S117" s="128"/>
      <c r="T117" s="128"/>
      <c r="U117" s="128"/>
      <c r="V117" s="46"/>
      <c r="W117" s="46"/>
      <c r="X117" s="46"/>
      <c r="Y117" s="46"/>
      <c r="Z117" s="46"/>
    </row>
    <row r="118" spans="1:26" ht="39.950000000000003" customHeight="1" x14ac:dyDescent="0.45">
      <c r="A118" s="140"/>
      <c r="B118" s="152"/>
      <c r="C118" s="67">
        <v>115</v>
      </c>
      <c r="D118" s="78" t="s">
        <v>471</v>
      </c>
      <c r="E118" s="107" t="s">
        <v>656</v>
      </c>
      <c r="F118" s="51" t="s">
        <v>35</v>
      </c>
      <c r="G118" s="51" t="s">
        <v>40</v>
      </c>
      <c r="H118" s="95">
        <v>3.14</v>
      </c>
      <c r="I118" s="32">
        <v>40</v>
      </c>
      <c r="J118" s="38">
        <f>I118-(SUM(L118:Z118))</f>
        <v>32</v>
      </c>
      <c r="K118" s="39" t="str">
        <f t="shared" si="1"/>
        <v>OK</v>
      </c>
      <c r="L118" s="128"/>
      <c r="M118" s="128"/>
      <c r="N118" s="128"/>
      <c r="O118" s="128"/>
      <c r="P118" s="128"/>
      <c r="Q118" s="128">
        <v>8</v>
      </c>
      <c r="R118" s="128"/>
      <c r="S118" s="128"/>
      <c r="T118" s="128"/>
      <c r="U118" s="128"/>
      <c r="V118" s="46"/>
      <c r="W118" s="46"/>
      <c r="X118" s="46"/>
      <c r="Y118" s="46"/>
      <c r="Z118" s="46"/>
    </row>
    <row r="119" spans="1:26" ht="39.950000000000003" customHeight="1" x14ac:dyDescent="0.45">
      <c r="A119" s="140"/>
      <c r="B119" s="152"/>
      <c r="C119" s="67">
        <v>116</v>
      </c>
      <c r="D119" s="78" t="s">
        <v>123</v>
      </c>
      <c r="E119" s="107" t="s">
        <v>657</v>
      </c>
      <c r="F119" s="51" t="s">
        <v>124</v>
      </c>
      <c r="G119" s="51" t="s">
        <v>40</v>
      </c>
      <c r="H119" s="95">
        <v>9</v>
      </c>
      <c r="I119" s="32">
        <v>40</v>
      </c>
      <c r="J119" s="38">
        <f>I119-(SUM(L119:Z119))</f>
        <v>37</v>
      </c>
      <c r="K119" s="39" t="str">
        <f t="shared" si="1"/>
        <v>OK</v>
      </c>
      <c r="L119" s="128"/>
      <c r="M119" s="128"/>
      <c r="N119" s="128"/>
      <c r="O119" s="128"/>
      <c r="P119" s="128"/>
      <c r="Q119" s="128">
        <v>3</v>
      </c>
      <c r="R119" s="128"/>
      <c r="S119" s="128"/>
      <c r="T119" s="128"/>
      <c r="U119" s="128"/>
      <c r="V119" s="46"/>
      <c r="W119" s="46"/>
      <c r="X119" s="46"/>
      <c r="Y119" s="46"/>
      <c r="Z119" s="46"/>
    </row>
    <row r="120" spans="1:26" ht="39.950000000000003" customHeight="1" x14ac:dyDescent="0.45">
      <c r="A120" s="140"/>
      <c r="B120" s="152"/>
      <c r="C120" s="67">
        <v>117</v>
      </c>
      <c r="D120" s="78" t="s">
        <v>125</v>
      </c>
      <c r="E120" s="107" t="s">
        <v>658</v>
      </c>
      <c r="F120" s="51" t="s">
        <v>35</v>
      </c>
      <c r="G120" s="51" t="s">
        <v>40</v>
      </c>
      <c r="H120" s="95">
        <v>9</v>
      </c>
      <c r="I120" s="32">
        <v>10</v>
      </c>
      <c r="J120" s="38">
        <f>I120-(SUM(L120:Z120))</f>
        <v>7</v>
      </c>
      <c r="K120" s="39" t="str">
        <f t="shared" si="1"/>
        <v>OK</v>
      </c>
      <c r="L120" s="128"/>
      <c r="M120" s="128"/>
      <c r="N120" s="128"/>
      <c r="O120" s="128"/>
      <c r="P120" s="128"/>
      <c r="Q120" s="128">
        <v>3</v>
      </c>
      <c r="R120" s="128"/>
      <c r="S120" s="128"/>
      <c r="T120" s="128"/>
      <c r="U120" s="128"/>
      <c r="V120" s="46"/>
      <c r="W120" s="46"/>
      <c r="X120" s="46"/>
      <c r="Y120" s="46"/>
      <c r="Z120" s="46"/>
    </row>
    <row r="121" spans="1:26" ht="39.950000000000003" customHeight="1" x14ac:dyDescent="0.45">
      <c r="A121" s="140"/>
      <c r="B121" s="152"/>
      <c r="C121" s="67">
        <v>118</v>
      </c>
      <c r="D121" s="78" t="s">
        <v>126</v>
      </c>
      <c r="E121" s="107" t="s">
        <v>659</v>
      </c>
      <c r="F121" s="51" t="s">
        <v>35</v>
      </c>
      <c r="G121" s="51" t="s">
        <v>40</v>
      </c>
      <c r="H121" s="95">
        <v>55</v>
      </c>
      <c r="I121" s="32">
        <v>15</v>
      </c>
      <c r="J121" s="38">
        <f>I121-(SUM(L121:Z121))</f>
        <v>11</v>
      </c>
      <c r="K121" s="39" t="str">
        <f t="shared" si="1"/>
        <v>OK</v>
      </c>
      <c r="L121" s="128"/>
      <c r="M121" s="128"/>
      <c r="N121" s="128">
        <v>4</v>
      </c>
      <c r="O121" s="128"/>
      <c r="P121" s="128"/>
      <c r="Q121" s="128"/>
      <c r="R121" s="128"/>
      <c r="S121" s="128"/>
      <c r="T121" s="128"/>
      <c r="U121" s="128"/>
      <c r="V121" s="46"/>
      <c r="W121" s="46"/>
      <c r="X121" s="46"/>
      <c r="Y121" s="46"/>
      <c r="Z121" s="46"/>
    </row>
    <row r="122" spans="1:26" ht="39.950000000000003" customHeight="1" x14ac:dyDescent="0.45">
      <c r="A122" s="140"/>
      <c r="B122" s="152"/>
      <c r="C122" s="67">
        <v>119</v>
      </c>
      <c r="D122" s="78" t="s">
        <v>127</v>
      </c>
      <c r="E122" s="107" t="s">
        <v>658</v>
      </c>
      <c r="F122" s="51" t="s">
        <v>35</v>
      </c>
      <c r="G122" s="51" t="s">
        <v>40</v>
      </c>
      <c r="H122" s="95">
        <v>12.57</v>
      </c>
      <c r="I122" s="32">
        <v>15</v>
      </c>
      <c r="J122" s="38">
        <f>I122-(SUM(L122:Z122))</f>
        <v>6</v>
      </c>
      <c r="K122" s="39" t="str">
        <f t="shared" si="1"/>
        <v>OK</v>
      </c>
      <c r="L122" s="128"/>
      <c r="M122" s="128"/>
      <c r="N122" s="128">
        <v>5</v>
      </c>
      <c r="O122" s="128"/>
      <c r="P122" s="128"/>
      <c r="Q122" s="128">
        <v>4</v>
      </c>
      <c r="R122" s="128"/>
      <c r="S122" s="128"/>
      <c r="T122" s="128"/>
      <c r="U122" s="128"/>
      <c r="V122" s="46"/>
      <c r="W122" s="46"/>
      <c r="X122" s="46"/>
      <c r="Y122" s="46"/>
      <c r="Z122" s="46"/>
    </row>
    <row r="123" spans="1:26" ht="39.950000000000003" customHeight="1" x14ac:dyDescent="0.45">
      <c r="A123" s="140"/>
      <c r="B123" s="152"/>
      <c r="C123" s="67">
        <v>120</v>
      </c>
      <c r="D123" s="78" t="s">
        <v>427</v>
      </c>
      <c r="E123" s="107" t="s">
        <v>660</v>
      </c>
      <c r="F123" s="51" t="s">
        <v>428</v>
      </c>
      <c r="G123" s="51" t="s">
        <v>40</v>
      </c>
      <c r="H123" s="95">
        <v>4.34</v>
      </c>
      <c r="I123" s="32">
        <v>20</v>
      </c>
      <c r="J123" s="38">
        <f>I123-(SUM(L123:Z123))</f>
        <v>0</v>
      </c>
      <c r="K123" s="39" t="str">
        <f t="shared" si="1"/>
        <v>OK</v>
      </c>
      <c r="L123" s="128"/>
      <c r="M123" s="128"/>
      <c r="N123" s="128"/>
      <c r="O123" s="128"/>
      <c r="P123" s="128"/>
      <c r="Q123" s="128">
        <v>20</v>
      </c>
      <c r="R123" s="128"/>
      <c r="S123" s="128"/>
      <c r="T123" s="128"/>
      <c r="U123" s="128"/>
      <c r="V123" s="46"/>
      <c r="W123" s="46"/>
      <c r="X123" s="46"/>
      <c r="Y123" s="46"/>
      <c r="Z123" s="46"/>
    </row>
    <row r="124" spans="1:26" ht="39.950000000000003" customHeight="1" x14ac:dyDescent="0.45">
      <c r="A124" s="140"/>
      <c r="B124" s="152"/>
      <c r="C124" s="67">
        <v>121</v>
      </c>
      <c r="D124" s="78" t="s">
        <v>128</v>
      </c>
      <c r="E124" s="107" t="s">
        <v>661</v>
      </c>
      <c r="F124" s="51" t="s">
        <v>115</v>
      </c>
      <c r="G124" s="51" t="s">
        <v>40</v>
      </c>
      <c r="H124" s="95">
        <v>50</v>
      </c>
      <c r="I124" s="32">
        <v>15</v>
      </c>
      <c r="J124" s="38">
        <f>I124-(SUM(L124:Z124))</f>
        <v>13</v>
      </c>
      <c r="K124" s="39" t="str">
        <f t="shared" si="1"/>
        <v>OK</v>
      </c>
      <c r="L124" s="128"/>
      <c r="M124" s="128"/>
      <c r="N124" s="128"/>
      <c r="O124" s="128"/>
      <c r="P124" s="128"/>
      <c r="Q124" s="128">
        <v>2</v>
      </c>
      <c r="R124" s="128"/>
      <c r="S124" s="128"/>
      <c r="T124" s="128"/>
      <c r="U124" s="128"/>
      <c r="V124" s="46"/>
      <c r="W124" s="46"/>
      <c r="X124" s="46"/>
      <c r="Y124" s="46"/>
      <c r="Z124" s="46"/>
    </row>
    <row r="125" spans="1:26" ht="39.950000000000003" customHeight="1" x14ac:dyDescent="0.45">
      <c r="A125" s="140"/>
      <c r="B125" s="152"/>
      <c r="C125" s="67">
        <v>122</v>
      </c>
      <c r="D125" s="78" t="s">
        <v>662</v>
      </c>
      <c r="E125" s="107" t="s">
        <v>663</v>
      </c>
      <c r="F125" s="51" t="s">
        <v>129</v>
      </c>
      <c r="G125" s="51" t="s">
        <v>40</v>
      </c>
      <c r="H125" s="95">
        <v>150</v>
      </c>
      <c r="I125" s="32">
        <v>8</v>
      </c>
      <c r="J125" s="38">
        <f>I125-(SUM(L125:Z125))</f>
        <v>6</v>
      </c>
      <c r="K125" s="39" t="str">
        <f t="shared" si="1"/>
        <v>OK</v>
      </c>
      <c r="L125" s="128"/>
      <c r="M125" s="128"/>
      <c r="N125" s="128"/>
      <c r="O125" s="128"/>
      <c r="P125" s="128"/>
      <c r="Q125" s="128">
        <v>2</v>
      </c>
      <c r="R125" s="128"/>
      <c r="S125" s="128"/>
      <c r="T125" s="128"/>
      <c r="U125" s="128"/>
      <c r="V125" s="46"/>
      <c r="W125" s="46"/>
      <c r="X125" s="46"/>
      <c r="Y125" s="46"/>
      <c r="Z125" s="46"/>
    </row>
    <row r="126" spans="1:26" ht="39.950000000000003" customHeight="1" thickBot="1" x14ac:dyDescent="0.5">
      <c r="A126" s="140"/>
      <c r="B126" s="152"/>
      <c r="C126" s="67">
        <v>123</v>
      </c>
      <c r="D126" s="78" t="s">
        <v>664</v>
      </c>
      <c r="E126" s="107" t="s">
        <v>665</v>
      </c>
      <c r="F126" s="51" t="s">
        <v>129</v>
      </c>
      <c r="G126" s="51" t="s">
        <v>40</v>
      </c>
      <c r="H126" s="95">
        <v>50</v>
      </c>
      <c r="I126" s="32">
        <v>50</v>
      </c>
      <c r="J126" s="38">
        <f>I126-(SUM(L126:Z126))</f>
        <v>50</v>
      </c>
      <c r="K126" s="39" t="str">
        <f t="shared" si="1"/>
        <v>OK</v>
      </c>
      <c r="L126" s="128"/>
      <c r="M126" s="128"/>
      <c r="N126" s="128"/>
      <c r="O126" s="128"/>
      <c r="P126" s="188"/>
      <c r="Q126" s="128"/>
      <c r="R126" s="128"/>
      <c r="S126" s="128"/>
      <c r="T126" s="128"/>
      <c r="U126" s="128"/>
      <c r="V126" s="46"/>
      <c r="W126" s="46"/>
      <c r="X126" s="46"/>
      <c r="Y126" s="46"/>
      <c r="Z126" s="46"/>
    </row>
    <row r="127" spans="1:26" ht="39.950000000000003" customHeight="1" thickBot="1" x14ac:dyDescent="0.5">
      <c r="A127" s="140"/>
      <c r="B127" s="152"/>
      <c r="C127" s="67">
        <v>124</v>
      </c>
      <c r="D127" s="78" t="s">
        <v>666</v>
      </c>
      <c r="E127" s="107" t="s">
        <v>667</v>
      </c>
      <c r="F127" s="51" t="s">
        <v>129</v>
      </c>
      <c r="G127" s="51" t="s">
        <v>40</v>
      </c>
      <c r="H127" s="95">
        <v>150</v>
      </c>
      <c r="I127" s="32">
        <v>60</v>
      </c>
      <c r="J127" s="38">
        <f>I127-(SUM(L127:Z127))</f>
        <v>44</v>
      </c>
      <c r="K127" s="39" t="str">
        <f t="shared" si="1"/>
        <v>OK</v>
      </c>
      <c r="L127" s="128"/>
      <c r="M127" s="128"/>
      <c r="N127" s="128">
        <v>6</v>
      </c>
      <c r="O127" s="128"/>
      <c r="P127" s="189"/>
      <c r="Q127" s="128">
        <v>10</v>
      </c>
      <c r="R127" s="128"/>
      <c r="S127" s="128"/>
      <c r="T127" s="128"/>
      <c r="U127" s="128"/>
      <c r="V127" s="46"/>
      <c r="W127" s="46"/>
      <c r="X127" s="46"/>
      <c r="Y127" s="46"/>
      <c r="Z127" s="46"/>
    </row>
    <row r="128" spans="1:26" ht="39.950000000000003" customHeight="1" thickBot="1" x14ac:dyDescent="0.5">
      <c r="A128" s="140"/>
      <c r="B128" s="152"/>
      <c r="C128" s="67">
        <v>125</v>
      </c>
      <c r="D128" s="78" t="s">
        <v>130</v>
      </c>
      <c r="E128" s="107" t="s">
        <v>668</v>
      </c>
      <c r="F128" s="51" t="s">
        <v>131</v>
      </c>
      <c r="G128" s="51" t="s">
        <v>40</v>
      </c>
      <c r="H128" s="95">
        <v>36.68</v>
      </c>
      <c r="I128" s="32">
        <v>11</v>
      </c>
      <c r="J128" s="38">
        <f>I128-(SUM(L128:Z128))</f>
        <v>11</v>
      </c>
      <c r="K128" s="39" t="str">
        <f t="shared" si="1"/>
        <v>OK</v>
      </c>
      <c r="L128" s="128"/>
      <c r="M128" s="128"/>
      <c r="N128" s="128"/>
      <c r="O128" s="128"/>
      <c r="P128" s="190"/>
      <c r="Q128" s="128"/>
      <c r="R128" s="128"/>
      <c r="S128" s="128"/>
      <c r="T128" s="128"/>
      <c r="U128" s="128"/>
      <c r="V128" s="46"/>
      <c r="W128" s="46"/>
      <c r="X128" s="46"/>
      <c r="Y128" s="46"/>
      <c r="Z128" s="46"/>
    </row>
    <row r="129" spans="1:26" ht="39.950000000000003" customHeight="1" thickBot="1" x14ac:dyDescent="0.5">
      <c r="A129" s="140"/>
      <c r="B129" s="152"/>
      <c r="C129" s="67">
        <v>126</v>
      </c>
      <c r="D129" s="78" t="s">
        <v>669</v>
      </c>
      <c r="E129" s="107" t="s">
        <v>646</v>
      </c>
      <c r="F129" s="51" t="s">
        <v>129</v>
      </c>
      <c r="G129" s="51" t="s">
        <v>40</v>
      </c>
      <c r="H129" s="95">
        <v>152</v>
      </c>
      <c r="I129" s="32">
        <v>20</v>
      </c>
      <c r="J129" s="38">
        <f>I129-(SUM(L129:Z129))</f>
        <v>16</v>
      </c>
      <c r="K129" s="39" t="str">
        <f t="shared" si="1"/>
        <v>OK</v>
      </c>
      <c r="L129" s="128"/>
      <c r="M129" s="128"/>
      <c r="N129" s="128"/>
      <c r="O129" s="128"/>
      <c r="P129" s="189"/>
      <c r="Q129" s="128">
        <v>4</v>
      </c>
      <c r="R129" s="128"/>
      <c r="S129" s="128"/>
      <c r="T129" s="128"/>
      <c r="U129" s="128"/>
      <c r="V129" s="46"/>
      <c r="W129" s="46"/>
      <c r="X129" s="46"/>
      <c r="Y129" s="46"/>
      <c r="Z129" s="46"/>
    </row>
    <row r="130" spans="1:26" ht="39.950000000000003" customHeight="1" x14ac:dyDescent="0.45">
      <c r="A130" s="140"/>
      <c r="B130" s="152"/>
      <c r="C130" s="67">
        <v>127</v>
      </c>
      <c r="D130" s="78" t="s">
        <v>670</v>
      </c>
      <c r="E130" s="107" t="s">
        <v>665</v>
      </c>
      <c r="F130" s="51" t="s">
        <v>115</v>
      </c>
      <c r="G130" s="51" t="s">
        <v>40</v>
      </c>
      <c r="H130" s="95">
        <v>55</v>
      </c>
      <c r="I130" s="32">
        <v>5</v>
      </c>
      <c r="J130" s="38">
        <f>I130-(SUM(L130:Z130))</f>
        <v>5</v>
      </c>
      <c r="K130" s="39" t="str">
        <f t="shared" si="1"/>
        <v>OK</v>
      </c>
      <c r="L130" s="128"/>
      <c r="M130" s="128"/>
      <c r="N130" s="128"/>
      <c r="O130" s="128"/>
      <c r="P130" s="191"/>
      <c r="Q130" s="128"/>
      <c r="R130" s="128"/>
      <c r="S130" s="128"/>
      <c r="T130" s="128"/>
      <c r="U130" s="128"/>
      <c r="V130" s="46"/>
      <c r="W130" s="46"/>
      <c r="X130" s="46"/>
      <c r="Y130" s="46"/>
      <c r="Z130" s="46"/>
    </row>
    <row r="131" spans="1:26" ht="39.950000000000003" customHeight="1" x14ac:dyDescent="0.45">
      <c r="A131" s="140"/>
      <c r="B131" s="152"/>
      <c r="C131" s="67">
        <v>128</v>
      </c>
      <c r="D131" s="78" t="s">
        <v>671</v>
      </c>
      <c r="E131" s="107" t="s">
        <v>672</v>
      </c>
      <c r="F131" s="51" t="s">
        <v>115</v>
      </c>
      <c r="G131" s="51" t="s">
        <v>40</v>
      </c>
      <c r="H131" s="95">
        <v>58.57</v>
      </c>
      <c r="I131" s="32">
        <v>20</v>
      </c>
      <c r="J131" s="38">
        <f>I131-(SUM(L131:Z131))</f>
        <v>15</v>
      </c>
      <c r="K131" s="39" t="str">
        <f t="shared" si="1"/>
        <v>OK</v>
      </c>
      <c r="L131" s="128"/>
      <c r="M131" s="128"/>
      <c r="N131" s="128"/>
      <c r="O131" s="128"/>
      <c r="P131" s="128"/>
      <c r="Q131" s="128">
        <v>5</v>
      </c>
      <c r="R131" s="128"/>
      <c r="S131" s="128"/>
      <c r="T131" s="128"/>
      <c r="U131" s="128"/>
      <c r="V131" s="46"/>
      <c r="W131" s="46"/>
      <c r="X131" s="46"/>
      <c r="Y131" s="46"/>
      <c r="Z131" s="46"/>
    </row>
    <row r="132" spans="1:26" ht="39.950000000000003" customHeight="1" x14ac:dyDescent="0.45">
      <c r="A132" s="140"/>
      <c r="B132" s="152"/>
      <c r="C132" s="67">
        <v>129</v>
      </c>
      <c r="D132" s="78" t="s">
        <v>673</v>
      </c>
      <c r="E132" s="107" t="s">
        <v>674</v>
      </c>
      <c r="F132" s="51" t="s">
        <v>35</v>
      </c>
      <c r="G132" s="51" t="s">
        <v>40</v>
      </c>
      <c r="H132" s="95">
        <v>16.21</v>
      </c>
      <c r="I132" s="32">
        <v>80</v>
      </c>
      <c r="J132" s="38">
        <f>I132-(SUM(L132:Z132))</f>
        <v>70</v>
      </c>
      <c r="K132" s="39" t="str">
        <f t="shared" si="1"/>
        <v>OK</v>
      </c>
      <c r="L132" s="128"/>
      <c r="M132" s="128"/>
      <c r="N132" s="128"/>
      <c r="O132" s="128"/>
      <c r="P132" s="128"/>
      <c r="Q132" s="128">
        <v>10</v>
      </c>
      <c r="R132" s="128"/>
      <c r="S132" s="128"/>
      <c r="T132" s="128"/>
      <c r="U132" s="128"/>
      <c r="V132" s="46"/>
      <c r="W132" s="46"/>
      <c r="X132" s="46"/>
      <c r="Y132" s="46"/>
      <c r="Z132" s="46"/>
    </row>
    <row r="133" spans="1:26" ht="39.950000000000003" customHeight="1" x14ac:dyDescent="0.45">
      <c r="A133" s="140"/>
      <c r="B133" s="152"/>
      <c r="C133" s="67">
        <v>130</v>
      </c>
      <c r="D133" s="78" t="s">
        <v>675</v>
      </c>
      <c r="E133" s="107" t="s">
        <v>674</v>
      </c>
      <c r="F133" s="51" t="s">
        <v>35</v>
      </c>
      <c r="G133" s="51" t="s">
        <v>40</v>
      </c>
      <c r="H133" s="95">
        <v>23.92</v>
      </c>
      <c r="I133" s="32">
        <v>10</v>
      </c>
      <c r="J133" s="38">
        <f>I133-(SUM(L133:Z133))</f>
        <v>3</v>
      </c>
      <c r="K133" s="39" t="str">
        <f t="shared" ref="K133:K196" si="3">IF(J133&lt;0,"ATENÇÃO","OK")</f>
        <v>OK</v>
      </c>
      <c r="L133" s="128"/>
      <c r="M133" s="128"/>
      <c r="N133" s="128"/>
      <c r="O133" s="128"/>
      <c r="P133" s="128"/>
      <c r="Q133" s="128">
        <v>7</v>
      </c>
      <c r="R133" s="128"/>
      <c r="S133" s="128"/>
      <c r="T133" s="128"/>
      <c r="U133" s="128"/>
      <c r="V133" s="46"/>
      <c r="W133" s="46"/>
      <c r="X133" s="46"/>
      <c r="Y133" s="46"/>
      <c r="Z133" s="46"/>
    </row>
    <row r="134" spans="1:26" ht="39.950000000000003" customHeight="1" x14ac:dyDescent="0.45">
      <c r="A134" s="140"/>
      <c r="B134" s="152"/>
      <c r="C134" s="67">
        <v>131</v>
      </c>
      <c r="D134" s="78" t="s">
        <v>432</v>
      </c>
      <c r="E134" s="107" t="s">
        <v>676</v>
      </c>
      <c r="F134" s="51" t="s">
        <v>431</v>
      </c>
      <c r="G134" s="51" t="s">
        <v>40</v>
      </c>
      <c r="H134" s="95">
        <v>62.95</v>
      </c>
      <c r="I134" s="32">
        <v>5</v>
      </c>
      <c r="J134" s="38">
        <f>I134-(SUM(L134:Z134))</f>
        <v>2</v>
      </c>
      <c r="K134" s="39" t="str">
        <f t="shared" si="3"/>
        <v>OK</v>
      </c>
      <c r="L134" s="128"/>
      <c r="M134" s="128"/>
      <c r="N134" s="128"/>
      <c r="O134" s="128"/>
      <c r="P134" s="128"/>
      <c r="Q134" s="128">
        <v>3</v>
      </c>
      <c r="R134" s="128"/>
      <c r="S134" s="128"/>
      <c r="T134" s="128"/>
      <c r="U134" s="128"/>
      <c r="V134" s="46"/>
      <c r="W134" s="46"/>
      <c r="X134" s="46"/>
      <c r="Y134" s="46"/>
      <c r="Z134" s="46"/>
    </row>
    <row r="135" spans="1:26" ht="39.950000000000003" customHeight="1" x14ac:dyDescent="0.45">
      <c r="A135" s="140"/>
      <c r="B135" s="152"/>
      <c r="C135" s="67">
        <v>132</v>
      </c>
      <c r="D135" s="78" t="s">
        <v>433</v>
      </c>
      <c r="E135" s="107" t="s">
        <v>677</v>
      </c>
      <c r="F135" s="51" t="s">
        <v>228</v>
      </c>
      <c r="G135" s="51" t="s">
        <v>40</v>
      </c>
      <c r="H135" s="95">
        <v>4.4400000000000004</v>
      </c>
      <c r="I135" s="32">
        <v>10</v>
      </c>
      <c r="J135" s="38">
        <f>I135-(SUM(L135:Z135))</f>
        <v>0</v>
      </c>
      <c r="K135" s="39" t="str">
        <f t="shared" si="3"/>
        <v>OK</v>
      </c>
      <c r="L135" s="128"/>
      <c r="M135" s="128"/>
      <c r="N135" s="128"/>
      <c r="O135" s="128"/>
      <c r="P135" s="128"/>
      <c r="Q135" s="128">
        <v>10</v>
      </c>
      <c r="R135" s="128"/>
      <c r="S135" s="128"/>
      <c r="T135" s="128"/>
      <c r="U135" s="128"/>
      <c r="V135" s="46"/>
      <c r="W135" s="46"/>
      <c r="X135" s="46"/>
      <c r="Y135" s="46"/>
      <c r="Z135" s="46"/>
    </row>
    <row r="136" spans="1:26" ht="39.950000000000003" customHeight="1" x14ac:dyDescent="0.45">
      <c r="A136" s="140"/>
      <c r="B136" s="152"/>
      <c r="C136" s="67">
        <v>133</v>
      </c>
      <c r="D136" s="78" t="s">
        <v>132</v>
      </c>
      <c r="E136" s="107" t="s">
        <v>678</v>
      </c>
      <c r="F136" s="51" t="s">
        <v>35</v>
      </c>
      <c r="G136" s="51" t="s">
        <v>40</v>
      </c>
      <c r="H136" s="95">
        <v>15.58</v>
      </c>
      <c r="I136" s="32">
        <v>5</v>
      </c>
      <c r="J136" s="38">
        <f>I136-(SUM(L136:Z136))</f>
        <v>3</v>
      </c>
      <c r="K136" s="39" t="str">
        <f t="shared" si="3"/>
        <v>OK</v>
      </c>
      <c r="L136" s="128"/>
      <c r="M136" s="128"/>
      <c r="N136" s="128"/>
      <c r="O136" s="128"/>
      <c r="P136" s="128"/>
      <c r="Q136" s="128">
        <v>2</v>
      </c>
      <c r="R136" s="128"/>
      <c r="S136" s="128"/>
      <c r="T136" s="128"/>
      <c r="U136" s="128"/>
      <c r="V136" s="46"/>
      <c r="W136" s="46"/>
      <c r="X136" s="46"/>
      <c r="Y136" s="46"/>
      <c r="Z136" s="46"/>
    </row>
    <row r="137" spans="1:26" ht="39.950000000000003" customHeight="1" x14ac:dyDescent="0.45">
      <c r="A137" s="140"/>
      <c r="B137" s="152"/>
      <c r="C137" s="67">
        <v>134</v>
      </c>
      <c r="D137" s="78" t="s">
        <v>133</v>
      </c>
      <c r="E137" s="107" t="s">
        <v>679</v>
      </c>
      <c r="F137" s="51" t="s">
        <v>35</v>
      </c>
      <c r="G137" s="51" t="s">
        <v>40</v>
      </c>
      <c r="H137" s="95">
        <v>1.4</v>
      </c>
      <c r="I137" s="32">
        <v>50</v>
      </c>
      <c r="J137" s="38">
        <f>I137-(SUM(L137:Z137))</f>
        <v>35</v>
      </c>
      <c r="K137" s="39" t="str">
        <f t="shared" si="3"/>
        <v>OK</v>
      </c>
      <c r="L137" s="128"/>
      <c r="M137" s="128"/>
      <c r="N137" s="128"/>
      <c r="O137" s="128"/>
      <c r="P137" s="128"/>
      <c r="Q137" s="128">
        <v>15</v>
      </c>
      <c r="R137" s="128"/>
      <c r="S137" s="128"/>
      <c r="T137" s="128"/>
      <c r="U137" s="128"/>
      <c r="V137" s="46"/>
      <c r="W137" s="46"/>
      <c r="X137" s="46"/>
      <c r="Y137" s="46"/>
      <c r="Z137" s="46"/>
    </row>
    <row r="138" spans="1:26" ht="39.950000000000003" customHeight="1" x14ac:dyDescent="0.45">
      <c r="A138" s="140"/>
      <c r="B138" s="152"/>
      <c r="C138" s="67">
        <v>135</v>
      </c>
      <c r="D138" s="78" t="s">
        <v>680</v>
      </c>
      <c r="E138" s="107" t="s">
        <v>681</v>
      </c>
      <c r="F138" s="51" t="s">
        <v>35</v>
      </c>
      <c r="G138" s="51" t="s">
        <v>40</v>
      </c>
      <c r="H138" s="95">
        <v>1.91</v>
      </c>
      <c r="I138" s="32">
        <v>50</v>
      </c>
      <c r="J138" s="38">
        <f>I138-(SUM(L138:Z138))</f>
        <v>35</v>
      </c>
      <c r="K138" s="39" t="str">
        <f t="shared" si="3"/>
        <v>OK</v>
      </c>
      <c r="L138" s="128"/>
      <c r="M138" s="128"/>
      <c r="N138" s="128"/>
      <c r="O138" s="128"/>
      <c r="P138" s="128"/>
      <c r="Q138" s="128">
        <v>15</v>
      </c>
      <c r="R138" s="128"/>
      <c r="S138" s="128"/>
      <c r="T138" s="128"/>
      <c r="U138" s="128"/>
      <c r="V138" s="46"/>
      <c r="W138" s="46"/>
      <c r="X138" s="46"/>
      <c r="Y138" s="46"/>
      <c r="Z138" s="46"/>
    </row>
    <row r="139" spans="1:26" ht="39.950000000000003" customHeight="1" x14ac:dyDescent="0.45">
      <c r="A139" s="140"/>
      <c r="B139" s="152"/>
      <c r="C139" s="67">
        <v>136</v>
      </c>
      <c r="D139" s="78" t="s">
        <v>134</v>
      </c>
      <c r="E139" s="107" t="s">
        <v>682</v>
      </c>
      <c r="F139" s="51" t="s">
        <v>35</v>
      </c>
      <c r="G139" s="51" t="s">
        <v>40</v>
      </c>
      <c r="H139" s="95">
        <v>5.46</v>
      </c>
      <c r="I139" s="32">
        <v>10</v>
      </c>
      <c r="J139" s="38">
        <f>I139-(SUM(L139:Z139))</f>
        <v>0</v>
      </c>
      <c r="K139" s="39" t="str">
        <f t="shared" si="3"/>
        <v>OK</v>
      </c>
      <c r="L139" s="128"/>
      <c r="M139" s="128"/>
      <c r="N139" s="128">
        <v>10</v>
      </c>
      <c r="O139" s="128"/>
      <c r="P139" s="128"/>
      <c r="Q139" s="128"/>
      <c r="R139" s="128"/>
      <c r="S139" s="128"/>
      <c r="T139" s="128"/>
      <c r="U139" s="128"/>
      <c r="V139" s="46"/>
      <c r="W139" s="46"/>
      <c r="X139" s="46"/>
      <c r="Y139" s="46"/>
      <c r="Z139" s="46"/>
    </row>
    <row r="140" spans="1:26" ht="39.950000000000003" customHeight="1" x14ac:dyDescent="0.45">
      <c r="A140" s="140"/>
      <c r="B140" s="152"/>
      <c r="C140" s="67">
        <v>137</v>
      </c>
      <c r="D140" s="78" t="s">
        <v>135</v>
      </c>
      <c r="E140" s="107" t="s">
        <v>658</v>
      </c>
      <c r="F140" s="51" t="s">
        <v>131</v>
      </c>
      <c r="G140" s="51" t="s">
        <v>40</v>
      </c>
      <c r="H140" s="95">
        <v>24.21</v>
      </c>
      <c r="I140" s="32">
        <v>10</v>
      </c>
      <c r="J140" s="38">
        <f>I140-(SUM(L140:Z140))</f>
        <v>7</v>
      </c>
      <c r="K140" s="39" t="str">
        <f t="shared" si="3"/>
        <v>OK</v>
      </c>
      <c r="L140" s="128"/>
      <c r="M140" s="128"/>
      <c r="N140" s="128"/>
      <c r="O140" s="128"/>
      <c r="P140" s="128"/>
      <c r="Q140" s="128">
        <v>3</v>
      </c>
      <c r="R140" s="128"/>
      <c r="S140" s="128"/>
      <c r="T140" s="128"/>
      <c r="U140" s="128"/>
      <c r="V140" s="46"/>
      <c r="W140" s="46"/>
      <c r="X140" s="46"/>
      <c r="Y140" s="46"/>
      <c r="Z140" s="46"/>
    </row>
    <row r="141" spans="1:26" ht="39.950000000000003" customHeight="1" x14ac:dyDescent="0.45">
      <c r="A141" s="140"/>
      <c r="B141" s="152"/>
      <c r="C141" s="68">
        <v>138</v>
      </c>
      <c r="D141" s="79" t="s">
        <v>683</v>
      </c>
      <c r="E141" s="109" t="s">
        <v>684</v>
      </c>
      <c r="F141" s="42" t="s">
        <v>115</v>
      </c>
      <c r="G141" s="52" t="s">
        <v>40</v>
      </c>
      <c r="H141" s="96">
        <v>1137.08</v>
      </c>
      <c r="I141" s="32"/>
      <c r="J141" s="38">
        <f>I141-(SUM(L141:Z141))</f>
        <v>0</v>
      </c>
      <c r="K141" s="39" t="str">
        <f t="shared" si="3"/>
        <v>OK</v>
      </c>
      <c r="L141" s="128"/>
      <c r="M141" s="128"/>
      <c r="N141" s="128"/>
      <c r="O141" s="128"/>
      <c r="P141" s="128"/>
      <c r="Q141" s="128"/>
      <c r="R141" s="128"/>
      <c r="S141" s="128"/>
      <c r="T141" s="128"/>
      <c r="U141" s="128"/>
      <c r="V141" s="46"/>
      <c r="W141" s="46"/>
      <c r="X141" s="46"/>
      <c r="Y141" s="46"/>
      <c r="Z141" s="46"/>
    </row>
    <row r="142" spans="1:26" ht="39.950000000000003" customHeight="1" x14ac:dyDescent="0.45">
      <c r="A142" s="140"/>
      <c r="B142" s="152"/>
      <c r="C142" s="67">
        <v>139</v>
      </c>
      <c r="D142" s="78" t="s">
        <v>685</v>
      </c>
      <c r="E142" s="110" t="s">
        <v>665</v>
      </c>
      <c r="F142" s="52" t="s">
        <v>115</v>
      </c>
      <c r="G142" s="52" t="s">
        <v>40</v>
      </c>
      <c r="H142" s="96">
        <v>86.68</v>
      </c>
      <c r="I142" s="32"/>
      <c r="J142" s="38">
        <f>I142-(SUM(L142:Z142))</f>
        <v>0</v>
      </c>
      <c r="K142" s="39" t="str">
        <f t="shared" si="3"/>
        <v>OK</v>
      </c>
      <c r="L142" s="128"/>
      <c r="M142" s="128"/>
      <c r="N142" s="128"/>
      <c r="O142" s="128"/>
      <c r="P142" s="128"/>
      <c r="Q142" s="128"/>
      <c r="R142" s="128"/>
      <c r="S142" s="128"/>
      <c r="T142" s="128"/>
      <c r="U142" s="128"/>
      <c r="V142" s="46"/>
      <c r="W142" s="46"/>
      <c r="X142" s="46"/>
      <c r="Y142" s="46"/>
      <c r="Z142" s="46"/>
    </row>
    <row r="143" spans="1:26" ht="39.950000000000003" customHeight="1" x14ac:dyDescent="0.45">
      <c r="A143" s="140"/>
      <c r="B143" s="152"/>
      <c r="C143" s="67">
        <v>140</v>
      </c>
      <c r="D143" s="78" t="s">
        <v>686</v>
      </c>
      <c r="E143" s="110" t="s">
        <v>687</v>
      </c>
      <c r="F143" s="52" t="s">
        <v>129</v>
      </c>
      <c r="G143" s="52" t="s">
        <v>40</v>
      </c>
      <c r="H143" s="96">
        <v>222.92</v>
      </c>
      <c r="I143" s="32">
        <f>5-1</f>
        <v>4</v>
      </c>
      <c r="J143" s="38">
        <f>I143-(SUM(L143:Z143))</f>
        <v>4</v>
      </c>
      <c r="K143" s="39" t="str">
        <f t="shared" si="3"/>
        <v>OK</v>
      </c>
      <c r="L143" s="128"/>
      <c r="M143" s="128"/>
      <c r="N143" s="128"/>
      <c r="O143" s="128"/>
      <c r="P143" s="128"/>
      <c r="Q143" s="128"/>
      <c r="R143" s="128"/>
      <c r="S143" s="128"/>
      <c r="T143" s="128"/>
      <c r="U143" s="128"/>
      <c r="V143" s="46"/>
      <c r="W143" s="46"/>
      <c r="X143" s="46"/>
      <c r="Y143" s="46"/>
      <c r="Z143" s="46"/>
    </row>
    <row r="144" spans="1:26" ht="39.950000000000003" customHeight="1" x14ac:dyDescent="0.45">
      <c r="A144" s="140"/>
      <c r="B144" s="152"/>
      <c r="C144" s="67">
        <v>141</v>
      </c>
      <c r="D144" s="78" t="s">
        <v>688</v>
      </c>
      <c r="E144" s="110" t="s">
        <v>689</v>
      </c>
      <c r="F144" s="52" t="s">
        <v>131</v>
      </c>
      <c r="G144" s="52" t="s">
        <v>40</v>
      </c>
      <c r="H144" s="96">
        <v>74.92</v>
      </c>
      <c r="I144" s="32"/>
      <c r="J144" s="38">
        <f>I144-(SUM(L144:Z144))</f>
        <v>0</v>
      </c>
      <c r="K144" s="39" t="str">
        <f t="shared" si="3"/>
        <v>OK</v>
      </c>
      <c r="L144" s="128"/>
      <c r="M144" s="128"/>
      <c r="N144" s="128"/>
      <c r="O144" s="128"/>
      <c r="P144" s="128"/>
      <c r="Q144" s="128"/>
      <c r="R144" s="128"/>
      <c r="S144" s="128"/>
      <c r="T144" s="128"/>
      <c r="U144" s="128"/>
      <c r="V144" s="46"/>
      <c r="W144" s="46"/>
      <c r="X144" s="46"/>
      <c r="Y144" s="46"/>
      <c r="Z144" s="46"/>
    </row>
    <row r="145" spans="1:26" ht="39.950000000000003" customHeight="1" x14ac:dyDescent="0.45">
      <c r="A145" s="140"/>
      <c r="B145" s="152"/>
      <c r="C145" s="67">
        <v>142</v>
      </c>
      <c r="D145" s="78" t="s">
        <v>690</v>
      </c>
      <c r="E145" s="107" t="s">
        <v>691</v>
      </c>
      <c r="F145" s="52" t="s">
        <v>115</v>
      </c>
      <c r="G145" s="52" t="s">
        <v>40</v>
      </c>
      <c r="H145" s="96">
        <v>50.67</v>
      </c>
      <c r="I145" s="32"/>
      <c r="J145" s="38">
        <f>I145-(SUM(L145:Z145))</f>
        <v>0</v>
      </c>
      <c r="K145" s="39" t="str">
        <f t="shared" si="3"/>
        <v>OK</v>
      </c>
      <c r="L145" s="128"/>
      <c r="M145" s="128"/>
      <c r="N145" s="128"/>
      <c r="O145" s="128"/>
      <c r="P145" s="128"/>
      <c r="Q145" s="128"/>
      <c r="R145" s="128"/>
      <c r="S145" s="128"/>
      <c r="T145" s="128"/>
      <c r="U145" s="128"/>
      <c r="V145" s="46"/>
      <c r="W145" s="46"/>
      <c r="X145" s="46"/>
      <c r="Y145" s="46"/>
      <c r="Z145" s="46"/>
    </row>
    <row r="146" spans="1:26" ht="39.950000000000003" customHeight="1" x14ac:dyDescent="0.45">
      <c r="A146" s="140"/>
      <c r="B146" s="152"/>
      <c r="C146" s="67">
        <v>143</v>
      </c>
      <c r="D146" s="78" t="s">
        <v>692</v>
      </c>
      <c r="E146" s="110" t="s">
        <v>693</v>
      </c>
      <c r="F146" s="52" t="s">
        <v>115</v>
      </c>
      <c r="G146" s="52" t="s">
        <v>40</v>
      </c>
      <c r="H146" s="96">
        <v>65.5</v>
      </c>
      <c r="I146" s="32"/>
      <c r="J146" s="38">
        <f>I146-(SUM(L146:Z146))</f>
        <v>0</v>
      </c>
      <c r="K146" s="39" t="str">
        <f t="shared" si="3"/>
        <v>OK</v>
      </c>
      <c r="L146" s="128"/>
      <c r="M146" s="128"/>
      <c r="N146" s="128"/>
      <c r="O146" s="128"/>
      <c r="P146" s="128"/>
      <c r="Q146" s="128"/>
      <c r="R146" s="128"/>
      <c r="S146" s="128"/>
      <c r="T146" s="128"/>
      <c r="U146" s="128"/>
      <c r="V146" s="46"/>
      <c r="W146" s="46"/>
      <c r="X146" s="46"/>
      <c r="Y146" s="46"/>
      <c r="Z146" s="46"/>
    </row>
    <row r="147" spans="1:26" ht="39.950000000000003" customHeight="1" x14ac:dyDescent="0.45">
      <c r="A147" s="141"/>
      <c r="B147" s="153"/>
      <c r="C147" s="67">
        <v>144</v>
      </c>
      <c r="D147" s="78" t="s">
        <v>694</v>
      </c>
      <c r="E147" s="110" t="s">
        <v>695</v>
      </c>
      <c r="F147" s="52" t="s">
        <v>115</v>
      </c>
      <c r="G147" s="52" t="s">
        <v>40</v>
      </c>
      <c r="H147" s="96">
        <v>58.36</v>
      </c>
      <c r="I147" s="32"/>
      <c r="J147" s="38">
        <f>I147-(SUM(L147:Z147))</f>
        <v>0</v>
      </c>
      <c r="K147" s="39" t="str">
        <f t="shared" si="3"/>
        <v>OK</v>
      </c>
      <c r="L147" s="128"/>
      <c r="M147" s="128"/>
      <c r="N147" s="128"/>
      <c r="O147" s="128"/>
      <c r="P147" s="128"/>
      <c r="Q147" s="128"/>
      <c r="R147" s="128"/>
      <c r="S147" s="128"/>
      <c r="T147" s="128"/>
      <c r="U147" s="128"/>
      <c r="V147" s="46"/>
      <c r="W147" s="46"/>
      <c r="X147" s="46"/>
      <c r="Y147" s="46"/>
      <c r="Z147" s="46"/>
    </row>
    <row r="148" spans="1:26" ht="39.950000000000003" customHeight="1" x14ac:dyDescent="0.45">
      <c r="A148" s="154">
        <v>3</v>
      </c>
      <c r="B148" s="100"/>
      <c r="C148" s="66">
        <v>145</v>
      </c>
      <c r="D148" s="75" t="s">
        <v>696</v>
      </c>
      <c r="E148" s="104" t="s">
        <v>697</v>
      </c>
      <c r="F148" s="49" t="s">
        <v>136</v>
      </c>
      <c r="G148" s="49" t="s">
        <v>40</v>
      </c>
      <c r="H148" s="94">
        <v>10.63</v>
      </c>
      <c r="I148" s="32">
        <v>48</v>
      </c>
      <c r="J148" s="38">
        <f>I148-(SUM(L148:Z148))</f>
        <v>45</v>
      </c>
      <c r="K148" s="39" t="str">
        <f t="shared" si="3"/>
        <v>OK</v>
      </c>
      <c r="L148" s="128"/>
      <c r="M148" s="128"/>
      <c r="N148" s="128"/>
      <c r="O148" s="128"/>
      <c r="P148" s="128">
        <v>3</v>
      </c>
      <c r="Q148" s="128"/>
      <c r="R148" s="128"/>
      <c r="S148" s="128"/>
      <c r="T148" s="128"/>
      <c r="U148" s="128"/>
      <c r="V148" s="46"/>
      <c r="W148" s="46"/>
      <c r="X148" s="46"/>
      <c r="Y148" s="46"/>
      <c r="Z148" s="46"/>
    </row>
    <row r="149" spans="1:26" ht="39.950000000000003" customHeight="1" x14ac:dyDescent="0.45">
      <c r="A149" s="155"/>
      <c r="B149" s="101"/>
      <c r="C149" s="66">
        <v>146</v>
      </c>
      <c r="D149" s="75" t="s">
        <v>455</v>
      </c>
      <c r="E149" s="104" t="s">
        <v>698</v>
      </c>
      <c r="F149" s="49" t="s">
        <v>228</v>
      </c>
      <c r="G149" s="49" t="s">
        <v>40</v>
      </c>
      <c r="H149" s="94">
        <v>4.1399999999999997</v>
      </c>
      <c r="I149" s="32">
        <v>10</v>
      </c>
      <c r="J149" s="38">
        <f>I149-(SUM(L149:Z149))</f>
        <v>5</v>
      </c>
      <c r="K149" s="39" t="str">
        <f t="shared" si="3"/>
        <v>OK</v>
      </c>
      <c r="L149" s="128"/>
      <c r="M149" s="128"/>
      <c r="N149" s="128"/>
      <c r="O149" s="128"/>
      <c r="P149" s="128">
        <v>5</v>
      </c>
      <c r="Q149" s="128"/>
      <c r="R149" s="128"/>
      <c r="S149" s="128"/>
      <c r="T149" s="128"/>
      <c r="U149" s="128"/>
      <c r="V149" s="46"/>
      <c r="W149" s="46"/>
      <c r="X149" s="46"/>
      <c r="Y149" s="46"/>
      <c r="Z149" s="46"/>
    </row>
    <row r="150" spans="1:26" ht="39.950000000000003" customHeight="1" x14ac:dyDescent="0.45">
      <c r="A150" s="155"/>
      <c r="B150" s="101"/>
      <c r="C150" s="66">
        <v>147</v>
      </c>
      <c r="D150" s="75" t="s">
        <v>452</v>
      </c>
      <c r="E150" s="104" t="s">
        <v>699</v>
      </c>
      <c r="F150" s="49" t="s">
        <v>428</v>
      </c>
      <c r="G150" s="49" t="s">
        <v>40</v>
      </c>
      <c r="H150" s="94">
        <v>7.4</v>
      </c>
      <c r="I150" s="32">
        <v>50</v>
      </c>
      <c r="J150" s="38">
        <f>I150-(SUM(L150:Z150))</f>
        <v>45</v>
      </c>
      <c r="K150" s="39" t="str">
        <f t="shared" si="3"/>
        <v>OK</v>
      </c>
      <c r="L150" s="128"/>
      <c r="M150" s="128"/>
      <c r="N150" s="128"/>
      <c r="O150" s="128"/>
      <c r="P150" s="128">
        <v>5</v>
      </c>
      <c r="Q150" s="128"/>
      <c r="R150" s="128"/>
      <c r="S150" s="128"/>
      <c r="T150" s="128"/>
      <c r="U150" s="128"/>
      <c r="V150" s="46"/>
      <c r="W150" s="46"/>
      <c r="X150" s="46"/>
      <c r="Y150" s="46"/>
      <c r="Z150" s="46"/>
    </row>
    <row r="151" spans="1:26" ht="39.950000000000003" customHeight="1" x14ac:dyDescent="0.45">
      <c r="A151" s="155"/>
      <c r="B151" s="101"/>
      <c r="C151" s="66">
        <v>148</v>
      </c>
      <c r="D151" s="75" t="s">
        <v>137</v>
      </c>
      <c r="E151" s="104" t="s">
        <v>700</v>
      </c>
      <c r="F151" s="49" t="s">
        <v>35</v>
      </c>
      <c r="G151" s="49" t="s">
        <v>40</v>
      </c>
      <c r="H151" s="94">
        <v>14.79</v>
      </c>
      <c r="I151" s="32">
        <v>10</v>
      </c>
      <c r="J151" s="38">
        <f>I151-(SUM(L151:Z151))</f>
        <v>10</v>
      </c>
      <c r="K151" s="39" t="str">
        <f t="shared" si="3"/>
        <v>OK</v>
      </c>
      <c r="L151" s="128"/>
      <c r="M151" s="128"/>
      <c r="N151" s="128"/>
      <c r="O151" s="128"/>
      <c r="P151" s="128"/>
      <c r="Q151" s="128"/>
      <c r="R151" s="128"/>
      <c r="S151" s="128"/>
      <c r="T151" s="128"/>
      <c r="U151" s="128"/>
      <c r="V151" s="46"/>
      <c r="W151" s="46"/>
      <c r="X151" s="46"/>
      <c r="Y151" s="46"/>
      <c r="Z151" s="46"/>
    </row>
    <row r="152" spans="1:26" ht="39.950000000000003" customHeight="1" x14ac:dyDescent="0.45">
      <c r="A152" s="155"/>
      <c r="B152" s="101"/>
      <c r="C152" s="66">
        <v>149</v>
      </c>
      <c r="D152" s="75" t="s">
        <v>138</v>
      </c>
      <c r="E152" s="104" t="s">
        <v>701</v>
      </c>
      <c r="F152" s="49" t="s">
        <v>35</v>
      </c>
      <c r="G152" s="49" t="s">
        <v>40</v>
      </c>
      <c r="H152" s="94">
        <v>49.8</v>
      </c>
      <c r="I152" s="32">
        <v>10</v>
      </c>
      <c r="J152" s="38">
        <f>I152-(SUM(L152:Z152))</f>
        <v>10</v>
      </c>
      <c r="K152" s="39" t="str">
        <f t="shared" si="3"/>
        <v>OK</v>
      </c>
      <c r="L152" s="128"/>
      <c r="M152" s="128"/>
      <c r="N152" s="128"/>
      <c r="O152" s="128"/>
      <c r="P152" s="128"/>
      <c r="Q152" s="128"/>
      <c r="R152" s="128"/>
      <c r="S152" s="128"/>
      <c r="T152" s="128"/>
      <c r="U152" s="128"/>
      <c r="V152" s="46"/>
      <c r="W152" s="46"/>
      <c r="X152" s="46"/>
      <c r="Y152" s="46"/>
      <c r="Z152" s="46"/>
    </row>
    <row r="153" spans="1:26" ht="39.950000000000003" customHeight="1" x14ac:dyDescent="0.45">
      <c r="A153" s="155"/>
      <c r="B153" s="101"/>
      <c r="C153" s="66">
        <v>150</v>
      </c>
      <c r="D153" s="75" t="s">
        <v>139</v>
      </c>
      <c r="E153" s="104" t="s">
        <v>702</v>
      </c>
      <c r="F153" s="49" t="s">
        <v>31</v>
      </c>
      <c r="G153" s="49" t="s">
        <v>40</v>
      </c>
      <c r="H153" s="94">
        <v>8.81</v>
      </c>
      <c r="I153" s="32">
        <v>50</v>
      </c>
      <c r="J153" s="38">
        <f>I153-(SUM(L153:Z153))</f>
        <v>27</v>
      </c>
      <c r="K153" s="39" t="str">
        <f t="shared" si="3"/>
        <v>OK</v>
      </c>
      <c r="L153" s="128"/>
      <c r="M153" s="128">
        <v>20</v>
      </c>
      <c r="N153" s="128"/>
      <c r="O153" s="128"/>
      <c r="P153" s="128">
        <v>3</v>
      </c>
      <c r="Q153" s="128"/>
      <c r="R153" s="128"/>
      <c r="S153" s="128"/>
      <c r="T153" s="128"/>
      <c r="U153" s="128"/>
      <c r="V153" s="46"/>
      <c r="W153" s="46"/>
      <c r="X153" s="46"/>
      <c r="Y153" s="46"/>
      <c r="Z153" s="46"/>
    </row>
    <row r="154" spans="1:26" ht="39.950000000000003" customHeight="1" x14ac:dyDescent="0.45">
      <c r="A154" s="155"/>
      <c r="B154" s="101"/>
      <c r="C154" s="66">
        <v>151</v>
      </c>
      <c r="D154" s="75" t="s">
        <v>140</v>
      </c>
      <c r="E154" s="104" t="s">
        <v>703</v>
      </c>
      <c r="F154" s="49" t="s">
        <v>35</v>
      </c>
      <c r="G154" s="49" t="s">
        <v>40</v>
      </c>
      <c r="H154" s="94">
        <v>1</v>
      </c>
      <c r="I154" s="32">
        <v>20</v>
      </c>
      <c r="J154" s="38">
        <f>I154-(SUM(L154:Z154))</f>
        <v>10</v>
      </c>
      <c r="K154" s="39" t="str">
        <f t="shared" si="3"/>
        <v>OK</v>
      </c>
      <c r="L154" s="128"/>
      <c r="M154" s="128"/>
      <c r="N154" s="128"/>
      <c r="O154" s="128"/>
      <c r="P154" s="128">
        <v>10</v>
      </c>
      <c r="Q154" s="128"/>
      <c r="R154" s="128"/>
      <c r="S154" s="128"/>
      <c r="T154" s="128"/>
      <c r="U154" s="128"/>
      <c r="V154" s="46"/>
      <c r="W154" s="46"/>
      <c r="X154" s="46"/>
      <c r="Y154" s="46"/>
      <c r="Z154" s="46"/>
    </row>
    <row r="155" spans="1:26" ht="39.950000000000003" customHeight="1" x14ac:dyDescent="0.45">
      <c r="A155" s="155"/>
      <c r="B155" s="101"/>
      <c r="C155" s="66">
        <v>152</v>
      </c>
      <c r="D155" s="75" t="s">
        <v>141</v>
      </c>
      <c r="E155" s="104" t="s">
        <v>704</v>
      </c>
      <c r="F155" s="49" t="s">
        <v>142</v>
      </c>
      <c r="G155" s="49" t="s">
        <v>40</v>
      </c>
      <c r="H155" s="94">
        <v>1.76</v>
      </c>
      <c r="I155" s="32">
        <v>50</v>
      </c>
      <c r="J155" s="38">
        <f>I155-(SUM(L155:Z155))</f>
        <v>40</v>
      </c>
      <c r="K155" s="39" t="str">
        <f t="shared" si="3"/>
        <v>OK</v>
      </c>
      <c r="L155" s="128"/>
      <c r="M155" s="128"/>
      <c r="N155" s="128"/>
      <c r="O155" s="128"/>
      <c r="P155" s="128">
        <v>10</v>
      </c>
      <c r="Q155" s="128"/>
      <c r="R155" s="128"/>
      <c r="S155" s="128"/>
      <c r="T155" s="128"/>
      <c r="U155" s="128"/>
      <c r="V155" s="46"/>
      <c r="W155" s="46"/>
      <c r="X155" s="46"/>
      <c r="Y155" s="46"/>
      <c r="Z155" s="46"/>
    </row>
    <row r="156" spans="1:26" ht="39.950000000000003" customHeight="1" x14ac:dyDescent="0.45">
      <c r="A156" s="155"/>
      <c r="B156" s="101"/>
      <c r="C156" s="66">
        <v>153</v>
      </c>
      <c r="D156" s="75" t="s">
        <v>143</v>
      </c>
      <c r="E156" s="104" t="s">
        <v>705</v>
      </c>
      <c r="F156" s="49" t="s">
        <v>35</v>
      </c>
      <c r="G156" s="49" t="s">
        <v>40</v>
      </c>
      <c r="H156" s="94">
        <v>8.1</v>
      </c>
      <c r="I156" s="32">
        <v>50</v>
      </c>
      <c r="J156" s="38">
        <f>I156-(SUM(L156:Z156))</f>
        <v>26</v>
      </c>
      <c r="K156" s="39" t="str">
        <f t="shared" si="3"/>
        <v>OK</v>
      </c>
      <c r="L156" s="128"/>
      <c r="M156" s="128">
        <v>20</v>
      </c>
      <c r="N156" s="128"/>
      <c r="O156" s="128"/>
      <c r="P156" s="128">
        <v>4</v>
      </c>
      <c r="Q156" s="128"/>
      <c r="R156" s="128"/>
      <c r="S156" s="128"/>
      <c r="T156" s="128"/>
      <c r="U156" s="128"/>
      <c r="V156" s="46"/>
      <c r="W156" s="46"/>
      <c r="X156" s="46"/>
      <c r="Y156" s="46"/>
      <c r="Z156" s="46"/>
    </row>
    <row r="157" spans="1:26" ht="39.950000000000003" customHeight="1" x14ac:dyDescent="0.45">
      <c r="A157" s="155"/>
      <c r="B157" s="101"/>
      <c r="C157" s="66">
        <v>154</v>
      </c>
      <c r="D157" s="75" t="s">
        <v>472</v>
      </c>
      <c r="E157" s="104" t="s">
        <v>706</v>
      </c>
      <c r="F157" s="49" t="s">
        <v>35</v>
      </c>
      <c r="G157" s="49" t="s">
        <v>40</v>
      </c>
      <c r="H157" s="94">
        <v>45.91</v>
      </c>
      <c r="I157" s="32">
        <v>5</v>
      </c>
      <c r="J157" s="38">
        <f>I157-(SUM(L157:Z157))</f>
        <v>3</v>
      </c>
      <c r="K157" s="39" t="str">
        <f t="shared" si="3"/>
        <v>OK</v>
      </c>
      <c r="L157" s="128"/>
      <c r="M157" s="128"/>
      <c r="N157" s="128"/>
      <c r="O157" s="128"/>
      <c r="P157" s="128">
        <v>2</v>
      </c>
      <c r="Q157" s="128"/>
      <c r="R157" s="128"/>
      <c r="S157" s="128"/>
      <c r="T157" s="128"/>
      <c r="U157" s="128"/>
      <c r="V157" s="46"/>
      <c r="W157" s="46"/>
      <c r="X157" s="46"/>
      <c r="Y157" s="46"/>
      <c r="Z157" s="46"/>
    </row>
    <row r="158" spans="1:26" ht="39.950000000000003" customHeight="1" x14ac:dyDescent="0.45">
      <c r="A158" s="155"/>
      <c r="B158" s="101"/>
      <c r="C158" s="66">
        <v>155</v>
      </c>
      <c r="D158" s="75" t="s">
        <v>144</v>
      </c>
      <c r="E158" s="104" t="s">
        <v>707</v>
      </c>
      <c r="F158" s="49" t="s">
        <v>35</v>
      </c>
      <c r="G158" s="49" t="s">
        <v>40</v>
      </c>
      <c r="H158" s="94">
        <v>15.93</v>
      </c>
      <c r="I158" s="32">
        <v>6</v>
      </c>
      <c r="J158" s="38">
        <f>I158-(SUM(L158:Z158))</f>
        <v>2</v>
      </c>
      <c r="K158" s="39" t="str">
        <f t="shared" si="3"/>
        <v>OK</v>
      </c>
      <c r="L158" s="128"/>
      <c r="M158" s="128">
        <v>2</v>
      </c>
      <c r="N158" s="128"/>
      <c r="O158" s="128"/>
      <c r="P158" s="128">
        <v>2</v>
      </c>
      <c r="Q158" s="128"/>
      <c r="R158" s="128"/>
      <c r="S158" s="128"/>
      <c r="T158" s="128"/>
      <c r="U158" s="128"/>
      <c r="V158" s="46"/>
      <c r="W158" s="46"/>
      <c r="X158" s="46"/>
      <c r="Y158" s="46"/>
      <c r="Z158" s="46"/>
    </row>
    <row r="159" spans="1:26" ht="39.950000000000003" customHeight="1" x14ac:dyDescent="0.45">
      <c r="A159" s="155"/>
      <c r="B159" s="101"/>
      <c r="C159" s="66">
        <v>156</v>
      </c>
      <c r="D159" s="75" t="s">
        <v>145</v>
      </c>
      <c r="E159" s="104" t="s">
        <v>708</v>
      </c>
      <c r="F159" s="49" t="s">
        <v>146</v>
      </c>
      <c r="G159" s="49" t="s">
        <v>40</v>
      </c>
      <c r="H159" s="94">
        <v>3.71</v>
      </c>
      <c r="I159" s="32">
        <v>20</v>
      </c>
      <c r="J159" s="38">
        <f>I159-(SUM(L159:Z159))</f>
        <v>7</v>
      </c>
      <c r="K159" s="39" t="str">
        <f t="shared" si="3"/>
        <v>OK</v>
      </c>
      <c r="L159" s="128"/>
      <c r="M159" s="128">
        <v>10</v>
      </c>
      <c r="N159" s="128"/>
      <c r="O159" s="128"/>
      <c r="P159" s="128">
        <v>3</v>
      </c>
      <c r="Q159" s="128"/>
      <c r="R159" s="128"/>
      <c r="S159" s="128"/>
      <c r="T159" s="128"/>
      <c r="U159" s="128"/>
      <c r="V159" s="46"/>
      <c r="W159" s="46"/>
      <c r="X159" s="46"/>
      <c r="Y159" s="46"/>
      <c r="Z159" s="46"/>
    </row>
    <row r="160" spans="1:26" ht="39.950000000000003" customHeight="1" x14ac:dyDescent="0.45">
      <c r="A160" s="155"/>
      <c r="B160" s="157" t="s">
        <v>514</v>
      </c>
      <c r="C160" s="66">
        <v>157</v>
      </c>
      <c r="D160" s="75" t="s">
        <v>147</v>
      </c>
      <c r="E160" s="104" t="s">
        <v>709</v>
      </c>
      <c r="F160" s="49" t="s">
        <v>35</v>
      </c>
      <c r="G160" s="49" t="s">
        <v>40</v>
      </c>
      <c r="H160" s="94">
        <v>9.58</v>
      </c>
      <c r="I160" s="32">
        <v>5</v>
      </c>
      <c r="J160" s="38">
        <f>I160-(SUM(L160:Z160))</f>
        <v>5</v>
      </c>
      <c r="K160" s="39" t="str">
        <f t="shared" si="3"/>
        <v>OK</v>
      </c>
      <c r="L160" s="128"/>
      <c r="M160" s="128"/>
      <c r="N160" s="128"/>
      <c r="O160" s="128"/>
      <c r="P160" s="128"/>
      <c r="Q160" s="128"/>
      <c r="R160" s="128"/>
      <c r="S160" s="128"/>
      <c r="T160" s="128"/>
      <c r="U160" s="128"/>
      <c r="V160" s="46"/>
      <c r="W160" s="46"/>
      <c r="X160" s="46"/>
      <c r="Y160" s="46"/>
      <c r="Z160" s="46"/>
    </row>
    <row r="161" spans="1:26" ht="39.950000000000003" customHeight="1" x14ac:dyDescent="0.45">
      <c r="A161" s="155"/>
      <c r="B161" s="157"/>
      <c r="C161" s="66">
        <v>158</v>
      </c>
      <c r="D161" s="80" t="s">
        <v>473</v>
      </c>
      <c r="E161" s="111" t="s">
        <v>710</v>
      </c>
      <c r="F161" s="49" t="s">
        <v>435</v>
      </c>
      <c r="G161" s="50" t="s">
        <v>40</v>
      </c>
      <c r="H161" s="94">
        <v>4.4000000000000004</v>
      </c>
      <c r="I161" s="32">
        <v>6</v>
      </c>
      <c r="J161" s="38">
        <f>I161-(SUM(L161:Z161))</f>
        <v>0</v>
      </c>
      <c r="K161" s="39" t="str">
        <f t="shared" si="3"/>
        <v>OK</v>
      </c>
      <c r="L161" s="128">
        <v>6</v>
      </c>
      <c r="M161" s="128"/>
      <c r="N161" s="128"/>
      <c r="O161" s="128"/>
      <c r="P161" s="128"/>
      <c r="Q161" s="128"/>
      <c r="R161" s="128"/>
      <c r="S161" s="128"/>
      <c r="T161" s="128"/>
      <c r="U161" s="128"/>
      <c r="V161" s="46"/>
      <c r="W161" s="46"/>
      <c r="X161" s="46"/>
      <c r="Y161" s="46"/>
      <c r="Z161" s="46"/>
    </row>
    <row r="162" spans="1:26" ht="39.950000000000003" customHeight="1" x14ac:dyDescent="0.45">
      <c r="A162" s="155"/>
      <c r="B162" s="157"/>
      <c r="C162" s="66">
        <v>159</v>
      </c>
      <c r="D162" s="81" t="s">
        <v>474</v>
      </c>
      <c r="E162" s="112" t="s">
        <v>711</v>
      </c>
      <c r="F162" s="49" t="s">
        <v>228</v>
      </c>
      <c r="G162" s="50" t="s">
        <v>40</v>
      </c>
      <c r="H162" s="94">
        <v>11.69</v>
      </c>
      <c r="I162" s="32">
        <v>8</v>
      </c>
      <c r="J162" s="38">
        <f>I162-(SUM(L162:Z162))</f>
        <v>3</v>
      </c>
      <c r="K162" s="39" t="str">
        <f t="shared" si="3"/>
        <v>OK</v>
      </c>
      <c r="L162" s="128"/>
      <c r="M162" s="128"/>
      <c r="N162" s="128"/>
      <c r="O162" s="128"/>
      <c r="P162" s="128">
        <v>5</v>
      </c>
      <c r="Q162" s="128"/>
      <c r="R162" s="128"/>
      <c r="S162" s="128"/>
      <c r="T162" s="128"/>
      <c r="U162" s="128"/>
      <c r="V162" s="46"/>
      <c r="W162" s="46"/>
      <c r="X162" s="46"/>
      <c r="Y162" s="46"/>
      <c r="Z162" s="46"/>
    </row>
    <row r="163" spans="1:26" ht="39.950000000000003" customHeight="1" x14ac:dyDescent="0.45">
      <c r="A163" s="155"/>
      <c r="B163" s="157"/>
      <c r="C163" s="66">
        <v>160</v>
      </c>
      <c r="D163" s="81" t="s">
        <v>475</v>
      </c>
      <c r="E163" s="112" t="s">
        <v>712</v>
      </c>
      <c r="F163" s="49" t="s">
        <v>476</v>
      </c>
      <c r="G163" s="50" t="s">
        <v>40</v>
      </c>
      <c r="H163" s="94">
        <v>19.25</v>
      </c>
      <c r="I163" s="32">
        <v>10</v>
      </c>
      <c r="J163" s="38">
        <f>I163-(SUM(L163:Z163))</f>
        <v>6</v>
      </c>
      <c r="K163" s="39" t="str">
        <f t="shared" si="3"/>
        <v>OK</v>
      </c>
      <c r="L163" s="128"/>
      <c r="M163" s="128">
        <v>2</v>
      </c>
      <c r="N163" s="128"/>
      <c r="O163" s="128"/>
      <c r="P163" s="128">
        <v>2</v>
      </c>
      <c r="Q163" s="128"/>
      <c r="R163" s="128"/>
      <c r="S163" s="128"/>
      <c r="T163" s="128"/>
      <c r="U163" s="128"/>
      <c r="V163" s="46"/>
      <c r="W163" s="46"/>
      <c r="X163" s="46"/>
      <c r="Y163" s="46"/>
      <c r="Z163" s="46"/>
    </row>
    <row r="164" spans="1:26" ht="39.950000000000003" customHeight="1" x14ac:dyDescent="0.45">
      <c r="A164" s="155"/>
      <c r="B164" s="157"/>
      <c r="C164" s="66">
        <v>161</v>
      </c>
      <c r="D164" s="75" t="s">
        <v>148</v>
      </c>
      <c r="E164" s="104" t="s">
        <v>713</v>
      </c>
      <c r="F164" s="49" t="s">
        <v>35</v>
      </c>
      <c r="G164" s="49" t="s">
        <v>40</v>
      </c>
      <c r="H164" s="94">
        <v>4.4400000000000004</v>
      </c>
      <c r="I164" s="32">
        <v>20</v>
      </c>
      <c r="J164" s="38">
        <f>I164-(SUM(L164:Z164))</f>
        <v>12</v>
      </c>
      <c r="K164" s="39" t="str">
        <f t="shared" si="3"/>
        <v>OK</v>
      </c>
      <c r="L164" s="128"/>
      <c r="M164" s="128">
        <v>5</v>
      </c>
      <c r="N164" s="128"/>
      <c r="O164" s="128"/>
      <c r="P164" s="128">
        <v>3</v>
      </c>
      <c r="Q164" s="128"/>
      <c r="R164" s="128"/>
      <c r="S164" s="128"/>
      <c r="T164" s="128"/>
      <c r="U164" s="128"/>
      <c r="V164" s="46"/>
      <c r="W164" s="46"/>
      <c r="X164" s="46"/>
      <c r="Y164" s="46"/>
      <c r="Z164" s="46"/>
    </row>
    <row r="165" spans="1:26" ht="39.950000000000003" customHeight="1" x14ac:dyDescent="0.45">
      <c r="A165" s="155"/>
      <c r="B165" s="157"/>
      <c r="C165" s="66">
        <v>162</v>
      </c>
      <c r="D165" s="75" t="s">
        <v>149</v>
      </c>
      <c r="E165" s="104" t="s">
        <v>714</v>
      </c>
      <c r="F165" s="49" t="s">
        <v>44</v>
      </c>
      <c r="G165" s="49" t="s">
        <v>40</v>
      </c>
      <c r="H165" s="94">
        <v>12.33</v>
      </c>
      <c r="I165" s="32">
        <v>25</v>
      </c>
      <c r="J165" s="38">
        <f>I165-(SUM(L165:Z165))</f>
        <v>11</v>
      </c>
      <c r="K165" s="39" t="str">
        <f t="shared" si="3"/>
        <v>OK</v>
      </c>
      <c r="L165" s="128"/>
      <c r="M165" s="128">
        <v>12</v>
      </c>
      <c r="N165" s="128"/>
      <c r="O165" s="128"/>
      <c r="P165" s="128">
        <v>2</v>
      </c>
      <c r="Q165" s="128"/>
      <c r="R165" s="128"/>
      <c r="S165" s="128"/>
      <c r="T165" s="128"/>
      <c r="U165" s="128"/>
      <c r="V165" s="46"/>
      <c r="W165" s="46"/>
      <c r="X165" s="46"/>
      <c r="Y165" s="46"/>
      <c r="Z165" s="46"/>
    </row>
    <row r="166" spans="1:26" ht="39.950000000000003" customHeight="1" x14ac:dyDescent="0.45">
      <c r="A166" s="155"/>
      <c r="B166" s="157"/>
      <c r="C166" s="66">
        <v>163</v>
      </c>
      <c r="D166" s="75" t="s">
        <v>150</v>
      </c>
      <c r="E166" s="104" t="s">
        <v>715</v>
      </c>
      <c r="F166" s="49" t="s">
        <v>35</v>
      </c>
      <c r="G166" s="49" t="s">
        <v>40</v>
      </c>
      <c r="H166" s="94">
        <v>4.96</v>
      </c>
      <c r="I166" s="32">
        <v>25</v>
      </c>
      <c r="J166" s="38">
        <f>I166-(SUM(L166:Z166))</f>
        <v>15</v>
      </c>
      <c r="K166" s="39" t="str">
        <f t="shared" si="3"/>
        <v>OK</v>
      </c>
      <c r="L166" s="128"/>
      <c r="M166" s="128">
        <v>5</v>
      </c>
      <c r="N166" s="128"/>
      <c r="O166" s="128"/>
      <c r="P166" s="128">
        <v>5</v>
      </c>
      <c r="Q166" s="128"/>
      <c r="R166" s="128"/>
      <c r="S166" s="128"/>
      <c r="T166" s="128"/>
      <c r="U166" s="128"/>
      <c r="V166" s="46"/>
      <c r="W166" s="46"/>
      <c r="X166" s="46"/>
      <c r="Y166" s="46"/>
      <c r="Z166" s="46"/>
    </row>
    <row r="167" spans="1:26" ht="39.950000000000003" customHeight="1" x14ac:dyDescent="0.45">
      <c r="A167" s="155"/>
      <c r="B167" s="157"/>
      <c r="C167" s="66">
        <v>164</v>
      </c>
      <c r="D167" s="75" t="s">
        <v>151</v>
      </c>
      <c r="E167" s="104" t="s">
        <v>716</v>
      </c>
      <c r="F167" s="49" t="s">
        <v>35</v>
      </c>
      <c r="G167" s="49" t="s">
        <v>40</v>
      </c>
      <c r="H167" s="94">
        <v>6.22</v>
      </c>
      <c r="I167" s="32">
        <v>40</v>
      </c>
      <c r="J167" s="38">
        <f>I167-(SUM(L167:Z167))</f>
        <v>25</v>
      </c>
      <c r="K167" s="39" t="str">
        <f t="shared" si="3"/>
        <v>OK</v>
      </c>
      <c r="L167" s="128"/>
      <c r="M167" s="128">
        <v>12</v>
      </c>
      <c r="N167" s="128"/>
      <c r="O167" s="128"/>
      <c r="P167" s="128">
        <v>3</v>
      </c>
      <c r="Q167" s="128"/>
      <c r="R167" s="128"/>
      <c r="S167" s="128"/>
      <c r="T167" s="128"/>
      <c r="U167" s="128"/>
      <c r="V167" s="46"/>
      <c r="W167" s="46"/>
      <c r="X167" s="46"/>
      <c r="Y167" s="46"/>
      <c r="Z167" s="46"/>
    </row>
    <row r="168" spans="1:26" ht="39.950000000000003" customHeight="1" x14ac:dyDescent="0.45">
      <c r="A168" s="155"/>
      <c r="B168" s="157"/>
      <c r="C168" s="66">
        <v>165</v>
      </c>
      <c r="D168" s="75" t="s">
        <v>477</v>
      </c>
      <c r="E168" s="104" t="s">
        <v>717</v>
      </c>
      <c r="F168" s="49" t="s">
        <v>35</v>
      </c>
      <c r="G168" s="49" t="s">
        <v>40</v>
      </c>
      <c r="H168" s="94">
        <v>3.85</v>
      </c>
      <c r="I168" s="32">
        <v>5</v>
      </c>
      <c r="J168" s="38">
        <f>I168-(SUM(L168:Z168))</f>
        <v>2</v>
      </c>
      <c r="K168" s="39" t="str">
        <f t="shared" si="3"/>
        <v>OK</v>
      </c>
      <c r="L168" s="128"/>
      <c r="M168" s="128"/>
      <c r="N168" s="128"/>
      <c r="O168" s="128"/>
      <c r="P168" s="128">
        <v>3</v>
      </c>
      <c r="Q168" s="128"/>
      <c r="R168" s="128"/>
      <c r="S168" s="128"/>
      <c r="T168" s="128"/>
      <c r="U168" s="128"/>
      <c r="V168" s="46"/>
      <c r="W168" s="46"/>
      <c r="X168" s="46"/>
      <c r="Y168" s="46"/>
      <c r="Z168" s="46"/>
    </row>
    <row r="169" spans="1:26" ht="39.950000000000003" customHeight="1" x14ac:dyDescent="0.45">
      <c r="A169" s="155"/>
      <c r="B169" s="157"/>
      <c r="C169" s="66">
        <v>166</v>
      </c>
      <c r="D169" s="75" t="s">
        <v>152</v>
      </c>
      <c r="E169" s="104" t="s">
        <v>718</v>
      </c>
      <c r="F169" s="49" t="s">
        <v>35</v>
      </c>
      <c r="G169" s="49" t="s">
        <v>40</v>
      </c>
      <c r="H169" s="94">
        <v>1.66</v>
      </c>
      <c r="I169" s="32">
        <v>20</v>
      </c>
      <c r="J169" s="38">
        <f>I169-(SUM(L169:Z169))</f>
        <v>10</v>
      </c>
      <c r="K169" s="39" t="str">
        <f t="shared" si="3"/>
        <v>OK</v>
      </c>
      <c r="L169" s="128"/>
      <c r="M169" s="128"/>
      <c r="N169" s="128"/>
      <c r="O169" s="128"/>
      <c r="P169" s="128">
        <v>10</v>
      </c>
      <c r="Q169" s="128"/>
      <c r="R169" s="128"/>
      <c r="S169" s="128"/>
      <c r="T169" s="128"/>
      <c r="U169" s="128"/>
      <c r="V169" s="46"/>
      <c r="W169" s="46"/>
      <c r="X169" s="46"/>
      <c r="Y169" s="46"/>
      <c r="Z169" s="46"/>
    </row>
    <row r="170" spans="1:26" ht="39.950000000000003" customHeight="1" x14ac:dyDescent="0.45">
      <c r="A170" s="155"/>
      <c r="B170" s="157"/>
      <c r="C170" s="66">
        <v>167</v>
      </c>
      <c r="D170" s="75" t="s">
        <v>153</v>
      </c>
      <c r="E170" s="104" t="s">
        <v>719</v>
      </c>
      <c r="F170" s="49" t="s">
        <v>35</v>
      </c>
      <c r="G170" s="49" t="s">
        <v>40</v>
      </c>
      <c r="H170" s="94">
        <v>23.84</v>
      </c>
      <c r="I170" s="32">
        <v>20</v>
      </c>
      <c r="J170" s="38">
        <f>I170-(SUM(L170:Z170))</f>
        <v>20</v>
      </c>
      <c r="K170" s="39" t="str">
        <f t="shared" si="3"/>
        <v>OK</v>
      </c>
      <c r="L170" s="128"/>
      <c r="M170" s="128"/>
      <c r="N170" s="128"/>
      <c r="O170" s="128"/>
      <c r="P170" s="128"/>
      <c r="Q170" s="128"/>
      <c r="R170" s="128"/>
      <c r="S170" s="128"/>
      <c r="T170" s="128"/>
      <c r="U170" s="128"/>
      <c r="V170" s="46"/>
      <c r="W170" s="46"/>
      <c r="X170" s="46"/>
      <c r="Y170" s="46"/>
      <c r="Z170" s="46"/>
    </row>
    <row r="171" spans="1:26" ht="39.950000000000003" customHeight="1" x14ac:dyDescent="0.45">
      <c r="A171" s="155"/>
      <c r="B171" s="157"/>
      <c r="C171" s="66">
        <v>168</v>
      </c>
      <c r="D171" s="75" t="s">
        <v>154</v>
      </c>
      <c r="E171" s="104" t="s">
        <v>720</v>
      </c>
      <c r="F171" s="49" t="s">
        <v>31</v>
      </c>
      <c r="G171" s="49" t="s">
        <v>40</v>
      </c>
      <c r="H171" s="94">
        <v>10.83</v>
      </c>
      <c r="I171" s="32">
        <v>0</v>
      </c>
      <c r="J171" s="38">
        <f>I171-(SUM(L171:Z171))</f>
        <v>0</v>
      </c>
      <c r="K171" s="39" t="str">
        <f t="shared" si="3"/>
        <v>OK</v>
      </c>
      <c r="L171" s="128"/>
      <c r="M171" s="128"/>
      <c r="N171" s="128"/>
      <c r="O171" s="128"/>
      <c r="P171" s="128"/>
      <c r="Q171" s="128"/>
      <c r="R171" s="128"/>
      <c r="S171" s="128"/>
      <c r="T171" s="128"/>
      <c r="U171" s="128"/>
      <c r="V171" s="46"/>
      <c r="W171" s="46"/>
      <c r="X171" s="46"/>
      <c r="Y171" s="46"/>
      <c r="Z171" s="46"/>
    </row>
    <row r="172" spans="1:26" ht="39.950000000000003" customHeight="1" x14ac:dyDescent="0.45">
      <c r="A172" s="155"/>
      <c r="B172" s="157"/>
      <c r="C172" s="66">
        <v>169</v>
      </c>
      <c r="D172" s="75" t="s">
        <v>721</v>
      </c>
      <c r="E172" s="104" t="s">
        <v>722</v>
      </c>
      <c r="F172" s="49" t="s">
        <v>32</v>
      </c>
      <c r="G172" s="49" t="s">
        <v>40</v>
      </c>
      <c r="H172" s="94">
        <v>6.62</v>
      </c>
      <c r="I172" s="32">
        <v>10</v>
      </c>
      <c r="J172" s="38">
        <f>I172-(SUM(L172:Z172))</f>
        <v>10</v>
      </c>
      <c r="K172" s="39" t="str">
        <f t="shared" si="3"/>
        <v>OK</v>
      </c>
      <c r="L172" s="128"/>
      <c r="M172" s="128"/>
      <c r="N172" s="128"/>
      <c r="O172" s="128"/>
      <c r="P172" s="128"/>
      <c r="Q172" s="128"/>
      <c r="R172" s="128"/>
      <c r="S172" s="128"/>
      <c r="T172" s="128"/>
      <c r="U172" s="128"/>
      <c r="V172" s="46"/>
      <c r="W172" s="46"/>
      <c r="X172" s="46"/>
      <c r="Y172" s="46"/>
      <c r="Z172" s="46"/>
    </row>
    <row r="173" spans="1:26" ht="39.950000000000003" customHeight="1" x14ac:dyDescent="0.45">
      <c r="A173" s="155"/>
      <c r="B173" s="157"/>
      <c r="C173" s="66">
        <v>170</v>
      </c>
      <c r="D173" s="75" t="s">
        <v>155</v>
      </c>
      <c r="E173" s="104" t="s">
        <v>723</v>
      </c>
      <c r="F173" s="49" t="s">
        <v>32</v>
      </c>
      <c r="G173" s="49" t="s">
        <v>40</v>
      </c>
      <c r="H173" s="94">
        <v>13.77</v>
      </c>
      <c r="I173" s="32">
        <v>15</v>
      </c>
      <c r="J173" s="38">
        <f>I173-(SUM(L173:Z173))</f>
        <v>10</v>
      </c>
      <c r="K173" s="39" t="str">
        <f t="shared" si="3"/>
        <v>OK</v>
      </c>
      <c r="L173" s="128"/>
      <c r="M173" s="128">
        <v>5</v>
      </c>
      <c r="N173" s="128"/>
      <c r="O173" s="128"/>
      <c r="P173" s="128"/>
      <c r="Q173" s="128"/>
      <c r="R173" s="128"/>
      <c r="S173" s="128"/>
      <c r="T173" s="128"/>
      <c r="U173" s="128"/>
      <c r="V173" s="46"/>
      <c r="W173" s="46"/>
      <c r="X173" s="46"/>
      <c r="Y173" s="46"/>
      <c r="Z173" s="46"/>
    </row>
    <row r="174" spans="1:26" ht="39.950000000000003" customHeight="1" x14ac:dyDescent="0.45">
      <c r="A174" s="155"/>
      <c r="B174" s="157"/>
      <c r="C174" s="66">
        <v>171</v>
      </c>
      <c r="D174" s="75" t="s">
        <v>436</v>
      </c>
      <c r="E174" s="104" t="s">
        <v>724</v>
      </c>
      <c r="F174" s="49" t="s">
        <v>437</v>
      </c>
      <c r="G174" s="49" t="s">
        <v>40</v>
      </c>
      <c r="H174" s="94">
        <v>10.53</v>
      </c>
      <c r="I174" s="32">
        <v>58</v>
      </c>
      <c r="J174" s="38">
        <f>I174-(SUM(L174:Z174))</f>
        <v>48</v>
      </c>
      <c r="K174" s="39" t="str">
        <f t="shared" si="3"/>
        <v>OK</v>
      </c>
      <c r="L174" s="128"/>
      <c r="M174" s="128"/>
      <c r="N174" s="128"/>
      <c r="O174" s="128"/>
      <c r="P174" s="128">
        <v>10</v>
      </c>
      <c r="Q174" s="128"/>
      <c r="R174" s="128"/>
      <c r="S174" s="128"/>
      <c r="T174" s="128"/>
      <c r="U174" s="128"/>
      <c r="V174" s="46"/>
      <c r="W174" s="46"/>
      <c r="X174" s="46"/>
      <c r="Y174" s="46"/>
      <c r="Z174" s="46"/>
    </row>
    <row r="175" spans="1:26" ht="39.950000000000003" customHeight="1" x14ac:dyDescent="0.45">
      <c r="A175" s="155"/>
      <c r="B175" s="157"/>
      <c r="C175" s="66">
        <v>172</v>
      </c>
      <c r="D175" s="75" t="s">
        <v>449</v>
      </c>
      <c r="E175" s="104" t="s">
        <v>725</v>
      </c>
      <c r="F175" s="49" t="s">
        <v>228</v>
      </c>
      <c r="G175" s="49" t="s">
        <v>40</v>
      </c>
      <c r="H175" s="94">
        <v>132.34</v>
      </c>
      <c r="I175" s="32">
        <v>10</v>
      </c>
      <c r="J175" s="38">
        <f>I175-(SUM(L175:Z175))</f>
        <v>9</v>
      </c>
      <c r="K175" s="39" t="str">
        <f t="shared" si="3"/>
        <v>OK</v>
      </c>
      <c r="L175" s="128"/>
      <c r="M175" s="128"/>
      <c r="N175" s="128"/>
      <c r="O175" s="128"/>
      <c r="P175" s="128">
        <v>1</v>
      </c>
      <c r="Q175" s="128"/>
      <c r="R175" s="128"/>
      <c r="S175" s="128"/>
      <c r="T175" s="128"/>
      <c r="U175" s="128"/>
      <c r="V175" s="46"/>
      <c r="W175" s="46"/>
      <c r="X175" s="46"/>
      <c r="Y175" s="46"/>
      <c r="Z175" s="46"/>
    </row>
    <row r="176" spans="1:26" ht="39.950000000000003" customHeight="1" x14ac:dyDescent="0.45">
      <c r="A176" s="155"/>
      <c r="B176" s="157"/>
      <c r="C176" s="65">
        <v>173</v>
      </c>
      <c r="D176" s="74" t="s">
        <v>726</v>
      </c>
      <c r="E176" s="103" t="s">
        <v>727</v>
      </c>
      <c r="F176" s="64" t="s">
        <v>131</v>
      </c>
      <c r="G176" s="64" t="s">
        <v>40</v>
      </c>
      <c r="H176" s="93">
        <v>60.13</v>
      </c>
      <c r="I176" s="32"/>
      <c r="J176" s="38">
        <f>I176-(SUM(L176:Z176))</f>
        <v>0</v>
      </c>
      <c r="K176" s="39" t="str">
        <f t="shared" si="3"/>
        <v>OK</v>
      </c>
      <c r="L176" s="128"/>
      <c r="M176" s="128"/>
      <c r="N176" s="128"/>
      <c r="O176" s="128"/>
      <c r="P176" s="128"/>
      <c r="Q176" s="128"/>
      <c r="R176" s="128"/>
      <c r="S176" s="128"/>
      <c r="T176" s="128"/>
      <c r="U176" s="128"/>
      <c r="V176" s="46"/>
      <c r="W176" s="46"/>
      <c r="X176" s="46"/>
      <c r="Y176" s="46"/>
      <c r="Z176" s="46"/>
    </row>
    <row r="177" spans="1:26" ht="39.950000000000003" customHeight="1" x14ac:dyDescent="0.45">
      <c r="A177" s="155"/>
      <c r="B177" s="157"/>
      <c r="C177" s="65">
        <v>174</v>
      </c>
      <c r="D177" s="74" t="s">
        <v>728</v>
      </c>
      <c r="E177" s="103" t="s">
        <v>729</v>
      </c>
      <c r="F177" s="64" t="s">
        <v>35</v>
      </c>
      <c r="G177" s="64" t="s">
        <v>40</v>
      </c>
      <c r="H177" s="93">
        <v>66.92</v>
      </c>
      <c r="I177" s="32"/>
      <c r="J177" s="38">
        <f>I177-(SUM(L177:Z177))</f>
        <v>0</v>
      </c>
      <c r="K177" s="39" t="str">
        <f t="shared" si="3"/>
        <v>OK</v>
      </c>
      <c r="L177" s="128"/>
      <c r="M177" s="128"/>
      <c r="N177" s="128"/>
      <c r="O177" s="128"/>
      <c r="P177" s="128"/>
      <c r="Q177" s="128"/>
      <c r="R177" s="128"/>
      <c r="S177" s="128"/>
      <c r="T177" s="128"/>
      <c r="U177" s="128"/>
      <c r="V177" s="46"/>
      <c r="W177" s="46"/>
      <c r="X177" s="46"/>
      <c r="Y177" s="46"/>
      <c r="Z177" s="46"/>
    </row>
    <row r="178" spans="1:26" ht="39.950000000000003" customHeight="1" x14ac:dyDescent="0.45">
      <c r="A178" s="155"/>
      <c r="B178" s="157"/>
      <c r="C178" s="65">
        <v>175</v>
      </c>
      <c r="D178" s="74" t="s">
        <v>730</v>
      </c>
      <c r="E178" s="103" t="s">
        <v>731</v>
      </c>
      <c r="F178" s="64" t="s">
        <v>35</v>
      </c>
      <c r="G178" s="64" t="s">
        <v>40</v>
      </c>
      <c r="H178" s="93">
        <v>6.14</v>
      </c>
      <c r="I178" s="32"/>
      <c r="J178" s="38">
        <f>I178-(SUM(L178:Z178))</f>
        <v>0</v>
      </c>
      <c r="K178" s="39" t="str">
        <f t="shared" si="3"/>
        <v>OK</v>
      </c>
      <c r="L178" s="128"/>
      <c r="M178" s="128"/>
      <c r="N178" s="128"/>
      <c r="O178" s="128"/>
      <c r="P178" s="128"/>
      <c r="Q178" s="128"/>
      <c r="R178" s="128"/>
      <c r="S178" s="128"/>
      <c r="T178" s="128"/>
      <c r="U178" s="128"/>
      <c r="V178" s="46"/>
      <c r="W178" s="46"/>
      <c r="X178" s="46"/>
      <c r="Y178" s="46"/>
      <c r="Z178" s="46"/>
    </row>
    <row r="179" spans="1:26" ht="39.950000000000003" customHeight="1" x14ac:dyDescent="0.45">
      <c r="A179" s="155"/>
      <c r="B179" s="157"/>
      <c r="C179" s="63">
        <v>176</v>
      </c>
      <c r="D179" s="81" t="s">
        <v>732</v>
      </c>
      <c r="E179" s="112" t="s">
        <v>733</v>
      </c>
      <c r="F179" s="49" t="s">
        <v>4</v>
      </c>
      <c r="G179" s="64" t="s">
        <v>40</v>
      </c>
      <c r="H179" s="93">
        <v>36.56</v>
      </c>
      <c r="I179" s="32"/>
      <c r="J179" s="38">
        <f>I179-(SUM(L179:Z179))</f>
        <v>0</v>
      </c>
      <c r="K179" s="39" t="str">
        <f t="shared" si="3"/>
        <v>OK</v>
      </c>
      <c r="L179" s="128"/>
      <c r="M179" s="128"/>
      <c r="N179" s="128"/>
      <c r="O179" s="128"/>
      <c r="P179" s="128"/>
      <c r="Q179" s="128"/>
      <c r="R179" s="128"/>
      <c r="S179" s="128"/>
      <c r="T179" s="128"/>
      <c r="U179" s="128"/>
      <c r="V179" s="46"/>
      <c r="W179" s="46"/>
      <c r="X179" s="46"/>
      <c r="Y179" s="46"/>
      <c r="Z179" s="46"/>
    </row>
    <row r="180" spans="1:26" ht="39.950000000000003" customHeight="1" x14ac:dyDescent="0.45">
      <c r="A180" s="155"/>
      <c r="B180" s="157"/>
      <c r="C180" s="63">
        <v>177</v>
      </c>
      <c r="D180" s="73" t="s">
        <v>734</v>
      </c>
      <c r="E180" s="102" t="s">
        <v>735</v>
      </c>
      <c r="F180" s="64" t="s">
        <v>228</v>
      </c>
      <c r="G180" s="64" t="s">
        <v>40</v>
      </c>
      <c r="H180" s="93">
        <v>60.85</v>
      </c>
      <c r="I180" s="32"/>
      <c r="J180" s="38">
        <f>I180-(SUM(L180:Z180))</f>
        <v>0</v>
      </c>
      <c r="K180" s="39" t="str">
        <f t="shared" si="3"/>
        <v>OK</v>
      </c>
      <c r="L180" s="128"/>
      <c r="M180" s="128"/>
      <c r="N180" s="128"/>
      <c r="O180" s="128"/>
      <c r="P180" s="128"/>
      <c r="Q180" s="128"/>
      <c r="R180" s="128"/>
      <c r="S180" s="128"/>
      <c r="T180" s="128"/>
      <c r="U180" s="128"/>
      <c r="V180" s="46"/>
      <c r="W180" s="46"/>
      <c r="X180" s="46"/>
      <c r="Y180" s="46"/>
      <c r="Z180" s="46"/>
    </row>
    <row r="181" spans="1:26" ht="39.950000000000003" customHeight="1" x14ac:dyDescent="0.45">
      <c r="A181" s="155"/>
      <c r="B181" s="157"/>
      <c r="C181" s="65">
        <v>178</v>
      </c>
      <c r="D181" s="74" t="s">
        <v>736</v>
      </c>
      <c r="E181" s="103" t="s">
        <v>737</v>
      </c>
      <c r="F181" s="48" t="s">
        <v>35</v>
      </c>
      <c r="G181" s="64" t="s">
        <v>40</v>
      </c>
      <c r="H181" s="93">
        <v>17.39</v>
      </c>
      <c r="I181" s="32"/>
      <c r="J181" s="38">
        <f>I181-(SUM(L181:Z181))</f>
        <v>0</v>
      </c>
      <c r="K181" s="39" t="str">
        <f t="shared" si="3"/>
        <v>OK</v>
      </c>
      <c r="L181" s="128"/>
      <c r="M181" s="128"/>
      <c r="N181" s="128"/>
      <c r="O181" s="128"/>
      <c r="P181" s="128"/>
      <c r="Q181" s="128"/>
      <c r="R181" s="128"/>
      <c r="S181" s="128"/>
      <c r="T181" s="128"/>
      <c r="U181" s="128"/>
      <c r="V181" s="46"/>
      <c r="W181" s="46"/>
      <c r="X181" s="46"/>
      <c r="Y181" s="46"/>
      <c r="Z181" s="46"/>
    </row>
    <row r="182" spans="1:26" ht="39.950000000000003" customHeight="1" x14ac:dyDescent="0.45">
      <c r="A182" s="156"/>
      <c r="B182" s="158"/>
      <c r="C182" s="65">
        <v>179</v>
      </c>
      <c r="D182" s="74" t="s">
        <v>738</v>
      </c>
      <c r="E182" s="103" t="s">
        <v>739</v>
      </c>
      <c r="F182" s="64" t="s">
        <v>131</v>
      </c>
      <c r="G182" s="64" t="s">
        <v>40</v>
      </c>
      <c r="H182" s="93">
        <v>12.07</v>
      </c>
      <c r="I182" s="32"/>
      <c r="J182" s="38">
        <f>I182-(SUM(L182:Z182))</f>
        <v>0</v>
      </c>
      <c r="K182" s="39" t="str">
        <f t="shared" si="3"/>
        <v>OK</v>
      </c>
      <c r="L182" s="128"/>
      <c r="M182" s="128"/>
      <c r="N182" s="128"/>
      <c r="O182" s="128"/>
      <c r="P182" s="128"/>
      <c r="Q182" s="128"/>
      <c r="R182" s="128"/>
      <c r="S182" s="128"/>
      <c r="T182" s="128"/>
      <c r="U182" s="128"/>
      <c r="V182" s="46"/>
      <c r="W182" s="46"/>
      <c r="X182" s="46"/>
      <c r="Y182" s="46"/>
      <c r="Z182" s="46"/>
    </row>
    <row r="183" spans="1:26" ht="39.950000000000003" customHeight="1" x14ac:dyDescent="0.45">
      <c r="A183" s="139">
        <v>4</v>
      </c>
      <c r="B183" s="151" t="s">
        <v>740</v>
      </c>
      <c r="C183" s="67">
        <v>180</v>
      </c>
      <c r="D183" s="78" t="s">
        <v>156</v>
      </c>
      <c r="E183" s="107" t="s">
        <v>741</v>
      </c>
      <c r="F183" s="51" t="s">
        <v>35</v>
      </c>
      <c r="G183" s="51" t="s">
        <v>157</v>
      </c>
      <c r="H183" s="95">
        <v>8.5</v>
      </c>
      <c r="I183" s="32">
        <v>30</v>
      </c>
      <c r="J183" s="38">
        <f>I183-(SUM(L183:Z183))</f>
        <v>26</v>
      </c>
      <c r="K183" s="39" t="str">
        <f t="shared" si="3"/>
        <v>OK</v>
      </c>
      <c r="L183" s="128"/>
      <c r="M183" s="128"/>
      <c r="N183" s="128"/>
      <c r="O183" s="128"/>
      <c r="P183" s="128"/>
      <c r="Q183" s="128"/>
      <c r="R183" s="128">
        <v>4</v>
      </c>
      <c r="S183" s="128"/>
      <c r="T183" s="128"/>
      <c r="U183" s="128"/>
      <c r="V183" s="46"/>
      <c r="W183" s="46"/>
      <c r="X183" s="46"/>
      <c r="Y183" s="46"/>
      <c r="Z183" s="46"/>
    </row>
    <row r="184" spans="1:26" ht="39.950000000000003" customHeight="1" x14ac:dyDescent="0.45">
      <c r="A184" s="140"/>
      <c r="B184" s="152"/>
      <c r="C184" s="67">
        <v>181</v>
      </c>
      <c r="D184" s="78" t="s">
        <v>158</v>
      </c>
      <c r="E184" s="107" t="s">
        <v>742</v>
      </c>
      <c r="F184" s="51" t="s">
        <v>35</v>
      </c>
      <c r="G184" s="51" t="s">
        <v>157</v>
      </c>
      <c r="H184" s="95">
        <v>1.1599999999999999</v>
      </c>
      <c r="I184" s="32">
        <v>10</v>
      </c>
      <c r="J184" s="38">
        <f>I184-(SUM(L184:Z184))</f>
        <v>5</v>
      </c>
      <c r="K184" s="39" t="str">
        <f t="shared" si="3"/>
        <v>OK</v>
      </c>
      <c r="L184" s="128"/>
      <c r="M184" s="128"/>
      <c r="N184" s="128"/>
      <c r="O184" s="128"/>
      <c r="P184" s="128"/>
      <c r="Q184" s="128"/>
      <c r="R184" s="128">
        <v>5</v>
      </c>
      <c r="S184" s="128"/>
      <c r="T184" s="128"/>
      <c r="U184" s="128"/>
      <c r="V184" s="46"/>
      <c r="W184" s="46"/>
      <c r="X184" s="46"/>
      <c r="Y184" s="46"/>
      <c r="Z184" s="46"/>
    </row>
    <row r="185" spans="1:26" ht="39.950000000000003" customHeight="1" x14ac:dyDescent="0.45">
      <c r="A185" s="140"/>
      <c r="B185" s="152"/>
      <c r="C185" s="67">
        <v>182</v>
      </c>
      <c r="D185" s="78" t="s">
        <v>159</v>
      </c>
      <c r="E185" s="107" t="s">
        <v>741</v>
      </c>
      <c r="F185" s="51" t="s">
        <v>35</v>
      </c>
      <c r="G185" s="51" t="s">
        <v>157</v>
      </c>
      <c r="H185" s="95">
        <v>12</v>
      </c>
      <c r="I185" s="32">
        <v>4</v>
      </c>
      <c r="J185" s="38">
        <f>I185-(SUM(L185:Z185))</f>
        <v>4</v>
      </c>
      <c r="K185" s="39" t="str">
        <f t="shared" si="3"/>
        <v>OK</v>
      </c>
      <c r="L185" s="128"/>
      <c r="M185" s="128"/>
      <c r="N185" s="128"/>
      <c r="O185" s="128"/>
      <c r="P185" s="128"/>
      <c r="Q185" s="128"/>
      <c r="R185" s="128"/>
      <c r="S185" s="128"/>
      <c r="T185" s="128"/>
      <c r="U185" s="128"/>
      <c r="V185" s="46"/>
      <c r="W185" s="46"/>
      <c r="X185" s="46"/>
      <c r="Y185" s="46"/>
      <c r="Z185" s="46"/>
    </row>
    <row r="186" spans="1:26" ht="39.950000000000003" customHeight="1" x14ac:dyDescent="0.45">
      <c r="A186" s="140"/>
      <c r="B186" s="152"/>
      <c r="C186" s="67">
        <v>183</v>
      </c>
      <c r="D186" s="78" t="s">
        <v>160</v>
      </c>
      <c r="E186" s="107" t="s">
        <v>741</v>
      </c>
      <c r="F186" s="51" t="s">
        <v>35</v>
      </c>
      <c r="G186" s="51" t="s">
        <v>157</v>
      </c>
      <c r="H186" s="95">
        <v>8</v>
      </c>
      <c r="I186" s="32">
        <v>3</v>
      </c>
      <c r="J186" s="38">
        <f>I186-(SUM(L186:Z186))</f>
        <v>3</v>
      </c>
      <c r="K186" s="39" t="str">
        <f t="shared" si="3"/>
        <v>OK</v>
      </c>
      <c r="L186" s="128"/>
      <c r="M186" s="128"/>
      <c r="N186" s="128"/>
      <c r="O186" s="128"/>
      <c r="P186" s="128"/>
      <c r="Q186" s="128"/>
      <c r="R186" s="128"/>
      <c r="S186" s="128"/>
      <c r="T186" s="128"/>
      <c r="U186" s="128"/>
      <c r="V186" s="46"/>
      <c r="W186" s="46"/>
      <c r="X186" s="46"/>
      <c r="Y186" s="46"/>
      <c r="Z186" s="46"/>
    </row>
    <row r="187" spans="1:26" ht="39.950000000000003" customHeight="1" x14ac:dyDescent="0.45">
      <c r="A187" s="140"/>
      <c r="B187" s="152"/>
      <c r="C187" s="67">
        <v>184</v>
      </c>
      <c r="D187" s="78" t="s">
        <v>161</v>
      </c>
      <c r="E187" s="107">
        <v>954</v>
      </c>
      <c r="F187" s="51" t="s">
        <v>35</v>
      </c>
      <c r="G187" s="51" t="s">
        <v>157</v>
      </c>
      <c r="H187" s="95">
        <v>8</v>
      </c>
      <c r="I187" s="32">
        <v>2</v>
      </c>
      <c r="J187" s="38">
        <f>I187-(SUM(L187:Z187))</f>
        <v>1</v>
      </c>
      <c r="K187" s="39" t="str">
        <f t="shared" si="3"/>
        <v>OK</v>
      </c>
      <c r="L187" s="128"/>
      <c r="M187" s="128"/>
      <c r="N187" s="128"/>
      <c r="O187" s="128"/>
      <c r="P187" s="128"/>
      <c r="Q187" s="128"/>
      <c r="R187" s="128">
        <v>1</v>
      </c>
      <c r="S187" s="128"/>
      <c r="T187" s="128"/>
      <c r="U187" s="128"/>
      <c r="V187" s="46"/>
      <c r="W187" s="46"/>
      <c r="X187" s="46"/>
      <c r="Y187" s="46"/>
      <c r="Z187" s="46"/>
    </row>
    <row r="188" spans="1:26" ht="39.950000000000003" customHeight="1" x14ac:dyDescent="0.45">
      <c r="A188" s="140"/>
      <c r="B188" s="152"/>
      <c r="C188" s="67">
        <v>185</v>
      </c>
      <c r="D188" s="78" t="s">
        <v>162</v>
      </c>
      <c r="E188" s="107">
        <v>954</v>
      </c>
      <c r="F188" s="51" t="s">
        <v>35</v>
      </c>
      <c r="G188" s="51" t="s">
        <v>157</v>
      </c>
      <c r="H188" s="95">
        <v>10</v>
      </c>
      <c r="I188" s="32">
        <v>2</v>
      </c>
      <c r="J188" s="38">
        <f>I188-(SUM(L188:Z188))</f>
        <v>0</v>
      </c>
      <c r="K188" s="39" t="str">
        <f t="shared" si="3"/>
        <v>OK</v>
      </c>
      <c r="L188" s="128"/>
      <c r="M188" s="128"/>
      <c r="N188" s="128"/>
      <c r="O188" s="128"/>
      <c r="P188" s="128"/>
      <c r="Q188" s="128"/>
      <c r="R188" s="128">
        <v>2</v>
      </c>
      <c r="S188" s="128"/>
      <c r="T188" s="128"/>
      <c r="U188" s="128"/>
      <c r="V188" s="46"/>
      <c r="W188" s="46"/>
      <c r="X188" s="46"/>
      <c r="Y188" s="46"/>
      <c r="Z188" s="46"/>
    </row>
    <row r="189" spans="1:26" ht="39.950000000000003" customHeight="1" x14ac:dyDescent="0.45">
      <c r="A189" s="140"/>
      <c r="B189" s="152"/>
      <c r="C189" s="67">
        <v>186</v>
      </c>
      <c r="D189" s="78" t="s">
        <v>163</v>
      </c>
      <c r="E189" s="107">
        <v>954</v>
      </c>
      <c r="F189" s="51" t="s">
        <v>35</v>
      </c>
      <c r="G189" s="51" t="s">
        <v>157</v>
      </c>
      <c r="H189" s="95">
        <v>7.91</v>
      </c>
      <c r="I189" s="32">
        <v>3</v>
      </c>
      <c r="J189" s="38">
        <f>I189-(SUM(L189:Z189))</f>
        <v>3</v>
      </c>
      <c r="K189" s="39" t="str">
        <f t="shared" si="3"/>
        <v>OK</v>
      </c>
      <c r="L189" s="128"/>
      <c r="M189" s="128"/>
      <c r="N189" s="128"/>
      <c r="O189" s="128"/>
      <c r="P189" s="128"/>
      <c r="Q189" s="128"/>
      <c r="R189" s="128"/>
      <c r="S189" s="128"/>
      <c r="T189" s="128"/>
      <c r="U189" s="128"/>
      <c r="V189" s="46"/>
      <c r="W189" s="46"/>
      <c r="X189" s="46"/>
      <c r="Y189" s="46"/>
      <c r="Z189" s="46"/>
    </row>
    <row r="190" spans="1:26" ht="39.950000000000003" customHeight="1" x14ac:dyDescent="0.45">
      <c r="A190" s="140"/>
      <c r="B190" s="152"/>
      <c r="C190" s="67">
        <v>187</v>
      </c>
      <c r="D190" s="78" t="s">
        <v>164</v>
      </c>
      <c r="E190" s="107">
        <v>954</v>
      </c>
      <c r="F190" s="51" t="s">
        <v>35</v>
      </c>
      <c r="G190" s="51" t="s">
        <v>157</v>
      </c>
      <c r="H190" s="95">
        <v>5</v>
      </c>
      <c r="I190" s="32">
        <v>10</v>
      </c>
      <c r="J190" s="38">
        <f>I190-(SUM(L190:Z190))</f>
        <v>10</v>
      </c>
      <c r="K190" s="39" t="str">
        <f t="shared" si="3"/>
        <v>OK</v>
      </c>
      <c r="L190" s="128"/>
      <c r="M190" s="128"/>
      <c r="N190" s="128"/>
      <c r="O190" s="128"/>
      <c r="P190" s="128"/>
      <c r="Q190" s="128"/>
      <c r="R190" s="128"/>
      <c r="S190" s="128"/>
      <c r="T190" s="128"/>
      <c r="U190" s="128"/>
      <c r="V190" s="46"/>
      <c r="W190" s="46"/>
      <c r="X190" s="46"/>
      <c r="Y190" s="46"/>
      <c r="Z190" s="46"/>
    </row>
    <row r="191" spans="1:26" ht="39.950000000000003" customHeight="1" x14ac:dyDescent="0.45">
      <c r="A191" s="140"/>
      <c r="B191" s="152"/>
      <c r="C191" s="67">
        <v>188</v>
      </c>
      <c r="D191" s="78" t="s">
        <v>165</v>
      </c>
      <c r="E191" s="107">
        <v>954</v>
      </c>
      <c r="F191" s="51" t="s">
        <v>35</v>
      </c>
      <c r="G191" s="51" t="s">
        <v>157</v>
      </c>
      <c r="H191" s="95">
        <v>26.46</v>
      </c>
      <c r="I191" s="32">
        <v>2</v>
      </c>
      <c r="J191" s="38">
        <f>I191-(SUM(L191:Z191))</f>
        <v>2</v>
      </c>
      <c r="K191" s="39" t="str">
        <f t="shared" si="3"/>
        <v>OK</v>
      </c>
      <c r="L191" s="128"/>
      <c r="M191" s="128"/>
      <c r="N191" s="128"/>
      <c r="O191" s="128"/>
      <c r="P191" s="128"/>
      <c r="Q191" s="128"/>
      <c r="R191" s="128"/>
      <c r="S191" s="128"/>
      <c r="T191" s="128"/>
      <c r="U191" s="128"/>
      <c r="V191" s="46"/>
      <c r="W191" s="46"/>
      <c r="X191" s="46"/>
      <c r="Y191" s="46"/>
      <c r="Z191" s="46"/>
    </row>
    <row r="192" spans="1:26" ht="39.950000000000003" customHeight="1" x14ac:dyDescent="0.45">
      <c r="A192" s="140"/>
      <c r="B192" s="152"/>
      <c r="C192" s="67">
        <v>189</v>
      </c>
      <c r="D192" s="78" t="s">
        <v>166</v>
      </c>
      <c r="E192" s="107">
        <v>954</v>
      </c>
      <c r="F192" s="51" t="s">
        <v>35</v>
      </c>
      <c r="G192" s="51" t="s">
        <v>157</v>
      </c>
      <c r="H192" s="95">
        <v>27.05</v>
      </c>
      <c r="I192" s="32">
        <v>1</v>
      </c>
      <c r="J192" s="38">
        <f>I192-(SUM(L192:Z192))</f>
        <v>0</v>
      </c>
      <c r="K192" s="39" t="str">
        <f t="shared" si="3"/>
        <v>OK</v>
      </c>
      <c r="L192" s="128"/>
      <c r="M192" s="128"/>
      <c r="N192" s="128"/>
      <c r="O192" s="128"/>
      <c r="P192" s="128"/>
      <c r="Q192" s="128"/>
      <c r="R192" s="128">
        <v>1</v>
      </c>
      <c r="S192" s="128"/>
      <c r="T192" s="128"/>
      <c r="U192" s="128"/>
      <c r="V192" s="46"/>
      <c r="W192" s="46"/>
      <c r="X192" s="46"/>
      <c r="Y192" s="46"/>
      <c r="Z192" s="46"/>
    </row>
    <row r="193" spans="1:26" ht="39.950000000000003" customHeight="1" x14ac:dyDescent="0.45">
      <c r="A193" s="140"/>
      <c r="B193" s="152"/>
      <c r="C193" s="67">
        <v>190</v>
      </c>
      <c r="D193" s="78" t="s">
        <v>167</v>
      </c>
      <c r="E193" s="107">
        <v>954</v>
      </c>
      <c r="F193" s="51" t="s">
        <v>35</v>
      </c>
      <c r="G193" s="51" t="s">
        <v>157</v>
      </c>
      <c r="H193" s="95">
        <v>6.52</v>
      </c>
      <c r="I193" s="32">
        <v>5</v>
      </c>
      <c r="J193" s="38">
        <f>I193-(SUM(L193:Z193))</f>
        <v>3</v>
      </c>
      <c r="K193" s="39" t="str">
        <f t="shared" si="3"/>
        <v>OK</v>
      </c>
      <c r="L193" s="128"/>
      <c r="M193" s="128"/>
      <c r="N193" s="128"/>
      <c r="O193" s="128"/>
      <c r="P193" s="128"/>
      <c r="Q193" s="128"/>
      <c r="R193" s="128">
        <v>2</v>
      </c>
      <c r="S193" s="128"/>
      <c r="T193" s="128"/>
      <c r="U193" s="128"/>
      <c r="V193" s="46"/>
      <c r="W193" s="46"/>
      <c r="X193" s="46"/>
      <c r="Y193" s="46"/>
      <c r="Z193" s="46"/>
    </row>
    <row r="194" spans="1:26" ht="39.950000000000003" customHeight="1" x14ac:dyDescent="0.45">
      <c r="A194" s="140"/>
      <c r="B194" s="152"/>
      <c r="C194" s="67">
        <v>191</v>
      </c>
      <c r="D194" s="78" t="s">
        <v>168</v>
      </c>
      <c r="E194" s="107" t="s">
        <v>741</v>
      </c>
      <c r="F194" s="51" t="s">
        <v>35</v>
      </c>
      <c r="G194" s="51" t="s">
        <v>157</v>
      </c>
      <c r="H194" s="95">
        <v>5</v>
      </c>
      <c r="I194" s="32">
        <v>10</v>
      </c>
      <c r="J194" s="38">
        <f>I194-(SUM(L194:Z194))</f>
        <v>7</v>
      </c>
      <c r="K194" s="39" t="str">
        <f t="shared" si="3"/>
        <v>OK</v>
      </c>
      <c r="L194" s="128"/>
      <c r="M194" s="128"/>
      <c r="N194" s="128"/>
      <c r="O194" s="128"/>
      <c r="P194" s="128"/>
      <c r="Q194" s="128"/>
      <c r="R194" s="128">
        <v>3</v>
      </c>
      <c r="S194" s="128"/>
      <c r="T194" s="128"/>
      <c r="U194" s="128"/>
      <c r="V194" s="46"/>
      <c r="W194" s="46"/>
      <c r="X194" s="46"/>
      <c r="Y194" s="46"/>
      <c r="Z194" s="46"/>
    </row>
    <row r="195" spans="1:26" ht="39.950000000000003" customHeight="1" x14ac:dyDescent="0.45">
      <c r="A195" s="140"/>
      <c r="B195" s="152"/>
      <c r="C195" s="67">
        <v>192</v>
      </c>
      <c r="D195" s="79" t="s">
        <v>169</v>
      </c>
      <c r="E195" s="113" t="s">
        <v>741</v>
      </c>
      <c r="F195" s="51" t="s">
        <v>35</v>
      </c>
      <c r="G195" s="51" t="s">
        <v>157</v>
      </c>
      <c r="H195" s="95">
        <v>3</v>
      </c>
      <c r="I195" s="32">
        <v>10</v>
      </c>
      <c r="J195" s="38">
        <f>I195-(SUM(L195:Z195))</f>
        <v>7</v>
      </c>
      <c r="K195" s="39" t="str">
        <f t="shared" si="3"/>
        <v>OK</v>
      </c>
      <c r="L195" s="128"/>
      <c r="M195" s="128"/>
      <c r="N195" s="128"/>
      <c r="O195" s="128"/>
      <c r="P195" s="128"/>
      <c r="Q195" s="128"/>
      <c r="R195" s="128">
        <v>3</v>
      </c>
      <c r="S195" s="128"/>
      <c r="T195" s="128"/>
      <c r="U195" s="128"/>
      <c r="V195" s="46"/>
      <c r="W195" s="46"/>
      <c r="X195" s="46"/>
      <c r="Y195" s="46"/>
      <c r="Z195" s="46"/>
    </row>
    <row r="196" spans="1:26" ht="39.950000000000003" customHeight="1" x14ac:dyDescent="0.45">
      <c r="A196" s="140"/>
      <c r="B196" s="152"/>
      <c r="C196" s="67">
        <v>193</v>
      </c>
      <c r="D196" s="78" t="s">
        <v>170</v>
      </c>
      <c r="E196" s="107" t="s">
        <v>741</v>
      </c>
      <c r="F196" s="51" t="s">
        <v>35</v>
      </c>
      <c r="G196" s="51" t="s">
        <v>157</v>
      </c>
      <c r="H196" s="95">
        <v>18</v>
      </c>
      <c r="I196" s="32">
        <v>10</v>
      </c>
      <c r="J196" s="38">
        <f>I196-(SUM(L196:Z196))</f>
        <v>7</v>
      </c>
      <c r="K196" s="39" t="str">
        <f t="shared" si="3"/>
        <v>OK</v>
      </c>
      <c r="L196" s="128"/>
      <c r="M196" s="128"/>
      <c r="N196" s="128"/>
      <c r="O196" s="128"/>
      <c r="P196" s="128"/>
      <c r="Q196" s="128"/>
      <c r="R196" s="128">
        <v>3</v>
      </c>
      <c r="S196" s="128"/>
      <c r="T196" s="128"/>
      <c r="U196" s="128"/>
      <c r="V196" s="46"/>
      <c r="W196" s="46"/>
      <c r="X196" s="46"/>
      <c r="Y196" s="46"/>
      <c r="Z196" s="46"/>
    </row>
    <row r="197" spans="1:26" ht="39.950000000000003" customHeight="1" x14ac:dyDescent="0.45">
      <c r="A197" s="140"/>
      <c r="B197" s="152"/>
      <c r="C197" s="67">
        <v>194</v>
      </c>
      <c r="D197" s="78" t="s">
        <v>171</v>
      </c>
      <c r="E197" s="107" t="s">
        <v>34</v>
      </c>
      <c r="F197" s="51" t="s">
        <v>35</v>
      </c>
      <c r="G197" s="51" t="s">
        <v>157</v>
      </c>
      <c r="H197" s="95">
        <v>16</v>
      </c>
      <c r="I197" s="32">
        <v>2</v>
      </c>
      <c r="J197" s="38">
        <f>I197-(SUM(L197:Z197))</f>
        <v>2</v>
      </c>
      <c r="K197" s="39" t="str">
        <f t="shared" ref="K197:K260" si="4">IF(J197&lt;0,"ATENÇÃO","OK")</f>
        <v>OK</v>
      </c>
      <c r="L197" s="128"/>
      <c r="M197" s="128"/>
      <c r="N197" s="128"/>
      <c r="O197" s="128"/>
      <c r="P197" s="128"/>
      <c r="Q197" s="128"/>
      <c r="R197" s="128"/>
      <c r="S197" s="128"/>
      <c r="T197" s="128"/>
      <c r="U197" s="128"/>
      <c r="V197" s="46"/>
      <c r="W197" s="46"/>
      <c r="X197" s="46"/>
      <c r="Y197" s="46"/>
      <c r="Z197" s="46"/>
    </row>
    <row r="198" spans="1:26" ht="39.950000000000003" customHeight="1" x14ac:dyDescent="0.45">
      <c r="A198" s="140"/>
      <c r="B198" s="152"/>
      <c r="C198" s="67">
        <v>195</v>
      </c>
      <c r="D198" s="78" t="s">
        <v>172</v>
      </c>
      <c r="E198" s="107" t="s">
        <v>741</v>
      </c>
      <c r="F198" s="51" t="s">
        <v>35</v>
      </c>
      <c r="G198" s="51" t="s">
        <v>157</v>
      </c>
      <c r="H198" s="95">
        <v>15.99</v>
      </c>
      <c r="I198" s="32">
        <v>8</v>
      </c>
      <c r="J198" s="38">
        <f>I198-(SUM(L198:Z198))</f>
        <v>8</v>
      </c>
      <c r="K198" s="39" t="str">
        <f t="shared" si="4"/>
        <v>OK</v>
      </c>
      <c r="L198" s="128"/>
      <c r="M198" s="128"/>
      <c r="N198" s="128"/>
      <c r="O198" s="128"/>
      <c r="P198" s="128"/>
      <c r="Q198" s="128"/>
      <c r="R198" s="128"/>
      <c r="S198" s="128"/>
      <c r="T198" s="128"/>
      <c r="U198" s="128"/>
      <c r="V198" s="46"/>
      <c r="W198" s="46"/>
      <c r="X198" s="46"/>
      <c r="Y198" s="46"/>
      <c r="Z198" s="46"/>
    </row>
    <row r="199" spans="1:26" ht="39.950000000000003" customHeight="1" x14ac:dyDescent="0.45">
      <c r="A199" s="140"/>
      <c r="B199" s="152"/>
      <c r="C199" s="67">
        <v>196</v>
      </c>
      <c r="D199" s="78" t="s">
        <v>173</v>
      </c>
      <c r="E199" s="107" t="s">
        <v>741</v>
      </c>
      <c r="F199" s="51" t="s">
        <v>35</v>
      </c>
      <c r="G199" s="51" t="s">
        <v>157</v>
      </c>
      <c r="H199" s="95">
        <v>22.85</v>
      </c>
      <c r="I199" s="32">
        <v>8</v>
      </c>
      <c r="J199" s="38">
        <f>I199-(SUM(L199:Z199))</f>
        <v>8</v>
      </c>
      <c r="K199" s="39" t="str">
        <f t="shared" si="4"/>
        <v>OK</v>
      </c>
      <c r="L199" s="128"/>
      <c r="M199" s="128"/>
      <c r="N199" s="128"/>
      <c r="O199" s="128"/>
      <c r="P199" s="128"/>
      <c r="Q199" s="128"/>
      <c r="R199" s="128"/>
      <c r="S199" s="128"/>
      <c r="T199" s="128"/>
      <c r="U199" s="128"/>
      <c r="V199" s="46"/>
      <c r="W199" s="46"/>
      <c r="X199" s="46"/>
      <c r="Y199" s="46"/>
      <c r="Z199" s="46"/>
    </row>
    <row r="200" spans="1:26" ht="39.950000000000003" customHeight="1" x14ac:dyDescent="0.45">
      <c r="A200" s="140"/>
      <c r="B200" s="152"/>
      <c r="C200" s="67">
        <v>197</v>
      </c>
      <c r="D200" s="78" t="s">
        <v>174</v>
      </c>
      <c r="E200" s="107" t="s">
        <v>741</v>
      </c>
      <c r="F200" s="51" t="s">
        <v>35</v>
      </c>
      <c r="G200" s="51" t="s">
        <v>157</v>
      </c>
      <c r="H200" s="95">
        <v>20.79</v>
      </c>
      <c r="I200" s="32">
        <v>8</v>
      </c>
      <c r="J200" s="38">
        <f>I200-(SUM(L200:Z200))</f>
        <v>8</v>
      </c>
      <c r="K200" s="39" t="str">
        <f t="shared" si="4"/>
        <v>OK</v>
      </c>
      <c r="L200" s="128"/>
      <c r="M200" s="128"/>
      <c r="N200" s="128"/>
      <c r="O200" s="128"/>
      <c r="P200" s="128"/>
      <c r="Q200" s="128"/>
      <c r="R200" s="128"/>
      <c r="S200" s="128"/>
      <c r="T200" s="128"/>
      <c r="U200" s="128"/>
      <c r="V200" s="46"/>
      <c r="W200" s="46"/>
      <c r="X200" s="46"/>
      <c r="Y200" s="46"/>
      <c r="Z200" s="46"/>
    </row>
    <row r="201" spans="1:26" ht="39.950000000000003" customHeight="1" x14ac:dyDescent="0.45">
      <c r="A201" s="140"/>
      <c r="B201" s="152"/>
      <c r="C201" s="67">
        <v>198</v>
      </c>
      <c r="D201" s="78" t="s">
        <v>175</v>
      </c>
      <c r="E201" s="107" t="s">
        <v>743</v>
      </c>
      <c r="F201" s="51" t="s">
        <v>35</v>
      </c>
      <c r="G201" s="51" t="s">
        <v>157</v>
      </c>
      <c r="H201" s="95">
        <v>30</v>
      </c>
      <c r="I201" s="32">
        <v>3</v>
      </c>
      <c r="J201" s="38">
        <f>I201-(SUM(L201:Z201))</f>
        <v>2</v>
      </c>
      <c r="K201" s="39" t="str">
        <f t="shared" si="4"/>
        <v>OK</v>
      </c>
      <c r="L201" s="128"/>
      <c r="M201" s="128"/>
      <c r="N201" s="128"/>
      <c r="O201" s="128"/>
      <c r="P201" s="128"/>
      <c r="Q201" s="128"/>
      <c r="R201" s="128">
        <v>1</v>
      </c>
      <c r="S201" s="128"/>
      <c r="T201" s="128"/>
      <c r="U201" s="128"/>
      <c r="V201" s="46"/>
      <c r="W201" s="46"/>
      <c r="X201" s="46"/>
      <c r="Y201" s="46"/>
      <c r="Z201" s="46"/>
    </row>
    <row r="202" spans="1:26" ht="39.950000000000003" customHeight="1" x14ac:dyDescent="0.45">
      <c r="A202" s="140"/>
      <c r="B202" s="152"/>
      <c r="C202" s="67">
        <v>199</v>
      </c>
      <c r="D202" s="78" t="s">
        <v>176</v>
      </c>
      <c r="E202" s="107" t="s">
        <v>743</v>
      </c>
      <c r="F202" s="51" t="s">
        <v>35</v>
      </c>
      <c r="G202" s="51" t="s">
        <v>157</v>
      </c>
      <c r="H202" s="95">
        <v>20</v>
      </c>
      <c r="I202" s="32">
        <v>3</v>
      </c>
      <c r="J202" s="38">
        <f>I202-(SUM(L202:Z202))</f>
        <v>2</v>
      </c>
      <c r="K202" s="39" t="str">
        <f t="shared" si="4"/>
        <v>OK</v>
      </c>
      <c r="L202" s="128"/>
      <c r="M202" s="128"/>
      <c r="N202" s="128"/>
      <c r="O202" s="128"/>
      <c r="P202" s="128"/>
      <c r="Q202" s="128"/>
      <c r="R202" s="128">
        <v>1</v>
      </c>
      <c r="S202" s="128"/>
      <c r="T202" s="128"/>
      <c r="U202" s="128"/>
      <c r="V202" s="46"/>
      <c r="W202" s="46"/>
      <c r="X202" s="46"/>
      <c r="Y202" s="46"/>
      <c r="Z202" s="46"/>
    </row>
    <row r="203" spans="1:26" ht="39.950000000000003" customHeight="1" x14ac:dyDescent="0.45">
      <c r="A203" s="140"/>
      <c r="B203" s="152"/>
      <c r="C203" s="67">
        <v>200</v>
      </c>
      <c r="D203" s="78" t="s">
        <v>177</v>
      </c>
      <c r="E203" s="107" t="s">
        <v>743</v>
      </c>
      <c r="F203" s="51" t="s">
        <v>35</v>
      </c>
      <c r="G203" s="51" t="s">
        <v>157</v>
      </c>
      <c r="H203" s="95">
        <v>30</v>
      </c>
      <c r="I203" s="32">
        <v>3</v>
      </c>
      <c r="J203" s="38">
        <f>I203-(SUM(L203:Z203))</f>
        <v>2</v>
      </c>
      <c r="K203" s="39" t="str">
        <f t="shared" si="4"/>
        <v>OK</v>
      </c>
      <c r="L203" s="128"/>
      <c r="M203" s="128"/>
      <c r="N203" s="128"/>
      <c r="O203" s="128"/>
      <c r="P203" s="128"/>
      <c r="Q203" s="128"/>
      <c r="R203" s="128">
        <v>1</v>
      </c>
      <c r="S203" s="128"/>
      <c r="T203" s="128"/>
      <c r="U203" s="128"/>
      <c r="V203" s="46"/>
      <c r="W203" s="46"/>
      <c r="X203" s="46"/>
      <c r="Y203" s="46"/>
      <c r="Z203" s="46"/>
    </row>
    <row r="204" spans="1:26" ht="39.950000000000003" customHeight="1" x14ac:dyDescent="0.45">
      <c r="A204" s="140"/>
      <c r="B204" s="152"/>
      <c r="C204" s="67">
        <v>201</v>
      </c>
      <c r="D204" s="78" t="s">
        <v>178</v>
      </c>
      <c r="E204" s="107" t="s">
        <v>743</v>
      </c>
      <c r="F204" s="51" t="s">
        <v>35</v>
      </c>
      <c r="G204" s="51" t="s">
        <v>157</v>
      </c>
      <c r="H204" s="95">
        <v>25</v>
      </c>
      <c r="I204" s="32">
        <v>5</v>
      </c>
      <c r="J204" s="38">
        <f>I204-(SUM(L204:Z204))</f>
        <v>5</v>
      </c>
      <c r="K204" s="39" t="str">
        <f t="shared" si="4"/>
        <v>OK</v>
      </c>
      <c r="L204" s="128"/>
      <c r="M204" s="128"/>
      <c r="N204" s="128"/>
      <c r="O204" s="128"/>
      <c r="P204" s="128"/>
      <c r="Q204" s="128"/>
      <c r="R204" s="128"/>
      <c r="S204" s="128"/>
      <c r="T204" s="128"/>
      <c r="U204" s="128"/>
      <c r="V204" s="46"/>
      <c r="W204" s="46"/>
      <c r="X204" s="46"/>
      <c r="Y204" s="46"/>
      <c r="Z204" s="46"/>
    </row>
    <row r="205" spans="1:26" ht="39.950000000000003" customHeight="1" x14ac:dyDescent="0.45">
      <c r="A205" s="140"/>
      <c r="B205" s="152"/>
      <c r="C205" s="67">
        <v>202</v>
      </c>
      <c r="D205" s="78" t="s">
        <v>179</v>
      </c>
      <c r="E205" s="107" t="s">
        <v>743</v>
      </c>
      <c r="F205" s="51" t="s">
        <v>35</v>
      </c>
      <c r="G205" s="51" t="s">
        <v>157</v>
      </c>
      <c r="H205" s="95">
        <v>20</v>
      </c>
      <c r="I205" s="32">
        <v>5</v>
      </c>
      <c r="J205" s="38">
        <f>I205-(SUM(L205:Z205))</f>
        <v>5</v>
      </c>
      <c r="K205" s="39" t="str">
        <f t="shared" si="4"/>
        <v>OK</v>
      </c>
      <c r="L205" s="128"/>
      <c r="M205" s="128"/>
      <c r="N205" s="128"/>
      <c r="O205" s="128"/>
      <c r="P205" s="128"/>
      <c r="Q205" s="128"/>
      <c r="R205" s="128"/>
      <c r="S205" s="128"/>
      <c r="T205" s="128"/>
      <c r="U205" s="128"/>
      <c r="V205" s="46"/>
      <c r="W205" s="46"/>
      <c r="X205" s="46"/>
      <c r="Y205" s="46"/>
      <c r="Z205" s="46"/>
    </row>
    <row r="206" spans="1:26" ht="39.950000000000003" customHeight="1" x14ac:dyDescent="0.45">
      <c r="A206" s="140"/>
      <c r="B206" s="152"/>
      <c r="C206" s="67">
        <v>203</v>
      </c>
      <c r="D206" s="78" t="s">
        <v>180</v>
      </c>
      <c r="E206" s="107" t="s">
        <v>480</v>
      </c>
      <c r="F206" s="51" t="s">
        <v>35</v>
      </c>
      <c r="G206" s="51" t="s">
        <v>157</v>
      </c>
      <c r="H206" s="95">
        <v>8.35</v>
      </c>
      <c r="I206" s="32">
        <v>20</v>
      </c>
      <c r="J206" s="38">
        <f>I206-(SUM(L206:Z206))</f>
        <v>20</v>
      </c>
      <c r="K206" s="39" t="str">
        <f t="shared" si="4"/>
        <v>OK</v>
      </c>
      <c r="L206" s="128"/>
      <c r="M206" s="128"/>
      <c r="N206" s="128"/>
      <c r="O206" s="128"/>
      <c r="P206" s="128"/>
      <c r="Q206" s="128"/>
      <c r="R206" s="128"/>
      <c r="S206" s="128"/>
      <c r="T206" s="128"/>
      <c r="U206" s="128"/>
      <c r="V206" s="46"/>
      <c r="W206" s="46"/>
      <c r="X206" s="46"/>
      <c r="Y206" s="46"/>
      <c r="Z206" s="46"/>
    </row>
    <row r="207" spans="1:26" ht="39.950000000000003" customHeight="1" x14ac:dyDescent="0.45">
      <c r="A207" s="140"/>
      <c r="B207" s="152"/>
      <c r="C207" s="67">
        <v>204</v>
      </c>
      <c r="D207" s="78" t="s">
        <v>181</v>
      </c>
      <c r="E207" s="107" t="s">
        <v>741</v>
      </c>
      <c r="F207" s="51" t="s">
        <v>35</v>
      </c>
      <c r="G207" s="51" t="s">
        <v>157</v>
      </c>
      <c r="H207" s="95">
        <v>10</v>
      </c>
      <c r="I207" s="32">
        <v>20</v>
      </c>
      <c r="J207" s="38">
        <f>I207-(SUM(L207:Z207))</f>
        <v>18</v>
      </c>
      <c r="K207" s="39" t="str">
        <f t="shared" si="4"/>
        <v>OK</v>
      </c>
      <c r="L207" s="128"/>
      <c r="M207" s="128"/>
      <c r="N207" s="128"/>
      <c r="O207" s="128"/>
      <c r="P207" s="128"/>
      <c r="Q207" s="128"/>
      <c r="R207" s="128">
        <v>2</v>
      </c>
      <c r="S207" s="128"/>
      <c r="T207" s="128"/>
      <c r="U207" s="128"/>
      <c r="V207" s="46"/>
      <c r="W207" s="46"/>
      <c r="X207" s="46"/>
      <c r="Y207" s="46"/>
      <c r="Z207" s="46"/>
    </row>
    <row r="208" spans="1:26" ht="39.950000000000003" customHeight="1" x14ac:dyDescent="0.45">
      <c r="A208" s="140"/>
      <c r="B208" s="152"/>
      <c r="C208" s="67">
        <v>205</v>
      </c>
      <c r="D208" s="78" t="s">
        <v>182</v>
      </c>
      <c r="E208" s="107" t="s">
        <v>34</v>
      </c>
      <c r="F208" s="51" t="s">
        <v>35</v>
      </c>
      <c r="G208" s="51" t="s">
        <v>157</v>
      </c>
      <c r="H208" s="95">
        <v>22.26</v>
      </c>
      <c r="I208" s="32">
        <v>5</v>
      </c>
      <c r="J208" s="38">
        <f>I208-(SUM(L208:Z208))</f>
        <v>4</v>
      </c>
      <c r="K208" s="39" t="str">
        <f t="shared" si="4"/>
        <v>OK</v>
      </c>
      <c r="L208" s="128"/>
      <c r="M208" s="128"/>
      <c r="N208" s="128"/>
      <c r="O208" s="128"/>
      <c r="P208" s="128"/>
      <c r="Q208" s="128"/>
      <c r="R208" s="128">
        <v>1</v>
      </c>
      <c r="S208" s="128"/>
      <c r="T208" s="128"/>
      <c r="U208" s="128"/>
      <c r="V208" s="46"/>
      <c r="W208" s="46"/>
      <c r="X208" s="46"/>
      <c r="Y208" s="46"/>
      <c r="Z208" s="46"/>
    </row>
    <row r="209" spans="1:26" ht="39.950000000000003" customHeight="1" x14ac:dyDescent="0.45">
      <c r="A209" s="140"/>
      <c r="B209" s="152"/>
      <c r="C209" s="67">
        <v>206</v>
      </c>
      <c r="D209" s="78" t="s">
        <v>183</v>
      </c>
      <c r="E209" s="107" t="s">
        <v>34</v>
      </c>
      <c r="F209" s="51" t="s">
        <v>35</v>
      </c>
      <c r="G209" s="51" t="s">
        <v>157</v>
      </c>
      <c r="H209" s="95">
        <v>16.690000000000001</v>
      </c>
      <c r="I209" s="32">
        <v>3</v>
      </c>
      <c r="J209" s="38">
        <f>I209-(SUM(L209:Z209))</f>
        <v>2</v>
      </c>
      <c r="K209" s="39" t="str">
        <f t="shared" si="4"/>
        <v>OK</v>
      </c>
      <c r="L209" s="128"/>
      <c r="M209" s="128"/>
      <c r="N209" s="128"/>
      <c r="O209" s="128"/>
      <c r="P209" s="128"/>
      <c r="Q209" s="128"/>
      <c r="R209" s="128">
        <v>1</v>
      </c>
      <c r="S209" s="128"/>
      <c r="T209" s="128"/>
      <c r="U209" s="128"/>
      <c r="V209" s="46"/>
      <c r="W209" s="46"/>
      <c r="X209" s="46"/>
      <c r="Y209" s="46"/>
      <c r="Z209" s="46"/>
    </row>
    <row r="210" spans="1:26" ht="39.950000000000003" customHeight="1" x14ac:dyDescent="0.45">
      <c r="A210" s="140"/>
      <c r="B210" s="152"/>
      <c r="C210" s="67">
        <v>207</v>
      </c>
      <c r="D210" s="78" t="s">
        <v>184</v>
      </c>
      <c r="E210" s="107" t="s">
        <v>34</v>
      </c>
      <c r="F210" s="51" t="s">
        <v>35</v>
      </c>
      <c r="G210" s="51" t="s">
        <v>157</v>
      </c>
      <c r="H210" s="95">
        <v>33.96</v>
      </c>
      <c r="I210" s="32">
        <v>3</v>
      </c>
      <c r="J210" s="38">
        <f>I210-(SUM(L210:Z210))</f>
        <v>3</v>
      </c>
      <c r="K210" s="39" t="str">
        <f t="shared" si="4"/>
        <v>OK</v>
      </c>
      <c r="L210" s="128"/>
      <c r="M210" s="128"/>
      <c r="N210" s="128"/>
      <c r="O210" s="128"/>
      <c r="P210" s="128"/>
      <c r="Q210" s="128"/>
      <c r="R210" s="128"/>
      <c r="S210" s="128"/>
      <c r="T210" s="128"/>
      <c r="U210" s="128"/>
      <c r="V210" s="46"/>
      <c r="W210" s="46"/>
      <c r="X210" s="46"/>
      <c r="Y210" s="46"/>
      <c r="Z210" s="46"/>
    </row>
    <row r="211" spans="1:26" ht="39.950000000000003" customHeight="1" x14ac:dyDescent="0.45">
      <c r="A211" s="140"/>
      <c r="B211" s="152"/>
      <c r="C211" s="67">
        <v>208</v>
      </c>
      <c r="D211" s="78" t="s">
        <v>185</v>
      </c>
      <c r="E211" s="107" t="s">
        <v>34</v>
      </c>
      <c r="F211" s="51" t="s">
        <v>35</v>
      </c>
      <c r="G211" s="51" t="s">
        <v>157</v>
      </c>
      <c r="H211" s="95">
        <v>17.690000000000001</v>
      </c>
      <c r="I211" s="32">
        <v>3</v>
      </c>
      <c r="J211" s="38">
        <f>I211-(SUM(L211:Z211))</f>
        <v>3</v>
      </c>
      <c r="K211" s="39" t="str">
        <f t="shared" si="4"/>
        <v>OK</v>
      </c>
      <c r="L211" s="128"/>
      <c r="M211" s="128"/>
      <c r="N211" s="128"/>
      <c r="O211" s="128"/>
      <c r="P211" s="128"/>
      <c r="Q211" s="128"/>
      <c r="R211" s="128"/>
      <c r="S211" s="128"/>
      <c r="T211" s="128"/>
      <c r="U211" s="128"/>
      <c r="V211" s="46"/>
      <c r="W211" s="46"/>
      <c r="X211" s="46"/>
      <c r="Y211" s="46"/>
      <c r="Z211" s="46"/>
    </row>
    <row r="212" spans="1:26" ht="39.950000000000003" customHeight="1" x14ac:dyDescent="0.45">
      <c r="A212" s="140"/>
      <c r="B212" s="152"/>
      <c r="C212" s="67">
        <v>209</v>
      </c>
      <c r="D212" s="78" t="s">
        <v>186</v>
      </c>
      <c r="E212" s="107" t="s">
        <v>741</v>
      </c>
      <c r="F212" s="51" t="s">
        <v>35</v>
      </c>
      <c r="G212" s="51" t="s">
        <v>157</v>
      </c>
      <c r="H212" s="95">
        <v>28.15</v>
      </c>
      <c r="I212" s="32">
        <v>3</v>
      </c>
      <c r="J212" s="38">
        <f>I212-(SUM(L212:Z212))</f>
        <v>2</v>
      </c>
      <c r="K212" s="39" t="str">
        <f t="shared" si="4"/>
        <v>OK</v>
      </c>
      <c r="L212" s="128"/>
      <c r="M212" s="128"/>
      <c r="N212" s="128"/>
      <c r="O212" s="128"/>
      <c r="P212" s="128"/>
      <c r="Q212" s="128"/>
      <c r="R212" s="128">
        <v>1</v>
      </c>
      <c r="S212" s="128"/>
      <c r="T212" s="128"/>
      <c r="U212" s="128"/>
      <c r="V212" s="46"/>
      <c r="W212" s="46"/>
      <c r="X212" s="46"/>
      <c r="Y212" s="46"/>
      <c r="Z212" s="46"/>
    </row>
    <row r="213" spans="1:26" ht="39.950000000000003" customHeight="1" x14ac:dyDescent="0.45">
      <c r="A213" s="140"/>
      <c r="B213" s="152"/>
      <c r="C213" s="67">
        <v>210</v>
      </c>
      <c r="D213" s="78" t="s">
        <v>187</v>
      </c>
      <c r="E213" s="107" t="s">
        <v>741</v>
      </c>
      <c r="F213" s="51" t="s">
        <v>35</v>
      </c>
      <c r="G213" s="51" t="s">
        <v>157</v>
      </c>
      <c r="H213" s="95">
        <v>47.56</v>
      </c>
      <c r="I213" s="32">
        <v>2</v>
      </c>
      <c r="J213" s="38">
        <f>I213-(SUM(L213:Z213))</f>
        <v>1</v>
      </c>
      <c r="K213" s="39" t="str">
        <f t="shared" si="4"/>
        <v>OK</v>
      </c>
      <c r="L213" s="128"/>
      <c r="M213" s="128"/>
      <c r="N213" s="128"/>
      <c r="O213" s="128"/>
      <c r="P213" s="128"/>
      <c r="Q213" s="128"/>
      <c r="R213" s="128">
        <v>1</v>
      </c>
      <c r="S213" s="128"/>
      <c r="T213" s="128"/>
      <c r="U213" s="128"/>
      <c r="V213" s="46"/>
      <c r="W213" s="46"/>
      <c r="X213" s="46"/>
      <c r="Y213" s="46"/>
      <c r="Z213" s="46"/>
    </row>
    <row r="214" spans="1:26" ht="39.950000000000003" customHeight="1" x14ac:dyDescent="0.45">
      <c r="A214" s="140"/>
      <c r="B214" s="152"/>
      <c r="C214" s="67">
        <v>211</v>
      </c>
      <c r="D214" s="78" t="s">
        <v>188</v>
      </c>
      <c r="E214" s="107" t="s">
        <v>741</v>
      </c>
      <c r="F214" s="51" t="s">
        <v>35</v>
      </c>
      <c r="G214" s="51" t="s">
        <v>40</v>
      </c>
      <c r="H214" s="95">
        <v>71.11</v>
      </c>
      <c r="I214" s="32">
        <v>0</v>
      </c>
      <c r="J214" s="38">
        <f>I214-(SUM(L214:Z214))</f>
        <v>0</v>
      </c>
      <c r="K214" s="39" t="str">
        <f t="shared" si="4"/>
        <v>OK</v>
      </c>
      <c r="L214" s="128"/>
      <c r="M214" s="128"/>
      <c r="N214" s="128"/>
      <c r="O214" s="128"/>
      <c r="P214" s="128"/>
      <c r="Q214" s="128"/>
      <c r="R214" s="128"/>
      <c r="S214" s="128"/>
      <c r="T214" s="128"/>
      <c r="U214" s="128"/>
      <c r="V214" s="46"/>
      <c r="W214" s="46"/>
      <c r="X214" s="46"/>
      <c r="Y214" s="46"/>
      <c r="Z214" s="46"/>
    </row>
    <row r="215" spans="1:26" ht="39.950000000000003" customHeight="1" x14ac:dyDescent="0.45">
      <c r="A215" s="140"/>
      <c r="B215" s="152"/>
      <c r="C215" s="67">
        <v>212</v>
      </c>
      <c r="D215" s="78" t="s">
        <v>189</v>
      </c>
      <c r="E215" s="107" t="s">
        <v>741</v>
      </c>
      <c r="F215" s="51" t="s">
        <v>35</v>
      </c>
      <c r="G215" s="51" t="s">
        <v>157</v>
      </c>
      <c r="H215" s="95">
        <v>19</v>
      </c>
      <c r="I215" s="32">
        <v>8</v>
      </c>
      <c r="J215" s="38">
        <f>I215-(SUM(L215:Z215))</f>
        <v>6</v>
      </c>
      <c r="K215" s="39" t="str">
        <f t="shared" si="4"/>
        <v>OK</v>
      </c>
      <c r="L215" s="128"/>
      <c r="M215" s="128"/>
      <c r="N215" s="128"/>
      <c r="O215" s="128"/>
      <c r="P215" s="128"/>
      <c r="Q215" s="128"/>
      <c r="R215" s="128">
        <v>2</v>
      </c>
      <c r="S215" s="128"/>
      <c r="T215" s="128"/>
      <c r="U215" s="128"/>
      <c r="V215" s="46"/>
      <c r="W215" s="46"/>
      <c r="X215" s="46"/>
      <c r="Y215" s="46"/>
      <c r="Z215" s="46"/>
    </row>
    <row r="216" spans="1:26" ht="39.950000000000003" customHeight="1" x14ac:dyDescent="0.45">
      <c r="A216" s="140"/>
      <c r="B216" s="152"/>
      <c r="C216" s="67">
        <v>213</v>
      </c>
      <c r="D216" s="78" t="s">
        <v>190</v>
      </c>
      <c r="E216" s="107" t="s">
        <v>741</v>
      </c>
      <c r="F216" s="51" t="s">
        <v>35</v>
      </c>
      <c r="G216" s="51" t="s">
        <v>157</v>
      </c>
      <c r="H216" s="95">
        <v>13.51</v>
      </c>
      <c r="I216" s="32">
        <v>3</v>
      </c>
      <c r="J216" s="38">
        <f>I216-(SUM(L216:Z216))</f>
        <v>2</v>
      </c>
      <c r="K216" s="39" t="str">
        <f t="shared" si="4"/>
        <v>OK</v>
      </c>
      <c r="L216" s="128"/>
      <c r="M216" s="128"/>
      <c r="N216" s="128"/>
      <c r="O216" s="128"/>
      <c r="P216" s="128"/>
      <c r="Q216" s="128"/>
      <c r="R216" s="128">
        <v>1</v>
      </c>
      <c r="S216" s="128"/>
      <c r="T216" s="128"/>
      <c r="U216" s="128"/>
      <c r="V216" s="46"/>
      <c r="W216" s="46"/>
      <c r="X216" s="46"/>
      <c r="Y216" s="46"/>
      <c r="Z216" s="46"/>
    </row>
    <row r="217" spans="1:26" ht="39.950000000000003" customHeight="1" x14ac:dyDescent="0.45">
      <c r="A217" s="140"/>
      <c r="B217" s="152"/>
      <c r="C217" s="67">
        <v>214</v>
      </c>
      <c r="D217" s="78" t="s">
        <v>191</v>
      </c>
      <c r="E217" s="107" t="s">
        <v>741</v>
      </c>
      <c r="F217" s="51" t="s">
        <v>35</v>
      </c>
      <c r="G217" s="51" t="s">
        <v>157</v>
      </c>
      <c r="H217" s="95">
        <v>14</v>
      </c>
      <c r="I217" s="32">
        <v>4</v>
      </c>
      <c r="J217" s="38">
        <f>I217-(SUM(L217:Z217))</f>
        <v>3</v>
      </c>
      <c r="K217" s="39" t="str">
        <f t="shared" si="4"/>
        <v>OK</v>
      </c>
      <c r="L217" s="128"/>
      <c r="M217" s="128"/>
      <c r="N217" s="128"/>
      <c r="O217" s="128"/>
      <c r="P217" s="128"/>
      <c r="Q217" s="128"/>
      <c r="R217" s="128">
        <v>1</v>
      </c>
      <c r="S217" s="128"/>
      <c r="T217" s="128"/>
      <c r="U217" s="128"/>
      <c r="V217" s="46"/>
      <c r="W217" s="46"/>
      <c r="X217" s="46"/>
      <c r="Y217" s="46"/>
      <c r="Z217" s="46"/>
    </row>
    <row r="218" spans="1:26" ht="39.950000000000003" customHeight="1" x14ac:dyDescent="0.45">
      <c r="A218" s="140"/>
      <c r="B218" s="152"/>
      <c r="C218" s="67">
        <v>215</v>
      </c>
      <c r="D218" s="78" t="s">
        <v>192</v>
      </c>
      <c r="E218" s="107" t="s">
        <v>34</v>
      </c>
      <c r="F218" s="51" t="s">
        <v>35</v>
      </c>
      <c r="G218" s="51" t="s">
        <v>157</v>
      </c>
      <c r="H218" s="95">
        <v>21.79</v>
      </c>
      <c r="I218" s="32">
        <v>2</v>
      </c>
      <c r="J218" s="38">
        <f>I218-(SUM(L218:Z218))</f>
        <v>0</v>
      </c>
      <c r="K218" s="39" t="str">
        <f t="shared" si="4"/>
        <v>OK</v>
      </c>
      <c r="L218" s="128"/>
      <c r="M218" s="128"/>
      <c r="N218" s="128"/>
      <c r="O218" s="128"/>
      <c r="P218" s="128"/>
      <c r="Q218" s="128"/>
      <c r="R218" s="128">
        <v>2</v>
      </c>
      <c r="S218" s="128"/>
      <c r="T218" s="128"/>
      <c r="U218" s="128"/>
      <c r="V218" s="46"/>
      <c r="W218" s="46"/>
      <c r="X218" s="46"/>
      <c r="Y218" s="46"/>
      <c r="Z218" s="46"/>
    </row>
    <row r="219" spans="1:26" ht="39.950000000000003" customHeight="1" x14ac:dyDescent="0.45">
      <c r="A219" s="140"/>
      <c r="B219" s="152"/>
      <c r="C219" s="67">
        <v>216</v>
      </c>
      <c r="D219" s="78" t="s">
        <v>193</v>
      </c>
      <c r="E219" s="107" t="s">
        <v>34</v>
      </c>
      <c r="F219" s="51" t="s">
        <v>35</v>
      </c>
      <c r="G219" s="51" t="s">
        <v>157</v>
      </c>
      <c r="H219" s="95">
        <v>45</v>
      </c>
      <c r="I219" s="32">
        <v>0</v>
      </c>
      <c r="J219" s="38">
        <f>I219-(SUM(L219:Z219))</f>
        <v>0</v>
      </c>
      <c r="K219" s="39" t="str">
        <f t="shared" si="4"/>
        <v>OK</v>
      </c>
      <c r="L219" s="128"/>
      <c r="M219" s="128"/>
      <c r="N219" s="128"/>
      <c r="O219" s="128"/>
      <c r="P219" s="128"/>
      <c r="Q219" s="128"/>
      <c r="R219" s="128"/>
      <c r="S219" s="128"/>
      <c r="T219" s="128"/>
      <c r="U219" s="128"/>
      <c r="V219" s="46"/>
      <c r="W219" s="46"/>
      <c r="X219" s="46"/>
      <c r="Y219" s="46"/>
      <c r="Z219" s="46"/>
    </row>
    <row r="220" spans="1:26" ht="39.950000000000003" customHeight="1" x14ac:dyDescent="0.45">
      <c r="A220" s="140"/>
      <c r="B220" s="152"/>
      <c r="C220" s="67">
        <v>217</v>
      </c>
      <c r="D220" s="78" t="s">
        <v>194</v>
      </c>
      <c r="E220" s="107" t="s">
        <v>480</v>
      </c>
      <c r="F220" s="51" t="s">
        <v>35</v>
      </c>
      <c r="G220" s="51" t="s">
        <v>157</v>
      </c>
      <c r="H220" s="95">
        <v>25</v>
      </c>
      <c r="I220" s="32">
        <v>5</v>
      </c>
      <c r="J220" s="38">
        <f>I220-(SUM(L220:Z220))</f>
        <v>5</v>
      </c>
      <c r="K220" s="39" t="str">
        <f t="shared" si="4"/>
        <v>OK</v>
      </c>
      <c r="L220" s="128"/>
      <c r="M220" s="128"/>
      <c r="N220" s="128"/>
      <c r="O220" s="128"/>
      <c r="P220" s="128"/>
      <c r="Q220" s="128"/>
      <c r="R220" s="128"/>
      <c r="S220" s="128"/>
      <c r="T220" s="128"/>
      <c r="U220" s="128"/>
      <c r="V220" s="46"/>
      <c r="W220" s="46"/>
      <c r="X220" s="46"/>
      <c r="Y220" s="46"/>
      <c r="Z220" s="46"/>
    </row>
    <row r="221" spans="1:26" ht="39.950000000000003" customHeight="1" x14ac:dyDescent="0.45">
      <c r="A221" s="140"/>
      <c r="B221" s="152"/>
      <c r="C221" s="67">
        <v>218</v>
      </c>
      <c r="D221" s="78" t="s">
        <v>195</v>
      </c>
      <c r="E221" s="107" t="s">
        <v>741</v>
      </c>
      <c r="F221" s="51" t="s">
        <v>35</v>
      </c>
      <c r="G221" s="51" t="s">
        <v>157</v>
      </c>
      <c r="H221" s="95">
        <v>40.590000000000003</v>
      </c>
      <c r="I221" s="32">
        <v>5</v>
      </c>
      <c r="J221" s="38">
        <f>I221-(SUM(L221:Z221))</f>
        <v>4</v>
      </c>
      <c r="K221" s="39" t="str">
        <f t="shared" si="4"/>
        <v>OK</v>
      </c>
      <c r="L221" s="128"/>
      <c r="M221" s="128"/>
      <c r="N221" s="128"/>
      <c r="O221" s="128"/>
      <c r="P221" s="128"/>
      <c r="Q221" s="128"/>
      <c r="R221" s="128">
        <v>1</v>
      </c>
      <c r="S221" s="128"/>
      <c r="T221" s="128"/>
      <c r="U221" s="128"/>
      <c r="V221" s="46"/>
      <c r="W221" s="46"/>
      <c r="X221" s="46"/>
      <c r="Y221" s="46"/>
      <c r="Z221" s="46"/>
    </row>
    <row r="222" spans="1:26" ht="39.950000000000003" customHeight="1" x14ac:dyDescent="0.45">
      <c r="A222" s="140"/>
      <c r="B222" s="152"/>
      <c r="C222" s="67">
        <v>219</v>
      </c>
      <c r="D222" s="78" t="s">
        <v>196</v>
      </c>
      <c r="E222" s="107" t="s">
        <v>741</v>
      </c>
      <c r="F222" s="51" t="s">
        <v>35</v>
      </c>
      <c r="G222" s="51" t="s">
        <v>157</v>
      </c>
      <c r="H222" s="95">
        <v>34</v>
      </c>
      <c r="I222" s="32">
        <v>0</v>
      </c>
      <c r="J222" s="38">
        <f>I222-(SUM(L222:Z222))</f>
        <v>0</v>
      </c>
      <c r="K222" s="39" t="str">
        <f t="shared" si="4"/>
        <v>OK</v>
      </c>
      <c r="L222" s="128"/>
      <c r="M222" s="128"/>
      <c r="N222" s="128"/>
      <c r="O222" s="128"/>
      <c r="P222" s="128"/>
      <c r="Q222" s="128"/>
      <c r="R222" s="128"/>
      <c r="S222" s="128"/>
      <c r="T222" s="128"/>
      <c r="U222" s="128"/>
      <c r="V222" s="46"/>
      <c r="W222" s="46"/>
      <c r="X222" s="46"/>
      <c r="Y222" s="46"/>
      <c r="Z222" s="46"/>
    </row>
    <row r="223" spans="1:26" ht="39.950000000000003" customHeight="1" x14ac:dyDescent="0.45">
      <c r="A223" s="140"/>
      <c r="B223" s="152"/>
      <c r="C223" s="67">
        <v>220</v>
      </c>
      <c r="D223" s="78" t="s">
        <v>197</v>
      </c>
      <c r="E223" s="107" t="s">
        <v>741</v>
      </c>
      <c r="F223" s="51" t="s">
        <v>35</v>
      </c>
      <c r="G223" s="51" t="s">
        <v>157</v>
      </c>
      <c r="H223" s="95">
        <v>7</v>
      </c>
      <c r="I223" s="32">
        <v>5</v>
      </c>
      <c r="J223" s="38">
        <f>I223-(SUM(L223:Z223))</f>
        <v>2</v>
      </c>
      <c r="K223" s="39" t="str">
        <f t="shared" si="4"/>
        <v>OK</v>
      </c>
      <c r="L223" s="128"/>
      <c r="M223" s="128"/>
      <c r="N223" s="128"/>
      <c r="O223" s="128"/>
      <c r="P223" s="128"/>
      <c r="Q223" s="128"/>
      <c r="R223" s="128">
        <v>3</v>
      </c>
      <c r="S223" s="128"/>
      <c r="T223" s="128"/>
      <c r="U223" s="128"/>
      <c r="V223" s="46"/>
      <c r="W223" s="46"/>
      <c r="X223" s="46"/>
      <c r="Y223" s="46"/>
      <c r="Z223" s="46"/>
    </row>
    <row r="224" spans="1:26" ht="39.950000000000003" customHeight="1" x14ac:dyDescent="0.45">
      <c r="A224" s="140"/>
      <c r="B224" s="152"/>
      <c r="C224" s="67">
        <v>221</v>
      </c>
      <c r="D224" s="78" t="s">
        <v>198</v>
      </c>
      <c r="E224" s="107" t="s">
        <v>741</v>
      </c>
      <c r="F224" s="51" t="s">
        <v>35</v>
      </c>
      <c r="G224" s="51" t="s">
        <v>157</v>
      </c>
      <c r="H224" s="95">
        <v>44.64</v>
      </c>
      <c r="I224" s="32">
        <v>2</v>
      </c>
      <c r="J224" s="38">
        <f>I224-(SUM(L224:Z224))</f>
        <v>1</v>
      </c>
      <c r="K224" s="39" t="str">
        <f t="shared" si="4"/>
        <v>OK</v>
      </c>
      <c r="L224" s="128"/>
      <c r="M224" s="128"/>
      <c r="N224" s="128"/>
      <c r="O224" s="128"/>
      <c r="P224" s="128"/>
      <c r="Q224" s="128"/>
      <c r="R224" s="128">
        <v>1</v>
      </c>
      <c r="S224" s="128"/>
      <c r="T224" s="128"/>
      <c r="U224" s="128"/>
      <c r="V224" s="46"/>
      <c r="W224" s="46"/>
      <c r="X224" s="46"/>
      <c r="Y224" s="46"/>
      <c r="Z224" s="46"/>
    </row>
    <row r="225" spans="1:26" ht="39.950000000000003" customHeight="1" x14ac:dyDescent="0.45">
      <c r="A225" s="140"/>
      <c r="B225" s="152"/>
      <c r="C225" s="67">
        <v>222</v>
      </c>
      <c r="D225" s="78" t="s">
        <v>199</v>
      </c>
      <c r="E225" s="107" t="s">
        <v>744</v>
      </c>
      <c r="F225" s="51" t="s">
        <v>35</v>
      </c>
      <c r="G225" s="51" t="s">
        <v>157</v>
      </c>
      <c r="H225" s="95">
        <v>153.91</v>
      </c>
      <c r="I225" s="32">
        <v>1</v>
      </c>
      <c r="J225" s="38">
        <f>I225-(SUM(L225:Z225))</f>
        <v>0</v>
      </c>
      <c r="K225" s="39" t="str">
        <f t="shared" si="4"/>
        <v>OK</v>
      </c>
      <c r="L225" s="128"/>
      <c r="M225" s="128"/>
      <c r="N225" s="128"/>
      <c r="O225" s="128"/>
      <c r="P225" s="128"/>
      <c r="Q225" s="128"/>
      <c r="R225" s="128">
        <v>1</v>
      </c>
      <c r="S225" s="128"/>
      <c r="T225" s="128"/>
      <c r="U225" s="128"/>
      <c r="V225" s="46"/>
      <c r="W225" s="46"/>
      <c r="X225" s="46"/>
      <c r="Y225" s="46"/>
      <c r="Z225" s="46"/>
    </row>
    <row r="226" spans="1:26" ht="39.950000000000003" customHeight="1" x14ac:dyDescent="0.45">
      <c r="A226" s="140"/>
      <c r="B226" s="152"/>
      <c r="C226" s="67">
        <v>223</v>
      </c>
      <c r="D226" s="78" t="s">
        <v>200</v>
      </c>
      <c r="E226" s="107" t="s">
        <v>745</v>
      </c>
      <c r="F226" s="51" t="s">
        <v>35</v>
      </c>
      <c r="G226" s="51" t="s">
        <v>157</v>
      </c>
      <c r="H226" s="95">
        <v>66.87</v>
      </c>
      <c r="I226" s="32">
        <v>1</v>
      </c>
      <c r="J226" s="38">
        <f>I226-(SUM(L226:Z226))</f>
        <v>1</v>
      </c>
      <c r="K226" s="39" t="str">
        <f t="shared" si="4"/>
        <v>OK</v>
      </c>
      <c r="L226" s="128"/>
      <c r="M226" s="128"/>
      <c r="N226" s="128"/>
      <c r="O226" s="128"/>
      <c r="P226" s="128"/>
      <c r="Q226" s="128"/>
      <c r="R226" s="128"/>
      <c r="S226" s="128"/>
      <c r="T226" s="128"/>
      <c r="U226" s="128"/>
      <c r="V226" s="46"/>
      <c r="W226" s="46"/>
      <c r="X226" s="46"/>
      <c r="Y226" s="46"/>
      <c r="Z226" s="46"/>
    </row>
    <row r="227" spans="1:26" ht="39.950000000000003" customHeight="1" x14ac:dyDescent="0.45">
      <c r="A227" s="140"/>
      <c r="B227" s="152"/>
      <c r="C227" s="67">
        <v>224</v>
      </c>
      <c r="D227" s="78" t="s">
        <v>746</v>
      </c>
      <c r="E227" s="107" t="s">
        <v>744</v>
      </c>
      <c r="F227" s="51" t="s">
        <v>228</v>
      </c>
      <c r="G227" s="51" t="s">
        <v>157</v>
      </c>
      <c r="H227" s="95">
        <v>222</v>
      </c>
      <c r="I227" s="32">
        <v>0</v>
      </c>
      <c r="J227" s="38">
        <f>I227-(SUM(L227:Z227))</f>
        <v>0</v>
      </c>
      <c r="K227" s="39" t="str">
        <f t="shared" si="4"/>
        <v>OK</v>
      </c>
      <c r="L227" s="128"/>
      <c r="M227" s="128"/>
      <c r="N227" s="128"/>
      <c r="O227" s="128"/>
      <c r="P227" s="128"/>
      <c r="Q227" s="128"/>
      <c r="R227" s="128"/>
      <c r="S227" s="128"/>
      <c r="T227" s="128"/>
      <c r="U227" s="128"/>
      <c r="V227" s="46"/>
      <c r="W227" s="46"/>
      <c r="X227" s="46"/>
      <c r="Y227" s="46"/>
      <c r="Z227" s="46"/>
    </row>
    <row r="228" spans="1:26" ht="39.950000000000003" customHeight="1" x14ac:dyDescent="0.45">
      <c r="A228" s="140"/>
      <c r="B228" s="152"/>
      <c r="C228" s="67">
        <v>225</v>
      </c>
      <c r="D228" s="78" t="s">
        <v>747</v>
      </c>
      <c r="E228" s="107" t="s">
        <v>481</v>
      </c>
      <c r="F228" s="51" t="s">
        <v>228</v>
      </c>
      <c r="G228" s="51" t="s">
        <v>157</v>
      </c>
      <c r="H228" s="95">
        <v>491.29</v>
      </c>
      <c r="I228" s="32">
        <v>1</v>
      </c>
      <c r="J228" s="38">
        <f>I228-(SUM(L228:Z228))</f>
        <v>1</v>
      </c>
      <c r="K228" s="39" t="str">
        <f t="shared" si="4"/>
        <v>OK</v>
      </c>
      <c r="L228" s="128"/>
      <c r="M228" s="128"/>
      <c r="N228" s="128"/>
      <c r="O228" s="128"/>
      <c r="P228" s="128"/>
      <c r="Q228" s="128"/>
      <c r="R228" s="128"/>
      <c r="S228" s="128"/>
      <c r="T228" s="128"/>
      <c r="U228" s="128"/>
      <c r="V228" s="46"/>
      <c r="W228" s="46"/>
      <c r="X228" s="46"/>
      <c r="Y228" s="46"/>
      <c r="Z228" s="46"/>
    </row>
    <row r="229" spans="1:26" ht="39.950000000000003" customHeight="1" x14ac:dyDescent="0.45">
      <c r="A229" s="140"/>
      <c r="B229" s="152"/>
      <c r="C229" s="67">
        <v>226</v>
      </c>
      <c r="D229" s="78" t="s">
        <v>201</v>
      </c>
      <c r="E229" s="107" t="s">
        <v>34</v>
      </c>
      <c r="F229" s="51" t="s">
        <v>35</v>
      </c>
      <c r="G229" s="51" t="s">
        <v>157</v>
      </c>
      <c r="H229" s="95">
        <v>27.11</v>
      </c>
      <c r="I229" s="32">
        <v>1</v>
      </c>
      <c r="J229" s="38">
        <f>I229-(SUM(L229:Z229))</f>
        <v>0</v>
      </c>
      <c r="K229" s="39" t="str">
        <f t="shared" si="4"/>
        <v>OK</v>
      </c>
      <c r="L229" s="128"/>
      <c r="M229" s="128"/>
      <c r="N229" s="128"/>
      <c r="O229" s="128"/>
      <c r="P229" s="128"/>
      <c r="Q229" s="128"/>
      <c r="R229" s="128">
        <v>1</v>
      </c>
      <c r="S229" s="128"/>
      <c r="T229" s="128"/>
      <c r="U229" s="128"/>
      <c r="V229" s="46"/>
      <c r="W229" s="46"/>
      <c r="X229" s="46"/>
      <c r="Y229" s="46"/>
      <c r="Z229" s="46"/>
    </row>
    <row r="230" spans="1:26" ht="39.950000000000003" customHeight="1" x14ac:dyDescent="0.45">
      <c r="A230" s="140"/>
      <c r="B230" s="152"/>
      <c r="C230" s="67">
        <v>227</v>
      </c>
      <c r="D230" s="78" t="s">
        <v>202</v>
      </c>
      <c r="E230" s="107" t="s">
        <v>34</v>
      </c>
      <c r="F230" s="51" t="s">
        <v>35</v>
      </c>
      <c r="G230" s="51" t="s">
        <v>157</v>
      </c>
      <c r="H230" s="95">
        <v>18</v>
      </c>
      <c r="I230" s="32">
        <v>0</v>
      </c>
      <c r="J230" s="38">
        <f>I230-(SUM(L230:Z230))</f>
        <v>0</v>
      </c>
      <c r="K230" s="39" t="str">
        <f t="shared" si="4"/>
        <v>OK</v>
      </c>
      <c r="L230" s="128"/>
      <c r="M230" s="128"/>
      <c r="N230" s="128"/>
      <c r="O230" s="128"/>
      <c r="P230" s="128"/>
      <c r="Q230" s="128"/>
      <c r="R230" s="128"/>
      <c r="S230" s="128"/>
      <c r="T230" s="128"/>
      <c r="U230" s="128"/>
      <c r="V230" s="46"/>
      <c r="W230" s="46"/>
      <c r="X230" s="46"/>
      <c r="Y230" s="46"/>
      <c r="Z230" s="46"/>
    </row>
    <row r="231" spans="1:26" ht="39.950000000000003" customHeight="1" x14ac:dyDescent="0.45">
      <c r="A231" s="140"/>
      <c r="B231" s="152"/>
      <c r="C231" s="67">
        <v>228</v>
      </c>
      <c r="D231" s="78" t="s">
        <v>203</v>
      </c>
      <c r="E231" s="107" t="s">
        <v>741</v>
      </c>
      <c r="F231" s="51" t="s">
        <v>35</v>
      </c>
      <c r="G231" s="51" t="s">
        <v>157</v>
      </c>
      <c r="H231" s="95">
        <v>27.3</v>
      </c>
      <c r="I231" s="32">
        <v>0</v>
      </c>
      <c r="J231" s="38">
        <f>I231-(SUM(L231:Z231))</f>
        <v>0</v>
      </c>
      <c r="K231" s="39" t="str">
        <f t="shared" si="4"/>
        <v>OK</v>
      </c>
      <c r="L231" s="128"/>
      <c r="M231" s="128"/>
      <c r="N231" s="128"/>
      <c r="O231" s="128"/>
      <c r="P231" s="128"/>
      <c r="Q231" s="128"/>
      <c r="R231" s="128"/>
      <c r="S231" s="128"/>
      <c r="T231" s="128"/>
      <c r="U231" s="128"/>
      <c r="V231" s="46"/>
      <c r="W231" s="46"/>
      <c r="X231" s="46"/>
      <c r="Y231" s="46"/>
      <c r="Z231" s="46"/>
    </row>
    <row r="232" spans="1:26" ht="39.950000000000003" customHeight="1" x14ac:dyDescent="0.45">
      <c r="A232" s="140"/>
      <c r="B232" s="152"/>
      <c r="C232" s="67">
        <v>229</v>
      </c>
      <c r="D232" s="78" t="s">
        <v>204</v>
      </c>
      <c r="E232" s="107" t="s">
        <v>34</v>
      </c>
      <c r="F232" s="51" t="s">
        <v>35</v>
      </c>
      <c r="G232" s="51" t="s">
        <v>157</v>
      </c>
      <c r="H232" s="95">
        <v>42.67</v>
      </c>
      <c r="I232" s="32">
        <v>0</v>
      </c>
      <c r="J232" s="38">
        <f>I232-(SUM(L232:Z232))</f>
        <v>0</v>
      </c>
      <c r="K232" s="39" t="str">
        <f t="shared" si="4"/>
        <v>OK</v>
      </c>
      <c r="L232" s="128"/>
      <c r="M232" s="128"/>
      <c r="N232" s="128"/>
      <c r="O232" s="128"/>
      <c r="P232" s="128"/>
      <c r="Q232" s="128"/>
      <c r="R232" s="128"/>
      <c r="S232" s="128"/>
      <c r="T232" s="128"/>
      <c r="U232" s="128"/>
      <c r="V232" s="46"/>
      <c r="W232" s="46"/>
      <c r="X232" s="46"/>
      <c r="Y232" s="46"/>
      <c r="Z232" s="46"/>
    </row>
    <row r="233" spans="1:26" ht="39.950000000000003" customHeight="1" x14ac:dyDescent="0.45">
      <c r="A233" s="140"/>
      <c r="B233" s="152"/>
      <c r="C233" s="67">
        <v>230</v>
      </c>
      <c r="D233" s="78" t="s">
        <v>205</v>
      </c>
      <c r="E233" s="107" t="s">
        <v>741</v>
      </c>
      <c r="F233" s="51" t="s">
        <v>35</v>
      </c>
      <c r="G233" s="51" t="s">
        <v>157</v>
      </c>
      <c r="H233" s="95">
        <v>22.91</v>
      </c>
      <c r="I233" s="32">
        <v>1</v>
      </c>
      <c r="J233" s="38">
        <f>I233-(SUM(L233:Z233))</f>
        <v>1</v>
      </c>
      <c r="K233" s="39" t="str">
        <f t="shared" si="4"/>
        <v>OK</v>
      </c>
      <c r="L233" s="128"/>
      <c r="M233" s="128"/>
      <c r="N233" s="128"/>
      <c r="O233" s="128"/>
      <c r="P233" s="128"/>
      <c r="Q233" s="128"/>
      <c r="R233" s="128"/>
      <c r="S233" s="128"/>
      <c r="T233" s="128"/>
      <c r="U233" s="128"/>
      <c r="V233" s="46"/>
      <c r="W233" s="46"/>
      <c r="X233" s="46"/>
      <c r="Y233" s="46"/>
      <c r="Z233" s="46"/>
    </row>
    <row r="234" spans="1:26" ht="39.950000000000003" customHeight="1" x14ac:dyDescent="0.45">
      <c r="A234" s="140"/>
      <c r="B234" s="152"/>
      <c r="C234" s="67">
        <v>231</v>
      </c>
      <c r="D234" s="78" t="s">
        <v>748</v>
      </c>
      <c r="E234" s="107" t="s">
        <v>749</v>
      </c>
      <c r="F234" s="51" t="s">
        <v>35</v>
      </c>
      <c r="G234" s="51" t="s">
        <v>157</v>
      </c>
      <c r="H234" s="95">
        <v>8.41</v>
      </c>
      <c r="I234" s="32">
        <v>5</v>
      </c>
      <c r="J234" s="38">
        <f>I234-(SUM(L234:Z234))</f>
        <v>5</v>
      </c>
      <c r="K234" s="39" t="str">
        <f t="shared" si="4"/>
        <v>OK</v>
      </c>
      <c r="L234" s="128"/>
      <c r="M234" s="128"/>
      <c r="N234" s="128"/>
      <c r="O234" s="128"/>
      <c r="P234" s="128"/>
      <c r="Q234" s="128"/>
      <c r="R234" s="128"/>
      <c r="S234" s="128"/>
      <c r="T234" s="128"/>
      <c r="U234" s="128"/>
      <c r="V234" s="46"/>
      <c r="W234" s="46"/>
      <c r="X234" s="46"/>
      <c r="Y234" s="46"/>
      <c r="Z234" s="46"/>
    </row>
    <row r="235" spans="1:26" ht="39.950000000000003" customHeight="1" x14ac:dyDescent="0.45">
      <c r="A235" s="140"/>
      <c r="B235" s="152"/>
      <c r="C235" s="67">
        <v>232</v>
      </c>
      <c r="D235" s="78" t="s">
        <v>426</v>
      </c>
      <c r="E235" s="107" t="s">
        <v>741</v>
      </c>
      <c r="F235" s="51" t="s">
        <v>228</v>
      </c>
      <c r="G235" s="51" t="s">
        <v>157</v>
      </c>
      <c r="H235" s="95">
        <v>16.82</v>
      </c>
      <c r="I235" s="32">
        <v>5</v>
      </c>
      <c r="J235" s="38">
        <f>I235-(SUM(L235:Z235))</f>
        <v>5</v>
      </c>
      <c r="K235" s="39" t="str">
        <f t="shared" si="4"/>
        <v>OK</v>
      </c>
      <c r="L235" s="128"/>
      <c r="M235" s="128"/>
      <c r="N235" s="128"/>
      <c r="O235" s="128"/>
      <c r="P235" s="128"/>
      <c r="Q235" s="128"/>
      <c r="R235" s="128"/>
      <c r="S235" s="128"/>
      <c r="T235" s="128"/>
      <c r="U235" s="128"/>
      <c r="V235" s="46"/>
      <c r="W235" s="46"/>
      <c r="X235" s="46"/>
      <c r="Y235" s="46"/>
      <c r="Z235" s="46"/>
    </row>
    <row r="236" spans="1:26" ht="39.950000000000003" customHeight="1" x14ac:dyDescent="0.45">
      <c r="A236" s="140"/>
      <c r="B236" s="152"/>
      <c r="C236" s="67">
        <v>233</v>
      </c>
      <c r="D236" s="78" t="s">
        <v>443</v>
      </c>
      <c r="E236" s="107">
        <v>954</v>
      </c>
      <c r="F236" s="51" t="s">
        <v>228</v>
      </c>
      <c r="G236" s="51" t="s">
        <v>157</v>
      </c>
      <c r="H236" s="95">
        <v>48</v>
      </c>
      <c r="I236" s="32">
        <v>2</v>
      </c>
      <c r="J236" s="38">
        <f>I236-(SUM(L236:Z236))</f>
        <v>1</v>
      </c>
      <c r="K236" s="39" t="str">
        <f t="shared" si="4"/>
        <v>OK</v>
      </c>
      <c r="L236" s="128"/>
      <c r="M236" s="128"/>
      <c r="N236" s="128"/>
      <c r="O236" s="128"/>
      <c r="P236" s="128"/>
      <c r="Q236" s="128"/>
      <c r="R236" s="128">
        <v>1</v>
      </c>
      <c r="S236" s="128"/>
      <c r="T236" s="128"/>
      <c r="U236" s="128"/>
      <c r="V236" s="46"/>
      <c r="W236" s="46"/>
      <c r="X236" s="46"/>
      <c r="Y236" s="46"/>
      <c r="Z236" s="46"/>
    </row>
    <row r="237" spans="1:26" ht="39.950000000000003" customHeight="1" x14ac:dyDescent="0.45">
      <c r="A237" s="140"/>
      <c r="B237" s="152"/>
      <c r="C237" s="67">
        <v>234</v>
      </c>
      <c r="D237" s="78" t="s">
        <v>444</v>
      </c>
      <c r="E237" s="107" t="s">
        <v>34</v>
      </c>
      <c r="F237" s="51" t="s">
        <v>228</v>
      </c>
      <c r="G237" s="51" t="s">
        <v>157</v>
      </c>
      <c r="H237" s="95">
        <v>27.6</v>
      </c>
      <c r="I237" s="32">
        <v>0</v>
      </c>
      <c r="J237" s="38">
        <f>I237-(SUM(L237:Z237))</f>
        <v>0</v>
      </c>
      <c r="K237" s="39" t="str">
        <f t="shared" si="4"/>
        <v>OK</v>
      </c>
      <c r="L237" s="128"/>
      <c r="M237" s="128"/>
      <c r="N237" s="128"/>
      <c r="O237" s="128"/>
      <c r="P237" s="128"/>
      <c r="Q237" s="128"/>
      <c r="R237" s="128"/>
      <c r="S237" s="128"/>
      <c r="T237" s="128"/>
      <c r="U237" s="128"/>
      <c r="V237" s="46"/>
      <c r="W237" s="46"/>
      <c r="X237" s="46"/>
      <c r="Y237" s="46"/>
      <c r="Z237" s="46"/>
    </row>
    <row r="238" spans="1:26" ht="39.950000000000003" customHeight="1" x14ac:dyDescent="0.45">
      <c r="A238" s="140"/>
      <c r="B238" s="152"/>
      <c r="C238" s="67">
        <v>235</v>
      </c>
      <c r="D238" s="78" t="s">
        <v>429</v>
      </c>
      <c r="E238" s="107" t="s">
        <v>480</v>
      </c>
      <c r="F238" s="51" t="s">
        <v>228</v>
      </c>
      <c r="G238" s="51" t="s">
        <v>157</v>
      </c>
      <c r="H238" s="95">
        <v>3</v>
      </c>
      <c r="I238" s="32">
        <v>2</v>
      </c>
      <c r="J238" s="38">
        <f>I238-(SUM(L238:Z238))</f>
        <v>2</v>
      </c>
      <c r="K238" s="39" t="str">
        <f t="shared" si="4"/>
        <v>OK</v>
      </c>
      <c r="L238" s="128"/>
      <c r="M238" s="128"/>
      <c r="N238" s="128"/>
      <c r="O238" s="128"/>
      <c r="P238" s="128"/>
      <c r="Q238" s="128"/>
      <c r="R238" s="128"/>
      <c r="S238" s="128"/>
      <c r="T238" s="128"/>
      <c r="U238" s="128"/>
      <c r="V238" s="46"/>
      <c r="W238" s="46"/>
      <c r="X238" s="46"/>
      <c r="Y238" s="46"/>
      <c r="Z238" s="46"/>
    </row>
    <row r="239" spans="1:26" ht="39.950000000000003" customHeight="1" x14ac:dyDescent="0.45">
      <c r="A239" s="140"/>
      <c r="B239" s="152"/>
      <c r="C239" s="67">
        <v>236</v>
      </c>
      <c r="D239" s="78" t="s">
        <v>442</v>
      </c>
      <c r="E239" s="107" t="s">
        <v>484</v>
      </c>
      <c r="F239" s="51" t="s">
        <v>228</v>
      </c>
      <c r="G239" s="51" t="s">
        <v>157</v>
      </c>
      <c r="H239" s="95">
        <v>9.3000000000000007</v>
      </c>
      <c r="I239" s="32">
        <v>0</v>
      </c>
      <c r="J239" s="38">
        <f>I239-(SUM(L239:Z239))</f>
        <v>0</v>
      </c>
      <c r="K239" s="39" t="str">
        <f t="shared" si="4"/>
        <v>OK</v>
      </c>
      <c r="L239" s="128"/>
      <c r="M239" s="128"/>
      <c r="N239" s="128"/>
      <c r="O239" s="128"/>
      <c r="P239" s="128"/>
      <c r="Q239" s="128"/>
      <c r="R239" s="128"/>
      <c r="S239" s="128"/>
      <c r="T239" s="128"/>
      <c r="U239" s="128"/>
      <c r="V239" s="46"/>
      <c r="W239" s="46"/>
      <c r="X239" s="46"/>
      <c r="Y239" s="46"/>
      <c r="Z239" s="46"/>
    </row>
    <row r="240" spans="1:26" ht="39.950000000000003" customHeight="1" x14ac:dyDescent="0.45">
      <c r="A240" s="140"/>
      <c r="B240" s="152"/>
      <c r="C240" s="67">
        <v>237</v>
      </c>
      <c r="D240" s="78" t="s">
        <v>445</v>
      </c>
      <c r="E240" s="107" t="s">
        <v>480</v>
      </c>
      <c r="F240" s="51" t="s">
        <v>228</v>
      </c>
      <c r="G240" s="51" t="s">
        <v>157</v>
      </c>
      <c r="H240" s="95">
        <v>26</v>
      </c>
      <c r="I240" s="32">
        <v>0</v>
      </c>
      <c r="J240" s="38">
        <f>I240-(SUM(L240:Z240))</f>
        <v>0</v>
      </c>
      <c r="K240" s="39" t="str">
        <f t="shared" si="4"/>
        <v>OK</v>
      </c>
      <c r="L240" s="128"/>
      <c r="M240" s="128"/>
      <c r="N240" s="128"/>
      <c r="O240" s="128"/>
      <c r="P240" s="128"/>
      <c r="Q240" s="128"/>
      <c r="R240" s="128"/>
      <c r="S240" s="128"/>
      <c r="T240" s="128"/>
      <c r="U240" s="128"/>
      <c r="V240" s="46"/>
      <c r="W240" s="46"/>
      <c r="X240" s="46"/>
      <c r="Y240" s="46"/>
      <c r="Z240" s="46"/>
    </row>
    <row r="241" spans="1:26" ht="39.950000000000003" customHeight="1" x14ac:dyDescent="0.45">
      <c r="A241" s="140"/>
      <c r="B241" s="152"/>
      <c r="C241" s="67">
        <v>238</v>
      </c>
      <c r="D241" s="78" t="s">
        <v>482</v>
      </c>
      <c r="E241" s="107" t="s">
        <v>34</v>
      </c>
      <c r="F241" s="51" t="s">
        <v>228</v>
      </c>
      <c r="G241" s="51" t="s">
        <v>157</v>
      </c>
      <c r="H241" s="95">
        <v>23.9</v>
      </c>
      <c r="I241" s="32">
        <v>0</v>
      </c>
      <c r="J241" s="38">
        <f>I241-(SUM(L241:Z241))</f>
        <v>0</v>
      </c>
      <c r="K241" s="39" t="str">
        <f t="shared" si="4"/>
        <v>OK</v>
      </c>
      <c r="L241" s="128"/>
      <c r="M241" s="128"/>
      <c r="N241" s="128"/>
      <c r="O241" s="128"/>
      <c r="P241" s="128"/>
      <c r="Q241" s="128"/>
      <c r="R241" s="128"/>
      <c r="S241" s="128"/>
      <c r="T241" s="128"/>
      <c r="U241" s="128"/>
      <c r="V241" s="46"/>
      <c r="W241" s="46"/>
      <c r="X241" s="46"/>
      <c r="Y241" s="46"/>
      <c r="Z241" s="46"/>
    </row>
    <row r="242" spans="1:26" ht="39.950000000000003" customHeight="1" x14ac:dyDescent="0.45">
      <c r="A242" s="140"/>
      <c r="B242" s="152"/>
      <c r="C242" s="67">
        <v>239</v>
      </c>
      <c r="D242" s="78" t="s">
        <v>483</v>
      </c>
      <c r="E242" s="107">
        <v>954</v>
      </c>
      <c r="F242" s="51" t="s">
        <v>228</v>
      </c>
      <c r="G242" s="51" t="s">
        <v>157</v>
      </c>
      <c r="H242" s="95">
        <v>32.299999999999997</v>
      </c>
      <c r="I242" s="32">
        <v>0</v>
      </c>
      <c r="J242" s="38">
        <f>I242-(SUM(L242:Z242))</f>
        <v>0</v>
      </c>
      <c r="K242" s="39" t="str">
        <f t="shared" si="4"/>
        <v>OK</v>
      </c>
      <c r="L242" s="128"/>
      <c r="M242" s="128"/>
      <c r="N242" s="128"/>
      <c r="O242" s="128"/>
      <c r="P242" s="128"/>
      <c r="Q242" s="128"/>
      <c r="R242" s="128"/>
      <c r="S242" s="128"/>
      <c r="T242" s="128"/>
      <c r="U242" s="128"/>
      <c r="V242" s="46"/>
      <c r="W242" s="46"/>
      <c r="X242" s="46"/>
      <c r="Y242" s="46"/>
      <c r="Z242" s="46"/>
    </row>
    <row r="243" spans="1:26" ht="39.950000000000003" customHeight="1" x14ac:dyDescent="0.45">
      <c r="A243" s="140"/>
      <c r="B243" s="152"/>
      <c r="C243" s="67">
        <v>240</v>
      </c>
      <c r="D243" s="78" t="s">
        <v>446</v>
      </c>
      <c r="E243" s="107" t="s">
        <v>741</v>
      </c>
      <c r="F243" s="51" t="s">
        <v>228</v>
      </c>
      <c r="G243" s="51" t="s">
        <v>157</v>
      </c>
      <c r="H243" s="95">
        <v>22</v>
      </c>
      <c r="I243" s="32">
        <v>2</v>
      </c>
      <c r="J243" s="38">
        <f>I243-(SUM(L243:Z243))</f>
        <v>1</v>
      </c>
      <c r="K243" s="39" t="str">
        <f t="shared" si="4"/>
        <v>OK</v>
      </c>
      <c r="L243" s="128"/>
      <c r="M243" s="128"/>
      <c r="N243" s="128"/>
      <c r="O243" s="128"/>
      <c r="P243" s="128"/>
      <c r="Q243" s="128"/>
      <c r="R243" s="128">
        <v>1</v>
      </c>
      <c r="S243" s="128"/>
      <c r="T243" s="128"/>
      <c r="U243" s="128"/>
      <c r="V243" s="46"/>
      <c r="W243" s="46"/>
      <c r="X243" s="46"/>
      <c r="Y243" s="46"/>
      <c r="Z243" s="46"/>
    </row>
    <row r="244" spans="1:26" ht="39.950000000000003" customHeight="1" x14ac:dyDescent="0.45">
      <c r="A244" s="140"/>
      <c r="B244" s="152"/>
      <c r="C244" s="67">
        <v>241</v>
      </c>
      <c r="D244" s="78" t="s">
        <v>447</v>
      </c>
      <c r="E244" s="107" t="s">
        <v>34</v>
      </c>
      <c r="F244" s="51" t="s">
        <v>228</v>
      </c>
      <c r="G244" s="51" t="s">
        <v>40</v>
      </c>
      <c r="H244" s="95">
        <v>13.43</v>
      </c>
      <c r="I244" s="32">
        <v>5</v>
      </c>
      <c r="J244" s="38">
        <f>I244-(SUM(L244:Z244))</f>
        <v>5</v>
      </c>
      <c r="K244" s="39" t="str">
        <f t="shared" si="4"/>
        <v>OK</v>
      </c>
      <c r="L244" s="128"/>
      <c r="M244" s="128"/>
      <c r="N244" s="128"/>
      <c r="O244" s="128"/>
      <c r="P244" s="128"/>
      <c r="Q244" s="128"/>
      <c r="R244" s="128"/>
      <c r="S244" s="128"/>
      <c r="T244" s="128"/>
      <c r="U244" s="128"/>
      <c r="V244" s="46"/>
      <c r="W244" s="46"/>
      <c r="X244" s="46"/>
      <c r="Y244" s="46"/>
      <c r="Z244" s="46"/>
    </row>
    <row r="245" spans="1:26" ht="39.950000000000003" customHeight="1" x14ac:dyDescent="0.45">
      <c r="A245" s="140"/>
      <c r="B245" s="152"/>
      <c r="C245" s="67">
        <v>242</v>
      </c>
      <c r="D245" s="78" t="s">
        <v>448</v>
      </c>
      <c r="E245" s="107" t="s">
        <v>34</v>
      </c>
      <c r="F245" s="51" t="s">
        <v>228</v>
      </c>
      <c r="G245" s="51" t="s">
        <v>157</v>
      </c>
      <c r="H245" s="95">
        <v>26.45</v>
      </c>
      <c r="I245" s="32">
        <v>0</v>
      </c>
      <c r="J245" s="38">
        <f>I245-(SUM(L245:Z245))</f>
        <v>0</v>
      </c>
      <c r="K245" s="39" t="str">
        <f t="shared" si="4"/>
        <v>OK</v>
      </c>
      <c r="L245" s="128"/>
      <c r="M245" s="128"/>
      <c r="N245" s="128"/>
      <c r="O245" s="128"/>
      <c r="P245" s="128"/>
      <c r="Q245" s="128"/>
      <c r="R245" s="128"/>
      <c r="S245" s="128"/>
      <c r="T245" s="128"/>
      <c r="U245" s="128"/>
      <c r="V245" s="46"/>
      <c r="W245" s="46"/>
      <c r="X245" s="46"/>
      <c r="Y245" s="46"/>
      <c r="Z245" s="46"/>
    </row>
    <row r="246" spans="1:26" ht="39.950000000000003" customHeight="1" x14ac:dyDescent="0.45">
      <c r="A246" s="140"/>
      <c r="B246" s="152"/>
      <c r="C246" s="67">
        <v>243</v>
      </c>
      <c r="D246" s="78" t="s">
        <v>450</v>
      </c>
      <c r="E246" s="107" t="s">
        <v>741</v>
      </c>
      <c r="F246" s="51" t="s">
        <v>228</v>
      </c>
      <c r="G246" s="51" t="s">
        <v>157</v>
      </c>
      <c r="H246" s="95">
        <v>48</v>
      </c>
      <c r="I246" s="32">
        <v>20</v>
      </c>
      <c r="J246" s="38">
        <f>I246-(SUM(L246:Z246))</f>
        <v>18</v>
      </c>
      <c r="K246" s="39" t="str">
        <f t="shared" si="4"/>
        <v>OK</v>
      </c>
      <c r="L246" s="128"/>
      <c r="M246" s="128"/>
      <c r="N246" s="128"/>
      <c r="O246" s="128"/>
      <c r="P246" s="128"/>
      <c r="Q246" s="128"/>
      <c r="R246" s="128">
        <v>2</v>
      </c>
      <c r="S246" s="128"/>
      <c r="T246" s="128"/>
      <c r="U246" s="128"/>
      <c r="V246" s="46"/>
      <c r="W246" s="46"/>
      <c r="X246" s="46"/>
      <c r="Y246" s="46"/>
      <c r="Z246" s="46"/>
    </row>
    <row r="247" spans="1:26" ht="39.950000000000003" customHeight="1" x14ac:dyDescent="0.45">
      <c r="A247" s="140"/>
      <c r="B247" s="152"/>
      <c r="C247" s="68">
        <v>244</v>
      </c>
      <c r="D247" s="78" t="s">
        <v>750</v>
      </c>
      <c r="E247" s="107" t="s">
        <v>478</v>
      </c>
      <c r="F247" s="51" t="s">
        <v>4</v>
      </c>
      <c r="G247" s="52" t="s">
        <v>157</v>
      </c>
      <c r="H247" s="96">
        <v>17.059999999999999</v>
      </c>
      <c r="I247" s="32"/>
      <c r="J247" s="38">
        <f>I247-(SUM(L247:Z247))</f>
        <v>0</v>
      </c>
      <c r="K247" s="39" t="str">
        <f t="shared" si="4"/>
        <v>OK</v>
      </c>
      <c r="L247" s="128"/>
      <c r="M247" s="128"/>
      <c r="N247" s="128"/>
      <c r="O247" s="128"/>
      <c r="P247" s="128"/>
      <c r="Q247" s="128"/>
      <c r="R247" s="128"/>
      <c r="S247" s="128"/>
      <c r="T247" s="128"/>
      <c r="U247" s="128"/>
      <c r="V247" s="46"/>
      <c r="W247" s="46"/>
      <c r="X247" s="46"/>
      <c r="Y247" s="46"/>
      <c r="Z247" s="46"/>
    </row>
    <row r="248" spans="1:26" ht="39.950000000000003" customHeight="1" x14ac:dyDescent="0.45">
      <c r="A248" s="140"/>
      <c r="B248" s="152"/>
      <c r="C248" s="67">
        <v>245</v>
      </c>
      <c r="D248" s="78" t="s">
        <v>751</v>
      </c>
      <c r="E248" s="107" t="s">
        <v>479</v>
      </c>
      <c r="F248" s="52" t="s">
        <v>35</v>
      </c>
      <c r="G248" s="52" t="s">
        <v>157</v>
      </c>
      <c r="H248" s="96">
        <v>799.76</v>
      </c>
      <c r="I248" s="32"/>
      <c r="J248" s="38">
        <f>I248-(SUM(L248:Z248))</f>
        <v>0</v>
      </c>
      <c r="K248" s="39" t="str">
        <f t="shared" si="4"/>
        <v>OK</v>
      </c>
      <c r="L248" s="128"/>
      <c r="M248" s="128"/>
      <c r="N248" s="128"/>
      <c r="O248" s="128"/>
      <c r="P248" s="128"/>
      <c r="Q248" s="128"/>
      <c r="R248" s="128"/>
      <c r="S248" s="128"/>
      <c r="T248" s="128"/>
      <c r="U248" s="128"/>
      <c r="V248" s="46"/>
      <c r="W248" s="46"/>
      <c r="X248" s="46"/>
      <c r="Y248" s="46"/>
      <c r="Z248" s="46"/>
    </row>
    <row r="249" spans="1:26" ht="39.950000000000003" customHeight="1" x14ac:dyDescent="0.45">
      <c r="A249" s="140"/>
      <c r="B249" s="152"/>
      <c r="C249" s="67">
        <v>246</v>
      </c>
      <c r="D249" s="78" t="s">
        <v>752</v>
      </c>
      <c r="E249" s="107" t="s">
        <v>741</v>
      </c>
      <c r="F249" s="52" t="s">
        <v>35</v>
      </c>
      <c r="G249" s="52" t="s">
        <v>157</v>
      </c>
      <c r="H249" s="96">
        <v>11.99</v>
      </c>
      <c r="I249" s="32"/>
      <c r="J249" s="38">
        <f>I249-(SUM(L249:Z249))</f>
        <v>0</v>
      </c>
      <c r="K249" s="39" t="str">
        <f t="shared" si="4"/>
        <v>OK</v>
      </c>
      <c r="L249" s="128"/>
      <c r="M249" s="128"/>
      <c r="N249" s="128"/>
      <c r="O249" s="128"/>
      <c r="P249" s="128"/>
      <c r="Q249" s="128"/>
      <c r="R249" s="128"/>
      <c r="S249" s="128"/>
      <c r="T249" s="128"/>
      <c r="U249" s="128"/>
      <c r="V249" s="46"/>
      <c r="W249" s="46"/>
      <c r="X249" s="46"/>
      <c r="Y249" s="46"/>
      <c r="Z249" s="46"/>
    </row>
    <row r="250" spans="1:26" ht="39.950000000000003" customHeight="1" x14ac:dyDescent="0.45">
      <c r="A250" s="140"/>
      <c r="B250" s="152"/>
      <c r="C250" s="68">
        <v>247</v>
      </c>
      <c r="D250" s="78" t="s">
        <v>753</v>
      </c>
      <c r="E250" s="107">
        <v>954</v>
      </c>
      <c r="F250" s="52" t="s">
        <v>99</v>
      </c>
      <c r="G250" s="52" t="s">
        <v>157</v>
      </c>
      <c r="H250" s="96">
        <v>55</v>
      </c>
      <c r="I250" s="32"/>
      <c r="J250" s="38">
        <f>I250-(SUM(L250:Z250))</f>
        <v>0</v>
      </c>
      <c r="K250" s="39" t="str">
        <f t="shared" si="4"/>
        <v>OK</v>
      </c>
      <c r="L250" s="128"/>
      <c r="M250" s="128"/>
      <c r="N250" s="128"/>
      <c r="O250" s="128"/>
      <c r="P250" s="128"/>
      <c r="Q250" s="128"/>
      <c r="R250" s="128"/>
      <c r="S250" s="128"/>
      <c r="T250" s="128"/>
      <c r="U250" s="128"/>
      <c r="V250" s="46"/>
      <c r="W250" s="46"/>
      <c r="X250" s="46"/>
      <c r="Y250" s="46"/>
      <c r="Z250" s="46"/>
    </row>
    <row r="251" spans="1:26" ht="39.950000000000003" customHeight="1" x14ac:dyDescent="0.45">
      <c r="A251" s="140"/>
      <c r="B251" s="152"/>
      <c r="C251" s="68">
        <v>248</v>
      </c>
      <c r="D251" s="78" t="s">
        <v>754</v>
      </c>
      <c r="E251" s="107" t="s">
        <v>34</v>
      </c>
      <c r="F251" s="52" t="s">
        <v>99</v>
      </c>
      <c r="G251" s="52" t="s">
        <v>157</v>
      </c>
      <c r="H251" s="96">
        <v>401.04</v>
      </c>
      <c r="I251" s="32"/>
      <c r="J251" s="38">
        <f>I251-(SUM(L251:Z251))</f>
        <v>0</v>
      </c>
      <c r="K251" s="39" t="str">
        <f t="shared" si="4"/>
        <v>OK</v>
      </c>
      <c r="L251" s="128"/>
      <c r="M251" s="128"/>
      <c r="N251" s="128"/>
      <c r="O251" s="128"/>
      <c r="P251" s="128"/>
      <c r="Q251" s="128"/>
      <c r="R251" s="128"/>
      <c r="S251" s="128"/>
      <c r="T251" s="128"/>
      <c r="U251" s="128"/>
      <c r="V251" s="46"/>
      <c r="W251" s="46"/>
      <c r="X251" s="46"/>
      <c r="Y251" s="46"/>
      <c r="Z251" s="46"/>
    </row>
    <row r="252" spans="1:26" ht="39.950000000000003" customHeight="1" x14ac:dyDescent="0.45">
      <c r="A252" s="140"/>
      <c r="B252" s="152"/>
      <c r="C252" s="68">
        <v>249</v>
      </c>
      <c r="D252" s="78" t="s">
        <v>755</v>
      </c>
      <c r="E252" s="107" t="s">
        <v>756</v>
      </c>
      <c r="F252" s="52" t="s">
        <v>99</v>
      </c>
      <c r="G252" s="52" t="s">
        <v>157</v>
      </c>
      <c r="H252" s="96">
        <v>390</v>
      </c>
      <c r="I252" s="32"/>
      <c r="J252" s="38">
        <f>I252-(SUM(L252:Z252))</f>
        <v>0</v>
      </c>
      <c r="K252" s="39" t="str">
        <f t="shared" si="4"/>
        <v>OK</v>
      </c>
      <c r="L252" s="128"/>
      <c r="M252" s="128"/>
      <c r="N252" s="128"/>
      <c r="O252" s="128"/>
      <c r="P252" s="128"/>
      <c r="Q252" s="128"/>
      <c r="R252" s="128"/>
      <c r="S252" s="128"/>
      <c r="T252" s="128"/>
      <c r="U252" s="128"/>
      <c r="V252" s="46"/>
      <c r="W252" s="46"/>
      <c r="X252" s="46"/>
      <c r="Y252" s="46"/>
      <c r="Z252" s="46"/>
    </row>
    <row r="253" spans="1:26" ht="39.950000000000003" customHeight="1" x14ac:dyDescent="0.45">
      <c r="A253" s="140"/>
      <c r="B253" s="152"/>
      <c r="C253" s="68">
        <v>250</v>
      </c>
      <c r="D253" s="78" t="s">
        <v>757</v>
      </c>
      <c r="E253" s="107" t="s">
        <v>478</v>
      </c>
      <c r="F253" s="52" t="s">
        <v>99</v>
      </c>
      <c r="G253" s="52" t="s">
        <v>157</v>
      </c>
      <c r="H253" s="96">
        <v>12.74</v>
      </c>
      <c r="I253" s="32"/>
      <c r="J253" s="38">
        <f>I253-(SUM(L253:Z253))</f>
        <v>0</v>
      </c>
      <c r="K253" s="39" t="str">
        <f t="shared" si="4"/>
        <v>OK</v>
      </c>
      <c r="L253" s="128"/>
      <c r="M253" s="128"/>
      <c r="N253" s="128"/>
      <c r="O253" s="128"/>
      <c r="P253" s="128"/>
      <c r="Q253" s="128"/>
      <c r="R253" s="128"/>
      <c r="S253" s="128"/>
      <c r="T253" s="128"/>
      <c r="U253" s="128"/>
      <c r="V253" s="46"/>
      <c r="W253" s="46"/>
      <c r="X253" s="46"/>
      <c r="Y253" s="46"/>
      <c r="Z253" s="46"/>
    </row>
    <row r="254" spans="1:26" ht="39.950000000000003" customHeight="1" x14ac:dyDescent="0.45">
      <c r="A254" s="140"/>
      <c r="B254" s="152"/>
      <c r="C254" s="68">
        <v>251</v>
      </c>
      <c r="D254" s="82" t="s">
        <v>758</v>
      </c>
      <c r="E254" s="114" t="s">
        <v>478</v>
      </c>
      <c r="F254" s="51" t="s">
        <v>99</v>
      </c>
      <c r="G254" s="52" t="s">
        <v>157</v>
      </c>
      <c r="H254" s="96">
        <v>18</v>
      </c>
      <c r="I254" s="32"/>
      <c r="J254" s="38">
        <f>I254-(SUM(L254:Z254))</f>
        <v>0</v>
      </c>
      <c r="K254" s="39" t="str">
        <f t="shared" si="4"/>
        <v>OK</v>
      </c>
      <c r="L254" s="128"/>
      <c r="M254" s="128"/>
      <c r="N254" s="128"/>
      <c r="O254" s="128"/>
      <c r="P254" s="128"/>
      <c r="Q254" s="128"/>
      <c r="R254" s="128"/>
      <c r="S254" s="128"/>
      <c r="T254" s="128"/>
      <c r="U254" s="128"/>
      <c r="V254" s="46"/>
      <c r="W254" s="46"/>
      <c r="X254" s="46"/>
      <c r="Y254" s="46"/>
      <c r="Z254" s="46"/>
    </row>
    <row r="255" spans="1:26" ht="39.950000000000003" customHeight="1" x14ac:dyDescent="0.45">
      <c r="A255" s="140"/>
      <c r="B255" s="152"/>
      <c r="C255" s="67">
        <v>252</v>
      </c>
      <c r="D255" s="78" t="s">
        <v>759</v>
      </c>
      <c r="E255" s="107" t="s">
        <v>480</v>
      </c>
      <c r="F255" s="52" t="s">
        <v>383</v>
      </c>
      <c r="G255" s="52" t="s">
        <v>157</v>
      </c>
      <c r="H255" s="96">
        <v>40</v>
      </c>
      <c r="I255" s="32"/>
      <c r="J255" s="38">
        <f>I255-(SUM(L255:Z255))</f>
        <v>0</v>
      </c>
      <c r="K255" s="39" t="str">
        <f t="shared" si="4"/>
        <v>OK</v>
      </c>
      <c r="L255" s="128"/>
      <c r="M255" s="128"/>
      <c r="N255" s="128"/>
      <c r="O255" s="128"/>
      <c r="P255" s="128"/>
      <c r="Q255" s="128"/>
      <c r="R255" s="128"/>
      <c r="S255" s="128"/>
      <c r="T255" s="128"/>
      <c r="U255" s="128"/>
      <c r="V255" s="46"/>
      <c r="W255" s="46"/>
      <c r="X255" s="46"/>
      <c r="Y255" s="46"/>
      <c r="Z255" s="46"/>
    </row>
    <row r="256" spans="1:26" ht="39.950000000000003" customHeight="1" x14ac:dyDescent="0.45">
      <c r="A256" s="140"/>
      <c r="B256" s="152"/>
      <c r="C256" s="68">
        <v>253</v>
      </c>
      <c r="D256" s="83" t="s">
        <v>760</v>
      </c>
      <c r="E256" s="109" t="s">
        <v>761</v>
      </c>
      <c r="F256" s="42" t="s">
        <v>99</v>
      </c>
      <c r="G256" s="52" t="s">
        <v>157</v>
      </c>
      <c r="H256" s="96">
        <v>31.26</v>
      </c>
      <c r="I256" s="32"/>
      <c r="J256" s="38">
        <f>I256-(SUM(L256:Z256))</f>
        <v>0</v>
      </c>
      <c r="K256" s="39" t="str">
        <f t="shared" si="4"/>
        <v>OK</v>
      </c>
      <c r="L256" s="128"/>
      <c r="M256" s="128"/>
      <c r="N256" s="128"/>
      <c r="O256" s="128"/>
      <c r="P256" s="128"/>
      <c r="Q256" s="128"/>
      <c r="R256" s="128"/>
      <c r="S256" s="128"/>
      <c r="T256" s="128"/>
      <c r="U256" s="128"/>
      <c r="V256" s="46"/>
      <c r="W256" s="46"/>
      <c r="X256" s="46"/>
      <c r="Y256" s="46"/>
      <c r="Z256" s="46"/>
    </row>
    <row r="257" spans="1:26" ht="39.950000000000003" customHeight="1" x14ac:dyDescent="0.45">
      <c r="A257" s="140"/>
      <c r="B257" s="152"/>
      <c r="C257" s="68">
        <v>254</v>
      </c>
      <c r="D257" s="78" t="s">
        <v>762</v>
      </c>
      <c r="E257" s="107" t="s">
        <v>763</v>
      </c>
      <c r="F257" s="51" t="s">
        <v>99</v>
      </c>
      <c r="G257" s="52" t="s">
        <v>157</v>
      </c>
      <c r="H257" s="96">
        <v>130</v>
      </c>
      <c r="I257" s="32"/>
      <c r="J257" s="38">
        <f>I257-(SUM(L257:Z257))</f>
        <v>0</v>
      </c>
      <c r="K257" s="39" t="str">
        <f t="shared" si="4"/>
        <v>OK</v>
      </c>
      <c r="L257" s="128"/>
      <c r="M257" s="128"/>
      <c r="N257" s="128"/>
      <c r="O257" s="128"/>
      <c r="P257" s="128"/>
      <c r="Q257" s="128"/>
      <c r="R257" s="128"/>
      <c r="S257" s="128"/>
      <c r="T257" s="128"/>
      <c r="U257" s="128"/>
      <c r="V257" s="46"/>
      <c r="W257" s="46"/>
      <c r="X257" s="46"/>
      <c r="Y257" s="46"/>
      <c r="Z257" s="46"/>
    </row>
    <row r="258" spans="1:26" ht="39.950000000000003" customHeight="1" x14ac:dyDescent="0.45">
      <c r="A258" s="141"/>
      <c r="B258" s="153"/>
      <c r="C258" s="68">
        <v>255</v>
      </c>
      <c r="D258" s="78" t="s">
        <v>764</v>
      </c>
      <c r="E258" s="107" t="s">
        <v>741</v>
      </c>
      <c r="F258" s="52" t="s">
        <v>99</v>
      </c>
      <c r="G258" s="52" t="s">
        <v>157</v>
      </c>
      <c r="H258" s="96">
        <v>289.02</v>
      </c>
      <c r="I258" s="32"/>
      <c r="J258" s="38">
        <f>I258-(SUM(L258:Z258))</f>
        <v>0</v>
      </c>
      <c r="K258" s="39" t="str">
        <f t="shared" si="4"/>
        <v>OK</v>
      </c>
      <c r="L258" s="128"/>
      <c r="M258" s="128"/>
      <c r="N258" s="128"/>
      <c r="O258" s="128"/>
      <c r="P258" s="128"/>
      <c r="Q258" s="128"/>
      <c r="R258" s="128"/>
      <c r="S258" s="128"/>
      <c r="T258" s="128"/>
      <c r="U258" s="128"/>
      <c r="V258" s="46"/>
      <c r="W258" s="46"/>
      <c r="X258" s="46"/>
      <c r="Y258" s="46"/>
      <c r="Z258" s="46"/>
    </row>
    <row r="259" spans="1:26" ht="39.950000000000003" customHeight="1" x14ac:dyDescent="0.45">
      <c r="A259" s="154">
        <v>5</v>
      </c>
      <c r="B259" s="159" t="s">
        <v>514</v>
      </c>
      <c r="C259" s="66">
        <v>256</v>
      </c>
      <c r="D259" s="75" t="s">
        <v>206</v>
      </c>
      <c r="E259" s="104" t="s">
        <v>765</v>
      </c>
      <c r="F259" s="49" t="s">
        <v>207</v>
      </c>
      <c r="G259" s="49" t="s">
        <v>40</v>
      </c>
      <c r="H259" s="94">
        <v>89.46</v>
      </c>
      <c r="I259" s="32">
        <v>9</v>
      </c>
      <c r="J259" s="38">
        <f>I259-(SUM(L259:Z259))</f>
        <v>5</v>
      </c>
      <c r="K259" s="39" t="str">
        <f t="shared" si="4"/>
        <v>OK</v>
      </c>
      <c r="L259" s="128"/>
      <c r="M259" s="128"/>
      <c r="N259" s="128"/>
      <c r="O259" s="128"/>
      <c r="P259" s="128">
        <v>2</v>
      </c>
      <c r="R259" s="128"/>
      <c r="S259" s="128"/>
      <c r="T259" s="128"/>
      <c r="U259" s="128"/>
      <c r="V259" s="46"/>
      <c r="W259" s="46">
        <v>2</v>
      </c>
      <c r="X259" s="46"/>
      <c r="Y259" s="46"/>
      <c r="Z259" s="46"/>
    </row>
    <row r="260" spans="1:26" ht="39.950000000000003" customHeight="1" x14ac:dyDescent="0.45">
      <c r="A260" s="155"/>
      <c r="B260" s="157"/>
      <c r="C260" s="66">
        <v>257</v>
      </c>
      <c r="D260" s="75" t="s">
        <v>208</v>
      </c>
      <c r="E260" s="104" t="s">
        <v>766</v>
      </c>
      <c r="F260" s="49" t="s">
        <v>207</v>
      </c>
      <c r="G260" s="49" t="s">
        <v>40</v>
      </c>
      <c r="H260" s="94">
        <v>70.819999999999993</v>
      </c>
      <c r="I260" s="32">
        <v>9</v>
      </c>
      <c r="J260" s="38">
        <f>I260-(SUM(L260:Z260))</f>
        <v>5</v>
      </c>
      <c r="K260" s="39" t="str">
        <f t="shared" si="4"/>
        <v>OK</v>
      </c>
      <c r="L260" s="128"/>
      <c r="M260" s="128"/>
      <c r="N260" s="128"/>
      <c r="O260" s="128"/>
      <c r="P260" s="128">
        <v>4</v>
      </c>
      <c r="R260" s="128"/>
      <c r="S260" s="128"/>
      <c r="T260" s="128"/>
      <c r="U260" s="128"/>
      <c r="V260" s="46"/>
      <c r="W260" s="46"/>
      <c r="X260" s="46"/>
      <c r="Y260" s="46"/>
      <c r="Z260" s="46"/>
    </row>
    <row r="261" spans="1:26" ht="39.950000000000003" customHeight="1" x14ac:dyDescent="0.45">
      <c r="A261" s="155"/>
      <c r="B261" s="157"/>
      <c r="C261" s="66">
        <v>258</v>
      </c>
      <c r="D261" s="75" t="s">
        <v>209</v>
      </c>
      <c r="E261" s="104" t="s">
        <v>767</v>
      </c>
      <c r="F261" s="49" t="s">
        <v>207</v>
      </c>
      <c r="G261" s="49" t="s">
        <v>40</v>
      </c>
      <c r="H261" s="94">
        <v>64.53</v>
      </c>
      <c r="I261" s="32">
        <v>8</v>
      </c>
      <c r="J261" s="38">
        <f>I261-(SUM(L261:Z261))</f>
        <v>4</v>
      </c>
      <c r="K261" s="39" t="str">
        <f t="shared" ref="K261:K324" si="5">IF(J261&lt;0,"ATENÇÃO","OK")</f>
        <v>OK</v>
      </c>
      <c r="L261" s="128"/>
      <c r="M261" s="128"/>
      <c r="N261" s="128"/>
      <c r="O261" s="128"/>
      <c r="P261" s="128">
        <v>4</v>
      </c>
      <c r="R261" s="128"/>
      <c r="S261" s="128"/>
      <c r="T261" s="128"/>
      <c r="U261" s="128"/>
      <c r="V261" s="46"/>
      <c r="W261" s="46"/>
      <c r="X261" s="46"/>
      <c r="Y261" s="46"/>
      <c r="Z261" s="46"/>
    </row>
    <row r="262" spans="1:26" ht="39.950000000000003" customHeight="1" x14ac:dyDescent="0.45">
      <c r="A262" s="155"/>
      <c r="B262" s="157"/>
      <c r="C262" s="66">
        <v>259</v>
      </c>
      <c r="D262" s="75" t="s">
        <v>440</v>
      </c>
      <c r="E262" s="104" t="s">
        <v>768</v>
      </c>
      <c r="F262" s="49" t="s">
        <v>441</v>
      </c>
      <c r="G262" s="49" t="s">
        <v>40</v>
      </c>
      <c r="H262" s="94">
        <v>17.649999999999999</v>
      </c>
      <c r="I262" s="32">
        <v>6</v>
      </c>
      <c r="J262" s="38">
        <f>I262-(SUM(L262:Z262))</f>
        <v>6</v>
      </c>
      <c r="K262" s="39" t="str">
        <f t="shared" si="5"/>
        <v>OK</v>
      </c>
      <c r="L262" s="128"/>
      <c r="M262" s="128"/>
      <c r="N262" s="128"/>
      <c r="O262" s="128"/>
      <c r="P262" s="128"/>
      <c r="R262" s="128"/>
      <c r="S262" s="128"/>
      <c r="T262" s="128"/>
      <c r="U262" s="128"/>
      <c r="V262" s="46"/>
      <c r="W262" s="46"/>
      <c r="X262" s="46"/>
      <c r="Y262" s="46"/>
      <c r="Z262" s="46"/>
    </row>
    <row r="263" spans="1:26" ht="39.950000000000003" customHeight="1" x14ac:dyDescent="0.45">
      <c r="A263" s="155"/>
      <c r="B263" s="157"/>
      <c r="C263" s="66">
        <v>260</v>
      </c>
      <c r="D263" s="75" t="s">
        <v>210</v>
      </c>
      <c r="E263" s="104" t="s">
        <v>769</v>
      </c>
      <c r="F263" s="49" t="s">
        <v>211</v>
      </c>
      <c r="G263" s="49" t="s">
        <v>40</v>
      </c>
      <c r="H263" s="94">
        <v>11.16</v>
      </c>
      <c r="I263" s="32">
        <f>20-2</f>
        <v>18</v>
      </c>
      <c r="J263" s="38">
        <f>I263-(SUM(L263:Z263))</f>
        <v>-2</v>
      </c>
      <c r="K263" s="39" t="str">
        <f t="shared" si="5"/>
        <v>ATENÇÃO</v>
      </c>
      <c r="L263" s="128"/>
      <c r="M263" s="128"/>
      <c r="N263" s="128"/>
      <c r="O263" s="128">
        <v>2</v>
      </c>
      <c r="P263" s="128">
        <v>18</v>
      </c>
      <c r="R263" s="128"/>
      <c r="S263" s="128"/>
      <c r="T263" s="128"/>
      <c r="U263" s="128"/>
      <c r="V263" s="46"/>
      <c r="W263" s="46"/>
      <c r="X263" s="46"/>
      <c r="Y263" s="46"/>
      <c r="Z263" s="46"/>
    </row>
    <row r="264" spans="1:26" ht="39.950000000000003" customHeight="1" x14ac:dyDescent="0.45">
      <c r="A264" s="155"/>
      <c r="B264" s="157"/>
      <c r="C264" s="66">
        <v>261</v>
      </c>
      <c r="D264" s="75" t="s">
        <v>212</v>
      </c>
      <c r="E264" s="104" t="s">
        <v>769</v>
      </c>
      <c r="F264" s="49" t="s">
        <v>211</v>
      </c>
      <c r="G264" s="49" t="s">
        <v>40</v>
      </c>
      <c r="H264" s="94">
        <v>3.86</v>
      </c>
      <c r="I264" s="32">
        <v>4</v>
      </c>
      <c r="J264" s="38">
        <f>I264-(SUM(L264:Z264))</f>
        <v>4</v>
      </c>
      <c r="K264" s="39" t="str">
        <f t="shared" si="5"/>
        <v>OK</v>
      </c>
      <c r="L264" s="128"/>
      <c r="M264" s="128"/>
      <c r="N264" s="128"/>
      <c r="O264" s="128"/>
      <c r="P264" s="128"/>
      <c r="R264" s="128"/>
      <c r="S264" s="128"/>
      <c r="T264" s="128"/>
      <c r="U264" s="128"/>
      <c r="V264" s="46"/>
      <c r="W264" s="46"/>
      <c r="X264" s="46"/>
      <c r="Y264" s="46"/>
      <c r="Z264" s="46"/>
    </row>
    <row r="265" spans="1:26" ht="39.950000000000003" customHeight="1" x14ac:dyDescent="0.45">
      <c r="A265" s="155"/>
      <c r="B265" s="157"/>
      <c r="C265" s="66">
        <v>262</v>
      </c>
      <c r="D265" s="75" t="s">
        <v>213</v>
      </c>
      <c r="E265" s="104" t="s">
        <v>770</v>
      </c>
      <c r="F265" s="49" t="s">
        <v>207</v>
      </c>
      <c r="G265" s="49" t="s">
        <v>40</v>
      </c>
      <c r="H265" s="94">
        <v>64.16</v>
      </c>
      <c r="I265" s="32">
        <v>8</v>
      </c>
      <c r="J265" s="38">
        <f>I265-(SUM(L265:Z265))</f>
        <v>6</v>
      </c>
      <c r="K265" s="39" t="str">
        <f t="shared" si="5"/>
        <v>OK</v>
      </c>
      <c r="L265" s="128"/>
      <c r="M265" s="128"/>
      <c r="N265" s="128"/>
      <c r="O265" s="128"/>
      <c r="P265" s="128"/>
      <c r="R265" s="128"/>
      <c r="S265" s="128"/>
      <c r="T265" s="128"/>
      <c r="U265" s="128"/>
      <c r="V265" s="46"/>
      <c r="W265" s="46">
        <v>2</v>
      </c>
      <c r="X265" s="46"/>
      <c r="Y265" s="46"/>
      <c r="Z265" s="46"/>
    </row>
    <row r="266" spans="1:26" ht="39.950000000000003" customHeight="1" x14ac:dyDescent="0.45">
      <c r="A266" s="155"/>
      <c r="B266" s="157"/>
      <c r="C266" s="66">
        <v>263</v>
      </c>
      <c r="D266" s="77" t="s">
        <v>214</v>
      </c>
      <c r="E266" s="106" t="s">
        <v>771</v>
      </c>
      <c r="F266" s="49" t="s">
        <v>207</v>
      </c>
      <c r="G266" s="49" t="s">
        <v>40</v>
      </c>
      <c r="H266" s="94">
        <v>78.599999999999994</v>
      </c>
      <c r="I266" s="32">
        <v>5</v>
      </c>
      <c r="J266" s="38">
        <f>I266-(SUM(L266:Z266))</f>
        <v>5</v>
      </c>
      <c r="K266" s="39" t="str">
        <f t="shared" si="5"/>
        <v>OK</v>
      </c>
      <c r="L266" s="128"/>
      <c r="M266" s="128"/>
      <c r="N266" s="128"/>
      <c r="O266" s="128"/>
      <c r="P266" s="128"/>
      <c r="R266" s="128"/>
      <c r="S266" s="128"/>
      <c r="T266" s="128"/>
      <c r="U266" s="128"/>
      <c r="V266" s="46"/>
      <c r="W266" s="46"/>
      <c r="X266" s="46"/>
      <c r="Y266" s="46"/>
      <c r="Z266" s="46"/>
    </row>
    <row r="267" spans="1:26" ht="39.950000000000003" customHeight="1" x14ac:dyDescent="0.45">
      <c r="A267" s="155"/>
      <c r="B267" s="157"/>
      <c r="C267" s="66">
        <v>264</v>
      </c>
      <c r="D267" s="75" t="s">
        <v>215</v>
      </c>
      <c r="E267" s="104" t="s">
        <v>772</v>
      </c>
      <c r="F267" s="49" t="s">
        <v>211</v>
      </c>
      <c r="G267" s="49" t="s">
        <v>40</v>
      </c>
      <c r="H267" s="94">
        <v>10.4</v>
      </c>
      <c r="I267" s="32">
        <v>9</v>
      </c>
      <c r="J267" s="38">
        <f>I267-(SUM(L267:Z267))</f>
        <v>6</v>
      </c>
      <c r="K267" s="39" t="str">
        <f t="shared" si="5"/>
        <v>OK</v>
      </c>
      <c r="L267" s="128"/>
      <c r="M267" s="128"/>
      <c r="N267" s="128"/>
      <c r="O267" s="128"/>
      <c r="P267" s="128">
        <v>3</v>
      </c>
      <c r="R267" s="128"/>
      <c r="S267" s="128"/>
      <c r="T267" s="128"/>
      <c r="U267" s="128"/>
      <c r="V267" s="46"/>
      <c r="W267" s="46"/>
      <c r="X267" s="46"/>
      <c r="Y267" s="46"/>
      <c r="Z267" s="46"/>
    </row>
    <row r="268" spans="1:26" ht="39.950000000000003" customHeight="1" x14ac:dyDescent="0.45">
      <c r="A268" s="155"/>
      <c r="B268" s="157"/>
      <c r="C268" s="66">
        <v>265</v>
      </c>
      <c r="D268" s="75" t="s">
        <v>216</v>
      </c>
      <c r="E268" s="104" t="s">
        <v>773</v>
      </c>
      <c r="F268" s="49" t="s">
        <v>211</v>
      </c>
      <c r="G268" s="49" t="s">
        <v>40</v>
      </c>
      <c r="H268" s="94">
        <v>17.88</v>
      </c>
      <c r="I268" s="32">
        <v>22</v>
      </c>
      <c r="J268" s="38">
        <f>I268-(SUM(L268:Z268))</f>
        <v>6</v>
      </c>
      <c r="K268" s="39" t="str">
        <f t="shared" si="5"/>
        <v>OK</v>
      </c>
      <c r="L268" s="128"/>
      <c r="M268" s="128"/>
      <c r="N268" s="128"/>
      <c r="O268" s="128"/>
      <c r="P268" s="128">
        <v>16</v>
      </c>
      <c r="R268" s="128"/>
      <c r="S268" s="128"/>
      <c r="T268" s="128"/>
      <c r="U268" s="128"/>
      <c r="V268" s="46"/>
      <c r="W268" s="46"/>
      <c r="X268" s="46"/>
      <c r="Y268" s="46"/>
      <c r="Z268" s="46"/>
    </row>
    <row r="269" spans="1:26" ht="39.950000000000003" customHeight="1" x14ac:dyDescent="0.45">
      <c r="A269" s="155"/>
      <c r="B269" s="157"/>
      <c r="C269" s="66">
        <v>266</v>
      </c>
      <c r="D269" s="75" t="s">
        <v>217</v>
      </c>
      <c r="E269" s="104" t="s">
        <v>774</v>
      </c>
      <c r="F269" s="49" t="s">
        <v>211</v>
      </c>
      <c r="G269" s="49" t="s">
        <v>40</v>
      </c>
      <c r="H269" s="94">
        <v>21.53</v>
      </c>
      <c r="I269" s="32">
        <v>46</v>
      </c>
      <c r="J269" s="38">
        <f>I269-(SUM(L269:Z269))</f>
        <v>33</v>
      </c>
      <c r="K269" s="39" t="str">
        <f t="shared" si="5"/>
        <v>OK</v>
      </c>
      <c r="L269" s="128">
        <v>10</v>
      </c>
      <c r="M269" s="128"/>
      <c r="N269" s="128"/>
      <c r="O269" s="128"/>
      <c r="P269" s="128">
        <v>3</v>
      </c>
      <c r="R269" s="128"/>
      <c r="S269" s="128"/>
      <c r="T269" s="128"/>
      <c r="U269" s="128"/>
      <c r="V269" s="46"/>
      <c r="W269" s="46"/>
      <c r="X269" s="46"/>
      <c r="Y269" s="46"/>
      <c r="Z269" s="46"/>
    </row>
    <row r="270" spans="1:26" ht="39.950000000000003" customHeight="1" x14ac:dyDescent="0.45">
      <c r="A270" s="155"/>
      <c r="B270" s="157"/>
      <c r="C270" s="66">
        <v>267</v>
      </c>
      <c r="D270" s="75" t="s">
        <v>218</v>
      </c>
      <c r="E270" s="104" t="s">
        <v>775</v>
      </c>
      <c r="F270" s="49" t="s">
        <v>35</v>
      </c>
      <c r="G270" s="49" t="s">
        <v>40</v>
      </c>
      <c r="H270" s="94">
        <v>22.76</v>
      </c>
      <c r="I270" s="32">
        <v>12</v>
      </c>
      <c r="J270" s="38">
        <f>I270-(SUM(L270:Z270))</f>
        <v>4</v>
      </c>
      <c r="K270" s="39" t="str">
        <f t="shared" si="5"/>
        <v>OK</v>
      </c>
      <c r="L270" s="128"/>
      <c r="M270" s="128"/>
      <c r="N270" s="128"/>
      <c r="O270" s="128"/>
      <c r="P270" s="128">
        <v>8</v>
      </c>
      <c r="R270" s="128"/>
      <c r="S270" s="128"/>
      <c r="T270" s="128"/>
      <c r="U270" s="128"/>
      <c r="V270" s="46"/>
      <c r="W270" s="46"/>
      <c r="X270" s="46"/>
      <c r="Y270" s="46"/>
      <c r="Z270" s="46"/>
    </row>
    <row r="271" spans="1:26" ht="39.950000000000003" customHeight="1" x14ac:dyDescent="0.45">
      <c r="A271" s="155"/>
      <c r="B271" s="157"/>
      <c r="C271" s="66">
        <v>268</v>
      </c>
      <c r="D271" s="75" t="s">
        <v>219</v>
      </c>
      <c r="E271" s="104" t="s">
        <v>776</v>
      </c>
      <c r="F271" s="49" t="s">
        <v>35</v>
      </c>
      <c r="G271" s="49" t="s">
        <v>40</v>
      </c>
      <c r="H271" s="94">
        <v>5.43</v>
      </c>
      <c r="I271" s="32">
        <v>20</v>
      </c>
      <c r="J271" s="38">
        <f>I271-(SUM(L271:Z271))</f>
        <v>15</v>
      </c>
      <c r="K271" s="39" t="str">
        <f t="shared" si="5"/>
        <v>OK</v>
      </c>
      <c r="L271" s="128"/>
      <c r="M271" s="128"/>
      <c r="N271" s="128"/>
      <c r="O271" s="128"/>
      <c r="P271" s="128">
        <v>5</v>
      </c>
      <c r="R271" s="128"/>
      <c r="S271" s="128"/>
      <c r="T271" s="128"/>
      <c r="U271" s="128"/>
      <c r="V271" s="46"/>
      <c r="W271" s="46"/>
      <c r="X271" s="46"/>
      <c r="Y271" s="46"/>
      <c r="Z271" s="46"/>
    </row>
    <row r="272" spans="1:26" ht="39.950000000000003" customHeight="1" x14ac:dyDescent="0.45">
      <c r="A272" s="155"/>
      <c r="B272" s="157"/>
      <c r="C272" s="66">
        <v>269</v>
      </c>
      <c r="D272" s="75" t="s">
        <v>220</v>
      </c>
      <c r="E272" s="104" t="s">
        <v>777</v>
      </c>
      <c r="F272" s="49" t="s">
        <v>221</v>
      </c>
      <c r="G272" s="49" t="s">
        <v>40</v>
      </c>
      <c r="H272" s="94">
        <v>24.65</v>
      </c>
      <c r="I272" s="32">
        <v>0</v>
      </c>
      <c r="J272" s="38">
        <f>I272-(SUM(L272:Z272))</f>
        <v>0</v>
      </c>
      <c r="K272" s="39" t="str">
        <f t="shared" si="5"/>
        <v>OK</v>
      </c>
      <c r="L272" s="128"/>
      <c r="M272" s="128"/>
      <c r="N272" s="128"/>
      <c r="O272" s="128"/>
      <c r="P272" s="128"/>
      <c r="R272" s="128"/>
      <c r="S272" s="128"/>
      <c r="T272" s="128"/>
      <c r="U272" s="128"/>
      <c r="V272" s="46"/>
      <c r="W272" s="46"/>
      <c r="X272" s="46"/>
      <c r="Y272" s="46"/>
      <c r="Z272" s="46"/>
    </row>
    <row r="273" spans="1:26" ht="39.950000000000003" customHeight="1" x14ac:dyDescent="0.45">
      <c r="A273" s="155"/>
      <c r="B273" s="157"/>
      <c r="C273" s="66">
        <v>270</v>
      </c>
      <c r="D273" s="75" t="s">
        <v>222</v>
      </c>
      <c r="E273" s="104" t="s">
        <v>778</v>
      </c>
      <c r="F273" s="49" t="s">
        <v>221</v>
      </c>
      <c r="G273" s="49" t="s">
        <v>40</v>
      </c>
      <c r="H273" s="94">
        <v>21.03</v>
      </c>
      <c r="I273" s="32">
        <v>220</v>
      </c>
      <c r="J273" s="38">
        <f>I273-(SUM(L273:Z273))</f>
        <v>160</v>
      </c>
      <c r="K273" s="39" t="str">
        <f t="shared" si="5"/>
        <v>OK</v>
      </c>
      <c r="L273" s="128"/>
      <c r="M273" s="128"/>
      <c r="N273" s="128"/>
      <c r="O273" s="128"/>
      <c r="P273" s="128">
        <v>40</v>
      </c>
      <c r="R273" s="128"/>
      <c r="S273" s="128"/>
      <c r="T273" s="128"/>
      <c r="U273" s="128"/>
      <c r="V273" s="46"/>
      <c r="W273" s="46">
        <v>20</v>
      </c>
      <c r="X273" s="46"/>
      <c r="Y273" s="46"/>
      <c r="Z273" s="46"/>
    </row>
    <row r="274" spans="1:26" ht="39.950000000000003" customHeight="1" x14ac:dyDescent="0.45">
      <c r="A274" s="155"/>
      <c r="B274" s="157"/>
      <c r="C274" s="66">
        <v>271</v>
      </c>
      <c r="D274" s="75" t="s">
        <v>223</v>
      </c>
      <c r="E274" s="104" t="s">
        <v>779</v>
      </c>
      <c r="F274" s="49" t="s">
        <v>44</v>
      </c>
      <c r="G274" s="49" t="s">
        <v>40</v>
      </c>
      <c r="H274" s="94">
        <v>3.57</v>
      </c>
      <c r="I274" s="32">
        <v>20</v>
      </c>
      <c r="J274" s="38">
        <f>I274-(SUM(L274:Z274))</f>
        <v>10</v>
      </c>
      <c r="K274" s="39" t="str">
        <f t="shared" si="5"/>
        <v>OK</v>
      </c>
      <c r="L274" s="128"/>
      <c r="M274" s="128"/>
      <c r="N274" s="128"/>
      <c r="O274" s="128"/>
      <c r="P274" s="128">
        <v>10</v>
      </c>
      <c r="R274" s="128"/>
      <c r="S274" s="128"/>
      <c r="T274" s="128"/>
      <c r="U274" s="128"/>
      <c r="V274" s="46"/>
      <c r="W274" s="46"/>
      <c r="X274" s="46"/>
      <c r="Y274" s="46"/>
      <c r="Z274" s="46"/>
    </row>
    <row r="275" spans="1:26" ht="39.950000000000003" customHeight="1" x14ac:dyDescent="0.45">
      <c r="A275" s="155"/>
      <c r="B275" s="157"/>
      <c r="C275" s="66">
        <v>272</v>
      </c>
      <c r="D275" s="75" t="s">
        <v>224</v>
      </c>
      <c r="E275" s="104" t="s">
        <v>780</v>
      </c>
      <c r="F275" s="49" t="s">
        <v>35</v>
      </c>
      <c r="G275" s="49" t="s">
        <v>40</v>
      </c>
      <c r="H275" s="94">
        <v>53.86</v>
      </c>
      <c r="I275" s="32">
        <v>37</v>
      </c>
      <c r="J275" s="38">
        <f>I275-(SUM(L275:Z275))</f>
        <v>7</v>
      </c>
      <c r="K275" s="39" t="str">
        <f t="shared" si="5"/>
        <v>OK</v>
      </c>
      <c r="L275" s="128"/>
      <c r="M275" s="128"/>
      <c r="N275" s="128"/>
      <c r="O275" s="128"/>
      <c r="P275" s="128">
        <v>30</v>
      </c>
      <c r="R275" s="128"/>
      <c r="S275" s="128"/>
      <c r="T275" s="128"/>
      <c r="U275" s="128"/>
      <c r="V275" s="46"/>
      <c r="W275" s="46"/>
      <c r="X275" s="46"/>
      <c r="Y275" s="46"/>
      <c r="Z275" s="46"/>
    </row>
    <row r="276" spans="1:26" ht="39.950000000000003" customHeight="1" x14ac:dyDescent="0.45">
      <c r="A276" s="155"/>
      <c r="B276" s="157"/>
      <c r="C276" s="66">
        <v>273</v>
      </c>
      <c r="D276" s="75" t="s">
        <v>485</v>
      </c>
      <c r="E276" s="104" t="s">
        <v>781</v>
      </c>
      <c r="F276" s="49" t="s">
        <v>35</v>
      </c>
      <c r="G276" s="49" t="s">
        <v>40</v>
      </c>
      <c r="H276" s="94">
        <v>0.98</v>
      </c>
      <c r="I276" s="32">
        <v>3000</v>
      </c>
      <c r="J276" s="38">
        <f>I276-(SUM(L276:Z276))</f>
        <v>3000</v>
      </c>
      <c r="K276" s="39" t="str">
        <f t="shared" si="5"/>
        <v>OK</v>
      </c>
      <c r="L276" s="128"/>
      <c r="M276" s="128"/>
      <c r="N276" s="128"/>
      <c r="O276" s="128"/>
      <c r="P276" s="128"/>
      <c r="R276" s="128"/>
      <c r="S276" s="128"/>
      <c r="T276" s="128"/>
      <c r="U276" s="128"/>
      <c r="V276" s="46"/>
      <c r="W276" s="46"/>
      <c r="X276" s="46"/>
      <c r="Y276" s="46"/>
      <c r="Z276" s="46"/>
    </row>
    <row r="277" spans="1:26" ht="39.950000000000003" customHeight="1" x14ac:dyDescent="0.45">
      <c r="A277" s="155"/>
      <c r="B277" s="157"/>
      <c r="C277" s="66">
        <v>274</v>
      </c>
      <c r="D277" s="77" t="s">
        <v>782</v>
      </c>
      <c r="E277" s="106" t="s">
        <v>783</v>
      </c>
      <c r="F277" s="49" t="s">
        <v>35</v>
      </c>
      <c r="G277" s="49" t="s">
        <v>40</v>
      </c>
      <c r="H277" s="94">
        <v>0.86</v>
      </c>
      <c r="I277" s="32">
        <v>3000</v>
      </c>
      <c r="J277" s="38">
        <f>I277-(SUM(L277:Z277))</f>
        <v>3000</v>
      </c>
      <c r="K277" s="39" t="str">
        <f t="shared" si="5"/>
        <v>OK</v>
      </c>
      <c r="L277" s="128"/>
      <c r="M277" s="128"/>
      <c r="N277" s="128"/>
      <c r="O277" s="128"/>
      <c r="P277" s="128"/>
      <c r="R277" s="128"/>
      <c r="S277" s="128"/>
      <c r="T277" s="128"/>
      <c r="U277" s="128"/>
      <c r="V277" s="46"/>
      <c r="W277" s="46"/>
      <c r="X277" s="46"/>
      <c r="Y277" s="46"/>
      <c r="Z277" s="46"/>
    </row>
    <row r="278" spans="1:26" ht="39.950000000000003" customHeight="1" x14ac:dyDescent="0.45">
      <c r="A278" s="155"/>
      <c r="B278" s="157"/>
      <c r="C278" s="66">
        <v>275</v>
      </c>
      <c r="D278" s="75" t="s">
        <v>225</v>
      </c>
      <c r="E278" s="104" t="s">
        <v>784</v>
      </c>
      <c r="F278" s="49" t="s">
        <v>221</v>
      </c>
      <c r="G278" s="49" t="s">
        <v>40</v>
      </c>
      <c r="H278" s="94">
        <v>102.73</v>
      </c>
      <c r="I278" s="32">
        <v>90</v>
      </c>
      <c r="J278" s="38">
        <f>I278-(SUM(L278:Z278))</f>
        <v>54</v>
      </c>
      <c r="K278" s="39" t="str">
        <f t="shared" si="5"/>
        <v>OK</v>
      </c>
      <c r="L278" s="128"/>
      <c r="M278" s="128"/>
      <c r="N278" s="128"/>
      <c r="O278" s="128"/>
      <c r="P278" s="128"/>
      <c r="R278" s="128"/>
      <c r="S278" s="128"/>
      <c r="T278" s="128"/>
      <c r="U278" s="128"/>
      <c r="V278" s="46"/>
      <c r="W278" s="46">
        <v>36</v>
      </c>
      <c r="X278" s="46"/>
      <c r="Y278" s="46"/>
      <c r="Z278" s="46"/>
    </row>
    <row r="279" spans="1:26" ht="39.950000000000003" customHeight="1" x14ac:dyDescent="0.45">
      <c r="A279" s="155"/>
      <c r="B279" s="157"/>
      <c r="C279" s="66">
        <v>276</v>
      </c>
      <c r="D279" s="77" t="s">
        <v>486</v>
      </c>
      <c r="E279" s="106" t="s">
        <v>785</v>
      </c>
      <c r="F279" s="47" t="s">
        <v>487</v>
      </c>
      <c r="G279" s="50" t="s">
        <v>40</v>
      </c>
      <c r="H279" s="97">
        <v>21.77</v>
      </c>
      <c r="I279" s="32">
        <v>30</v>
      </c>
      <c r="J279" s="38">
        <f>I279-(SUM(L279:Z279))</f>
        <v>26</v>
      </c>
      <c r="K279" s="39" t="str">
        <f t="shared" si="5"/>
        <v>OK</v>
      </c>
      <c r="L279" s="128"/>
      <c r="M279" s="128"/>
      <c r="N279" s="128"/>
      <c r="O279" s="128"/>
      <c r="P279" s="128">
        <v>4</v>
      </c>
      <c r="R279" s="128"/>
      <c r="S279" s="128"/>
      <c r="T279" s="128"/>
      <c r="U279" s="128"/>
      <c r="V279" s="46"/>
      <c r="W279" s="46"/>
      <c r="X279" s="46"/>
      <c r="Y279" s="46"/>
      <c r="Z279" s="46"/>
    </row>
    <row r="280" spans="1:26" ht="39.950000000000003" customHeight="1" x14ac:dyDescent="0.45">
      <c r="A280" s="155"/>
      <c r="B280" s="157"/>
      <c r="C280" s="66">
        <v>277</v>
      </c>
      <c r="D280" s="75" t="s">
        <v>226</v>
      </c>
      <c r="E280" s="104" t="s">
        <v>786</v>
      </c>
      <c r="F280" s="49" t="s">
        <v>35</v>
      </c>
      <c r="G280" s="49" t="s">
        <v>40</v>
      </c>
      <c r="H280" s="94">
        <v>6.09</v>
      </c>
      <c r="I280" s="32">
        <v>50</v>
      </c>
      <c r="J280" s="38">
        <f>I280-(SUM(L280:Z280))</f>
        <v>50</v>
      </c>
      <c r="K280" s="39" t="str">
        <f t="shared" si="5"/>
        <v>OK</v>
      </c>
      <c r="L280" s="128"/>
      <c r="M280" s="128"/>
      <c r="N280" s="128"/>
      <c r="O280" s="128"/>
      <c r="P280" s="128"/>
      <c r="R280" s="128"/>
      <c r="S280" s="128"/>
      <c r="T280" s="128"/>
      <c r="U280" s="128"/>
      <c r="V280" s="46"/>
      <c r="W280" s="46"/>
      <c r="X280" s="46"/>
      <c r="Y280" s="46"/>
      <c r="Z280" s="46"/>
    </row>
    <row r="281" spans="1:26" ht="39.950000000000003" customHeight="1" x14ac:dyDescent="0.45">
      <c r="A281" s="155"/>
      <c r="B281" s="157"/>
      <c r="C281" s="66">
        <v>278</v>
      </c>
      <c r="D281" s="75" t="s">
        <v>227</v>
      </c>
      <c r="E281" s="104" t="s">
        <v>787</v>
      </c>
      <c r="F281" s="49" t="s">
        <v>228</v>
      </c>
      <c r="G281" s="49" t="s">
        <v>40</v>
      </c>
      <c r="H281" s="94">
        <v>6.12</v>
      </c>
      <c r="I281" s="32">
        <v>50</v>
      </c>
      <c r="J281" s="38">
        <f>I281-(SUM(L281:Z281))</f>
        <v>50</v>
      </c>
      <c r="K281" s="39" t="str">
        <f t="shared" si="5"/>
        <v>OK</v>
      </c>
      <c r="L281" s="128"/>
      <c r="M281" s="128"/>
      <c r="N281" s="128"/>
      <c r="O281" s="128"/>
      <c r="P281" s="128"/>
      <c r="R281" s="128"/>
      <c r="S281" s="128"/>
      <c r="T281" s="128"/>
      <c r="U281" s="128"/>
      <c r="V281" s="46"/>
      <c r="W281" s="46"/>
      <c r="X281" s="46"/>
      <c r="Y281" s="46"/>
      <c r="Z281" s="46"/>
    </row>
    <row r="282" spans="1:26" ht="39.950000000000003" customHeight="1" x14ac:dyDescent="0.45">
      <c r="A282" s="155"/>
      <c r="B282" s="157"/>
      <c r="C282" s="63">
        <v>279</v>
      </c>
      <c r="D282" s="75" t="s">
        <v>229</v>
      </c>
      <c r="E282" s="104" t="s">
        <v>788</v>
      </c>
      <c r="F282" s="49" t="s">
        <v>99</v>
      </c>
      <c r="G282" s="49" t="s">
        <v>40</v>
      </c>
      <c r="H282" s="94">
        <v>61.71</v>
      </c>
      <c r="I282" s="32">
        <v>37</v>
      </c>
      <c r="J282" s="38">
        <f>I282-(SUM(L282:Z282))</f>
        <v>0</v>
      </c>
      <c r="K282" s="39" t="str">
        <f t="shared" si="5"/>
        <v>OK</v>
      </c>
      <c r="L282" s="128"/>
      <c r="M282" s="128"/>
      <c r="N282" s="128"/>
      <c r="O282" s="128"/>
      <c r="P282" s="128">
        <v>10</v>
      </c>
      <c r="R282" s="128"/>
      <c r="S282" s="128"/>
      <c r="T282" s="128"/>
      <c r="U282" s="128"/>
      <c r="V282" s="46">
        <v>19</v>
      </c>
      <c r="W282" s="46">
        <v>8</v>
      </c>
      <c r="X282" s="46"/>
      <c r="Y282" s="46"/>
      <c r="Z282" s="46"/>
    </row>
    <row r="283" spans="1:26" ht="39.950000000000003" customHeight="1" x14ac:dyDescent="0.45">
      <c r="A283" s="155"/>
      <c r="B283" s="157"/>
      <c r="C283" s="63">
        <v>280</v>
      </c>
      <c r="D283" s="75" t="s">
        <v>230</v>
      </c>
      <c r="E283" s="104" t="s">
        <v>789</v>
      </c>
      <c r="F283" s="49" t="s">
        <v>99</v>
      </c>
      <c r="G283" s="49" t="s">
        <v>40</v>
      </c>
      <c r="H283" s="94">
        <v>80.81</v>
      </c>
      <c r="I283" s="32">
        <v>31</v>
      </c>
      <c r="J283" s="38">
        <f>I283-(SUM(L283:Z283))</f>
        <v>10</v>
      </c>
      <c r="K283" s="39" t="str">
        <f t="shared" si="5"/>
        <v>OK</v>
      </c>
      <c r="L283" s="128"/>
      <c r="M283" s="128"/>
      <c r="N283" s="128"/>
      <c r="O283" s="128"/>
      <c r="P283" s="128"/>
      <c r="Q283" s="128"/>
      <c r="R283" s="128"/>
      <c r="S283" s="128"/>
      <c r="T283" s="128"/>
      <c r="U283" s="128"/>
      <c r="V283" s="46">
        <v>21</v>
      </c>
      <c r="W283" s="46"/>
      <c r="X283" s="46"/>
      <c r="Y283" s="46"/>
      <c r="Z283" s="46"/>
    </row>
    <row r="284" spans="1:26" ht="39.950000000000003" customHeight="1" x14ac:dyDescent="0.45">
      <c r="A284" s="155"/>
      <c r="B284" s="157"/>
      <c r="C284" s="66">
        <v>281</v>
      </c>
      <c r="D284" s="75" t="s">
        <v>231</v>
      </c>
      <c r="E284" s="104" t="s">
        <v>790</v>
      </c>
      <c r="F284" s="49" t="s">
        <v>99</v>
      </c>
      <c r="G284" s="49" t="s">
        <v>40</v>
      </c>
      <c r="H284" s="94">
        <v>101.84</v>
      </c>
      <c r="I284" s="32">
        <v>28</v>
      </c>
      <c r="J284" s="38">
        <f>I284-(SUM(L284:Z284))</f>
        <v>12</v>
      </c>
      <c r="K284" s="39" t="str">
        <f t="shared" si="5"/>
        <v>OK</v>
      </c>
      <c r="L284" s="128"/>
      <c r="M284" s="128"/>
      <c r="N284" s="128"/>
      <c r="O284" s="128"/>
      <c r="P284" s="128"/>
      <c r="Q284" s="128"/>
      <c r="R284" s="128"/>
      <c r="S284" s="128"/>
      <c r="T284" s="128"/>
      <c r="U284" s="128"/>
      <c r="V284" s="46">
        <v>16</v>
      </c>
      <c r="W284" s="46"/>
      <c r="X284" s="46"/>
      <c r="Y284" s="46"/>
      <c r="Z284" s="46"/>
    </row>
    <row r="285" spans="1:26" ht="39.950000000000003" customHeight="1" x14ac:dyDescent="0.45">
      <c r="A285" s="155"/>
      <c r="B285" s="157"/>
      <c r="C285" s="66">
        <v>282</v>
      </c>
      <c r="D285" s="75" t="s">
        <v>791</v>
      </c>
      <c r="E285" s="104" t="s">
        <v>792</v>
      </c>
      <c r="F285" s="50" t="s">
        <v>793</v>
      </c>
      <c r="G285" s="50" t="s">
        <v>40</v>
      </c>
      <c r="H285" s="93">
        <v>8.51</v>
      </c>
      <c r="I285" s="32"/>
      <c r="J285" s="38">
        <f>I285-(SUM(L285:Z285))</f>
        <v>0</v>
      </c>
      <c r="K285" s="39" t="str">
        <f t="shared" si="5"/>
        <v>OK</v>
      </c>
      <c r="L285" s="128"/>
      <c r="M285" s="128"/>
      <c r="N285" s="128"/>
      <c r="O285" s="128"/>
      <c r="P285" s="128"/>
      <c r="Q285" s="128"/>
      <c r="R285" s="128"/>
      <c r="S285" s="128"/>
      <c r="T285" s="128"/>
      <c r="U285" s="128"/>
      <c r="V285" s="46"/>
      <c r="W285" s="46"/>
      <c r="X285" s="46"/>
      <c r="Y285" s="46"/>
      <c r="Z285" s="46"/>
    </row>
    <row r="286" spans="1:26" ht="39.950000000000003" customHeight="1" x14ac:dyDescent="0.45">
      <c r="A286" s="155"/>
      <c r="B286" s="157"/>
      <c r="C286" s="66">
        <v>283</v>
      </c>
      <c r="D286" s="75" t="s">
        <v>794</v>
      </c>
      <c r="E286" s="104" t="s">
        <v>795</v>
      </c>
      <c r="F286" s="50" t="s">
        <v>441</v>
      </c>
      <c r="G286" s="50" t="s">
        <v>40</v>
      </c>
      <c r="H286" s="93">
        <v>23.2</v>
      </c>
      <c r="I286" s="32"/>
      <c r="J286" s="38">
        <f>I286-(SUM(L286:Z286))</f>
        <v>0</v>
      </c>
      <c r="K286" s="39" t="str">
        <f t="shared" si="5"/>
        <v>OK</v>
      </c>
      <c r="L286" s="128"/>
      <c r="M286" s="128"/>
      <c r="N286" s="128"/>
      <c r="O286" s="128"/>
      <c r="P286" s="128"/>
      <c r="Q286" s="128"/>
      <c r="R286" s="128"/>
      <c r="S286" s="128"/>
      <c r="T286" s="128"/>
      <c r="U286" s="128"/>
      <c r="V286" s="46"/>
      <c r="W286" s="46"/>
      <c r="X286" s="46"/>
      <c r="Y286" s="46"/>
      <c r="Z286" s="46"/>
    </row>
    <row r="287" spans="1:26" ht="39.950000000000003" customHeight="1" x14ac:dyDescent="0.45">
      <c r="A287" s="155"/>
      <c r="B287" s="157"/>
      <c r="C287" s="66">
        <v>284</v>
      </c>
      <c r="D287" s="75" t="s">
        <v>796</v>
      </c>
      <c r="E287" s="104" t="s">
        <v>797</v>
      </c>
      <c r="F287" s="50" t="s">
        <v>441</v>
      </c>
      <c r="G287" s="50" t="s">
        <v>40</v>
      </c>
      <c r="H287" s="93">
        <v>25.36</v>
      </c>
      <c r="I287" s="32"/>
      <c r="J287" s="38">
        <f>I287-(SUM(L287:Z287))</f>
        <v>0</v>
      </c>
      <c r="K287" s="39" t="str">
        <f t="shared" si="5"/>
        <v>OK</v>
      </c>
      <c r="L287" s="128"/>
      <c r="M287" s="128"/>
      <c r="N287" s="128"/>
      <c r="O287" s="128"/>
      <c r="P287" s="128"/>
      <c r="Q287" s="128"/>
      <c r="R287" s="128"/>
      <c r="S287" s="128"/>
      <c r="T287" s="128"/>
      <c r="U287" s="128"/>
      <c r="V287" s="46"/>
      <c r="W287" s="46"/>
      <c r="X287" s="46"/>
      <c r="Y287" s="46"/>
      <c r="Z287" s="46"/>
    </row>
    <row r="288" spans="1:26" ht="39.950000000000003" customHeight="1" x14ac:dyDescent="0.45">
      <c r="A288" s="155"/>
      <c r="B288" s="157"/>
      <c r="C288" s="66">
        <v>285</v>
      </c>
      <c r="D288" s="75" t="s">
        <v>798</v>
      </c>
      <c r="E288" s="104" t="s">
        <v>799</v>
      </c>
      <c r="F288" s="50" t="s">
        <v>35</v>
      </c>
      <c r="G288" s="50" t="s">
        <v>40</v>
      </c>
      <c r="H288" s="93">
        <v>21.57</v>
      </c>
      <c r="I288" s="32"/>
      <c r="J288" s="38">
        <f>I288-(SUM(L288:Z288))</f>
        <v>0</v>
      </c>
      <c r="K288" s="39" t="str">
        <f t="shared" si="5"/>
        <v>OK</v>
      </c>
      <c r="L288" s="128"/>
      <c r="M288" s="128"/>
      <c r="N288" s="128"/>
      <c r="O288" s="128"/>
      <c r="P288" s="128"/>
      <c r="Q288" s="128"/>
      <c r="R288" s="128"/>
      <c r="S288" s="128"/>
      <c r="T288" s="128"/>
      <c r="U288" s="128"/>
      <c r="V288" s="46"/>
      <c r="W288" s="46"/>
      <c r="X288" s="46"/>
      <c r="Y288" s="46"/>
      <c r="Z288" s="46"/>
    </row>
    <row r="289" spans="1:26" ht="39.950000000000003" customHeight="1" x14ac:dyDescent="0.45">
      <c r="A289" s="155"/>
      <c r="B289" s="157"/>
      <c r="C289" s="66">
        <v>286</v>
      </c>
      <c r="D289" s="75" t="s">
        <v>800</v>
      </c>
      <c r="E289" s="104" t="s">
        <v>801</v>
      </c>
      <c r="F289" s="50" t="s">
        <v>35</v>
      </c>
      <c r="G289" s="50" t="s">
        <v>40</v>
      </c>
      <c r="H289" s="93">
        <v>6.3</v>
      </c>
      <c r="I289" s="32"/>
      <c r="J289" s="38">
        <f>I289-(SUM(L289:Z289))</f>
        <v>0</v>
      </c>
      <c r="K289" s="39" t="str">
        <f t="shared" si="5"/>
        <v>OK</v>
      </c>
      <c r="L289" s="128"/>
      <c r="M289" s="128"/>
      <c r="N289" s="128"/>
      <c r="O289" s="128"/>
      <c r="P289" s="128"/>
      <c r="Q289" s="128"/>
      <c r="R289" s="128"/>
      <c r="S289" s="128"/>
      <c r="T289" s="128"/>
      <c r="U289" s="128"/>
      <c r="V289" s="46"/>
      <c r="W289" s="46"/>
      <c r="X289" s="46"/>
      <c r="Y289" s="46"/>
      <c r="Z289" s="46"/>
    </row>
    <row r="290" spans="1:26" ht="39.950000000000003" customHeight="1" x14ac:dyDescent="0.45">
      <c r="A290" s="155"/>
      <c r="B290" s="157"/>
      <c r="C290" s="63">
        <v>287</v>
      </c>
      <c r="D290" s="75" t="s">
        <v>802</v>
      </c>
      <c r="E290" s="104" t="s">
        <v>803</v>
      </c>
      <c r="F290" s="50" t="s">
        <v>99</v>
      </c>
      <c r="G290" s="50" t="s">
        <v>40</v>
      </c>
      <c r="H290" s="93">
        <v>326.01</v>
      </c>
      <c r="I290" s="32"/>
      <c r="J290" s="38">
        <f>I290-(SUM(L290:Z290))</f>
        <v>0</v>
      </c>
      <c r="K290" s="39" t="str">
        <f t="shared" si="5"/>
        <v>OK</v>
      </c>
      <c r="L290" s="128"/>
      <c r="M290" s="128"/>
      <c r="N290" s="128"/>
      <c r="O290" s="128"/>
      <c r="P290" s="128"/>
      <c r="Q290" s="128"/>
      <c r="R290" s="128"/>
      <c r="S290" s="128"/>
      <c r="T290" s="128"/>
      <c r="U290" s="128"/>
      <c r="V290" s="46"/>
      <c r="W290" s="46"/>
      <c r="X290" s="46"/>
      <c r="Y290" s="46"/>
      <c r="Z290" s="46"/>
    </row>
    <row r="291" spans="1:26" ht="39.950000000000003" customHeight="1" x14ac:dyDescent="0.45">
      <c r="A291" s="155"/>
      <c r="B291" s="157"/>
      <c r="C291" s="66">
        <v>288</v>
      </c>
      <c r="D291" s="75" t="s">
        <v>804</v>
      </c>
      <c r="E291" s="104" t="s">
        <v>805</v>
      </c>
      <c r="F291" s="50" t="s">
        <v>4</v>
      </c>
      <c r="G291" s="50" t="s">
        <v>40</v>
      </c>
      <c r="H291" s="93">
        <v>61.56</v>
      </c>
      <c r="I291" s="32"/>
      <c r="J291" s="38">
        <f>I291-(SUM(L291:Z291))</f>
        <v>0</v>
      </c>
      <c r="K291" s="39" t="str">
        <f t="shared" si="5"/>
        <v>OK</v>
      </c>
      <c r="L291" s="128"/>
      <c r="M291" s="128"/>
      <c r="N291" s="128"/>
      <c r="O291" s="128"/>
      <c r="P291" s="128"/>
      <c r="Q291" s="128"/>
      <c r="R291" s="128"/>
      <c r="S291" s="128"/>
      <c r="T291" s="128"/>
      <c r="U291" s="128"/>
      <c r="V291" s="46"/>
      <c r="W291" s="46"/>
      <c r="X291" s="46"/>
      <c r="Y291" s="46"/>
      <c r="Z291" s="46"/>
    </row>
    <row r="292" spans="1:26" ht="39.950000000000003" customHeight="1" x14ac:dyDescent="0.45">
      <c r="A292" s="155"/>
      <c r="B292" s="157"/>
      <c r="C292" s="63">
        <v>289</v>
      </c>
      <c r="D292" s="84" t="s">
        <v>806</v>
      </c>
      <c r="E292" s="105" t="s">
        <v>807</v>
      </c>
      <c r="F292" s="50" t="s">
        <v>528</v>
      </c>
      <c r="G292" s="50" t="s">
        <v>40</v>
      </c>
      <c r="H292" s="93">
        <v>75.95</v>
      </c>
      <c r="I292" s="32"/>
      <c r="J292" s="38">
        <f>I292-(SUM(L292:Z292))</f>
        <v>0</v>
      </c>
      <c r="K292" s="39" t="str">
        <f t="shared" si="5"/>
        <v>OK</v>
      </c>
      <c r="L292" s="128"/>
      <c r="M292" s="128"/>
      <c r="N292" s="128"/>
      <c r="O292" s="128"/>
      <c r="P292" s="128"/>
      <c r="Q292" s="128"/>
      <c r="R292" s="128"/>
      <c r="S292" s="128"/>
      <c r="T292" s="128"/>
      <c r="U292" s="128"/>
      <c r="V292" s="46"/>
      <c r="W292" s="46"/>
      <c r="X292" s="46"/>
      <c r="Y292" s="46"/>
      <c r="Z292" s="46"/>
    </row>
    <row r="293" spans="1:26" ht="39.950000000000003" customHeight="1" x14ac:dyDescent="0.45">
      <c r="A293" s="155"/>
      <c r="B293" s="157"/>
      <c r="C293" s="63">
        <v>290</v>
      </c>
      <c r="D293" s="84" t="s">
        <v>808</v>
      </c>
      <c r="E293" s="105" t="s">
        <v>809</v>
      </c>
      <c r="F293" s="50" t="s">
        <v>528</v>
      </c>
      <c r="G293" s="50" t="s">
        <v>40</v>
      </c>
      <c r="H293" s="93">
        <v>109.28</v>
      </c>
      <c r="I293" s="32"/>
      <c r="J293" s="38">
        <f>I293-(SUM(L293:Z293))</f>
        <v>0</v>
      </c>
      <c r="K293" s="39" t="str">
        <f t="shared" si="5"/>
        <v>OK</v>
      </c>
      <c r="L293" s="128"/>
      <c r="M293" s="128"/>
      <c r="N293" s="128"/>
      <c r="O293" s="128"/>
      <c r="P293" s="128"/>
      <c r="Q293" s="128"/>
      <c r="R293" s="128"/>
      <c r="S293" s="128"/>
      <c r="T293" s="128"/>
      <c r="U293" s="128"/>
      <c r="V293" s="46"/>
      <c r="W293" s="46"/>
      <c r="X293" s="46"/>
      <c r="Y293" s="46"/>
      <c r="Z293" s="46"/>
    </row>
    <row r="294" spans="1:26" ht="39.950000000000003" customHeight="1" x14ac:dyDescent="0.45">
      <c r="A294" s="155"/>
      <c r="B294" s="157"/>
      <c r="C294" s="63">
        <v>291</v>
      </c>
      <c r="D294" s="84" t="s">
        <v>810</v>
      </c>
      <c r="E294" s="105" t="s">
        <v>811</v>
      </c>
      <c r="F294" s="50" t="s">
        <v>528</v>
      </c>
      <c r="G294" s="50" t="s">
        <v>40</v>
      </c>
      <c r="H294" s="93">
        <v>177.22</v>
      </c>
      <c r="I294" s="32"/>
      <c r="J294" s="38">
        <f>I294-(SUM(L294:Z294))</f>
        <v>0</v>
      </c>
      <c r="K294" s="39" t="str">
        <f t="shared" si="5"/>
        <v>OK</v>
      </c>
      <c r="L294" s="128"/>
      <c r="M294" s="128"/>
      <c r="N294" s="128"/>
      <c r="O294" s="128"/>
      <c r="P294" s="128"/>
      <c r="Q294" s="128"/>
      <c r="R294" s="128"/>
      <c r="S294" s="128"/>
      <c r="T294" s="128"/>
      <c r="U294" s="128"/>
      <c r="V294" s="46"/>
      <c r="W294" s="46"/>
      <c r="X294" s="46"/>
      <c r="Y294" s="46"/>
      <c r="Z294" s="46"/>
    </row>
    <row r="295" spans="1:26" ht="39.950000000000003" customHeight="1" x14ac:dyDescent="0.45">
      <c r="A295" s="155"/>
      <c r="B295" s="157"/>
      <c r="C295" s="63">
        <v>292</v>
      </c>
      <c r="D295" s="76" t="s">
        <v>812</v>
      </c>
      <c r="E295" s="105" t="s">
        <v>813</v>
      </c>
      <c r="F295" s="49" t="s">
        <v>228</v>
      </c>
      <c r="G295" s="50" t="s">
        <v>40</v>
      </c>
      <c r="H295" s="93">
        <v>18.72</v>
      </c>
      <c r="I295" s="32">
        <v>4</v>
      </c>
      <c r="J295" s="38">
        <f>I295-(SUM(L295:Z295))</f>
        <v>4</v>
      </c>
      <c r="K295" s="39" t="str">
        <f t="shared" si="5"/>
        <v>OK</v>
      </c>
      <c r="L295" s="128"/>
      <c r="M295" s="128"/>
      <c r="N295" s="128"/>
      <c r="O295" s="128"/>
      <c r="P295" s="128"/>
      <c r="Q295" s="128"/>
      <c r="R295" s="128"/>
      <c r="S295" s="128"/>
      <c r="T295" s="128"/>
      <c r="U295" s="128"/>
      <c r="V295" s="46"/>
      <c r="W295" s="46"/>
      <c r="X295" s="46"/>
      <c r="Y295" s="46"/>
      <c r="Z295" s="46"/>
    </row>
    <row r="296" spans="1:26" ht="39.950000000000003" customHeight="1" x14ac:dyDescent="0.45">
      <c r="A296" s="155"/>
      <c r="B296" s="157"/>
      <c r="C296" s="63">
        <v>293</v>
      </c>
      <c r="D296" s="84" t="s">
        <v>814</v>
      </c>
      <c r="E296" s="105" t="s">
        <v>815</v>
      </c>
      <c r="F296" s="50" t="s">
        <v>528</v>
      </c>
      <c r="G296" s="50" t="s">
        <v>40</v>
      </c>
      <c r="H296" s="93">
        <v>77.73</v>
      </c>
      <c r="I296" s="32"/>
      <c r="J296" s="38">
        <f>I296-(SUM(L296:Z296))</f>
        <v>0</v>
      </c>
      <c r="K296" s="39" t="str">
        <f t="shared" si="5"/>
        <v>OK</v>
      </c>
      <c r="L296" s="128"/>
      <c r="M296" s="128"/>
      <c r="N296" s="128"/>
      <c r="O296" s="128"/>
      <c r="P296" s="128"/>
      <c r="Q296" s="128"/>
      <c r="R296" s="128"/>
      <c r="S296" s="128"/>
      <c r="T296" s="128"/>
      <c r="U296" s="128"/>
      <c r="V296" s="46"/>
      <c r="W296" s="46"/>
      <c r="X296" s="46"/>
      <c r="Y296" s="46"/>
      <c r="Z296" s="46"/>
    </row>
    <row r="297" spans="1:26" ht="39.950000000000003" customHeight="1" x14ac:dyDescent="0.45">
      <c r="A297" s="155"/>
      <c r="B297" s="157"/>
      <c r="C297" s="63">
        <v>294</v>
      </c>
      <c r="D297" s="84" t="s">
        <v>816</v>
      </c>
      <c r="E297" s="105" t="s">
        <v>817</v>
      </c>
      <c r="F297" s="50" t="s">
        <v>528</v>
      </c>
      <c r="G297" s="50" t="s">
        <v>40</v>
      </c>
      <c r="H297" s="93">
        <v>116.87</v>
      </c>
      <c r="I297" s="32"/>
      <c r="J297" s="38">
        <f>I297-(SUM(L297:Z297))</f>
        <v>0</v>
      </c>
      <c r="K297" s="39" t="str">
        <f t="shared" si="5"/>
        <v>OK</v>
      </c>
      <c r="L297" s="128"/>
      <c r="M297" s="128"/>
      <c r="N297" s="128"/>
      <c r="O297" s="128"/>
      <c r="P297" s="128"/>
      <c r="Q297" s="128"/>
      <c r="R297" s="128"/>
      <c r="S297" s="128"/>
      <c r="T297" s="128"/>
      <c r="U297" s="128"/>
      <c r="V297" s="46"/>
      <c r="W297" s="46"/>
      <c r="X297" s="46"/>
      <c r="Y297" s="46"/>
      <c r="Z297" s="46"/>
    </row>
    <row r="298" spans="1:26" ht="39.950000000000003" customHeight="1" x14ac:dyDescent="0.45">
      <c r="A298" s="155"/>
      <c r="B298" s="157"/>
      <c r="C298" s="66">
        <v>295</v>
      </c>
      <c r="D298" s="75" t="s">
        <v>818</v>
      </c>
      <c r="E298" s="104" t="s">
        <v>819</v>
      </c>
      <c r="F298" s="50" t="s">
        <v>35</v>
      </c>
      <c r="G298" s="50" t="s">
        <v>40</v>
      </c>
      <c r="H298" s="93">
        <v>27.22</v>
      </c>
      <c r="I298" s="32"/>
      <c r="J298" s="38">
        <f>I298-(SUM(L298:Z298))</f>
        <v>0</v>
      </c>
      <c r="K298" s="39" t="str">
        <f t="shared" si="5"/>
        <v>OK</v>
      </c>
      <c r="L298" s="128"/>
      <c r="M298" s="128"/>
      <c r="N298" s="128"/>
      <c r="O298" s="128"/>
      <c r="P298" s="128"/>
      <c r="Q298" s="128"/>
      <c r="R298" s="128"/>
      <c r="S298" s="128"/>
      <c r="T298" s="128"/>
      <c r="U298" s="128"/>
      <c r="V298" s="46"/>
      <c r="W298" s="46"/>
      <c r="X298" s="46"/>
      <c r="Y298" s="46"/>
      <c r="Z298" s="46"/>
    </row>
    <row r="299" spans="1:26" ht="39.950000000000003" customHeight="1" x14ac:dyDescent="0.45">
      <c r="A299" s="155"/>
      <c r="B299" s="157"/>
      <c r="C299" s="66">
        <v>296</v>
      </c>
      <c r="D299" s="75" t="s">
        <v>820</v>
      </c>
      <c r="E299" s="104" t="s">
        <v>821</v>
      </c>
      <c r="F299" s="50" t="s">
        <v>35</v>
      </c>
      <c r="G299" s="50" t="s">
        <v>157</v>
      </c>
      <c r="H299" s="93">
        <v>42.04</v>
      </c>
      <c r="I299" s="32"/>
      <c r="J299" s="38">
        <f>I299-(SUM(L299:Z299))</f>
        <v>0</v>
      </c>
      <c r="K299" s="39" t="str">
        <f t="shared" si="5"/>
        <v>OK</v>
      </c>
      <c r="L299" s="128"/>
      <c r="M299" s="128"/>
      <c r="N299" s="128"/>
      <c r="O299" s="128"/>
      <c r="P299" s="128"/>
      <c r="Q299" s="128"/>
      <c r="R299" s="128"/>
      <c r="S299" s="128"/>
      <c r="T299" s="128"/>
      <c r="U299" s="128"/>
      <c r="V299" s="46"/>
      <c r="W299" s="46"/>
      <c r="X299" s="46"/>
      <c r="Y299" s="46"/>
      <c r="Z299" s="46"/>
    </row>
    <row r="300" spans="1:26" ht="39.950000000000003" customHeight="1" x14ac:dyDescent="0.45">
      <c r="A300" s="155"/>
      <c r="B300" s="157"/>
      <c r="C300" s="66">
        <v>297</v>
      </c>
      <c r="D300" s="75" t="s">
        <v>822</v>
      </c>
      <c r="E300" s="104" t="s">
        <v>823</v>
      </c>
      <c r="F300" s="50" t="s">
        <v>35</v>
      </c>
      <c r="G300" s="50" t="s">
        <v>40</v>
      </c>
      <c r="H300" s="93">
        <v>6.01</v>
      </c>
      <c r="I300" s="32"/>
      <c r="J300" s="38">
        <f>I300-(SUM(L300:Z300))</f>
        <v>0</v>
      </c>
      <c r="K300" s="39" t="str">
        <f t="shared" si="5"/>
        <v>OK</v>
      </c>
      <c r="L300" s="128"/>
      <c r="M300" s="128"/>
      <c r="N300" s="128"/>
      <c r="O300" s="128"/>
      <c r="P300" s="128"/>
      <c r="Q300" s="128"/>
      <c r="R300" s="128"/>
      <c r="S300" s="128"/>
      <c r="T300" s="128"/>
      <c r="U300" s="128"/>
      <c r="V300" s="46"/>
      <c r="W300" s="46"/>
      <c r="X300" s="46"/>
      <c r="Y300" s="46"/>
      <c r="Z300" s="46"/>
    </row>
    <row r="301" spans="1:26" ht="39.950000000000003" customHeight="1" x14ac:dyDescent="0.45">
      <c r="A301" s="155"/>
      <c r="B301" s="157"/>
      <c r="C301" s="63">
        <v>298</v>
      </c>
      <c r="D301" s="84" t="s">
        <v>824</v>
      </c>
      <c r="E301" s="105" t="s">
        <v>825</v>
      </c>
      <c r="F301" s="50" t="s">
        <v>826</v>
      </c>
      <c r="G301" s="50" t="s">
        <v>40</v>
      </c>
      <c r="H301" s="93">
        <v>11.34</v>
      </c>
      <c r="I301" s="32">
        <v>30</v>
      </c>
      <c r="J301" s="38">
        <f>I301-(SUM(L301:Z301))</f>
        <v>0</v>
      </c>
      <c r="K301" s="39" t="str">
        <f t="shared" si="5"/>
        <v>OK</v>
      </c>
      <c r="L301" s="128"/>
      <c r="M301" s="128"/>
      <c r="N301" s="128"/>
      <c r="O301" s="128"/>
      <c r="P301" s="128"/>
      <c r="Q301" s="128"/>
      <c r="R301" s="128"/>
      <c r="S301" s="128"/>
      <c r="T301" s="128"/>
      <c r="U301" s="128"/>
      <c r="V301" s="46"/>
      <c r="W301" s="46">
        <v>30</v>
      </c>
      <c r="X301" s="46"/>
      <c r="Y301" s="46"/>
      <c r="Z301" s="46"/>
    </row>
    <row r="302" spans="1:26" ht="39.950000000000003" customHeight="1" x14ac:dyDescent="0.45">
      <c r="A302" s="156"/>
      <c r="B302" s="158"/>
      <c r="C302" s="66">
        <v>299</v>
      </c>
      <c r="D302" s="75" t="s">
        <v>827</v>
      </c>
      <c r="E302" s="104" t="s">
        <v>828</v>
      </c>
      <c r="F302" s="50" t="s">
        <v>829</v>
      </c>
      <c r="G302" s="50" t="s">
        <v>40</v>
      </c>
      <c r="H302" s="93">
        <v>34.24</v>
      </c>
      <c r="I302" s="32"/>
      <c r="J302" s="38">
        <f>I302-(SUM(L302:Z302))</f>
        <v>0</v>
      </c>
      <c r="K302" s="39" t="str">
        <f t="shared" si="5"/>
        <v>OK</v>
      </c>
      <c r="L302" s="128"/>
      <c r="M302" s="128"/>
      <c r="N302" s="128"/>
      <c r="O302" s="128"/>
      <c r="P302" s="128"/>
      <c r="Q302" s="128"/>
      <c r="R302" s="128"/>
      <c r="S302" s="128"/>
      <c r="T302" s="128"/>
      <c r="U302" s="128"/>
      <c r="V302" s="46"/>
      <c r="W302" s="46"/>
      <c r="X302" s="46"/>
      <c r="Y302" s="46"/>
      <c r="Z302" s="46"/>
    </row>
    <row r="303" spans="1:26" ht="39.950000000000003" customHeight="1" x14ac:dyDescent="0.45">
      <c r="A303" s="139">
        <v>6</v>
      </c>
      <c r="B303" s="151" t="s">
        <v>830</v>
      </c>
      <c r="C303" s="67">
        <v>300</v>
      </c>
      <c r="D303" s="78" t="s">
        <v>831</v>
      </c>
      <c r="E303" s="107" t="s">
        <v>832</v>
      </c>
      <c r="F303" s="51" t="s">
        <v>35</v>
      </c>
      <c r="G303" s="51" t="s">
        <v>157</v>
      </c>
      <c r="H303" s="95">
        <v>72.849999999999994</v>
      </c>
      <c r="I303" s="32">
        <v>0</v>
      </c>
      <c r="J303" s="38">
        <f>I303-(SUM(L303:Z303))</f>
        <v>0</v>
      </c>
      <c r="K303" s="39" t="str">
        <f t="shared" si="5"/>
        <v>OK</v>
      </c>
      <c r="L303" s="128"/>
      <c r="M303" s="128"/>
      <c r="N303" s="128"/>
      <c r="O303" s="128"/>
      <c r="P303" s="128"/>
      <c r="Q303" s="128"/>
      <c r="R303" s="128"/>
      <c r="S303" s="128"/>
      <c r="T303" s="128"/>
      <c r="U303" s="128"/>
      <c r="V303" s="46"/>
      <c r="W303" s="46"/>
      <c r="X303" s="46"/>
      <c r="Y303" s="46"/>
      <c r="Z303" s="46"/>
    </row>
    <row r="304" spans="1:26" ht="39.950000000000003" customHeight="1" x14ac:dyDescent="0.45">
      <c r="A304" s="140"/>
      <c r="B304" s="152"/>
      <c r="C304" s="67">
        <v>301</v>
      </c>
      <c r="D304" s="78" t="s">
        <v>833</v>
      </c>
      <c r="E304" s="107" t="s">
        <v>834</v>
      </c>
      <c r="F304" s="51" t="s">
        <v>35</v>
      </c>
      <c r="G304" s="51" t="s">
        <v>157</v>
      </c>
      <c r="H304" s="95">
        <v>27.32</v>
      </c>
      <c r="I304" s="32">
        <v>9</v>
      </c>
      <c r="J304" s="38">
        <f>I304-(SUM(L304:Z304))</f>
        <v>5</v>
      </c>
      <c r="K304" s="39" t="str">
        <f t="shared" si="5"/>
        <v>OK</v>
      </c>
      <c r="L304" s="128"/>
      <c r="M304" s="128"/>
      <c r="N304" s="128"/>
      <c r="O304" s="128"/>
      <c r="P304" s="128"/>
      <c r="Q304" s="128"/>
      <c r="R304" s="128"/>
      <c r="S304" s="128">
        <v>4</v>
      </c>
      <c r="T304" s="128"/>
      <c r="U304" s="128"/>
      <c r="V304" s="46"/>
      <c r="W304" s="46"/>
      <c r="X304" s="46"/>
      <c r="Y304" s="46"/>
      <c r="Z304" s="46"/>
    </row>
    <row r="305" spans="1:26" ht="39.950000000000003" customHeight="1" x14ac:dyDescent="0.45">
      <c r="A305" s="140"/>
      <c r="B305" s="152"/>
      <c r="C305" s="67">
        <v>302</v>
      </c>
      <c r="D305" s="78" t="s">
        <v>835</v>
      </c>
      <c r="E305" s="107" t="s">
        <v>836</v>
      </c>
      <c r="F305" s="51" t="s">
        <v>35</v>
      </c>
      <c r="G305" s="51" t="s">
        <v>157</v>
      </c>
      <c r="H305" s="95">
        <v>23</v>
      </c>
      <c r="I305" s="32">
        <v>8</v>
      </c>
      <c r="J305" s="38">
        <f>I305-(SUM(L305:Z305))</f>
        <v>4</v>
      </c>
      <c r="K305" s="39" t="str">
        <f t="shared" si="5"/>
        <v>OK</v>
      </c>
      <c r="L305" s="128"/>
      <c r="M305" s="128"/>
      <c r="N305" s="128"/>
      <c r="O305" s="128"/>
      <c r="P305" s="128"/>
      <c r="Q305" s="128"/>
      <c r="R305" s="128"/>
      <c r="S305" s="128">
        <v>4</v>
      </c>
      <c r="T305" s="128"/>
      <c r="U305" s="128"/>
      <c r="V305" s="46"/>
      <c r="W305" s="46"/>
      <c r="X305" s="46"/>
      <c r="Y305" s="46"/>
      <c r="Z305" s="46"/>
    </row>
    <row r="306" spans="1:26" ht="39.950000000000003" customHeight="1" x14ac:dyDescent="0.45">
      <c r="A306" s="140"/>
      <c r="B306" s="152"/>
      <c r="C306" s="67">
        <v>303</v>
      </c>
      <c r="D306" s="78" t="s">
        <v>837</v>
      </c>
      <c r="E306" s="107" t="s">
        <v>838</v>
      </c>
      <c r="F306" s="51" t="s">
        <v>35</v>
      </c>
      <c r="G306" s="51" t="s">
        <v>157</v>
      </c>
      <c r="H306" s="95">
        <v>23.49</v>
      </c>
      <c r="I306" s="32">
        <v>6</v>
      </c>
      <c r="J306" s="38">
        <f>I306-(SUM(L306:Z306))</f>
        <v>2</v>
      </c>
      <c r="K306" s="39" t="str">
        <f t="shared" si="5"/>
        <v>OK</v>
      </c>
      <c r="L306" s="128"/>
      <c r="M306" s="128"/>
      <c r="N306" s="128"/>
      <c r="O306" s="128"/>
      <c r="P306" s="128"/>
      <c r="Q306" s="128"/>
      <c r="R306" s="128"/>
      <c r="S306" s="128">
        <v>4</v>
      </c>
      <c r="T306" s="128"/>
      <c r="U306" s="128"/>
      <c r="V306" s="46"/>
      <c r="W306" s="46"/>
      <c r="X306" s="46"/>
      <c r="Y306" s="46"/>
      <c r="Z306" s="46"/>
    </row>
    <row r="307" spans="1:26" ht="39.950000000000003" customHeight="1" x14ac:dyDescent="0.45">
      <c r="A307" s="140"/>
      <c r="B307" s="152"/>
      <c r="C307" s="67">
        <v>304</v>
      </c>
      <c r="D307" s="78" t="s">
        <v>839</v>
      </c>
      <c r="E307" s="107" t="s">
        <v>840</v>
      </c>
      <c r="F307" s="51" t="s">
        <v>35</v>
      </c>
      <c r="G307" s="51" t="s">
        <v>157</v>
      </c>
      <c r="H307" s="95">
        <v>30.57</v>
      </c>
      <c r="I307" s="32">
        <v>3</v>
      </c>
      <c r="J307" s="38">
        <f>I307-(SUM(L307:Z307))</f>
        <v>1</v>
      </c>
      <c r="K307" s="39" t="str">
        <f t="shared" si="5"/>
        <v>OK</v>
      </c>
      <c r="L307" s="128"/>
      <c r="M307" s="128"/>
      <c r="N307" s="128"/>
      <c r="O307" s="128"/>
      <c r="P307" s="128"/>
      <c r="Q307" s="128"/>
      <c r="R307" s="128"/>
      <c r="S307" s="128">
        <v>2</v>
      </c>
      <c r="T307" s="128"/>
      <c r="U307" s="128"/>
      <c r="V307" s="46"/>
      <c r="W307" s="46"/>
      <c r="X307" s="46"/>
      <c r="Y307" s="46"/>
      <c r="Z307" s="46"/>
    </row>
    <row r="308" spans="1:26" ht="39.950000000000003" customHeight="1" x14ac:dyDescent="0.45">
      <c r="A308" s="140"/>
      <c r="B308" s="152"/>
      <c r="C308" s="67">
        <v>305</v>
      </c>
      <c r="D308" s="78" t="s">
        <v>841</v>
      </c>
      <c r="E308" s="107" t="s">
        <v>842</v>
      </c>
      <c r="F308" s="51" t="s">
        <v>35</v>
      </c>
      <c r="G308" s="51" t="s">
        <v>157</v>
      </c>
      <c r="H308" s="95">
        <v>24.75</v>
      </c>
      <c r="I308" s="32">
        <v>3</v>
      </c>
      <c r="J308" s="38">
        <f>I308-(SUM(L308:Z308))</f>
        <v>2</v>
      </c>
      <c r="K308" s="39" t="str">
        <f t="shared" si="5"/>
        <v>OK</v>
      </c>
      <c r="L308" s="128"/>
      <c r="M308" s="128"/>
      <c r="N308" s="128"/>
      <c r="O308" s="128"/>
      <c r="P308" s="128"/>
      <c r="Q308" s="128"/>
      <c r="R308" s="128"/>
      <c r="S308" s="128">
        <v>1</v>
      </c>
      <c r="T308" s="128"/>
      <c r="U308" s="128"/>
      <c r="V308" s="46"/>
      <c r="W308" s="46"/>
      <c r="X308" s="46"/>
      <c r="Y308" s="46"/>
      <c r="Z308" s="46"/>
    </row>
    <row r="309" spans="1:26" ht="39.950000000000003" customHeight="1" x14ac:dyDescent="0.45">
      <c r="A309" s="140"/>
      <c r="B309" s="152"/>
      <c r="C309" s="67">
        <v>306</v>
      </c>
      <c r="D309" s="78" t="s">
        <v>843</v>
      </c>
      <c r="E309" s="107" t="s">
        <v>844</v>
      </c>
      <c r="F309" s="51" t="s">
        <v>35</v>
      </c>
      <c r="G309" s="51" t="s">
        <v>157</v>
      </c>
      <c r="H309" s="95">
        <v>49.92</v>
      </c>
      <c r="I309" s="32">
        <v>2</v>
      </c>
      <c r="J309" s="38">
        <f>I309-(SUM(L309:Z309))</f>
        <v>1</v>
      </c>
      <c r="K309" s="39" t="str">
        <f t="shared" si="5"/>
        <v>OK</v>
      </c>
      <c r="L309" s="128"/>
      <c r="M309" s="128"/>
      <c r="N309" s="128"/>
      <c r="O309" s="128"/>
      <c r="P309" s="128"/>
      <c r="Q309" s="128"/>
      <c r="R309" s="128"/>
      <c r="S309" s="128">
        <v>1</v>
      </c>
      <c r="T309" s="128"/>
      <c r="U309" s="128"/>
      <c r="V309" s="46"/>
      <c r="W309" s="46"/>
      <c r="X309" s="46"/>
      <c r="Y309" s="46"/>
      <c r="Z309" s="46"/>
    </row>
    <row r="310" spans="1:26" ht="39.950000000000003" customHeight="1" x14ac:dyDescent="0.45">
      <c r="A310" s="140"/>
      <c r="B310" s="152"/>
      <c r="C310" s="67">
        <v>307</v>
      </c>
      <c r="D310" s="78" t="s">
        <v>845</v>
      </c>
      <c r="E310" s="107" t="s">
        <v>846</v>
      </c>
      <c r="F310" s="51" t="s">
        <v>35</v>
      </c>
      <c r="G310" s="51" t="s">
        <v>157</v>
      </c>
      <c r="H310" s="95">
        <v>40.17</v>
      </c>
      <c r="I310" s="32">
        <v>6</v>
      </c>
      <c r="J310" s="38">
        <f>I310-(SUM(L310:Z310))</f>
        <v>4</v>
      </c>
      <c r="K310" s="39" t="str">
        <f t="shared" si="5"/>
        <v>OK</v>
      </c>
      <c r="L310" s="128"/>
      <c r="M310" s="128"/>
      <c r="N310" s="128"/>
      <c r="O310" s="128"/>
      <c r="P310" s="128"/>
      <c r="Q310" s="128"/>
      <c r="R310" s="128"/>
      <c r="S310" s="128">
        <v>2</v>
      </c>
      <c r="T310" s="128"/>
      <c r="U310" s="128"/>
      <c r="V310" s="46"/>
      <c r="W310" s="46"/>
      <c r="X310" s="46"/>
      <c r="Y310" s="46"/>
      <c r="Z310" s="46"/>
    </row>
    <row r="311" spans="1:26" ht="39.950000000000003" customHeight="1" x14ac:dyDescent="0.45">
      <c r="A311" s="140"/>
      <c r="B311" s="152"/>
      <c r="C311" s="67">
        <v>308</v>
      </c>
      <c r="D311" s="78" t="s">
        <v>847</v>
      </c>
      <c r="E311" s="107" t="s">
        <v>840</v>
      </c>
      <c r="F311" s="51" t="s">
        <v>35</v>
      </c>
      <c r="G311" s="51" t="s">
        <v>157</v>
      </c>
      <c r="H311" s="95">
        <v>29.39</v>
      </c>
      <c r="I311" s="32">
        <v>2</v>
      </c>
      <c r="J311" s="38">
        <f>I311-(SUM(L311:Z311))</f>
        <v>0</v>
      </c>
      <c r="K311" s="39" t="str">
        <f t="shared" si="5"/>
        <v>OK</v>
      </c>
      <c r="L311" s="128"/>
      <c r="M311" s="128"/>
      <c r="N311" s="128"/>
      <c r="O311" s="128"/>
      <c r="P311" s="128"/>
      <c r="Q311" s="128"/>
      <c r="R311" s="128"/>
      <c r="S311" s="128">
        <v>2</v>
      </c>
      <c r="T311" s="128"/>
      <c r="U311" s="128"/>
      <c r="V311" s="46"/>
      <c r="W311" s="46"/>
      <c r="X311" s="46"/>
      <c r="Y311" s="46"/>
      <c r="Z311" s="46"/>
    </row>
    <row r="312" spans="1:26" ht="39.950000000000003" customHeight="1" x14ac:dyDescent="0.45">
      <c r="A312" s="140"/>
      <c r="B312" s="152"/>
      <c r="C312" s="67">
        <v>309</v>
      </c>
      <c r="D312" s="78" t="s">
        <v>848</v>
      </c>
      <c r="E312" s="107" t="s">
        <v>849</v>
      </c>
      <c r="F312" s="51" t="s">
        <v>35</v>
      </c>
      <c r="G312" s="51" t="s">
        <v>157</v>
      </c>
      <c r="H312" s="95">
        <v>48.82</v>
      </c>
      <c r="I312" s="32">
        <v>4</v>
      </c>
      <c r="J312" s="38">
        <f>I312-(SUM(L312:Z312))</f>
        <v>3</v>
      </c>
      <c r="K312" s="39" t="str">
        <f t="shared" si="5"/>
        <v>OK</v>
      </c>
      <c r="L312" s="128"/>
      <c r="M312" s="128"/>
      <c r="N312" s="128"/>
      <c r="O312" s="128"/>
      <c r="P312" s="128"/>
      <c r="Q312" s="128"/>
      <c r="R312" s="128"/>
      <c r="S312" s="128">
        <v>1</v>
      </c>
      <c r="T312" s="128"/>
      <c r="U312" s="128"/>
      <c r="V312" s="46"/>
      <c r="W312" s="46"/>
      <c r="X312" s="46"/>
      <c r="Y312" s="46"/>
      <c r="Z312" s="46"/>
    </row>
    <row r="313" spans="1:26" ht="39.950000000000003" customHeight="1" x14ac:dyDescent="0.45">
      <c r="A313" s="140"/>
      <c r="B313" s="152"/>
      <c r="C313" s="67">
        <v>310</v>
      </c>
      <c r="D313" s="78" t="s">
        <v>850</v>
      </c>
      <c r="E313" s="107" t="s">
        <v>851</v>
      </c>
      <c r="F313" s="51" t="s">
        <v>35</v>
      </c>
      <c r="G313" s="51" t="s">
        <v>157</v>
      </c>
      <c r="H313" s="95">
        <v>7.94</v>
      </c>
      <c r="I313" s="32">
        <v>8</v>
      </c>
      <c r="J313" s="38">
        <f>I313-(SUM(L313:Z313))</f>
        <v>4</v>
      </c>
      <c r="K313" s="39" t="str">
        <f t="shared" si="5"/>
        <v>OK</v>
      </c>
      <c r="L313" s="128"/>
      <c r="M313" s="128"/>
      <c r="N313" s="128"/>
      <c r="O313" s="128"/>
      <c r="P313" s="128"/>
      <c r="Q313" s="128"/>
      <c r="R313" s="128"/>
      <c r="S313" s="128">
        <v>4</v>
      </c>
      <c r="T313" s="128"/>
      <c r="U313" s="128"/>
      <c r="V313" s="46"/>
      <c r="W313" s="46"/>
      <c r="X313" s="46"/>
      <c r="Y313" s="46"/>
      <c r="Z313" s="46"/>
    </row>
    <row r="314" spans="1:26" ht="39.950000000000003" customHeight="1" x14ac:dyDescent="0.45">
      <c r="A314" s="140"/>
      <c r="B314" s="152"/>
      <c r="C314" s="67">
        <v>311</v>
      </c>
      <c r="D314" s="78" t="s">
        <v>852</v>
      </c>
      <c r="E314" s="107" t="s">
        <v>853</v>
      </c>
      <c r="F314" s="51" t="s">
        <v>35</v>
      </c>
      <c r="G314" s="51" t="s">
        <v>157</v>
      </c>
      <c r="H314" s="95">
        <v>6.95</v>
      </c>
      <c r="I314" s="32">
        <v>8</v>
      </c>
      <c r="J314" s="38">
        <f>I314-(SUM(L314:Z314))</f>
        <v>3</v>
      </c>
      <c r="K314" s="39" t="str">
        <f t="shared" si="5"/>
        <v>OK</v>
      </c>
      <c r="L314" s="128"/>
      <c r="M314" s="128"/>
      <c r="N314" s="128"/>
      <c r="O314" s="128"/>
      <c r="P314" s="128"/>
      <c r="Q314" s="128"/>
      <c r="R314" s="128"/>
      <c r="S314" s="128">
        <v>5</v>
      </c>
      <c r="T314" s="128"/>
      <c r="U314" s="128"/>
      <c r="V314" s="46"/>
      <c r="W314" s="46"/>
      <c r="X314" s="46"/>
      <c r="Y314" s="46"/>
      <c r="Z314" s="46"/>
    </row>
    <row r="315" spans="1:26" ht="39.950000000000003" customHeight="1" x14ac:dyDescent="0.45">
      <c r="A315" s="140"/>
      <c r="B315" s="152"/>
      <c r="C315" s="67">
        <v>312</v>
      </c>
      <c r="D315" s="78" t="s">
        <v>854</v>
      </c>
      <c r="E315" s="107" t="s">
        <v>855</v>
      </c>
      <c r="F315" s="51" t="s">
        <v>35</v>
      </c>
      <c r="G315" s="51" t="s">
        <v>157</v>
      </c>
      <c r="H315" s="95">
        <v>7.98</v>
      </c>
      <c r="I315" s="32">
        <v>8</v>
      </c>
      <c r="J315" s="38">
        <f>I315-(SUM(L315:Z315))</f>
        <v>3</v>
      </c>
      <c r="K315" s="39" t="str">
        <f t="shared" si="5"/>
        <v>OK</v>
      </c>
      <c r="L315" s="128"/>
      <c r="M315" s="128"/>
      <c r="N315" s="128"/>
      <c r="O315" s="128"/>
      <c r="P315" s="128"/>
      <c r="Q315" s="128"/>
      <c r="R315" s="128"/>
      <c r="S315" s="128">
        <v>5</v>
      </c>
      <c r="T315" s="128"/>
      <c r="U315" s="128"/>
      <c r="V315" s="46"/>
      <c r="W315" s="46"/>
      <c r="X315" s="46"/>
      <c r="Y315" s="46"/>
      <c r="Z315" s="46"/>
    </row>
    <row r="316" spans="1:26" ht="39.950000000000003" customHeight="1" x14ac:dyDescent="0.45">
      <c r="A316" s="140"/>
      <c r="B316" s="152"/>
      <c r="C316" s="67">
        <v>313</v>
      </c>
      <c r="D316" s="78" t="s">
        <v>856</v>
      </c>
      <c r="E316" s="107" t="s">
        <v>853</v>
      </c>
      <c r="F316" s="51" t="s">
        <v>35</v>
      </c>
      <c r="G316" s="51" t="s">
        <v>157</v>
      </c>
      <c r="H316" s="95">
        <v>7.35</v>
      </c>
      <c r="I316" s="32">
        <v>8</v>
      </c>
      <c r="J316" s="38">
        <f>I316-(SUM(L316:Z316))</f>
        <v>3</v>
      </c>
      <c r="K316" s="39" t="str">
        <f t="shared" si="5"/>
        <v>OK</v>
      </c>
      <c r="L316" s="128"/>
      <c r="M316" s="128"/>
      <c r="N316" s="128"/>
      <c r="O316" s="128"/>
      <c r="P316" s="128"/>
      <c r="Q316" s="128"/>
      <c r="R316" s="128"/>
      <c r="S316" s="128">
        <v>5</v>
      </c>
      <c r="T316" s="128"/>
      <c r="U316" s="128"/>
      <c r="V316" s="46"/>
      <c r="W316" s="46"/>
      <c r="X316" s="46"/>
      <c r="Y316" s="46"/>
      <c r="Z316" s="46"/>
    </row>
    <row r="317" spans="1:26" ht="39.950000000000003" customHeight="1" x14ac:dyDescent="0.45">
      <c r="A317" s="140"/>
      <c r="B317" s="152"/>
      <c r="C317" s="67">
        <v>314</v>
      </c>
      <c r="D317" s="78" t="s">
        <v>857</v>
      </c>
      <c r="E317" s="107" t="s">
        <v>858</v>
      </c>
      <c r="F317" s="51" t="s">
        <v>35</v>
      </c>
      <c r="G317" s="51" t="s">
        <v>40</v>
      </c>
      <c r="H317" s="95">
        <v>10.7</v>
      </c>
      <c r="I317" s="32">
        <v>8</v>
      </c>
      <c r="J317" s="38">
        <f>I317-(SUM(L317:Z317))</f>
        <v>4</v>
      </c>
      <c r="K317" s="39" t="str">
        <f t="shared" si="5"/>
        <v>OK</v>
      </c>
      <c r="L317" s="128"/>
      <c r="M317" s="128"/>
      <c r="N317" s="128"/>
      <c r="O317" s="128"/>
      <c r="P317" s="128"/>
      <c r="Q317" s="128"/>
      <c r="R317" s="128"/>
      <c r="S317" s="128">
        <v>4</v>
      </c>
      <c r="T317" s="128"/>
      <c r="U317" s="128"/>
      <c r="V317" s="46"/>
      <c r="W317" s="46"/>
      <c r="X317" s="46"/>
      <c r="Y317" s="46"/>
      <c r="Z317" s="46"/>
    </row>
    <row r="318" spans="1:26" ht="39.950000000000003" customHeight="1" x14ac:dyDescent="0.45">
      <c r="A318" s="140"/>
      <c r="B318" s="152"/>
      <c r="C318" s="67">
        <v>315</v>
      </c>
      <c r="D318" s="78" t="s">
        <v>859</v>
      </c>
      <c r="E318" s="107" t="s">
        <v>860</v>
      </c>
      <c r="F318" s="51" t="s">
        <v>35</v>
      </c>
      <c r="G318" s="51" t="s">
        <v>157</v>
      </c>
      <c r="H318" s="95">
        <v>8.1</v>
      </c>
      <c r="I318" s="32">
        <v>8</v>
      </c>
      <c r="J318" s="38">
        <f>I318-(SUM(L318:Z318))</f>
        <v>3</v>
      </c>
      <c r="K318" s="39" t="str">
        <f t="shared" si="5"/>
        <v>OK</v>
      </c>
      <c r="L318" s="128"/>
      <c r="M318" s="128"/>
      <c r="N318" s="128"/>
      <c r="O318" s="128"/>
      <c r="P318" s="128"/>
      <c r="Q318" s="128"/>
      <c r="R318" s="128"/>
      <c r="S318" s="128">
        <v>5</v>
      </c>
      <c r="T318" s="128"/>
      <c r="U318" s="128"/>
      <c r="V318" s="46"/>
      <c r="W318" s="46"/>
      <c r="X318" s="46"/>
      <c r="Y318" s="46"/>
      <c r="Z318" s="46"/>
    </row>
    <row r="319" spans="1:26" ht="39.950000000000003" customHeight="1" x14ac:dyDescent="0.45">
      <c r="A319" s="140"/>
      <c r="B319" s="152"/>
      <c r="C319" s="67">
        <v>316</v>
      </c>
      <c r="D319" s="78" t="s">
        <v>861</v>
      </c>
      <c r="E319" s="107" t="s">
        <v>862</v>
      </c>
      <c r="F319" s="51" t="s">
        <v>35</v>
      </c>
      <c r="G319" s="51" t="s">
        <v>157</v>
      </c>
      <c r="H319" s="95">
        <v>14.42</v>
      </c>
      <c r="I319" s="32">
        <v>8</v>
      </c>
      <c r="J319" s="38">
        <f>I319-(SUM(L319:Z319))</f>
        <v>4</v>
      </c>
      <c r="K319" s="39" t="str">
        <f t="shared" si="5"/>
        <v>OK</v>
      </c>
      <c r="L319" s="128"/>
      <c r="M319" s="128"/>
      <c r="N319" s="128"/>
      <c r="O319" s="128"/>
      <c r="P319" s="128"/>
      <c r="Q319" s="128"/>
      <c r="R319" s="128"/>
      <c r="S319" s="128">
        <v>4</v>
      </c>
      <c r="T319" s="128"/>
      <c r="U319" s="128"/>
      <c r="V319" s="46"/>
      <c r="W319" s="46"/>
      <c r="X319" s="46"/>
      <c r="Y319" s="46"/>
      <c r="Z319" s="46"/>
    </row>
    <row r="320" spans="1:26" ht="39.950000000000003" customHeight="1" x14ac:dyDescent="0.45">
      <c r="A320" s="140"/>
      <c r="B320" s="152"/>
      <c r="C320" s="67">
        <v>317</v>
      </c>
      <c r="D320" s="78" t="s">
        <v>863</v>
      </c>
      <c r="E320" s="107" t="s">
        <v>864</v>
      </c>
      <c r="F320" s="51" t="s">
        <v>35</v>
      </c>
      <c r="G320" s="51" t="s">
        <v>157</v>
      </c>
      <c r="H320" s="95">
        <v>14.58</v>
      </c>
      <c r="I320" s="32">
        <v>8</v>
      </c>
      <c r="J320" s="38">
        <f>I320-(SUM(L320:Z320))</f>
        <v>4</v>
      </c>
      <c r="K320" s="39" t="str">
        <f t="shared" si="5"/>
        <v>OK</v>
      </c>
      <c r="L320" s="128"/>
      <c r="M320" s="128"/>
      <c r="N320" s="128"/>
      <c r="O320" s="128"/>
      <c r="P320" s="128"/>
      <c r="Q320" s="128"/>
      <c r="R320" s="128"/>
      <c r="S320" s="128">
        <v>4</v>
      </c>
      <c r="T320" s="128"/>
      <c r="U320" s="128"/>
      <c r="V320" s="46"/>
      <c r="W320" s="46"/>
      <c r="X320" s="46"/>
      <c r="Y320" s="46"/>
      <c r="Z320" s="46"/>
    </row>
    <row r="321" spans="1:26" ht="39.950000000000003" customHeight="1" x14ac:dyDescent="0.45">
      <c r="A321" s="140"/>
      <c r="B321" s="152"/>
      <c r="C321" s="67">
        <v>318</v>
      </c>
      <c r="D321" s="78" t="s">
        <v>865</v>
      </c>
      <c r="E321" s="107" t="s">
        <v>851</v>
      </c>
      <c r="F321" s="51" t="s">
        <v>35</v>
      </c>
      <c r="G321" s="51" t="s">
        <v>157</v>
      </c>
      <c r="H321" s="95">
        <v>9.33</v>
      </c>
      <c r="I321" s="32">
        <v>8</v>
      </c>
      <c r="J321" s="38">
        <f>I321-(SUM(L321:Z321))</f>
        <v>4</v>
      </c>
      <c r="K321" s="39" t="str">
        <f t="shared" si="5"/>
        <v>OK</v>
      </c>
      <c r="L321" s="128"/>
      <c r="M321" s="128"/>
      <c r="N321" s="128"/>
      <c r="O321" s="128"/>
      <c r="P321" s="128"/>
      <c r="Q321" s="128"/>
      <c r="R321" s="128"/>
      <c r="S321" s="128">
        <v>4</v>
      </c>
      <c r="T321" s="128"/>
      <c r="U321" s="128"/>
      <c r="V321" s="46"/>
      <c r="W321" s="46"/>
      <c r="X321" s="46"/>
      <c r="Y321" s="46"/>
      <c r="Z321" s="46"/>
    </row>
    <row r="322" spans="1:26" ht="39.950000000000003" customHeight="1" x14ac:dyDescent="0.45">
      <c r="A322" s="140"/>
      <c r="B322" s="152"/>
      <c r="C322" s="67">
        <v>319</v>
      </c>
      <c r="D322" s="78" t="s">
        <v>866</v>
      </c>
      <c r="E322" s="107" t="s">
        <v>867</v>
      </c>
      <c r="F322" s="51" t="s">
        <v>35</v>
      </c>
      <c r="G322" s="51" t="s">
        <v>157</v>
      </c>
      <c r="H322" s="95">
        <v>7.59</v>
      </c>
      <c r="I322" s="32">
        <v>8</v>
      </c>
      <c r="J322" s="38">
        <f>I322-(SUM(L322:Z322))</f>
        <v>4</v>
      </c>
      <c r="K322" s="39" t="str">
        <f t="shared" si="5"/>
        <v>OK</v>
      </c>
      <c r="L322" s="128"/>
      <c r="M322" s="128"/>
      <c r="N322" s="128"/>
      <c r="O322" s="128"/>
      <c r="P322" s="128"/>
      <c r="Q322" s="128"/>
      <c r="R322" s="128"/>
      <c r="S322" s="128">
        <v>4</v>
      </c>
      <c r="T322" s="128"/>
      <c r="U322" s="128"/>
      <c r="V322" s="46"/>
      <c r="W322" s="46"/>
      <c r="X322" s="46"/>
      <c r="Y322" s="46"/>
      <c r="Z322" s="46"/>
    </row>
    <row r="323" spans="1:26" ht="39.950000000000003" customHeight="1" x14ac:dyDescent="0.45">
      <c r="A323" s="140"/>
      <c r="B323" s="152"/>
      <c r="C323" s="67">
        <v>320</v>
      </c>
      <c r="D323" s="78" t="s">
        <v>868</v>
      </c>
      <c r="E323" s="107" t="s">
        <v>869</v>
      </c>
      <c r="F323" s="51" t="s">
        <v>35</v>
      </c>
      <c r="G323" s="51" t="s">
        <v>157</v>
      </c>
      <c r="H323" s="95">
        <v>8.3000000000000007</v>
      </c>
      <c r="I323" s="32">
        <v>8</v>
      </c>
      <c r="J323" s="38">
        <f>I323-(SUM(L323:Z323))</f>
        <v>4</v>
      </c>
      <c r="K323" s="39" t="str">
        <f t="shared" si="5"/>
        <v>OK</v>
      </c>
      <c r="L323" s="128"/>
      <c r="M323" s="128"/>
      <c r="N323" s="128"/>
      <c r="O323" s="128"/>
      <c r="P323" s="128"/>
      <c r="Q323" s="128"/>
      <c r="R323" s="128"/>
      <c r="S323" s="128">
        <v>4</v>
      </c>
      <c r="T323" s="128"/>
      <c r="U323" s="128"/>
      <c r="V323" s="46"/>
      <c r="W323" s="46"/>
      <c r="X323" s="46"/>
      <c r="Y323" s="46"/>
      <c r="Z323" s="46"/>
    </row>
    <row r="324" spans="1:26" ht="39.950000000000003" customHeight="1" x14ac:dyDescent="0.45">
      <c r="A324" s="140"/>
      <c r="B324" s="152"/>
      <c r="C324" s="67">
        <v>321</v>
      </c>
      <c r="D324" s="78" t="s">
        <v>870</v>
      </c>
      <c r="E324" s="107" t="s">
        <v>871</v>
      </c>
      <c r="F324" s="51" t="s">
        <v>35</v>
      </c>
      <c r="G324" s="51" t="s">
        <v>157</v>
      </c>
      <c r="H324" s="95">
        <v>9.2899999999999991</v>
      </c>
      <c r="I324" s="32">
        <v>8</v>
      </c>
      <c r="J324" s="38">
        <f>I324-(SUM(L324:Z324))</f>
        <v>4</v>
      </c>
      <c r="K324" s="39" t="str">
        <f t="shared" si="5"/>
        <v>OK</v>
      </c>
      <c r="L324" s="128"/>
      <c r="M324" s="128"/>
      <c r="N324" s="128"/>
      <c r="O324" s="128"/>
      <c r="P324" s="128"/>
      <c r="Q324" s="128"/>
      <c r="R324" s="128"/>
      <c r="S324" s="128">
        <v>4</v>
      </c>
      <c r="T324" s="128"/>
      <c r="U324" s="128"/>
      <c r="V324" s="46"/>
      <c r="W324" s="46"/>
      <c r="X324" s="46"/>
      <c r="Y324" s="46"/>
      <c r="Z324" s="46"/>
    </row>
    <row r="325" spans="1:26" ht="39.950000000000003" customHeight="1" x14ac:dyDescent="0.45">
      <c r="A325" s="140"/>
      <c r="B325" s="152"/>
      <c r="C325" s="67">
        <v>322</v>
      </c>
      <c r="D325" s="78" t="s">
        <v>872</v>
      </c>
      <c r="E325" s="107" t="s">
        <v>873</v>
      </c>
      <c r="F325" s="51" t="s">
        <v>35</v>
      </c>
      <c r="G325" s="51" t="s">
        <v>157</v>
      </c>
      <c r="H325" s="95">
        <v>13.6</v>
      </c>
      <c r="I325" s="32">
        <v>8</v>
      </c>
      <c r="J325" s="38">
        <f>I325-(SUM(L325:Z325))</f>
        <v>4</v>
      </c>
      <c r="K325" s="39" t="str">
        <f t="shared" ref="K325:K388" si="6">IF(J325&lt;0,"ATENÇÃO","OK")</f>
        <v>OK</v>
      </c>
      <c r="L325" s="128"/>
      <c r="M325" s="128"/>
      <c r="N325" s="128"/>
      <c r="O325" s="128"/>
      <c r="P325" s="128"/>
      <c r="Q325" s="128"/>
      <c r="R325" s="128"/>
      <c r="S325" s="128">
        <v>4</v>
      </c>
      <c r="T325" s="128"/>
      <c r="U325" s="128"/>
      <c r="V325" s="46"/>
      <c r="W325" s="46"/>
      <c r="X325" s="46"/>
      <c r="Y325" s="46"/>
      <c r="Z325" s="46"/>
    </row>
    <row r="326" spans="1:26" ht="39.950000000000003" customHeight="1" x14ac:dyDescent="0.45">
      <c r="A326" s="140"/>
      <c r="B326" s="152"/>
      <c r="C326" s="67">
        <v>323</v>
      </c>
      <c r="D326" s="78" t="s">
        <v>874</v>
      </c>
      <c r="E326" s="107" t="s">
        <v>875</v>
      </c>
      <c r="F326" s="51" t="s">
        <v>35</v>
      </c>
      <c r="G326" s="51" t="s">
        <v>157</v>
      </c>
      <c r="H326" s="95">
        <v>14.05</v>
      </c>
      <c r="I326" s="32">
        <v>8</v>
      </c>
      <c r="J326" s="38">
        <f>I326-(SUM(L326:Z326))</f>
        <v>4</v>
      </c>
      <c r="K326" s="39" t="str">
        <f t="shared" si="6"/>
        <v>OK</v>
      </c>
      <c r="L326" s="128"/>
      <c r="M326" s="128"/>
      <c r="N326" s="128"/>
      <c r="O326" s="128"/>
      <c r="P326" s="128"/>
      <c r="Q326" s="128"/>
      <c r="R326" s="128"/>
      <c r="S326" s="128">
        <v>4</v>
      </c>
      <c r="T326" s="128"/>
      <c r="U326" s="128"/>
      <c r="V326" s="46"/>
      <c r="W326" s="46"/>
      <c r="X326" s="46"/>
      <c r="Y326" s="46"/>
      <c r="Z326" s="46"/>
    </row>
    <row r="327" spans="1:26" ht="39.950000000000003" customHeight="1" x14ac:dyDescent="0.45">
      <c r="A327" s="140"/>
      <c r="B327" s="152"/>
      <c r="C327" s="67">
        <v>324</v>
      </c>
      <c r="D327" s="78" t="s">
        <v>876</v>
      </c>
      <c r="E327" s="107" t="s">
        <v>877</v>
      </c>
      <c r="F327" s="51" t="s">
        <v>35</v>
      </c>
      <c r="G327" s="51" t="s">
        <v>157</v>
      </c>
      <c r="H327" s="95">
        <v>7.39</v>
      </c>
      <c r="I327" s="32">
        <v>8</v>
      </c>
      <c r="J327" s="38">
        <f>I327-(SUM(L327:Z327))</f>
        <v>4</v>
      </c>
      <c r="K327" s="39" t="str">
        <f t="shared" si="6"/>
        <v>OK</v>
      </c>
      <c r="L327" s="128"/>
      <c r="M327" s="128"/>
      <c r="N327" s="128"/>
      <c r="O327" s="128"/>
      <c r="P327" s="128"/>
      <c r="Q327" s="128"/>
      <c r="R327" s="128"/>
      <c r="S327" s="128">
        <v>4</v>
      </c>
      <c r="T327" s="128"/>
      <c r="U327" s="128"/>
      <c r="V327" s="46"/>
      <c r="W327" s="46"/>
      <c r="X327" s="46"/>
      <c r="Y327" s="46"/>
      <c r="Z327" s="46"/>
    </row>
    <row r="328" spans="1:26" ht="39.950000000000003" customHeight="1" x14ac:dyDescent="0.45">
      <c r="A328" s="140"/>
      <c r="B328" s="152"/>
      <c r="C328" s="67">
        <v>325</v>
      </c>
      <c r="D328" s="78" t="s">
        <v>878</v>
      </c>
      <c r="E328" s="107" t="s">
        <v>879</v>
      </c>
      <c r="F328" s="51" t="s">
        <v>35</v>
      </c>
      <c r="G328" s="51" t="s">
        <v>157</v>
      </c>
      <c r="H328" s="95">
        <v>7.42</v>
      </c>
      <c r="I328" s="32">
        <v>5</v>
      </c>
      <c r="J328" s="38">
        <f>I328-(SUM(L328:Z328))</f>
        <v>3</v>
      </c>
      <c r="K328" s="39" t="str">
        <f t="shared" si="6"/>
        <v>OK</v>
      </c>
      <c r="L328" s="128"/>
      <c r="M328" s="128"/>
      <c r="N328" s="128"/>
      <c r="O328" s="128"/>
      <c r="P328" s="128"/>
      <c r="Q328" s="128"/>
      <c r="R328" s="128"/>
      <c r="S328" s="128">
        <v>2</v>
      </c>
      <c r="T328" s="128"/>
      <c r="U328" s="128"/>
      <c r="V328" s="46"/>
      <c r="W328" s="46"/>
      <c r="X328" s="46"/>
      <c r="Y328" s="46"/>
      <c r="Z328" s="46"/>
    </row>
    <row r="329" spans="1:26" ht="39.950000000000003" customHeight="1" x14ac:dyDescent="0.45">
      <c r="A329" s="140"/>
      <c r="B329" s="152"/>
      <c r="C329" s="67">
        <v>326</v>
      </c>
      <c r="D329" s="78" t="s">
        <v>880</v>
      </c>
      <c r="E329" s="107" t="s">
        <v>881</v>
      </c>
      <c r="F329" s="51" t="s">
        <v>35</v>
      </c>
      <c r="G329" s="51" t="s">
        <v>157</v>
      </c>
      <c r="H329" s="95">
        <v>10.09</v>
      </c>
      <c r="I329" s="32">
        <v>4</v>
      </c>
      <c r="J329" s="38">
        <f>I329-(SUM(L329:Z329))</f>
        <v>2</v>
      </c>
      <c r="K329" s="39" t="str">
        <f t="shared" si="6"/>
        <v>OK</v>
      </c>
      <c r="L329" s="128"/>
      <c r="M329" s="128"/>
      <c r="N329" s="128"/>
      <c r="O329" s="128"/>
      <c r="P329" s="128"/>
      <c r="Q329" s="128"/>
      <c r="R329" s="128"/>
      <c r="S329" s="128">
        <v>2</v>
      </c>
      <c r="T329" s="128"/>
      <c r="U329" s="128"/>
      <c r="V329" s="46"/>
      <c r="W329" s="46"/>
      <c r="X329" s="46"/>
      <c r="Y329" s="46"/>
      <c r="Z329" s="46"/>
    </row>
    <row r="330" spans="1:26" ht="39.950000000000003" customHeight="1" x14ac:dyDescent="0.45">
      <c r="A330" s="140"/>
      <c r="B330" s="152"/>
      <c r="C330" s="67">
        <v>327</v>
      </c>
      <c r="D330" s="78" t="s">
        <v>882</v>
      </c>
      <c r="E330" s="107" t="s">
        <v>883</v>
      </c>
      <c r="F330" s="51" t="s">
        <v>35</v>
      </c>
      <c r="G330" s="51" t="s">
        <v>157</v>
      </c>
      <c r="H330" s="95">
        <v>10.02</v>
      </c>
      <c r="I330" s="32">
        <v>4</v>
      </c>
      <c r="J330" s="38">
        <f>I330-(SUM(L330:Z330))</f>
        <v>2</v>
      </c>
      <c r="K330" s="39" t="str">
        <f t="shared" si="6"/>
        <v>OK</v>
      </c>
      <c r="L330" s="128"/>
      <c r="M330" s="128"/>
      <c r="N330" s="128"/>
      <c r="O330" s="128"/>
      <c r="P330" s="128"/>
      <c r="Q330" s="128"/>
      <c r="R330" s="128"/>
      <c r="S330" s="128">
        <v>2</v>
      </c>
      <c r="T330" s="128"/>
      <c r="U330" s="128"/>
      <c r="V330" s="46"/>
      <c r="W330" s="46"/>
      <c r="X330" s="46"/>
      <c r="Y330" s="46"/>
      <c r="Z330" s="46"/>
    </row>
    <row r="331" spans="1:26" ht="39.950000000000003" customHeight="1" x14ac:dyDescent="0.45">
      <c r="A331" s="140"/>
      <c r="B331" s="152"/>
      <c r="C331" s="67">
        <v>328</v>
      </c>
      <c r="D331" s="78" t="s">
        <v>884</v>
      </c>
      <c r="E331" s="107" t="s">
        <v>885</v>
      </c>
      <c r="F331" s="51" t="s">
        <v>35</v>
      </c>
      <c r="G331" s="51" t="s">
        <v>157</v>
      </c>
      <c r="H331" s="95">
        <v>9.7200000000000006</v>
      </c>
      <c r="I331" s="32">
        <v>4</v>
      </c>
      <c r="J331" s="38">
        <f>I331-(SUM(L331:Z331))</f>
        <v>2</v>
      </c>
      <c r="K331" s="39" t="str">
        <f t="shared" si="6"/>
        <v>OK</v>
      </c>
      <c r="L331" s="128"/>
      <c r="M331" s="128"/>
      <c r="N331" s="128"/>
      <c r="O331" s="128"/>
      <c r="P331" s="128"/>
      <c r="Q331" s="128"/>
      <c r="R331" s="128"/>
      <c r="S331" s="128">
        <v>2</v>
      </c>
      <c r="T331" s="128"/>
      <c r="U331" s="128"/>
      <c r="V331" s="46"/>
      <c r="W331" s="46"/>
      <c r="X331" s="46"/>
      <c r="Y331" s="46"/>
      <c r="Z331" s="46"/>
    </row>
    <row r="332" spans="1:26" ht="39.950000000000003" customHeight="1" x14ac:dyDescent="0.45">
      <c r="A332" s="140"/>
      <c r="B332" s="152"/>
      <c r="C332" s="67">
        <v>329</v>
      </c>
      <c r="D332" s="78" t="s">
        <v>886</v>
      </c>
      <c r="E332" s="107" t="s">
        <v>887</v>
      </c>
      <c r="F332" s="51" t="s">
        <v>35</v>
      </c>
      <c r="G332" s="51" t="s">
        <v>157</v>
      </c>
      <c r="H332" s="95">
        <v>10.5</v>
      </c>
      <c r="I332" s="32">
        <v>4</v>
      </c>
      <c r="J332" s="38">
        <f>I332-(SUM(L332:Z332))</f>
        <v>2</v>
      </c>
      <c r="K332" s="39" t="str">
        <f t="shared" si="6"/>
        <v>OK</v>
      </c>
      <c r="L332" s="128"/>
      <c r="M332" s="128"/>
      <c r="N332" s="128"/>
      <c r="O332" s="128"/>
      <c r="P332" s="128"/>
      <c r="Q332" s="128"/>
      <c r="R332" s="128"/>
      <c r="S332" s="128">
        <v>2</v>
      </c>
      <c r="T332" s="128"/>
      <c r="U332" s="128"/>
      <c r="V332" s="46"/>
      <c r="W332" s="46"/>
      <c r="X332" s="46"/>
      <c r="Y332" s="46"/>
      <c r="Z332" s="46"/>
    </row>
    <row r="333" spans="1:26" ht="39.950000000000003" customHeight="1" x14ac:dyDescent="0.45">
      <c r="A333" s="140"/>
      <c r="B333" s="152"/>
      <c r="C333" s="67">
        <v>330</v>
      </c>
      <c r="D333" s="78" t="s">
        <v>888</v>
      </c>
      <c r="E333" s="107" t="s">
        <v>889</v>
      </c>
      <c r="F333" s="51" t="s">
        <v>35</v>
      </c>
      <c r="G333" s="51" t="s">
        <v>157</v>
      </c>
      <c r="H333" s="95">
        <v>10.69</v>
      </c>
      <c r="I333" s="32">
        <v>4</v>
      </c>
      <c r="J333" s="38">
        <f>I333-(SUM(L333:Z333))</f>
        <v>2</v>
      </c>
      <c r="K333" s="39" t="str">
        <f t="shared" si="6"/>
        <v>OK</v>
      </c>
      <c r="L333" s="128"/>
      <c r="M333" s="128"/>
      <c r="N333" s="128"/>
      <c r="O333" s="128"/>
      <c r="P333" s="128"/>
      <c r="Q333" s="128"/>
      <c r="R333" s="128"/>
      <c r="S333" s="128">
        <v>2</v>
      </c>
      <c r="T333" s="128"/>
      <c r="U333" s="128"/>
      <c r="V333" s="46"/>
      <c r="W333" s="46"/>
      <c r="X333" s="46"/>
      <c r="Y333" s="46"/>
      <c r="Z333" s="46"/>
    </row>
    <row r="334" spans="1:26" ht="39.950000000000003" customHeight="1" x14ac:dyDescent="0.45">
      <c r="A334" s="140"/>
      <c r="B334" s="152"/>
      <c r="C334" s="67">
        <v>331</v>
      </c>
      <c r="D334" s="78" t="s">
        <v>890</v>
      </c>
      <c r="E334" s="107" t="s">
        <v>891</v>
      </c>
      <c r="F334" s="51" t="s">
        <v>35</v>
      </c>
      <c r="G334" s="51" t="s">
        <v>157</v>
      </c>
      <c r="H334" s="95">
        <v>42.99</v>
      </c>
      <c r="I334" s="32">
        <v>2</v>
      </c>
      <c r="J334" s="38">
        <f>I334-(SUM(L334:Z334))</f>
        <v>2</v>
      </c>
      <c r="K334" s="39" t="str">
        <f t="shared" si="6"/>
        <v>OK</v>
      </c>
      <c r="L334" s="128"/>
      <c r="M334" s="128"/>
      <c r="N334" s="128"/>
      <c r="O334" s="128"/>
      <c r="P334" s="128"/>
      <c r="Q334" s="128"/>
      <c r="R334" s="128"/>
      <c r="S334" s="128"/>
      <c r="T334" s="128"/>
      <c r="U334" s="128"/>
      <c r="V334" s="46"/>
      <c r="W334" s="46"/>
      <c r="X334" s="46"/>
      <c r="Y334" s="46"/>
      <c r="Z334" s="46"/>
    </row>
    <row r="335" spans="1:26" ht="39.950000000000003" customHeight="1" x14ac:dyDescent="0.45">
      <c r="A335" s="140"/>
      <c r="B335" s="152"/>
      <c r="C335" s="67">
        <v>332</v>
      </c>
      <c r="D335" s="78" t="s">
        <v>892</v>
      </c>
      <c r="E335" s="107" t="s">
        <v>849</v>
      </c>
      <c r="F335" s="51" t="s">
        <v>35</v>
      </c>
      <c r="G335" s="51" t="s">
        <v>157</v>
      </c>
      <c r="H335" s="95">
        <v>45.02</v>
      </c>
      <c r="I335" s="32">
        <v>2</v>
      </c>
      <c r="J335" s="38">
        <f>I335-(SUM(L335:Z335))</f>
        <v>0</v>
      </c>
      <c r="K335" s="39" t="str">
        <f t="shared" si="6"/>
        <v>OK</v>
      </c>
      <c r="L335" s="128"/>
      <c r="M335" s="128"/>
      <c r="N335" s="128"/>
      <c r="O335" s="128"/>
      <c r="P335" s="128"/>
      <c r="Q335" s="128"/>
      <c r="R335" s="128"/>
      <c r="S335" s="128">
        <v>2</v>
      </c>
      <c r="T335" s="128"/>
      <c r="U335" s="128"/>
      <c r="V335" s="46"/>
      <c r="W335" s="46"/>
      <c r="X335" s="46"/>
      <c r="Y335" s="46"/>
      <c r="Z335" s="46"/>
    </row>
    <row r="336" spans="1:26" ht="39.950000000000003" customHeight="1" x14ac:dyDescent="0.45">
      <c r="A336" s="140"/>
      <c r="B336" s="152"/>
      <c r="C336" s="67">
        <v>333</v>
      </c>
      <c r="D336" s="78" t="s">
        <v>893</v>
      </c>
      <c r="E336" s="107" t="s">
        <v>894</v>
      </c>
      <c r="F336" s="51" t="s">
        <v>35</v>
      </c>
      <c r="G336" s="51" t="s">
        <v>157</v>
      </c>
      <c r="H336" s="95">
        <v>31.05</v>
      </c>
      <c r="I336" s="32">
        <v>2</v>
      </c>
      <c r="J336" s="38">
        <f>I336-(SUM(L336:Z336))</f>
        <v>2</v>
      </c>
      <c r="K336" s="39" t="str">
        <f t="shared" si="6"/>
        <v>OK</v>
      </c>
      <c r="L336" s="128"/>
      <c r="M336" s="128"/>
      <c r="N336" s="128"/>
      <c r="O336" s="128"/>
      <c r="P336" s="128"/>
      <c r="Q336" s="128"/>
      <c r="R336" s="128"/>
      <c r="S336" s="128"/>
      <c r="T336" s="128"/>
      <c r="U336" s="128"/>
      <c r="V336" s="46"/>
      <c r="W336" s="46"/>
      <c r="X336" s="46"/>
      <c r="Y336" s="46"/>
      <c r="Z336" s="46"/>
    </row>
    <row r="337" spans="1:26" ht="39.950000000000003" customHeight="1" x14ac:dyDescent="0.45">
      <c r="A337" s="140"/>
      <c r="B337" s="152"/>
      <c r="C337" s="67">
        <v>334</v>
      </c>
      <c r="D337" s="78" t="s">
        <v>895</v>
      </c>
      <c r="E337" s="107" t="s">
        <v>842</v>
      </c>
      <c r="F337" s="51" t="s">
        <v>35</v>
      </c>
      <c r="G337" s="51" t="s">
        <v>157</v>
      </c>
      <c r="H337" s="95">
        <v>23.69</v>
      </c>
      <c r="I337" s="32">
        <v>2</v>
      </c>
      <c r="J337" s="38">
        <f>I337-(SUM(L337:Z337))</f>
        <v>2</v>
      </c>
      <c r="K337" s="39" t="str">
        <f t="shared" si="6"/>
        <v>OK</v>
      </c>
      <c r="L337" s="128"/>
      <c r="M337" s="128"/>
      <c r="N337" s="128"/>
      <c r="O337" s="128"/>
      <c r="P337" s="128"/>
      <c r="Q337" s="128"/>
      <c r="R337" s="128"/>
      <c r="S337" s="128"/>
      <c r="T337" s="128"/>
      <c r="U337" s="128"/>
      <c r="V337" s="46"/>
      <c r="W337" s="46"/>
      <c r="X337" s="46"/>
      <c r="Y337" s="46"/>
      <c r="Z337" s="46"/>
    </row>
    <row r="338" spans="1:26" ht="39.950000000000003" customHeight="1" x14ac:dyDescent="0.45">
      <c r="A338" s="140"/>
      <c r="B338" s="152"/>
      <c r="C338" s="67">
        <v>335</v>
      </c>
      <c r="D338" s="78" t="s">
        <v>896</v>
      </c>
      <c r="E338" s="107" t="s">
        <v>897</v>
      </c>
      <c r="F338" s="51" t="s">
        <v>35</v>
      </c>
      <c r="G338" s="51" t="s">
        <v>157</v>
      </c>
      <c r="H338" s="95">
        <v>30.41</v>
      </c>
      <c r="I338" s="32">
        <v>2</v>
      </c>
      <c r="J338" s="38">
        <f>I338-(SUM(L338:Z338))</f>
        <v>0</v>
      </c>
      <c r="K338" s="39" t="str">
        <f t="shared" si="6"/>
        <v>OK</v>
      </c>
      <c r="L338" s="128"/>
      <c r="M338" s="128"/>
      <c r="N338" s="128"/>
      <c r="O338" s="128"/>
      <c r="P338" s="128"/>
      <c r="Q338" s="128"/>
      <c r="R338" s="128"/>
      <c r="S338" s="128">
        <v>2</v>
      </c>
      <c r="T338" s="128"/>
      <c r="U338" s="128"/>
      <c r="V338" s="46"/>
      <c r="W338" s="46"/>
      <c r="X338" s="46"/>
      <c r="Y338" s="46"/>
      <c r="Z338" s="46"/>
    </row>
    <row r="339" spans="1:26" ht="39.950000000000003" customHeight="1" x14ac:dyDescent="0.45">
      <c r="A339" s="140"/>
      <c r="B339" s="152"/>
      <c r="C339" s="67">
        <v>336</v>
      </c>
      <c r="D339" s="78" t="s">
        <v>898</v>
      </c>
      <c r="E339" s="107" t="s">
        <v>899</v>
      </c>
      <c r="F339" s="51" t="s">
        <v>35</v>
      </c>
      <c r="G339" s="51" t="s">
        <v>157</v>
      </c>
      <c r="H339" s="95">
        <v>56.71</v>
      </c>
      <c r="I339" s="32">
        <v>4</v>
      </c>
      <c r="J339" s="38">
        <f>I339-(SUM(L339:Z339))</f>
        <v>3</v>
      </c>
      <c r="K339" s="39" t="str">
        <f t="shared" si="6"/>
        <v>OK</v>
      </c>
      <c r="L339" s="128"/>
      <c r="M339" s="128"/>
      <c r="N339" s="128"/>
      <c r="O339" s="128"/>
      <c r="P339" s="128"/>
      <c r="Q339" s="128"/>
      <c r="R339" s="128"/>
      <c r="S339" s="128">
        <v>1</v>
      </c>
      <c r="T339" s="128"/>
      <c r="U339" s="128"/>
      <c r="V339" s="46"/>
      <c r="W339" s="46"/>
      <c r="X339" s="46"/>
      <c r="Y339" s="46"/>
      <c r="Z339" s="46"/>
    </row>
    <row r="340" spans="1:26" ht="39.950000000000003" customHeight="1" x14ac:dyDescent="0.45">
      <c r="A340" s="140"/>
      <c r="B340" s="152"/>
      <c r="C340" s="67">
        <v>337</v>
      </c>
      <c r="D340" s="78" t="s">
        <v>900</v>
      </c>
      <c r="E340" s="107" t="s">
        <v>901</v>
      </c>
      <c r="F340" s="51" t="s">
        <v>35</v>
      </c>
      <c r="G340" s="51" t="s">
        <v>157</v>
      </c>
      <c r="H340" s="95">
        <v>263.06</v>
      </c>
      <c r="I340" s="32">
        <v>3</v>
      </c>
      <c r="J340" s="38">
        <f>I340-(SUM(L340:Z340))</f>
        <v>2</v>
      </c>
      <c r="K340" s="39" t="str">
        <f t="shared" si="6"/>
        <v>OK</v>
      </c>
      <c r="L340" s="128"/>
      <c r="M340" s="128"/>
      <c r="N340" s="128"/>
      <c r="O340" s="128"/>
      <c r="P340" s="128"/>
      <c r="Q340" s="128"/>
      <c r="R340" s="128"/>
      <c r="S340" s="128">
        <v>1</v>
      </c>
      <c r="T340" s="128"/>
      <c r="U340" s="128"/>
      <c r="V340" s="46"/>
      <c r="W340" s="46"/>
      <c r="X340" s="46"/>
      <c r="Y340" s="46"/>
      <c r="Z340" s="46"/>
    </row>
    <row r="341" spans="1:26" ht="39.950000000000003" customHeight="1" x14ac:dyDescent="0.45">
      <c r="A341" s="140"/>
      <c r="B341" s="152"/>
      <c r="C341" s="68">
        <v>338</v>
      </c>
      <c r="D341" s="83" t="s">
        <v>902</v>
      </c>
      <c r="E341" s="109" t="s">
        <v>903</v>
      </c>
      <c r="F341" s="42" t="s">
        <v>99</v>
      </c>
      <c r="G341" s="52" t="s">
        <v>157</v>
      </c>
      <c r="H341" s="96">
        <v>30.81</v>
      </c>
      <c r="I341" s="32"/>
      <c r="J341" s="38">
        <f>I341-(SUM(L341:Z341))</f>
        <v>0</v>
      </c>
      <c r="K341" s="39" t="str">
        <f t="shared" si="6"/>
        <v>OK</v>
      </c>
      <c r="L341" s="128"/>
      <c r="M341" s="128"/>
      <c r="N341" s="128"/>
      <c r="O341" s="128"/>
      <c r="P341" s="128"/>
      <c r="Q341" s="128"/>
      <c r="R341" s="128"/>
      <c r="S341" s="128"/>
      <c r="T341" s="128"/>
      <c r="U341" s="128"/>
      <c r="V341" s="46"/>
      <c r="W341" s="46"/>
      <c r="X341" s="46"/>
      <c r="Y341" s="46"/>
      <c r="Z341" s="46"/>
    </row>
    <row r="342" spans="1:26" ht="39.950000000000003" customHeight="1" x14ac:dyDescent="0.45">
      <c r="A342" s="140"/>
      <c r="B342" s="152"/>
      <c r="C342" s="68">
        <v>339</v>
      </c>
      <c r="D342" s="83" t="s">
        <v>1193</v>
      </c>
      <c r="E342" s="109" t="s">
        <v>904</v>
      </c>
      <c r="F342" s="52" t="s">
        <v>424</v>
      </c>
      <c r="G342" s="52" t="s">
        <v>157</v>
      </c>
      <c r="H342" s="96">
        <v>3907.4</v>
      </c>
      <c r="I342" s="32"/>
      <c r="J342" s="38">
        <f>I342-(SUM(L342:Z342))</f>
        <v>0</v>
      </c>
      <c r="K342" s="39" t="str">
        <f t="shared" si="6"/>
        <v>OK</v>
      </c>
      <c r="L342" s="128"/>
      <c r="M342" s="128"/>
      <c r="N342" s="128"/>
      <c r="O342" s="128"/>
      <c r="P342" s="128"/>
      <c r="Q342" s="128"/>
      <c r="R342" s="128"/>
      <c r="S342" s="128"/>
      <c r="T342" s="128"/>
      <c r="U342" s="128"/>
      <c r="V342" s="46"/>
      <c r="W342" s="46"/>
      <c r="X342" s="46"/>
      <c r="Y342" s="46"/>
      <c r="Z342" s="46"/>
    </row>
    <row r="343" spans="1:26" ht="39.950000000000003" customHeight="1" x14ac:dyDescent="0.45">
      <c r="A343" s="140"/>
      <c r="B343" s="152"/>
      <c r="C343" s="67">
        <v>340</v>
      </c>
      <c r="D343" s="78" t="s">
        <v>905</v>
      </c>
      <c r="E343" s="107" t="s">
        <v>906</v>
      </c>
      <c r="F343" s="52" t="s">
        <v>35</v>
      </c>
      <c r="G343" s="52" t="s">
        <v>157</v>
      </c>
      <c r="H343" s="96">
        <v>15.19</v>
      </c>
      <c r="I343" s="32"/>
      <c r="J343" s="38">
        <f>I343-(SUM(L343:Z343))</f>
        <v>0</v>
      </c>
      <c r="K343" s="39" t="str">
        <f t="shared" si="6"/>
        <v>OK</v>
      </c>
      <c r="L343" s="128"/>
      <c r="M343" s="128"/>
      <c r="N343" s="128"/>
      <c r="O343" s="128"/>
      <c r="P343" s="128"/>
      <c r="Q343" s="128"/>
      <c r="R343" s="128"/>
      <c r="S343" s="128"/>
      <c r="T343" s="128"/>
      <c r="U343" s="128"/>
      <c r="V343" s="46"/>
      <c r="W343" s="46"/>
      <c r="X343" s="46"/>
      <c r="Y343" s="46"/>
      <c r="Z343" s="46"/>
    </row>
    <row r="344" spans="1:26" ht="39.950000000000003" customHeight="1" x14ac:dyDescent="0.45">
      <c r="A344" s="140"/>
      <c r="B344" s="152"/>
      <c r="C344" s="67">
        <v>341</v>
      </c>
      <c r="D344" s="78" t="s">
        <v>907</v>
      </c>
      <c r="E344" s="107" t="s">
        <v>908</v>
      </c>
      <c r="F344" s="52" t="s">
        <v>233</v>
      </c>
      <c r="G344" s="52" t="s">
        <v>157</v>
      </c>
      <c r="H344" s="96">
        <v>310</v>
      </c>
      <c r="I344" s="32"/>
      <c r="J344" s="38">
        <f>I344-(SUM(L344:Z344))</f>
        <v>0</v>
      </c>
      <c r="K344" s="39" t="str">
        <f t="shared" si="6"/>
        <v>OK</v>
      </c>
      <c r="L344" s="128"/>
      <c r="M344" s="128"/>
      <c r="N344" s="128"/>
      <c r="O344" s="128"/>
      <c r="P344" s="128"/>
      <c r="Q344" s="128"/>
      <c r="R344" s="128"/>
      <c r="S344" s="128"/>
      <c r="T344" s="128"/>
      <c r="U344" s="128"/>
      <c r="V344" s="46"/>
      <c r="W344" s="46"/>
      <c r="X344" s="46"/>
      <c r="Y344" s="46"/>
      <c r="Z344" s="46"/>
    </row>
    <row r="345" spans="1:26" ht="39.950000000000003" customHeight="1" x14ac:dyDescent="0.45">
      <c r="A345" s="140"/>
      <c r="B345" s="152"/>
      <c r="C345" s="68">
        <v>342</v>
      </c>
      <c r="D345" s="83" t="s">
        <v>909</v>
      </c>
      <c r="E345" s="109" t="s">
        <v>910</v>
      </c>
      <c r="F345" s="42" t="s">
        <v>99</v>
      </c>
      <c r="G345" s="52" t="s">
        <v>157</v>
      </c>
      <c r="H345" s="96">
        <v>24.83</v>
      </c>
      <c r="I345" s="32"/>
      <c r="J345" s="38">
        <f>I345-(SUM(L345:Z345))</f>
        <v>0</v>
      </c>
      <c r="K345" s="39" t="str">
        <f t="shared" si="6"/>
        <v>OK</v>
      </c>
      <c r="L345" s="128"/>
      <c r="M345" s="128"/>
      <c r="N345" s="128"/>
      <c r="O345" s="128"/>
      <c r="P345" s="128"/>
      <c r="Q345" s="128"/>
      <c r="R345" s="128"/>
      <c r="S345" s="128"/>
      <c r="T345" s="128"/>
      <c r="U345" s="128"/>
      <c r="V345" s="46"/>
      <c r="W345" s="46"/>
      <c r="X345" s="46"/>
      <c r="Y345" s="46"/>
      <c r="Z345" s="46"/>
    </row>
    <row r="346" spans="1:26" ht="39.950000000000003" customHeight="1" x14ac:dyDescent="0.45">
      <c r="A346" s="140"/>
      <c r="B346" s="152"/>
      <c r="C346" s="68">
        <v>343</v>
      </c>
      <c r="D346" s="78" t="s">
        <v>911</v>
      </c>
      <c r="E346" s="107" t="s">
        <v>912</v>
      </c>
      <c r="F346" s="51" t="s">
        <v>4</v>
      </c>
      <c r="G346" s="52" t="s">
        <v>157</v>
      </c>
      <c r="H346" s="96">
        <v>33.64</v>
      </c>
      <c r="I346" s="32"/>
      <c r="J346" s="38">
        <f>I346-(SUM(L346:Z346))</f>
        <v>0</v>
      </c>
      <c r="K346" s="39" t="str">
        <f t="shared" si="6"/>
        <v>OK</v>
      </c>
      <c r="L346" s="128"/>
      <c r="M346" s="128"/>
      <c r="N346" s="128"/>
      <c r="O346" s="128"/>
      <c r="P346" s="128"/>
      <c r="Q346" s="128"/>
      <c r="R346" s="128"/>
      <c r="S346" s="128"/>
      <c r="T346" s="128"/>
      <c r="U346" s="128"/>
      <c r="V346" s="46"/>
      <c r="W346" s="46"/>
      <c r="X346" s="46"/>
      <c r="Y346" s="46"/>
      <c r="Z346" s="46"/>
    </row>
    <row r="347" spans="1:26" ht="39.950000000000003" customHeight="1" x14ac:dyDescent="0.45">
      <c r="A347" s="140"/>
      <c r="B347" s="152"/>
      <c r="C347" s="67">
        <v>344</v>
      </c>
      <c r="D347" s="78" t="s">
        <v>913</v>
      </c>
      <c r="E347" s="107" t="s">
        <v>914</v>
      </c>
      <c r="F347" s="52" t="s">
        <v>233</v>
      </c>
      <c r="G347" s="52" t="s">
        <v>157</v>
      </c>
      <c r="H347" s="96">
        <v>97.8</v>
      </c>
      <c r="I347" s="32"/>
      <c r="J347" s="38">
        <f>I347-(SUM(L347:Z347))</f>
        <v>0</v>
      </c>
      <c r="K347" s="39" t="str">
        <f t="shared" si="6"/>
        <v>OK</v>
      </c>
      <c r="L347" s="128"/>
      <c r="M347" s="128"/>
      <c r="N347" s="128"/>
      <c r="O347" s="128"/>
      <c r="P347" s="128"/>
      <c r="Q347" s="128"/>
      <c r="R347" s="128"/>
      <c r="S347" s="128"/>
      <c r="T347" s="128"/>
      <c r="U347" s="128"/>
      <c r="V347" s="46"/>
      <c r="W347" s="46"/>
      <c r="X347" s="46"/>
      <c r="Y347" s="46"/>
      <c r="Z347" s="46"/>
    </row>
    <row r="348" spans="1:26" ht="39.950000000000003" customHeight="1" x14ac:dyDescent="0.45">
      <c r="A348" s="140"/>
      <c r="B348" s="152"/>
      <c r="C348" s="68">
        <v>345</v>
      </c>
      <c r="D348" s="83" t="s">
        <v>915</v>
      </c>
      <c r="E348" s="109" t="s">
        <v>916</v>
      </c>
      <c r="F348" s="42" t="s">
        <v>99</v>
      </c>
      <c r="G348" s="52" t="s">
        <v>157</v>
      </c>
      <c r="H348" s="96">
        <v>16.850000000000001</v>
      </c>
      <c r="I348" s="32"/>
      <c r="J348" s="38">
        <f>I348-(SUM(L348:Z348))</f>
        <v>0</v>
      </c>
      <c r="K348" s="39" t="str">
        <f t="shared" si="6"/>
        <v>OK</v>
      </c>
      <c r="L348" s="128"/>
      <c r="M348" s="128"/>
      <c r="N348" s="128"/>
      <c r="O348" s="128"/>
      <c r="P348" s="128"/>
      <c r="Q348" s="128"/>
      <c r="R348" s="128"/>
      <c r="S348" s="128"/>
      <c r="T348" s="128"/>
      <c r="U348" s="128"/>
      <c r="V348" s="46"/>
      <c r="W348" s="46"/>
      <c r="X348" s="46"/>
      <c r="Y348" s="46"/>
      <c r="Z348" s="46"/>
    </row>
    <row r="349" spans="1:26" ht="39.950000000000003" customHeight="1" x14ac:dyDescent="0.45">
      <c r="A349" s="140"/>
      <c r="B349" s="152"/>
      <c r="C349" s="68">
        <v>346</v>
      </c>
      <c r="D349" s="85" t="s">
        <v>917</v>
      </c>
      <c r="E349" s="110" t="s">
        <v>918</v>
      </c>
      <c r="F349" s="51" t="s">
        <v>35</v>
      </c>
      <c r="G349" s="52" t="s">
        <v>157</v>
      </c>
      <c r="H349" s="96">
        <v>170.39</v>
      </c>
      <c r="I349" s="32">
        <f>2-1</f>
        <v>1</v>
      </c>
      <c r="J349" s="38">
        <f>I349-(SUM(L349:Z349))</f>
        <v>0</v>
      </c>
      <c r="K349" s="39" t="str">
        <f t="shared" si="6"/>
        <v>OK</v>
      </c>
      <c r="L349" s="128"/>
      <c r="M349" s="128"/>
      <c r="N349" s="128"/>
      <c r="O349" s="128"/>
      <c r="P349" s="128"/>
      <c r="Q349" s="128"/>
      <c r="R349" s="128"/>
      <c r="S349" s="128">
        <v>1</v>
      </c>
      <c r="T349" s="128"/>
      <c r="U349" s="128"/>
      <c r="V349" s="46"/>
      <c r="W349" s="46"/>
      <c r="X349" s="46"/>
      <c r="Y349" s="46"/>
      <c r="Z349" s="46"/>
    </row>
    <row r="350" spans="1:26" ht="39.950000000000003" customHeight="1" x14ac:dyDescent="0.45">
      <c r="A350" s="140"/>
      <c r="B350" s="152"/>
      <c r="C350" s="67">
        <v>347</v>
      </c>
      <c r="D350" s="78" t="s">
        <v>919</v>
      </c>
      <c r="E350" s="107" t="s">
        <v>920</v>
      </c>
      <c r="F350" s="52" t="s">
        <v>35</v>
      </c>
      <c r="G350" s="52" t="s">
        <v>157</v>
      </c>
      <c r="H350" s="96">
        <v>188</v>
      </c>
      <c r="I350" s="32"/>
      <c r="J350" s="38">
        <f>I350-(SUM(L350:Z350))</f>
        <v>0</v>
      </c>
      <c r="K350" s="39" t="str">
        <f t="shared" si="6"/>
        <v>OK</v>
      </c>
      <c r="L350" s="128"/>
      <c r="M350" s="128"/>
      <c r="N350" s="128"/>
      <c r="O350" s="128"/>
      <c r="P350" s="128"/>
      <c r="Q350" s="128"/>
      <c r="R350" s="128"/>
      <c r="S350" s="128"/>
      <c r="T350" s="128"/>
      <c r="U350" s="128"/>
      <c r="V350" s="46"/>
      <c r="W350" s="46"/>
      <c r="X350" s="46"/>
      <c r="Y350" s="46"/>
      <c r="Z350" s="46"/>
    </row>
    <row r="351" spans="1:26" ht="39.950000000000003" customHeight="1" x14ac:dyDescent="0.45">
      <c r="A351" s="141"/>
      <c r="B351" s="153"/>
      <c r="C351" s="67">
        <v>348</v>
      </c>
      <c r="D351" s="78" t="s">
        <v>921</v>
      </c>
      <c r="E351" s="107" t="s">
        <v>920</v>
      </c>
      <c r="F351" s="52" t="s">
        <v>233</v>
      </c>
      <c r="G351" s="52" t="s">
        <v>157</v>
      </c>
      <c r="H351" s="96">
        <v>188</v>
      </c>
      <c r="I351" s="32"/>
      <c r="J351" s="38">
        <f>I351-(SUM(L351:Z351))</f>
        <v>0</v>
      </c>
      <c r="K351" s="39" t="str">
        <f t="shared" si="6"/>
        <v>OK</v>
      </c>
      <c r="L351" s="128"/>
      <c r="M351" s="128"/>
      <c r="N351" s="128"/>
      <c r="O351" s="128"/>
      <c r="P351" s="128"/>
      <c r="Q351" s="128"/>
      <c r="R351" s="128"/>
      <c r="S351" s="128"/>
      <c r="T351" s="128"/>
      <c r="U351" s="128"/>
      <c r="V351" s="46"/>
      <c r="W351" s="46"/>
      <c r="X351" s="46"/>
      <c r="Y351" s="46"/>
      <c r="Z351" s="46"/>
    </row>
    <row r="352" spans="1:26" ht="39.950000000000003" customHeight="1" x14ac:dyDescent="0.45">
      <c r="A352" s="154">
        <v>7</v>
      </c>
      <c r="B352" s="159" t="s">
        <v>922</v>
      </c>
      <c r="C352" s="66">
        <v>349</v>
      </c>
      <c r="D352" s="75" t="s">
        <v>488</v>
      </c>
      <c r="E352" s="115" t="s">
        <v>923</v>
      </c>
      <c r="F352" s="49" t="s">
        <v>35</v>
      </c>
      <c r="G352" s="49" t="s">
        <v>40</v>
      </c>
      <c r="H352" s="94">
        <v>32</v>
      </c>
      <c r="I352" s="32">
        <v>50</v>
      </c>
      <c r="J352" s="38">
        <f>I352-(SUM(L352:Z352))</f>
        <v>38</v>
      </c>
      <c r="K352" s="39" t="str">
        <f t="shared" si="6"/>
        <v>OK</v>
      </c>
      <c r="L352" s="128"/>
      <c r="M352" s="128"/>
      <c r="N352" s="128"/>
      <c r="O352" s="128"/>
      <c r="P352" s="128"/>
      <c r="Q352" s="128"/>
      <c r="R352" s="128"/>
      <c r="S352" s="128"/>
      <c r="T352" s="128">
        <v>12</v>
      </c>
      <c r="U352" s="128"/>
      <c r="V352" s="46"/>
      <c r="W352" s="46"/>
      <c r="X352" s="46"/>
      <c r="Y352" s="46"/>
      <c r="Z352" s="46"/>
    </row>
    <row r="353" spans="1:26" ht="39.950000000000003" customHeight="1" x14ac:dyDescent="0.45">
      <c r="A353" s="155"/>
      <c r="B353" s="157"/>
      <c r="C353" s="66">
        <v>350</v>
      </c>
      <c r="D353" s="75" t="s">
        <v>235</v>
      </c>
      <c r="E353" s="115" t="s">
        <v>924</v>
      </c>
      <c r="F353" s="49" t="s">
        <v>35</v>
      </c>
      <c r="G353" s="49" t="s">
        <v>40</v>
      </c>
      <c r="H353" s="94">
        <v>35</v>
      </c>
      <c r="I353" s="32">
        <v>50</v>
      </c>
      <c r="J353" s="38">
        <f>I353-(SUM(L353:Z353))</f>
        <v>40</v>
      </c>
      <c r="K353" s="39" t="str">
        <f t="shared" si="6"/>
        <v>OK</v>
      </c>
      <c r="L353" s="128"/>
      <c r="M353" s="128"/>
      <c r="N353" s="128"/>
      <c r="O353" s="128"/>
      <c r="P353" s="128"/>
      <c r="Q353" s="128"/>
      <c r="R353" s="128"/>
      <c r="S353" s="128"/>
      <c r="T353" s="128">
        <v>10</v>
      </c>
      <c r="U353" s="128"/>
      <c r="V353" s="46"/>
      <c r="W353" s="46"/>
      <c r="X353" s="46"/>
      <c r="Y353" s="46"/>
      <c r="Z353" s="46"/>
    </row>
    <row r="354" spans="1:26" ht="39.950000000000003" customHeight="1" x14ac:dyDescent="0.45">
      <c r="A354" s="155"/>
      <c r="B354" s="157"/>
      <c r="C354" s="66">
        <v>351</v>
      </c>
      <c r="D354" s="75" t="s">
        <v>925</v>
      </c>
      <c r="E354" s="115" t="s">
        <v>926</v>
      </c>
      <c r="F354" s="49" t="s">
        <v>35</v>
      </c>
      <c r="G354" s="49" t="s">
        <v>40</v>
      </c>
      <c r="H354" s="94">
        <v>78.78</v>
      </c>
      <c r="I354" s="32"/>
      <c r="J354" s="38">
        <f>I354-(SUM(L354:Z354))</f>
        <v>0</v>
      </c>
      <c r="K354" s="39" t="str">
        <f t="shared" si="6"/>
        <v>OK</v>
      </c>
      <c r="L354" s="128"/>
      <c r="M354" s="128"/>
      <c r="N354" s="128"/>
      <c r="O354" s="128"/>
      <c r="P354" s="128"/>
      <c r="Q354" s="128"/>
      <c r="R354" s="128"/>
      <c r="S354" s="128"/>
      <c r="T354" s="128"/>
      <c r="U354" s="128"/>
      <c r="V354" s="46"/>
      <c r="W354" s="46"/>
      <c r="X354" s="46"/>
      <c r="Y354" s="46"/>
      <c r="Z354" s="46"/>
    </row>
    <row r="355" spans="1:26" ht="39.950000000000003" customHeight="1" x14ac:dyDescent="0.45">
      <c r="A355" s="155"/>
      <c r="B355" s="157"/>
      <c r="C355" s="66">
        <v>352</v>
      </c>
      <c r="D355" s="75" t="s">
        <v>236</v>
      </c>
      <c r="E355" s="115" t="s">
        <v>927</v>
      </c>
      <c r="F355" s="49" t="s">
        <v>35</v>
      </c>
      <c r="G355" s="49" t="s">
        <v>40</v>
      </c>
      <c r="H355" s="94">
        <v>19.13</v>
      </c>
      <c r="I355" s="32"/>
      <c r="J355" s="38">
        <f>I355-(SUM(L355:Z355))</f>
        <v>0</v>
      </c>
      <c r="K355" s="39" t="str">
        <f t="shared" si="6"/>
        <v>OK</v>
      </c>
      <c r="L355" s="128"/>
      <c r="M355" s="128"/>
      <c r="N355" s="128"/>
      <c r="O355" s="128"/>
      <c r="P355" s="128"/>
      <c r="Q355" s="128"/>
      <c r="R355" s="128"/>
      <c r="S355" s="128"/>
      <c r="T355" s="128"/>
      <c r="U355" s="128"/>
      <c r="V355" s="46"/>
      <c r="W355" s="46"/>
      <c r="X355" s="46"/>
      <c r="Y355" s="46"/>
      <c r="Z355" s="46"/>
    </row>
    <row r="356" spans="1:26" ht="39.950000000000003" customHeight="1" x14ac:dyDescent="0.45">
      <c r="A356" s="155"/>
      <c r="B356" s="157"/>
      <c r="C356" s="66">
        <v>353</v>
      </c>
      <c r="D356" s="75" t="s">
        <v>928</v>
      </c>
      <c r="E356" s="115" t="s">
        <v>929</v>
      </c>
      <c r="F356" s="49" t="s">
        <v>35</v>
      </c>
      <c r="G356" s="49" t="s">
        <v>40</v>
      </c>
      <c r="H356" s="94">
        <v>25.24</v>
      </c>
      <c r="I356" s="32">
        <v>10</v>
      </c>
      <c r="J356" s="38">
        <f>I356-(SUM(L356:Z356))</f>
        <v>4</v>
      </c>
      <c r="K356" s="39" t="str">
        <f t="shared" si="6"/>
        <v>OK</v>
      </c>
      <c r="L356" s="128"/>
      <c r="M356" s="128"/>
      <c r="N356" s="128"/>
      <c r="O356" s="128"/>
      <c r="P356" s="128"/>
      <c r="Q356" s="128"/>
      <c r="R356" s="128"/>
      <c r="S356" s="128"/>
      <c r="T356" s="128">
        <v>6</v>
      </c>
      <c r="U356" s="128"/>
      <c r="V356" s="46"/>
      <c r="W356" s="46"/>
      <c r="X356" s="46"/>
      <c r="Y356" s="46"/>
      <c r="Z356" s="46"/>
    </row>
    <row r="357" spans="1:26" ht="39.950000000000003" customHeight="1" x14ac:dyDescent="0.45">
      <c r="A357" s="155"/>
      <c r="B357" s="157"/>
      <c r="C357" s="66">
        <v>354</v>
      </c>
      <c r="D357" s="75" t="s">
        <v>489</v>
      </c>
      <c r="E357" s="115" t="s">
        <v>930</v>
      </c>
      <c r="F357" s="49" t="s">
        <v>35</v>
      </c>
      <c r="G357" s="49" t="s">
        <v>40</v>
      </c>
      <c r="H357" s="94">
        <v>68.48</v>
      </c>
      <c r="I357" s="32">
        <v>10</v>
      </c>
      <c r="J357" s="38">
        <f>I357-(SUM(L357:Z357))</f>
        <v>4</v>
      </c>
      <c r="K357" s="39" t="str">
        <f t="shared" si="6"/>
        <v>OK</v>
      </c>
      <c r="L357" s="128"/>
      <c r="M357" s="128"/>
      <c r="N357" s="128"/>
      <c r="O357" s="128"/>
      <c r="P357" s="128"/>
      <c r="Q357" s="128"/>
      <c r="R357" s="128"/>
      <c r="S357" s="128"/>
      <c r="T357" s="128">
        <v>6</v>
      </c>
      <c r="U357" s="128"/>
      <c r="V357" s="46"/>
      <c r="W357" s="46"/>
      <c r="X357" s="46"/>
      <c r="Y357" s="46"/>
      <c r="Z357" s="46"/>
    </row>
    <row r="358" spans="1:26" ht="39.950000000000003" customHeight="1" x14ac:dyDescent="0.45">
      <c r="A358" s="155"/>
      <c r="B358" s="157"/>
      <c r="C358" s="66">
        <v>355</v>
      </c>
      <c r="D358" s="75" t="s">
        <v>237</v>
      </c>
      <c r="E358" s="115" t="s">
        <v>931</v>
      </c>
      <c r="F358" s="49" t="s">
        <v>35</v>
      </c>
      <c r="G358" s="49" t="s">
        <v>40</v>
      </c>
      <c r="H358" s="94">
        <v>55</v>
      </c>
      <c r="I358" s="32">
        <v>10</v>
      </c>
      <c r="J358" s="38">
        <f>I358-(SUM(L358:Z358))</f>
        <v>10</v>
      </c>
      <c r="K358" s="39" t="str">
        <f t="shared" si="6"/>
        <v>OK</v>
      </c>
      <c r="L358" s="128"/>
      <c r="M358" s="128"/>
      <c r="N358" s="128"/>
      <c r="O358" s="128"/>
      <c r="P358" s="128"/>
      <c r="Q358" s="128"/>
      <c r="R358" s="128"/>
      <c r="S358" s="128"/>
      <c r="T358" s="128"/>
      <c r="U358" s="128"/>
      <c r="V358" s="46"/>
      <c r="W358" s="46"/>
      <c r="X358" s="46"/>
      <c r="Y358" s="46"/>
      <c r="Z358" s="46"/>
    </row>
    <row r="359" spans="1:26" ht="39.950000000000003" customHeight="1" x14ac:dyDescent="0.45">
      <c r="A359" s="155"/>
      <c r="B359" s="157"/>
      <c r="C359" s="66">
        <v>356</v>
      </c>
      <c r="D359" s="75" t="s">
        <v>238</v>
      </c>
      <c r="E359" s="115" t="s">
        <v>932</v>
      </c>
      <c r="F359" s="49" t="s">
        <v>35</v>
      </c>
      <c r="G359" s="49" t="s">
        <v>40</v>
      </c>
      <c r="H359" s="94">
        <v>45.23</v>
      </c>
      <c r="I359" s="32">
        <v>20</v>
      </c>
      <c r="J359" s="38">
        <f>I359-(SUM(L359:Z359))</f>
        <v>20</v>
      </c>
      <c r="K359" s="39" t="str">
        <f t="shared" si="6"/>
        <v>OK</v>
      </c>
      <c r="L359" s="128"/>
      <c r="M359" s="128"/>
      <c r="N359" s="128"/>
      <c r="O359" s="128"/>
      <c r="P359" s="128"/>
      <c r="Q359" s="128"/>
      <c r="R359" s="128"/>
      <c r="S359" s="128"/>
      <c r="T359" s="128"/>
      <c r="U359" s="128"/>
      <c r="V359" s="46"/>
      <c r="W359" s="46"/>
      <c r="X359" s="46"/>
      <c r="Y359" s="46"/>
      <c r="Z359" s="46"/>
    </row>
    <row r="360" spans="1:26" ht="39.950000000000003" customHeight="1" x14ac:dyDescent="0.45">
      <c r="A360" s="155"/>
      <c r="B360" s="157"/>
      <c r="C360" s="66">
        <v>357</v>
      </c>
      <c r="D360" s="75" t="s">
        <v>239</v>
      </c>
      <c r="E360" s="115" t="s">
        <v>933</v>
      </c>
      <c r="F360" s="49" t="s">
        <v>35</v>
      </c>
      <c r="G360" s="49" t="s">
        <v>40</v>
      </c>
      <c r="H360" s="94">
        <v>36.6</v>
      </c>
      <c r="I360" s="32">
        <v>20</v>
      </c>
      <c r="J360" s="38">
        <f>I360-(SUM(L360:Z360))</f>
        <v>15</v>
      </c>
      <c r="K360" s="39" t="str">
        <f t="shared" si="6"/>
        <v>OK</v>
      </c>
      <c r="L360" s="128"/>
      <c r="M360" s="128"/>
      <c r="N360" s="128"/>
      <c r="O360" s="128"/>
      <c r="P360" s="128"/>
      <c r="Q360" s="128"/>
      <c r="R360" s="128"/>
      <c r="S360" s="128"/>
      <c r="T360" s="128">
        <v>5</v>
      </c>
      <c r="U360" s="128"/>
      <c r="V360" s="46"/>
      <c r="W360" s="46"/>
      <c r="X360" s="46"/>
      <c r="Y360" s="46"/>
      <c r="Z360" s="46"/>
    </row>
    <row r="361" spans="1:26" ht="39.950000000000003" customHeight="1" x14ac:dyDescent="0.45">
      <c r="A361" s="155"/>
      <c r="B361" s="157"/>
      <c r="C361" s="66">
        <v>358</v>
      </c>
      <c r="D361" s="75" t="s">
        <v>240</v>
      </c>
      <c r="E361" s="115" t="s">
        <v>930</v>
      </c>
      <c r="F361" s="49"/>
      <c r="G361" s="49" t="s">
        <v>40</v>
      </c>
      <c r="H361" s="94">
        <v>61.63</v>
      </c>
      <c r="I361" s="32">
        <v>20</v>
      </c>
      <c r="J361" s="38">
        <f>I361-(SUM(L361:Z361))</f>
        <v>20</v>
      </c>
      <c r="K361" s="39" t="str">
        <f t="shared" si="6"/>
        <v>OK</v>
      </c>
      <c r="L361" s="128"/>
      <c r="M361" s="128"/>
      <c r="N361" s="128"/>
      <c r="O361" s="128"/>
      <c r="P361" s="128"/>
      <c r="Q361" s="128"/>
      <c r="R361" s="128"/>
      <c r="S361" s="128"/>
      <c r="T361" s="128"/>
      <c r="U361" s="128"/>
      <c r="V361" s="46"/>
      <c r="W361" s="46"/>
      <c r="X361" s="46"/>
      <c r="Y361" s="46"/>
      <c r="Z361" s="46"/>
    </row>
    <row r="362" spans="1:26" ht="39.950000000000003" customHeight="1" x14ac:dyDescent="0.45">
      <c r="A362" s="155"/>
      <c r="B362" s="157"/>
      <c r="C362" s="66">
        <v>359</v>
      </c>
      <c r="D362" s="75" t="s">
        <v>241</v>
      </c>
      <c r="E362" s="115" t="s">
        <v>934</v>
      </c>
      <c r="F362" s="49" t="s">
        <v>35</v>
      </c>
      <c r="G362" s="49" t="s">
        <v>40</v>
      </c>
      <c r="H362" s="94">
        <v>5.7</v>
      </c>
      <c r="I362" s="32">
        <v>15</v>
      </c>
      <c r="J362" s="38">
        <f>I362-(SUM(L362:Z362))</f>
        <v>0</v>
      </c>
      <c r="K362" s="39" t="str">
        <f t="shared" si="6"/>
        <v>OK</v>
      </c>
      <c r="L362" s="128"/>
      <c r="M362" s="128"/>
      <c r="N362" s="128"/>
      <c r="O362" s="128"/>
      <c r="P362" s="128"/>
      <c r="Q362" s="128"/>
      <c r="R362" s="128"/>
      <c r="S362" s="128"/>
      <c r="T362" s="128">
        <v>15</v>
      </c>
      <c r="U362" s="128"/>
      <c r="V362" s="46"/>
      <c r="W362" s="46"/>
      <c r="X362" s="46"/>
      <c r="Y362" s="46"/>
      <c r="Z362" s="46"/>
    </row>
    <row r="363" spans="1:26" ht="39.950000000000003" customHeight="1" x14ac:dyDescent="0.45">
      <c r="A363" s="155"/>
      <c r="B363" s="157"/>
      <c r="C363" s="66">
        <v>360</v>
      </c>
      <c r="D363" s="75" t="s">
        <v>242</v>
      </c>
      <c r="E363" s="115" t="s">
        <v>935</v>
      </c>
      <c r="F363" s="49" t="s">
        <v>35</v>
      </c>
      <c r="G363" s="49" t="s">
        <v>40</v>
      </c>
      <c r="H363" s="94">
        <v>69.02</v>
      </c>
      <c r="I363" s="32">
        <v>5</v>
      </c>
      <c r="J363" s="38">
        <f>I363-(SUM(L363:Z363))</f>
        <v>3</v>
      </c>
      <c r="K363" s="39" t="str">
        <f t="shared" si="6"/>
        <v>OK</v>
      </c>
      <c r="L363" s="128"/>
      <c r="M363" s="128"/>
      <c r="N363" s="128"/>
      <c r="O363" s="128"/>
      <c r="P363" s="128"/>
      <c r="Q363" s="128"/>
      <c r="R363" s="128"/>
      <c r="S363" s="128"/>
      <c r="T363" s="128">
        <v>2</v>
      </c>
      <c r="U363" s="128"/>
      <c r="V363" s="46"/>
      <c r="W363" s="46"/>
      <c r="X363" s="46"/>
      <c r="Y363" s="46"/>
      <c r="Z363" s="46"/>
    </row>
    <row r="364" spans="1:26" ht="39.950000000000003" customHeight="1" x14ac:dyDescent="0.45">
      <c r="A364" s="155"/>
      <c r="B364" s="157"/>
      <c r="C364" s="66">
        <v>361</v>
      </c>
      <c r="D364" s="75" t="s">
        <v>243</v>
      </c>
      <c r="E364" s="115" t="s">
        <v>936</v>
      </c>
      <c r="F364" s="49" t="s">
        <v>4</v>
      </c>
      <c r="G364" s="49" t="s">
        <v>40</v>
      </c>
      <c r="H364" s="94">
        <v>61.88</v>
      </c>
      <c r="I364" s="32">
        <v>3</v>
      </c>
      <c r="J364" s="38">
        <f>I364-(SUM(L364:Z364))</f>
        <v>2</v>
      </c>
      <c r="K364" s="39" t="str">
        <f t="shared" si="6"/>
        <v>OK</v>
      </c>
      <c r="L364" s="128"/>
      <c r="M364" s="128"/>
      <c r="N364" s="128"/>
      <c r="O364" s="128"/>
      <c r="P364" s="128"/>
      <c r="Q364" s="128"/>
      <c r="R364" s="128"/>
      <c r="S364" s="128"/>
      <c r="T364" s="128">
        <v>1</v>
      </c>
      <c r="U364" s="128"/>
      <c r="V364" s="46"/>
      <c r="W364" s="46"/>
      <c r="X364" s="46"/>
      <c r="Y364" s="46"/>
      <c r="Z364" s="46"/>
    </row>
    <row r="365" spans="1:26" ht="39.950000000000003" customHeight="1" x14ac:dyDescent="0.45">
      <c r="A365" s="155"/>
      <c r="B365" s="157"/>
      <c r="C365" s="66">
        <v>362</v>
      </c>
      <c r="D365" s="75" t="s">
        <v>439</v>
      </c>
      <c r="E365" s="115" t="s">
        <v>937</v>
      </c>
      <c r="F365" s="49" t="s">
        <v>437</v>
      </c>
      <c r="G365" s="49" t="s">
        <v>40</v>
      </c>
      <c r="H365" s="94">
        <v>2</v>
      </c>
      <c r="I365" s="32">
        <v>50</v>
      </c>
      <c r="J365" s="38">
        <f>I365-(SUM(L365:Z365))</f>
        <v>50</v>
      </c>
      <c r="K365" s="39" t="str">
        <f t="shared" si="6"/>
        <v>OK</v>
      </c>
      <c r="L365" s="128"/>
      <c r="M365" s="128"/>
      <c r="N365" s="128"/>
      <c r="O365" s="128"/>
      <c r="P365" s="128"/>
      <c r="Q365" s="128"/>
      <c r="R365" s="128"/>
      <c r="S365" s="128"/>
      <c r="T365" s="128"/>
      <c r="U365" s="128"/>
      <c r="V365" s="46"/>
      <c r="W365" s="46"/>
      <c r="X365" s="46"/>
      <c r="Y365" s="46"/>
      <c r="Z365" s="46"/>
    </row>
    <row r="366" spans="1:26" ht="39.950000000000003" customHeight="1" x14ac:dyDescent="0.45">
      <c r="A366" s="155"/>
      <c r="B366" s="157"/>
      <c r="C366" s="66">
        <v>363</v>
      </c>
      <c r="D366" s="75" t="s">
        <v>490</v>
      </c>
      <c r="E366" s="115" t="s">
        <v>938</v>
      </c>
      <c r="F366" s="49" t="s">
        <v>35</v>
      </c>
      <c r="G366" s="49" t="s">
        <v>40</v>
      </c>
      <c r="H366" s="94">
        <v>45</v>
      </c>
      <c r="I366" s="32">
        <v>10</v>
      </c>
      <c r="J366" s="38">
        <f>I366-(SUM(L366:Z366))</f>
        <v>7</v>
      </c>
      <c r="K366" s="39" t="str">
        <f t="shared" si="6"/>
        <v>OK</v>
      </c>
      <c r="L366" s="128"/>
      <c r="M366" s="128"/>
      <c r="N366" s="128"/>
      <c r="O366" s="128"/>
      <c r="P366" s="128"/>
      <c r="Q366" s="128"/>
      <c r="R366" s="128"/>
      <c r="S366" s="128"/>
      <c r="T366" s="128">
        <v>3</v>
      </c>
      <c r="U366" s="128"/>
      <c r="V366" s="46"/>
      <c r="W366" s="46"/>
      <c r="X366" s="46"/>
      <c r="Y366" s="46"/>
      <c r="Z366" s="46"/>
    </row>
    <row r="367" spans="1:26" ht="39.950000000000003" customHeight="1" x14ac:dyDescent="0.45">
      <c r="A367" s="155"/>
      <c r="B367" s="157"/>
      <c r="C367" s="66">
        <v>364</v>
      </c>
      <c r="D367" s="75" t="s">
        <v>244</v>
      </c>
      <c r="E367" s="115" t="s">
        <v>939</v>
      </c>
      <c r="F367" s="49" t="s">
        <v>35</v>
      </c>
      <c r="G367" s="49" t="s">
        <v>40</v>
      </c>
      <c r="H367" s="94">
        <v>54.67</v>
      </c>
      <c r="I367" s="32">
        <v>8</v>
      </c>
      <c r="J367" s="38">
        <f>I367-(SUM(L367:Z367))</f>
        <v>8</v>
      </c>
      <c r="K367" s="39" t="str">
        <f t="shared" si="6"/>
        <v>OK</v>
      </c>
      <c r="L367" s="128"/>
      <c r="M367" s="128"/>
      <c r="N367" s="128"/>
      <c r="O367" s="128"/>
      <c r="P367" s="128"/>
      <c r="Q367" s="128"/>
      <c r="R367" s="128"/>
      <c r="S367" s="128"/>
      <c r="T367" s="128"/>
      <c r="U367" s="128"/>
      <c r="V367" s="46"/>
      <c r="W367" s="46"/>
      <c r="X367" s="46"/>
      <c r="Y367" s="46"/>
      <c r="Z367" s="46"/>
    </row>
    <row r="368" spans="1:26" ht="39.950000000000003" customHeight="1" x14ac:dyDescent="0.45">
      <c r="A368" s="155"/>
      <c r="B368" s="157"/>
      <c r="C368" s="66">
        <v>365</v>
      </c>
      <c r="D368" s="75" t="s">
        <v>245</v>
      </c>
      <c r="E368" s="115" t="s">
        <v>939</v>
      </c>
      <c r="F368" s="49" t="s">
        <v>35</v>
      </c>
      <c r="G368" s="49" t="s">
        <v>40</v>
      </c>
      <c r="H368" s="94">
        <v>86</v>
      </c>
      <c r="I368" s="32">
        <v>8</v>
      </c>
      <c r="J368" s="38">
        <f>I368-(SUM(L368:Z368))</f>
        <v>8</v>
      </c>
      <c r="K368" s="39" t="str">
        <f t="shared" si="6"/>
        <v>OK</v>
      </c>
      <c r="L368" s="128"/>
      <c r="M368" s="128"/>
      <c r="N368" s="128"/>
      <c r="O368" s="128"/>
      <c r="P368" s="128"/>
      <c r="Q368" s="128"/>
      <c r="R368" s="128"/>
      <c r="S368" s="128"/>
      <c r="T368" s="128"/>
      <c r="U368" s="128"/>
      <c r="V368" s="46"/>
      <c r="W368" s="46"/>
      <c r="X368" s="46"/>
      <c r="Y368" s="46"/>
      <c r="Z368" s="46"/>
    </row>
    <row r="369" spans="1:26" ht="39.950000000000003" customHeight="1" x14ac:dyDescent="0.45">
      <c r="A369" s="155"/>
      <c r="B369" s="157"/>
      <c r="C369" s="66">
        <v>366</v>
      </c>
      <c r="D369" s="75" t="s">
        <v>246</v>
      </c>
      <c r="E369" s="115" t="s">
        <v>939</v>
      </c>
      <c r="F369" s="49" t="s">
        <v>35</v>
      </c>
      <c r="G369" s="49" t="s">
        <v>40</v>
      </c>
      <c r="H369" s="94">
        <v>88</v>
      </c>
      <c r="I369" s="32">
        <v>8</v>
      </c>
      <c r="J369" s="38">
        <f>I369-(SUM(L369:Z369))</f>
        <v>8</v>
      </c>
      <c r="K369" s="39" t="str">
        <f t="shared" si="6"/>
        <v>OK</v>
      </c>
      <c r="L369" s="128"/>
      <c r="M369" s="128"/>
      <c r="N369" s="128"/>
      <c r="O369" s="128"/>
      <c r="P369" s="128"/>
      <c r="Q369" s="128"/>
      <c r="R369" s="128"/>
      <c r="S369" s="128"/>
      <c r="T369" s="128"/>
      <c r="U369" s="128"/>
      <c r="V369" s="46"/>
      <c r="W369" s="46"/>
      <c r="X369" s="46"/>
      <c r="Y369" s="46"/>
      <c r="Z369" s="46"/>
    </row>
    <row r="370" spans="1:26" ht="39.950000000000003" customHeight="1" x14ac:dyDescent="0.45">
      <c r="A370" s="155"/>
      <c r="B370" s="157"/>
      <c r="C370" s="66">
        <v>367</v>
      </c>
      <c r="D370" s="75" t="s">
        <v>247</v>
      </c>
      <c r="E370" s="115" t="s">
        <v>939</v>
      </c>
      <c r="F370" s="49" t="s">
        <v>35</v>
      </c>
      <c r="G370" s="49" t="s">
        <v>40</v>
      </c>
      <c r="H370" s="94">
        <v>88</v>
      </c>
      <c r="I370" s="32"/>
      <c r="J370" s="38">
        <f>I370-(SUM(L370:Z370))</f>
        <v>0</v>
      </c>
      <c r="K370" s="39" t="str">
        <f t="shared" si="6"/>
        <v>OK</v>
      </c>
      <c r="L370" s="128"/>
      <c r="M370" s="128"/>
      <c r="N370" s="128"/>
      <c r="O370" s="128"/>
      <c r="P370" s="128"/>
      <c r="Q370" s="128"/>
      <c r="R370" s="128"/>
      <c r="S370" s="128"/>
      <c r="T370" s="128"/>
      <c r="U370" s="128"/>
      <c r="V370" s="46"/>
      <c r="W370" s="46"/>
      <c r="X370" s="46"/>
      <c r="Y370" s="46"/>
      <c r="Z370" s="46"/>
    </row>
    <row r="371" spans="1:26" ht="39.950000000000003" customHeight="1" x14ac:dyDescent="0.45">
      <c r="A371" s="155"/>
      <c r="B371" s="157"/>
      <c r="C371" s="66">
        <v>368</v>
      </c>
      <c r="D371" s="75" t="s">
        <v>248</v>
      </c>
      <c r="E371" s="115" t="s">
        <v>940</v>
      </c>
      <c r="F371" s="49" t="s">
        <v>35</v>
      </c>
      <c r="G371" s="49" t="s">
        <v>40</v>
      </c>
      <c r="H371" s="94">
        <v>6.87</v>
      </c>
      <c r="I371" s="32"/>
      <c r="J371" s="38">
        <f>I371-(SUM(L371:Z371))</f>
        <v>0</v>
      </c>
      <c r="K371" s="39" t="str">
        <f t="shared" si="6"/>
        <v>OK</v>
      </c>
      <c r="L371" s="128"/>
      <c r="M371" s="128"/>
      <c r="N371" s="128"/>
      <c r="O371" s="128"/>
      <c r="P371" s="128"/>
      <c r="Q371" s="128"/>
      <c r="R371" s="128"/>
      <c r="S371" s="128"/>
      <c r="T371" s="128"/>
      <c r="U371" s="128"/>
      <c r="V371" s="46"/>
      <c r="W371" s="46"/>
      <c r="X371" s="46"/>
      <c r="Y371" s="46"/>
      <c r="Z371" s="46"/>
    </row>
    <row r="372" spans="1:26" ht="39.950000000000003" customHeight="1" x14ac:dyDescent="0.45">
      <c r="A372" s="155"/>
      <c r="B372" s="157"/>
      <c r="C372" s="66">
        <v>369</v>
      </c>
      <c r="D372" s="75" t="s">
        <v>249</v>
      </c>
      <c r="E372" s="115" t="s">
        <v>941</v>
      </c>
      <c r="F372" s="49" t="s">
        <v>35</v>
      </c>
      <c r="G372" s="49" t="s">
        <v>40</v>
      </c>
      <c r="H372" s="94">
        <v>2.75</v>
      </c>
      <c r="I372" s="32">
        <v>15</v>
      </c>
      <c r="J372" s="38">
        <f>I372-(SUM(L372:Z372))</f>
        <v>7</v>
      </c>
      <c r="K372" s="39" t="str">
        <f t="shared" si="6"/>
        <v>OK</v>
      </c>
      <c r="L372" s="128"/>
      <c r="M372" s="128"/>
      <c r="N372" s="128"/>
      <c r="O372" s="128"/>
      <c r="P372" s="128"/>
      <c r="Q372" s="128"/>
      <c r="R372" s="128"/>
      <c r="S372" s="128"/>
      <c r="T372" s="128">
        <v>8</v>
      </c>
      <c r="U372" s="128"/>
      <c r="V372" s="46"/>
      <c r="W372" s="46"/>
      <c r="X372" s="46"/>
      <c r="Y372" s="46"/>
      <c r="Z372" s="46"/>
    </row>
    <row r="373" spans="1:26" ht="39.950000000000003" customHeight="1" x14ac:dyDescent="0.45">
      <c r="A373" s="155"/>
      <c r="B373" s="157"/>
      <c r="C373" s="66">
        <v>370</v>
      </c>
      <c r="D373" s="75" t="s">
        <v>250</v>
      </c>
      <c r="E373" s="115" t="s">
        <v>941</v>
      </c>
      <c r="F373" s="49" t="s">
        <v>35</v>
      </c>
      <c r="G373" s="49" t="s">
        <v>40</v>
      </c>
      <c r="H373" s="94">
        <v>2.56</v>
      </c>
      <c r="I373" s="32">
        <v>5</v>
      </c>
      <c r="J373" s="38">
        <f>I373-(SUM(L373:Z373))</f>
        <v>5</v>
      </c>
      <c r="K373" s="39" t="str">
        <f t="shared" si="6"/>
        <v>OK</v>
      </c>
      <c r="L373" s="128"/>
      <c r="M373" s="128"/>
      <c r="N373" s="128"/>
      <c r="O373" s="128"/>
      <c r="P373" s="128"/>
      <c r="Q373" s="128"/>
      <c r="R373" s="128"/>
      <c r="S373" s="128"/>
      <c r="T373" s="128"/>
      <c r="U373" s="128"/>
      <c r="V373" s="46"/>
      <c r="W373" s="46"/>
      <c r="X373" s="46"/>
      <c r="Y373" s="46"/>
      <c r="Z373" s="46"/>
    </row>
    <row r="374" spans="1:26" ht="39.950000000000003" customHeight="1" x14ac:dyDescent="0.45">
      <c r="A374" s="155"/>
      <c r="B374" s="157"/>
      <c r="C374" s="63">
        <v>371</v>
      </c>
      <c r="D374" s="75" t="s">
        <v>251</v>
      </c>
      <c r="E374" s="115" t="s">
        <v>942</v>
      </c>
      <c r="F374" s="49" t="s">
        <v>99</v>
      </c>
      <c r="G374" s="49" t="s">
        <v>40</v>
      </c>
      <c r="H374" s="94">
        <v>24</v>
      </c>
      <c r="I374" s="32">
        <v>5</v>
      </c>
      <c r="J374" s="38">
        <f>I374-(SUM(L374:Z374))</f>
        <v>5</v>
      </c>
      <c r="K374" s="39" t="str">
        <f t="shared" si="6"/>
        <v>OK</v>
      </c>
      <c r="L374" s="128"/>
      <c r="M374" s="128"/>
      <c r="N374" s="128"/>
      <c r="O374" s="128"/>
      <c r="P374" s="128"/>
      <c r="Q374" s="128"/>
      <c r="R374" s="128"/>
      <c r="S374" s="128"/>
      <c r="T374" s="128"/>
      <c r="U374" s="128"/>
      <c r="V374" s="46"/>
      <c r="W374" s="46"/>
      <c r="X374" s="46"/>
      <c r="Y374" s="46"/>
      <c r="Z374" s="46"/>
    </row>
    <row r="375" spans="1:26" ht="39.950000000000003" customHeight="1" x14ac:dyDescent="0.45">
      <c r="A375" s="155"/>
      <c r="B375" s="157"/>
      <c r="C375" s="63">
        <v>372</v>
      </c>
      <c r="D375" s="75" t="s">
        <v>252</v>
      </c>
      <c r="E375" s="115" t="s">
        <v>943</v>
      </c>
      <c r="F375" s="49" t="s">
        <v>99</v>
      </c>
      <c r="G375" s="49" t="s">
        <v>40</v>
      </c>
      <c r="H375" s="94">
        <v>6.19</v>
      </c>
      <c r="I375" s="32">
        <v>5</v>
      </c>
      <c r="J375" s="38">
        <f>I375-(SUM(L375:Z375))</f>
        <v>5</v>
      </c>
      <c r="K375" s="39" t="str">
        <f t="shared" si="6"/>
        <v>OK</v>
      </c>
      <c r="L375" s="128"/>
      <c r="M375" s="128"/>
      <c r="N375" s="128"/>
      <c r="O375" s="128"/>
      <c r="P375" s="128"/>
      <c r="Q375" s="128"/>
      <c r="R375" s="128"/>
      <c r="S375" s="128"/>
      <c r="T375" s="128"/>
      <c r="U375" s="128"/>
      <c r="V375" s="46"/>
      <c r="W375" s="46"/>
      <c r="X375" s="46"/>
      <c r="Y375" s="46"/>
      <c r="Z375" s="46"/>
    </row>
    <row r="376" spans="1:26" ht="39.950000000000003" customHeight="1" x14ac:dyDescent="0.45">
      <c r="A376" s="155"/>
      <c r="B376" s="157"/>
      <c r="C376" s="63">
        <v>373</v>
      </c>
      <c r="D376" s="75" t="s">
        <v>253</v>
      </c>
      <c r="E376" s="115" t="s">
        <v>944</v>
      </c>
      <c r="F376" s="49" t="s">
        <v>99</v>
      </c>
      <c r="G376" s="49" t="s">
        <v>40</v>
      </c>
      <c r="H376" s="94">
        <v>83.99</v>
      </c>
      <c r="I376" s="32">
        <v>3</v>
      </c>
      <c r="J376" s="38">
        <f>I376-(SUM(L376:Z376))</f>
        <v>3</v>
      </c>
      <c r="K376" s="39" t="str">
        <f t="shared" si="6"/>
        <v>OK</v>
      </c>
      <c r="L376" s="128"/>
      <c r="M376" s="128"/>
      <c r="N376" s="128"/>
      <c r="O376" s="128"/>
      <c r="P376" s="128"/>
      <c r="Q376" s="128"/>
      <c r="R376" s="128"/>
      <c r="S376" s="128"/>
      <c r="T376" s="128"/>
      <c r="U376" s="128"/>
      <c r="V376" s="46"/>
      <c r="W376" s="46"/>
      <c r="X376" s="46"/>
      <c r="Y376" s="46"/>
      <c r="Z376" s="46"/>
    </row>
    <row r="377" spans="1:26" ht="39.950000000000003" customHeight="1" x14ac:dyDescent="0.45">
      <c r="A377" s="155"/>
      <c r="B377" s="157"/>
      <c r="C377" s="63">
        <v>374</v>
      </c>
      <c r="D377" s="75" t="s">
        <v>254</v>
      </c>
      <c r="E377" s="115" t="s">
        <v>945</v>
      </c>
      <c r="F377" s="49" t="s">
        <v>99</v>
      </c>
      <c r="G377" s="49" t="s">
        <v>40</v>
      </c>
      <c r="H377" s="94">
        <v>72</v>
      </c>
      <c r="I377" s="32">
        <v>3</v>
      </c>
      <c r="J377" s="38">
        <f>I377-(SUM(L377:Z377))</f>
        <v>3</v>
      </c>
      <c r="K377" s="39" t="str">
        <f t="shared" si="6"/>
        <v>OK</v>
      </c>
      <c r="L377" s="128"/>
      <c r="M377" s="128"/>
      <c r="N377" s="128"/>
      <c r="O377" s="128"/>
      <c r="P377" s="128"/>
      <c r="Q377" s="128"/>
      <c r="R377" s="128"/>
      <c r="S377" s="128"/>
      <c r="T377" s="128"/>
      <c r="U377" s="128"/>
      <c r="V377" s="46"/>
      <c r="W377" s="46"/>
      <c r="X377" s="46"/>
      <c r="Y377" s="46"/>
      <c r="Z377" s="46"/>
    </row>
    <row r="378" spans="1:26" ht="39.950000000000003" customHeight="1" x14ac:dyDescent="0.45">
      <c r="A378" s="155"/>
      <c r="B378" s="157"/>
      <c r="C378" s="66">
        <v>375</v>
      </c>
      <c r="D378" s="75" t="s">
        <v>255</v>
      </c>
      <c r="E378" s="115" t="s">
        <v>946</v>
      </c>
      <c r="F378" s="49" t="s">
        <v>35</v>
      </c>
      <c r="G378" s="49" t="s">
        <v>40</v>
      </c>
      <c r="H378" s="94">
        <v>62</v>
      </c>
      <c r="I378" s="32"/>
      <c r="J378" s="38">
        <f>I378-(SUM(L378:Z378))</f>
        <v>0</v>
      </c>
      <c r="K378" s="39" t="str">
        <f t="shared" si="6"/>
        <v>OK</v>
      </c>
      <c r="L378" s="128"/>
      <c r="M378" s="128"/>
      <c r="N378" s="128"/>
      <c r="O378" s="128"/>
      <c r="P378" s="128"/>
      <c r="Q378" s="128"/>
      <c r="R378" s="128"/>
      <c r="S378" s="128"/>
      <c r="T378" s="128"/>
      <c r="U378" s="128"/>
      <c r="V378" s="46"/>
      <c r="W378" s="46"/>
      <c r="X378" s="46"/>
      <c r="Y378" s="46"/>
      <c r="Z378" s="46"/>
    </row>
    <row r="379" spans="1:26" ht="39.950000000000003" customHeight="1" x14ac:dyDescent="0.45">
      <c r="A379" s="155"/>
      <c r="B379" s="157"/>
      <c r="C379" s="66">
        <v>376</v>
      </c>
      <c r="D379" s="77" t="s">
        <v>256</v>
      </c>
      <c r="E379" s="115" t="s">
        <v>947</v>
      </c>
      <c r="F379" s="49" t="s">
        <v>35</v>
      </c>
      <c r="G379" s="49" t="s">
        <v>40</v>
      </c>
      <c r="H379" s="94">
        <v>14.7</v>
      </c>
      <c r="I379" s="32">
        <v>10</v>
      </c>
      <c r="J379" s="38">
        <f>I379-(SUM(L379:Z379))</f>
        <v>8</v>
      </c>
      <c r="K379" s="39" t="str">
        <f t="shared" si="6"/>
        <v>OK</v>
      </c>
      <c r="L379" s="128"/>
      <c r="M379" s="128"/>
      <c r="N379" s="128"/>
      <c r="O379" s="128"/>
      <c r="P379" s="128"/>
      <c r="Q379" s="128"/>
      <c r="R379" s="128"/>
      <c r="S379" s="128"/>
      <c r="T379" s="128">
        <v>2</v>
      </c>
      <c r="U379" s="128"/>
      <c r="V379" s="46"/>
      <c r="W379" s="46"/>
      <c r="X379" s="46"/>
      <c r="Y379" s="46"/>
      <c r="Z379" s="46"/>
    </row>
    <row r="380" spans="1:26" ht="39.950000000000003" customHeight="1" x14ac:dyDescent="0.45">
      <c r="A380" s="155"/>
      <c r="B380" s="157"/>
      <c r="C380" s="66">
        <v>377</v>
      </c>
      <c r="D380" s="77" t="s">
        <v>257</v>
      </c>
      <c r="E380" s="115" t="s">
        <v>947</v>
      </c>
      <c r="F380" s="49" t="s">
        <v>35</v>
      </c>
      <c r="G380" s="49" t="s">
        <v>40</v>
      </c>
      <c r="H380" s="94">
        <v>15.84</v>
      </c>
      <c r="I380" s="32">
        <v>10</v>
      </c>
      <c r="J380" s="38">
        <f>I380-(SUM(L380:Z380))</f>
        <v>10</v>
      </c>
      <c r="K380" s="39" t="str">
        <f t="shared" si="6"/>
        <v>OK</v>
      </c>
      <c r="L380" s="128"/>
      <c r="M380" s="128"/>
      <c r="N380" s="128"/>
      <c r="O380" s="128"/>
      <c r="P380" s="128"/>
      <c r="Q380" s="128"/>
      <c r="R380" s="128"/>
      <c r="S380" s="128"/>
      <c r="T380" s="128"/>
      <c r="U380" s="128"/>
      <c r="V380" s="46"/>
      <c r="W380" s="46"/>
      <c r="X380" s="46"/>
      <c r="Y380" s="46"/>
      <c r="Z380" s="46"/>
    </row>
    <row r="381" spans="1:26" ht="39.950000000000003" customHeight="1" x14ac:dyDescent="0.45">
      <c r="A381" s="155"/>
      <c r="B381" s="157"/>
      <c r="C381" s="66">
        <v>378</v>
      </c>
      <c r="D381" s="75" t="s">
        <v>258</v>
      </c>
      <c r="E381" s="115" t="s">
        <v>947</v>
      </c>
      <c r="F381" s="49" t="s">
        <v>35</v>
      </c>
      <c r="G381" s="49" t="s">
        <v>40</v>
      </c>
      <c r="H381" s="94">
        <v>27.4</v>
      </c>
      <c r="I381" s="32">
        <v>10</v>
      </c>
      <c r="J381" s="38">
        <f>I381-(SUM(L381:Z381))</f>
        <v>10</v>
      </c>
      <c r="K381" s="39" t="str">
        <f t="shared" si="6"/>
        <v>OK</v>
      </c>
      <c r="L381" s="128"/>
      <c r="M381" s="128"/>
      <c r="N381" s="128"/>
      <c r="O381" s="128"/>
      <c r="P381" s="128"/>
      <c r="Q381" s="128"/>
      <c r="R381" s="128"/>
      <c r="S381" s="128"/>
      <c r="T381" s="128"/>
      <c r="U381" s="128"/>
      <c r="V381" s="46"/>
      <c r="W381" s="46"/>
      <c r="X381" s="46"/>
      <c r="Y381" s="46"/>
      <c r="Z381" s="46"/>
    </row>
    <row r="382" spans="1:26" ht="39.950000000000003" customHeight="1" x14ac:dyDescent="0.45">
      <c r="A382" s="155"/>
      <c r="B382" s="157"/>
      <c r="C382" s="66">
        <v>379</v>
      </c>
      <c r="D382" s="75" t="s">
        <v>491</v>
      </c>
      <c r="E382" s="115" t="s">
        <v>947</v>
      </c>
      <c r="F382" s="49" t="s">
        <v>35</v>
      </c>
      <c r="G382" s="49" t="s">
        <v>40</v>
      </c>
      <c r="H382" s="94">
        <v>29.79</v>
      </c>
      <c r="I382" s="32">
        <v>10</v>
      </c>
      <c r="J382" s="38">
        <f>I382-(SUM(L382:Z382))</f>
        <v>8</v>
      </c>
      <c r="K382" s="39" t="str">
        <f t="shared" si="6"/>
        <v>OK</v>
      </c>
      <c r="L382" s="128"/>
      <c r="M382" s="128"/>
      <c r="N382" s="128"/>
      <c r="O382" s="128"/>
      <c r="P382" s="128"/>
      <c r="Q382" s="128"/>
      <c r="R382" s="128"/>
      <c r="S382" s="128"/>
      <c r="T382" s="128">
        <v>2</v>
      </c>
      <c r="U382" s="128"/>
      <c r="V382" s="46"/>
      <c r="W382" s="46"/>
      <c r="X382" s="46"/>
      <c r="Y382" s="46"/>
      <c r="Z382" s="46"/>
    </row>
    <row r="383" spans="1:26" ht="39.950000000000003" customHeight="1" x14ac:dyDescent="0.45">
      <c r="A383" s="155"/>
      <c r="B383" s="157"/>
      <c r="C383" s="66">
        <v>380</v>
      </c>
      <c r="D383" s="77" t="s">
        <v>259</v>
      </c>
      <c r="E383" s="115" t="s">
        <v>948</v>
      </c>
      <c r="F383" s="49" t="s">
        <v>35</v>
      </c>
      <c r="G383" s="49" t="s">
        <v>40</v>
      </c>
      <c r="H383" s="94">
        <v>31.73</v>
      </c>
      <c r="I383" s="32">
        <v>10</v>
      </c>
      <c r="J383" s="38">
        <f>I383-(SUM(L383:Z383))</f>
        <v>10</v>
      </c>
      <c r="K383" s="39" t="str">
        <f t="shared" si="6"/>
        <v>OK</v>
      </c>
      <c r="L383" s="128"/>
      <c r="M383" s="128"/>
      <c r="N383" s="128"/>
      <c r="O383" s="128"/>
      <c r="P383" s="128"/>
      <c r="Q383" s="128"/>
      <c r="R383" s="128"/>
      <c r="S383" s="128"/>
      <c r="T383" s="128"/>
      <c r="U383" s="128"/>
      <c r="V383" s="46"/>
      <c r="W383" s="46"/>
      <c r="X383" s="46"/>
      <c r="Y383" s="46"/>
      <c r="Z383" s="46"/>
    </row>
    <row r="384" spans="1:26" ht="39.950000000000003" customHeight="1" x14ac:dyDescent="0.45">
      <c r="A384" s="155"/>
      <c r="B384" s="157"/>
      <c r="C384" s="66">
        <v>381</v>
      </c>
      <c r="D384" s="77" t="s">
        <v>949</v>
      </c>
      <c r="E384" s="115" t="s">
        <v>948</v>
      </c>
      <c r="F384" s="49" t="s">
        <v>35</v>
      </c>
      <c r="G384" s="49" t="s">
        <v>40</v>
      </c>
      <c r="H384" s="94">
        <v>32.840000000000003</v>
      </c>
      <c r="I384" s="32">
        <v>10</v>
      </c>
      <c r="J384" s="38">
        <f>I384-(SUM(L384:Z384))</f>
        <v>10</v>
      </c>
      <c r="K384" s="39" t="str">
        <f t="shared" si="6"/>
        <v>OK</v>
      </c>
      <c r="L384" s="128"/>
      <c r="M384" s="128"/>
      <c r="N384" s="128"/>
      <c r="O384" s="128"/>
      <c r="P384" s="128"/>
      <c r="Q384" s="128"/>
      <c r="R384" s="128"/>
      <c r="S384" s="128"/>
      <c r="T384" s="128"/>
      <c r="U384" s="128"/>
      <c r="V384" s="46"/>
      <c r="W384" s="46"/>
      <c r="X384" s="46"/>
      <c r="Y384" s="46"/>
      <c r="Z384" s="46"/>
    </row>
    <row r="385" spans="1:26" ht="39.950000000000003" customHeight="1" x14ac:dyDescent="0.45">
      <c r="A385" s="155"/>
      <c r="B385" s="157"/>
      <c r="C385" s="66">
        <v>382</v>
      </c>
      <c r="D385" s="77" t="s">
        <v>260</v>
      </c>
      <c r="E385" s="115" t="s">
        <v>947</v>
      </c>
      <c r="F385" s="49" t="s">
        <v>35</v>
      </c>
      <c r="G385" s="49" t="s">
        <v>40</v>
      </c>
      <c r="H385" s="94">
        <v>75</v>
      </c>
      <c r="I385" s="32">
        <v>10</v>
      </c>
      <c r="J385" s="38">
        <f>I385-(SUM(L385:Z385))</f>
        <v>9</v>
      </c>
      <c r="K385" s="39" t="str">
        <f t="shared" si="6"/>
        <v>OK</v>
      </c>
      <c r="L385" s="128"/>
      <c r="M385" s="128"/>
      <c r="N385" s="128"/>
      <c r="O385" s="128"/>
      <c r="P385" s="128"/>
      <c r="Q385" s="128"/>
      <c r="R385" s="128"/>
      <c r="S385" s="128"/>
      <c r="T385" s="128">
        <v>1</v>
      </c>
      <c r="U385" s="128"/>
      <c r="V385" s="46"/>
      <c r="W385" s="46"/>
      <c r="X385" s="46"/>
      <c r="Y385" s="46"/>
      <c r="Z385" s="46"/>
    </row>
    <row r="386" spans="1:26" ht="39.950000000000003" customHeight="1" x14ac:dyDescent="0.45">
      <c r="A386" s="155"/>
      <c r="B386" s="157"/>
      <c r="C386" s="66">
        <v>383</v>
      </c>
      <c r="D386" s="75" t="s">
        <v>438</v>
      </c>
      <c r="E386" s="115" t="s">
        <v>948</v>
      </c>
      <c r="F386" s="49" t="s">
        <v>228</v>
      </c>
      <c r="G386" s="49" t="s">
        <v>40</v>
      </c>
      <c r="H386" s="94">
        <v>53.14</v>
      </c>
      <c r="I386" s="32">
        <v>10</v>
      </c>
      <c r="J386" s="38">
        <f>I386-(SUM(L386:Z386))</f>
        <v>8</v>
      </c>
      <c r="K386" s="39" t="str">
        <f t="shared" si="6"/>
        <v>OK</v>
      </c>
      <c r="L386" s="128"/>
      <c r="M386" s="128"/>
      <c r="N386" s="128"/>
      <c r="O386" s="128"/>
      <c r="P386" s="128"/>
      <c r="Q386" s="128"/>
      <c r="R386" s="128"/>
      <c r="S386" s="128"/>
      <c r="T386" s="128">
        <v>2</v>
      </c>
      <c r="U386" s="128"/>
      <c r="V386" s="46"/>
      <c r="W386" s="46"/>
      <c r="X386" s="46"/>
      <c r="Y386" s="46"/>
      <c r="Z386" s="46"/>
    </row>
    <row r="387" spans="1:26" ht="39.950000000000003" customHeight="1" x14ac:dyDescent="0.45">
      <c r="A387" s="155"/>
      <c r="B387" s="157"/>
      <c r="C387" s="66">
        <v>384</v>
      </c>
      <c r="D387" s="75" t="s">
        <v>261</v>
      </c>
      <c r="E387" s="115" t="s">
        <v>950</v>
      </c>
      <c r="F387" s="49" t="s">
        <v>35</v>
      </c>
      <c r="G387" s="49" t="s">
        <v>40</v>
      </c>
      <c r="H387" s="94">
        <v>209.26</v>
      </c>
      <c r="I387" s="32">
        <v>3</v>
      </c>
      <c r="J387" s="38">
        <f>I387-(SUM(L387:Z387))</f>
        <v>3</v>
      </c>
      <c r="K387" s="39" t="str">
        <f t="shared" si="6"/>
        <v>OK</v>
      </c>
      <c r="L387" s="128"/>
      <c r="M387" s="128"/>
      <c r="N387" s="128"/>
      <c r="O387" s="128"/>
      <c r="P387" s="128"/>
      <c r="Q387" s="128"/>
      <c r="R387" s="128"/>
      <c r="S387" s="128"/>
      <c r="T387" s="128"/>
      <c r="U387" s="128"/>
      <c r="V387" s="46"/>
      <c r="W387" s="46"/>
      <c r="X387" s="46"/>
      <c r="Y387" s="46"/>
      <c r="Z387" s="46"/>
    </row>
    <row r="388" spans="1:26" ht="39.950000000000003" customHeight="1" x14ac:dyDescent="0.45">
      <c r="A388" s="155"/>
      <c r="B388" s="157"/>
      <c r="C388" s="66">
        <v>385</v>
      </c>
      <c r="D388" s="77" t="s">
        <v>262</v>
      </c>
      <c r="E388" s="115" t="s">
        <v>950</v>
      </c>
      <c r="F388" s="49" t="s">
        <v>35</v>
      </c>
      <c r="G388" s="49" t="s">
        <v>40</v>
      </c>
      <c r="H388" s="94">
        <v>9.5500000000000007</v>
      </c>
      <c r="I388" s="32">
        <v>10</v>
      </c>
      <c r="J388" s="38">
        <f>I388-(SUM(L388:Z388))</f>
        <v>10</v>
      </c>
      <c r="K388" s="39" t="str">
        <f t="shared" si="6"/>
        <v>OK</v>
      </c>
      <c r="L388" s="128"/>
      <c r="M388" s="128"/>
      <c r="N388" s="128"/>
      <c r="O388" s="128"/>
      <c r="P388" s="128"/>
      <c r="Q388" s="128"/>
      <c r="R388" s="128"/>
      <c r="S388" s="128"/>
      <c r="T388" s="128"/>
      <c r="U388" s="128"/>
      <c r="V388" s="46"/>
      <c r="W388" s="46"/>
      <c r="X388" s="46"/>
      <c r="Y388" s="46"/>
      <c r="Z388" s="46"/>
    </row>
    <row r="389" spans="1:26" ht="39.950000000000003" customHeight="1" x14ac:dyDescent="0.45">
      <c r="A389" s="155"/>
      <c r="B389" s="157"/>
      <c r="C389" s="66">
        <v>386</v>
      </c>
      <c r="D389" s="77" t="s">
        <v>263</v>
      </c>
      <c r="E389" s="115" t="s">
        <v>950</v>
      </c>
      <c r="F389" s="49" t="s">
        <v>35</v>
      </c>
      <c r="G389" s="49" t="s">
        <v>40</v>
      </c>
      <c r="H389" s="94">
        <v>18.29</v>
      </c>
      <c r="I389" s="32">
        <v>3</v>
      </c>
      <c r="J389" s="38">
        <f>I389-(SUM(L389:Z389))</f>
        <v>2</v>
      </c>
      <c r="K389" s="39" t="str">
        <f t="shared" ref="K389:K452" si="7">IF(J389&lt;0,"ATENÇÃO","OK")</f>
        <v>OK</v>
      </c>
      <c r="L389" s="128"/>
      <c r="M389" s="128"/>
      <c r="N389" s="128"/>
      <c r="O389" s="128"/>
      <c r="P389" s="128"/>
      <c r="Q389" s="128"/>
      <c r="R389" s="128"/>
      <c r="S389" s="128"/>
      <c r="T389" s="128">
        <v>1</v>
      </c>
      <c r="U389" s="128"/>
      <c r="V389" s="46"/>
      <c r="W389" s="46"/>
      <c r="X389" s="46"/>
      <c r="Y389" s="46"/>
      <c r="Z389" s="46"/>
    </row>
    <row r="390" spans="1:26" ht="39.950000000000003" customHeight="1" x14ac:dyDescent="0.45">
      <c r="A390" s="155"/>
      <c r="B390" s="157"/>
      <c r="C390" s="66">
        <v>387</v>
      </c>
      <c r="D390" s="77" t="s">
        <v>264</v>
      </c>
      <c r="E390" s="115" t="s">
        <v>950</v>
      </c>
      <c r="F390" s="49" t="s">
        <v>35</v>
      </c>
      <c r="G390" s="49" t="s">
        <v>40</v>
      </c>
      <c r="H390" s="94">
        <v>6.71</v>
      </c>
      <c r="I390" s="32">
        <v>5</v>
      </c>
      <c r="J390" s="38">
        <f>I390-(SUM(L390:Z390))</f>
        <v>0</v>
      </c>
      <c r="K390" s="39" t="str">
        <f t="shared" si="7"/>
        <v>OK</v>
      </c>
      <c r="L390" s="128"/>
      <c r="M390" s="128"/>
      <c r="N390" s="128"/>
      <c r="O390" s="128"/>
      <c r="P390" s="128"/>
      <c r="Q390" s="128"/>
      <c r="R390" s="128"/>
      <c r="S390" s="128"/>
      <c r="T390" s="128">
        <v>5</v>
      </c>
      <c r="U390" s="128"/>
      <c r="V390" s="46"/>
      <c r="W390" s="46"/>
      <c r="X390" s="46"/>
      <c r="Y390" s="46"/>
      <c r="Z390" s="46"/>
    </row>
    <row r="391" spans="1:26" ht="39.950000000000003" customHeight="1" x14ac:dyDescent="0.45">
      <c r="A391" s="155"/>
      <c r="B391" s="157"/>
      <c r="C391" s="66">
        <v>388</v>
      </c>
      <c r="D391" s="75" t="s">
        <v>265</v>
      </c>
      <c r="E391" s="115" t="s">
        <v>950</v>
      </c>
      <c r="F391" s="49" t="s">
        <v>35</v>
      </c>
      <c r="G391" s="49" t="s">
        <v>40</v>
      </c>
      <c r="H391" s="94">
        <v>17.32</v>
      </c>
      <c r="I391" s="32">
        <v>5</v>
      </c>
      <c r="J391" s="38">
        <f>I391-(SUM(L391:Z391))</f>
        <v>2</v>
      </c>
      <c r="K391" s="39" t="str">
        <f t="shared" si="7"/>
        <v>OK</v>
      </c>
      <c r="L391" s="128"/>
      <c r="M391" s="128"/>
      <c r="N391" s="128"/>
      <c r="O391" s="128"/>
      <c r="P391" s="128"/>
      <c r="Q391" s="128"/>
      <c r="R391" s="128"/>
      <c r="S391" s="128"/>
      <c r="T391" s="128">
        <v>3</v>
      </c>
      <c r="U391" s="128"/>
      <c r="V391" s="46"/>
      <c r="W391" s="46"/>
      <c r="X391" s="46"/>
      <c r="Y391" s="46"/>
      <c r="Z391" s="46"/>
    </row>
    <row r="392" spans="1:26" ht="39.950000000000003" customHeight="1" x14ac:dyDescent="0.45">
      <c r="A392" s="155"/>
      <c r="B392" s="157"/>
      <c r="C392" s="66">
        <v>389</v>
      </c>
      <c r="D392" s="75" t="s">
        <v>266</v>
      </c>
      <c r="E392" s="115" t="s">
        <v>950</v>
      </c>
      <c r="F392" s="49" t="s">
        <v>35</v>
      </c>
      <c r="G392" s="49" t="s">
        <v>40</v>
      </c>
      <c r="H392" s="94">
        <v>6.77</v>
      </c>
      <c r="I392" s="32">
        <v>5</v>
      </c>
      <c r="J392" s="38">
        <f>I392-(SUM(L392:Z392))</f>
        <v>3</v>
      </c>
      <c r="K392" s="39" t="str">
        <f t="shared" si="7"/>
        <v>OK</v>
      </c>
      <c r="L392" s="128"/>
      <c r="M392" s="128"/>
      <c r="N392" s="128"/>
      <c r="O392" s="128"/>
      <c r="P392" s="128"/>
      <c r="Q392" s="128"/>
      <c r="R392" s="128"/>
      <c r="S392" s="128"/>
      <c r="T392" s="128">
        <v>2</v>
      </c>
      <c r="U392" s="128"/>
      <c r="V392" s="46"/>
      <c r="W392" s="46"/>
      <c r="X392" s="46"/>
      <c r="Y392" s="46"/>
      <c r="Z392" s="46"/>
    </row>
    <row r="393" spans="1:26" ht="39.950000000000003" customHeight="1" x14ac:dyDescent="0.45">
      <c r="A393" s="155"/>
      <c r="B393" s="157"/>
      <c r="C393" s="66">
        <v>390</v>
      </c>
      <c r="D393" s="75" t="s">
        <v>267</v>
      </c>
      <c r="E393" s="115" t="s">
        <v>950</v>
      </c>
      <c r="F393" s="49" t="s">
        <v>35</v>
      </c>
      <c r="G393" s="49" t="s">
        <v>40</v>
      </c>
      <c r="H393" s="94">
        <v>13.23</v>
      </c>
      <c r="I393" s="32"/>
      <c r="J393" s="38">
        <f>I393-(SUM(L393:Z393))</f>
        <v>0</v>
      </c>
      <c r="K393" s="39" t="str">
        <f t="shared" si="7"/>
        <v>OK</v>
      </c>
      <c r="L393" s="128"/>
      <c r="M393" s="128"/>
      <c r="N393" s="128"/>
      <c r="O393" s="128"/>
      <c r="P393" s="128"/>
      <c r="Q393" s="128"/>
      <c r="R393" s="128"/>
      <c r="S393" s="128"/>
      <c r="T393" s="128"/>
      <c r="U393" s="128"/>
      <c r="V393" s="46"/>
      <c r="W393" s="46"/>
      <c r="X393" s="46"/>
      <c r="Y393" s="46"/>
      <c r="Z393" s="46"/>
    </row>
    <row r="394" spans="1:26" ht="39.950000000000003" customHeight="1" x14ac:dyDescent="0.45">
      <c r="A394" s="155"/>
      <c r="B394" s="157"/>
      <c r="C394" s="66">
        <v>391</v>
      </c>
      <c r="D394" s="75" t="s">
        <v>268</v>
      </c>
      <c r="E394" s="115" t="s">
        <v>950</v>
      </c>
      <c r="F394" s="49" t="s">
        <v>35</v>
      </c>
      <c r="G394" s="49" t="s">
        <v>40</v>
      </c>
      <c r="H394" s="94">
        <v>6.7</v>
      </c>
      <c r="I394" s="32"/>
      <c r="J394" s="38">
        <f>I394-(SUM(L394:Z394))</f>
        <v>0</v>
      </c>
      <c r="K394" s="39" t="str">
        <f t="shared" si="7"/>
        <v>OK</v>
      </c>
      <c r="L394" s="128"/>
      <c r="M394" s="128"/>
      <c r="N394" s="128"/>
      <c r="O394" s="128"/>
      <c r="P394" s="128"/>
      <c r="Q394" s="128"/>
      <c r="R394" s="128"/>
      <c r="S394" s="128"/>
      <c r="T394" s="128"/>
      <c r="U394" s="128"/>
      <c r="V394" s="46"/>
      <c r="W394" s="46"/>
      <c r="X394" s="46"/>
      <c r="Y394" s="46"/>
      <c r="Z394" s="46"/>
    </row>
    <row r="395" spans="1:26" ht="39.950000000000003" customHeight="1" x14ac:dyDescent="0.45">
      <c r="A395" s="155"/>
      <c r="B395" s="157"/>
      <c r="C395" s="66">
        <v>392</v>
      </c>
      <c r="D395" s="75" t="s">
        <v>269</v>
      </c>
      <c r="E395" s="115" t="s">
        <v>950</v>
      </c>
      <c r="F395" s="49" t="s">
        <v>35</v>
      </c>
      <c r="G395" s="49" t="s">
        <v>40</v>
      </c>
      <c r="H395" s="94">
        <v>9.11</v>
      </c>
      <c r="I395" s="32"/>
      <c r="J395" s="38">
        <f>I395-(SUM(L395:Z395))</f>
        <v>0</v>
      </c>
      <c r="K395" s="39" t="str">
        <f t="shared" si="7"/>
        <v>OK</v>
      </c>
      <c r="L395" s="128"/>
      <c r="M395" s="128"/>
      <c r="N395" s="128"/>
      <c r="O395" s="128"/>
      <c r="P395" s="128"/>
      <c r="Q395" s="128"/>
      <c r="R395" s="128"/>
      <c r="S395" s="128"/>
      <c r="T395" s="128"/>
      <c r="U395" s="128"/>
      <c r="V395" s="46"/>
      <c r="W395" s="46"/>
      <c r="X395" s="46"/>
      <c r="Y395" s="46"/>
      <c r="Z395" s="46"/>
    </row>
    <row r="396" spans="1:26" ht="39.950000000000003" customHeight="1" x14ac:dyDescent="0.45">
      <c r="A396" s="155"/>
      <c r="B396" s="157"/>
      <c r="C396" s="66">
        <v>393</v>
      </c>
      <c r="D396" s="75" t="s">
        <v>492</v>
      </c>
      <c r="E396" s="115" t="s">
        <v>951</v>
      </c>
      <c r="F396" s="49" t="s">
        <v>35</v>
      </c>
      <c r="G396" s="49" t="s">
        <v>40</v>
      </c>
      <c r="H396" s="94">
        <v>45</v>
      </c>
      <c r="I396" s="32"/>
      <c r="J396" s="38">
        <f>I396-(SUM(L396:Z396))</f>
        <v>0</v>
      </c>
      <c r="K396" s="39" t="str">
        <f t="shared" si="7"/>
        <v>OK</v>
      </c>
      <c r="L396" s="128"/>
      <c r="M396" s="128"/>
      <c r="N396" s="128"/>
      <c r="O396" s="128"/>
      <c r="P396" s="128"/>
      <c r="Q396" s="128"/>
      <c r="R396" s="128"/>
      <c r="S396" s="128"/>
      <c r="T396" s="128"/>
      <c r="U396" s="128"/>
      <c r="V396" s="46"/>
      <c r="W396" s="46"/>
      <c r="X396" s="46"/>
      <c r="Y396" s="46"/>
      <c r="Z396" s="46"/>
    </row>
    <row r="397" spans="1:26" ht="39.950000000000003" customHeight="1" x14ac:dyDescent="0.45">
      <c r="A397" s="155"/>
      <c r="B397" s="157"/>
      <c r="C397" s="66">
        <v>394</v>
      </c>
      <c r="D397" s="75" t="s">
        <v>493</v>
      </c>
      <c r="E397" s="115" t="s">
        <v>951</v>
      </c>
      <c r="F397" s="49" t="s">
        <v>35</v>
      </c>
      <c r="G397" s="49" t="s">
        <v>40</v>
      </c>
      <c r="H397" s="94">
        <v>36</v>
      </c>
      <c r="I397" s="32"/>
      <c r="J397" s="38">
        <f>I397-(SUM(L397:Z397))</f>
        <v>0</v>
      </c>
      <c r="K397" s="39" t="str">
        <f t="shared" si="7"/>
        <v>OK</v>
      </c>
      <c r="L397" s="128"/>
      <c r="M397" s="128"/>
      <c r="N397" s="128"/>
      <c r="O397" s="128"/>
      <c r="P397" s="128"/>
      <c r="Q397" s="128"/>
      <c r="R397" s="128"/>
      <c r="S397" s="128"/>
      <c r="T397" s="128"/>
      <c r="U397" s="128"/>
      <c r="V397" s="46"/>
      <c r="W397" s="46"/>
      <c r="X397" s="46"/>
      <c r="Y397" s="46"/>
      <c r="Z397" s="46"/>
    </row>
    <row r="398" spans="1:26" ht="39.950000000000003" customHeight="1" x14ac:dyDescent="0.45">
      <c r="A398" s="155"/>
      <c r="B398" s="157"/>
      <c r="C398" s="66">
        <v>395</v>
      </c>
      <c r="D398" s="86" t="s">
        <v>494</v>
      </c>
      <c r="E398" s="115" t="s">
        <v>952</v>
      </c>
      <c r="F398" s="49" t="s">
        <v>35</v>
      </c>
      <c r="G398" s="49" t="s">
        <v>40</v>
      </c>
      <c r="H398" s="94">
        <v>31.27</v>
      </c>
      <c r="I398" s="32">
        <v>5</v>
      </c>
      <c r="J398" s="38">
        <f>I398-(SUM(L398:Z398))</f>
        <v>3</v>
      </c>
      <c r="K398" s="39" t="str">
        <f t="shared" si="7"/>
        <v>OK</v>
      </c>
      <c r="L398" s="128"/>
      <c r="M398" s="128"/>
      <c r="N398" s="128"/>
      <c r="O398" s="128"/>
      <c r="P398" s="128"/>
      <c r="Q398" s="128"/>
      <c r="R398" s="128"/>
      <c r="S398" s="128"/>
      <c r="T398" s="128">
        <v>2</v>
      </c>
      <c r="U398" s="128"/>
      <c r="V398" s="46"/>
      <c r="W398" s="46"/>
      <c r="X398" s="46"/>
      <c r="Y398" s="46"/>
      <c r="Z398" s="46"/>
    </row>
    <row r="399" spans="1:26" ht="39.950000000000003" customHeight="1" x14ac:dyDescent="0.45">
      <c r="A399" s="155"/>
      <c r="B399" s="157"/>
      <c r="C399" s="66">
        <v>396</v>
      </c>
      <c r="D399" s="86" t="s">
        <v>495</v>
      </c>
      <c r="E399" s="115" t="s">
        <v>953</v>
      </c>
      <c r="F399" s="49" t="s">
        <v>35</v>
      </c>
      <c r="G399" s="49" t="s">
        <v>40</v>
      </c>
      <c r="H399" s="94">
        <v>32.479999999999997</v>
      </c>
      <c r="I399" s="32">
        <v>5</v>
      </c>
      <c r="J399" s="38">
        <f>I399-(SUM(L399:Z399))</f>
        <v>3</v>
      </c>
      <c r="K399" s="39" t="str">
        <f t="shared" si="7"/>
        <v>OK</v>
      </c>
      <c r="L399" s="128"/>
      <c r="M399" s="128"/>
      <c r="N399" s="128"/>
      <c r="O399" s="128"/>
      <c r="P399" s="128"/>
      <c r="Q399" s="128"/>
      <c r="R399" s="128"/>
      <c r="S399" s="128"/>
      <c r="T399" s="128">
        <v>2</v>
      </c>
      <c r="U399" s="128"/>
      <c r="V399" s="46"/>
      <c r="W399" s="46"/>
      <c r="X399" s="46"/>
      <c r="Y399" s="46"/>
      <c r="Z399" s="46"/>
    </row>
    <row r="400" spans="1:26" ht="39.950000000000003" customHeight="1" x14ac:dyDescent="0.45">
      <c r="A400" s="155"/>
      <c r="B400" s="157"/>
      <c r="C400" s="66">
        <v>397</v>
      </c>
      <c r="D400" s="75" t="s">
        <v>270</v>
      </c>
      <c r="E400" s="115" t="s">
        <v>947</v>
      </c>
      <c r="F400" s="49" t="s">
        <v>35</v>
      </c>
      <c r="G400" s="49" t="s">
        <v>40</v>
      </c>
      <c r="H400" s="94">
        <v>1.18</v>
      </c>
      <c r="I400" s="32">
        <v>20</v>
      </c>
      <c r="J400" s="38">
        <f>I400-(SUM(L400:Z400))</f>
        <v>15</v>
      </c>
      <c r="K400" s="39" t="str">
        <f t="shared" si="7"/>
        <v>OK</v>
      </c>
      <c r="L400" s="128"/>
      <c r="M400" s="128"/>
      <c r="N400" s="128"/>
      <c r="O400" s="128"/>
      <c r="P400" s="128"/>
      <c r="Q400" s="128"/>
      <c r="R400" s="128"/>
      <c r="S400" s="128"/>
      <c r="T400" s="128">
        <v>5</v>
      </c>
      <c r="U400" s="128"/>
      <c r="V400" s="46"/>
      <c r="W400" s="46"/>
      <c r="X400" s="46"/>
      <c r="Y400" s="46"/>
      <c r="Z400" s="46"/>
    </row>
    <row r="401" spans="1:26" ht="39.950000000000003" customHeight="1" x14ac:dyDescent="0.45">
      <c r="A401" s="155"/>
      <c r="B401" s="157"/>
      <c r="C401" s="66">
        <v>398</v>
      </c>
      <c r="D401" s="75" t="s">
        <v>271</v>
      </c>
      <c r="E401" s="115" t="s">
        <v>954</v>
      </c>
      <c r="F401" s="49" t="s">
        <v>35</v>
      </c>
      <c r="G401" s="49" t="s">
        <v>40</v>
      </c>
      <c r="H401" s="94">
        <v>1.1000000000000001</v>
      </c>
      <c r="I401" s="32">
        <v>20</v>
      </c>
      <c r="J401" s="38">
        <f>I401-(SUM(L401:Z401))</f>
        <v>18</v>
      </c>
      <c r="K401" s="39" t="str">
        <f t="shared" si="7"/>
        <v>OK</v>
      </c>
      <c r="L401" s="128"/>
      <c r="M401" s="128"/>
      <c r="N401" s="128"/>
      <c r="O401" s="128"/>
      <c r="P401" s="128"/>
      <c r="Q401" s="128"/>
      <c r="R401" s="128"/>
      <c r="S401" s="128"/>
      <c r="T401" s="128">
        <v>2</v>
      </c>
      <c r="U401" s="128"/>
      <c r="V401" s="46"/>
      <c r="W401" s="46"/>
      <c r="X401" s="46"/>
      <c r="Y401" s="46"/>
      <c r="Z401" s="46"/>
    </row>
    <row r="402" spans="1:26" ht="39.950000000000003" customHeight="1" x14ac:dyDescent="0.45">
      <c r="A402" s="155"/>
      <c r="B402" s="157"/>
      <c r="C402" s="66">
        <v>399</v>
      </c>
      <c r="D402" s="75" t="s">
        <v>272</v>
      </c>
      <c r="E402" s="115" t="s">
        <v>954</v>
      </c>
      <c r="F402" s="49" t="s">
        <v>35</v>
      </c>
      <c r="G402" s="49" t="s">
        <v>40</v>
      </c>
      <c r="H402" s="94">
        <v>2.72</v>
      </c>
      <c r="I402" s="32">
        <v>20</v>
      </c>
      <c r="J402" s="38">
        <f>I402-(SUM(L402:Z402))</f>
        <v>18</v>
      </c>
      <c r="K402" s="39" t="str">
        <f t="shared" si="7"/>
        <v>OK</v>
      </c>
      <c r="L402" s="128"/>
      <c r="M402" s="128"/>
      <c r="N402" s="128"/>
      <c r="O402" s="128"/>
      <c r="P402" s="128"/>
      <c r="Q402" s="128"/>
      <c r="R402" s="128"/>
      <c r="S402" s="128"/>
      <c r="T402" s="128">
        <v>2</v>
      </c>
      <c r="U402" s="128"/>
      <c r="V402" s="46"/>
      <c r="W402" s="46"/>
      <c r="X402" s="46"/>
      <c r="Y402" s="46"/>
      <c r="Z402" s="46"/>
    </row>
    <row r="403" spans="1:26" ht="39.950000000000003" customHeight="1" x14ac:dyDescent="0.45">
      <c r="A403" s="155"/>
      <c r="B403" s="157"/>
      <c r="C403" s="66">
        <v>400</v>
      </c>
      <c r="D403" s="75" t="s">
        <v>273</v>
      </c>
      <c r="E403" s="115" t="s">
        <v>954</v>
      </c>
      <c r="F403" s="49" t="s">
        <v>35</v>
      </c>
      <c r="G403" s="49" t="s">
        <v>40</v>
      </c>
      <c r="H403" s="94">
        <v>6.37</v>
      </c>
      <c r="I403" s="32">
        <v>20</v>
      </c>
      <c r="J403" s="38">
        <f>I403-(SUM(L403:Z403))</f>
        <v>10</v>
      </c>
      <c r="K403" s="39" t="str">
        <f t="shared" si="7"/>
        <v>OK</v>
      </c>
      <c r="L403" s="128"/>
      <c r="M403" s="128"/>
      <c r="N403" s="128"/>
      <c r="O403" s="128"/>
      <c r="P403" s="128"/>
      <c r="Q403" s="128"/>
      <c r="R403" s="128"/>
      <c r="S403" s="128"/>
      <c r="T403" s="128">
        <v>10</v>
      </c>
      <c r="U403" s="128"/>
      <c r="V403" s="46"/>
      <c r="W403" s="46"/>
      <c r="X403" s="46"/>
      <c r="Y403" s="46"/>
      <c r="Z403" s="46"/>
    </row>
    <row r="404" spans="1:26" ht="39.950000000000003" customHeight="1" x14ac:dyDescent="0.45">
      <c r="A404" s="155"/>
      <c r="B404" s="157"/>
      <c r="C404" s="66">
        <v>401</v>
      </c>
      <c r="D404" s="75" t="s">
        <v>274</v>
      </c>
      <c r="E404" s="115" t="s">
        <v>954</v>
      </c>
      <c r="F404" s="49" t="s">
        <v>35</v>
      </c>
      <c r="G404" s="49" t="s">
        <v>40</v>
      </c>
      <c r="H404" s="94">
        <v>2.87</v>
      </c>
      <c r="I404" s="32">
        <v>20</v>
      </c>
      <c r="J404" s="38">
        <f>I404-(SUM(L404:Z404))</f>
        <v>15</v>
      </c>
      <c r="K404" s="39" t="str">
        <f t="shared" si="7"/>
        <v>OK</v>
      </c>
      <c r="L404" s="128"/>
      <c r="M404" s="128"/>
      <c r="N404" s="128"/>
      <c r="O404" s="128"/>
      <c r="P404" s="128"/>
      <c r="Q404" s="128"/>
      <c r="R404" s="128"/>
      <c r="S404" s="128"/>
      <c r="T404" s="128">
        <v>5</v>
      </c>
      <c r="U404" s="128"/>
      <c r="V404" s="46"/>
      <c r="W404" s="46"/>
      <c r="X404" s="46"/>
      <c r="Y404" s="46"/>
      <c r="Z404" s="46"/>
    </row>
    <row r="405" spans="1:26" ht="39.950000000000003" customHeight="1" x14ac:dyDescent="0.45">
      <c r="A405" s="155"/>
      <c r="B405" s="157"/>
      <c r="C405" s="66">
        <v>402</v>
      </c>
      <c r="D405" s="75" t="s">
        <v>275</v>
      </c>
      <c r="E405" s="115" t="s">
        <v>954</v>
      </c>
      <c r="F405" s="49" t="s">
        <v>35</v>
      </c>
      <c r="G405" s="49" t="s">
        <v>40</v>
      </c>
      <c r="H405" s="94">
        <v>0.99</v>
      </c>
      <c r="I405" s="32">
        <v>10</v>
      </c>
      <c r="J405" s="38">
        <f>I405-(SUM(L405:Z405))</f>
        <v>5</v>
      </c>
      <c r="K405" s="39" t="str">
        <f t="shared" si="7"/>
        <v>OK</v>
      </c>
      <c r="L405" s="128"/>
      <c r="M405" s="128"/>
      <c r="N405" s="128"/>
      <c r="O405" s="128"/>
      <c r="P405" s="128"/>
      <c r="Q405" s="128"/>
      <c r="R405" s="128"/>
      <c r="S405" s="128"/>
      <c r="T405" s="128">
        <v>5</v>
      </c>
      <c r="U405" s="128"/>
      <c r="V405" s="46"/>
      <c r="W405" s="46"/>
      <c r="X405" s="46"/>
      <c r="Y405" s="46"/>
      <c r="Z405" s="46"/>
    </row>
    <row r="406" spans="1:26" ht="39.950000000000003" customHeight="1" x14ac:dyDescent="0.45">
      <c r="A406" s="155"/>
      <c r="B406" s="157"/>
      <c r="C406" s="66">
        <v>403</v>
      </c>
      <c r="D406" s="75" t="s">
        <v>276</v>
      </c>
      <c r="E406" s="115" t="s">
        <v>954</v>
      </c>
      <c r="F406" s="49" t="s">
        <v>35</v>
      </c>
      <c r="G406" s="49" t="s">
        <v>40</v>
      </c>
      <c r="H406" s="94">
        <v>1.04</v>
      </c>
      <c r="I406" s="32">
        <v>10</v>
      </c>
      <c r="J406" s="38">
        <f>I406-(SUM(L406:Z406))</f>
        <v>5</v>
      </c>
      <c r="K406" s="39" t="str">
        <f t="shared" si="7"/>
        <v>OK</v>
      </c>
      <c r="L406" s="128"/>
      <c r="M406" s="128"/>
      <c r="N406" s="128"/>
      <c r="O406" s="128"/>
      <c r="P406" s="128"/>
      <c r="Q406" s="128"/>
      <c r="R406" s="128"/>
      <c r="S406" s="128"/>
      <c r="T406" s="128">
        <v>5</v>
      </c>
      <c r="U406" s="128"/>
      <c r="V406" s="46"/>
      <c r="W406" s="46"/>
      <c r="X406" s="46"/>
      <c r="Y406" s="46"/>
      <c r="Z406" s="46"/>
    </row>
    <row r="407" spans="1:26" ht="39.950000000000003" customHeight="1" x14ac:dyDescent="0.45">
      <c r="A407" s="155"/>
      <c r="B407" s="157"/>
      <c r="C407" s="66">
        <v>404</v>
      </c>
      <c r="D407" s="75" t="s">
        <v>277</v>
      </c>
      <c r="E407" s="115" t="s">
        <v>955</v>
      </c>
      <c r="F407" s="49" t="s">
        <v>35</v>
      </c>
      <c r="G407" s="49" t="s">
        <v>40</v>
      </c>
      <c r="H407" s="94">
        <v>11.78</v>
      </c>
      <c r="I407" s="32">
        <v>2</v>
      </c>
      <c r="J407" s="38">
        <f>I407-(SUM(L407:Z407))</f>
        <v>0</v>
      </c>
      <c r="K407" s="39" t="str">
        <f t="shared" si="7"/>
        <v>OK</v>
      </c>
      <c r="L407" s="128"/>
      <c r="M407" s="128"/>
      <c r="N407" s="128"/>
      <c r="O407" s="128"/>
      <c r="P407" s="128"/>
      <c r="Q407" s="128"/>
      <c r="R407" s="128"/>
      <c r="S407" s="128"/>
      <c r="T407" s="128">
        <v>2</v>
      </c>
      <c r="U407" s="128"/>
      <c r="V407" s="46"/>
      <c r="W407" s="46"/>
      <c r="X407" s="46"/>
      <c r="Y407" s="46"/>
      <c r="Z407" s="46"/>
    </row>
    <row r="408" spans="1:26" ht="39.950000000000003" customHeight="1" x14ac:dyDescent="0.45">
      <c r="A408" s="155"/>
      <c r="B408" s="157"/>
      <c r="C408" s="66">
        <v>405</v>
      </c>
      <c r="D408" s="75" t="s">
        <v>278</v>
      </c>
      <c r="E408" s="115" t="s">
        <v>955</v>
      </c>
      <c r="F408" s="49" t="s">
        <v>35</v>
      </c>
      <c r="G408" s="49" t="s">
        <v>40</v>
      </c>
      <c r="H408" s="94">
        <v>15.09</v>
      </c>
      <c r="I408" s="32">
        <v>1</v>
      </c>
      <c r="J408" s="38">
        <f>I408-(SUM(L408:Z408))</f>
        <v>0</v>
      </c>
      <c r="K408" s="39" t="str">
        <f t="shared" si="7"/>
        <v>OK</v>
      </c>
      <c r="L408" s="128"/>
      <c r="M408" s="128"/>
      <c r="N408" s="128"/>
      <c r="O408" s="128"/>
      <c r="P408" s="128"/>
      <c r="Q408" s="128"/>
      <c r="R408" s="128"/>
      <c r="S408" s="128"/>
      <c r="T408" s="128">
        <v>1</v>
      </c>
      <c r="U408" s="128"/>
      <c r="V408" s="46"/>
      <c r="W408" s="46"/>
      <c r="X408" s="46"/>
      <c r="Y408" s="46"/>
      <c r="Z408" s="46"/>
    </row>
    <row r="409" spans="1:26" ht="39.950000000000003" customHeight="1" x14ac:dyDescent="0.45">
      <c r="A409" s="155"/>
      <c r="B409" s="157"/>
      <c r="C409" s="66">
        <v>406</v>
      </c>
      <c r="D409" s="75" t="s">
        <v>279</v>
      </c>
      <c r="E409" s="115" t="s">
        <v>955</v>
      </c>
      <c r="F409" s="49" t="s">
        <v>35</v>
      </c>
      <c r="G409" s="49" t="s">
        <v>40</v>
      </c>
      <c r="H409" s="94">
        <v>15.44</v>
      </c>
      <c r="I409" s="32">
        <v>1</v>
      </c>
      <c r="J409" s="38">
        <f>I409-(SUM(L409:Z409))</f>
        <v>0</v>
      </c>
      <c r="K409" s="39" t="str">
        <f t="shared" si="7"/>
        <v>OK</v>
      </c>
      <c r="L409" s="128"/>
      <c r="M409" s="128"/>
      <c r="N409" s="128"/>
      <c r="O409" s="128"/>
      <c r="P409" s="128"/>
      <c r="Q409" s="128"/>
      <c r="R409" s="128"/>
      <c r="S409" s="128"/>
      <c r="T409" s="128">
        <v>1</v>
      </c>
      <c r="U409" s="128"/>
      <c r="V409" s="46"/>
      <c r="W409" s="46"/>
      <c r="X409" s="46"/>
      <c r="Y409" s="46"/>
      <c r="Z409" s="46"/>
    </row>
    <row r="410" spans="1:26" ht="39.950000000000003" customHeight="1" x14ac:dyDescent="0.45">
      <c r="A410" s="155"/>
      <c r="B410" s="157"/>
      <c r="C410" s="66">
        <v>407</v>
      </c>
      <c r="D410" s="75" t="s">
        <v>280</v>
      </c>
      <c r="E410" s="115" t="s">
        <v>947</v>
      </c>
      <c r="F410" s="49" t="s">
        <v>35</v>
      </c>
      <c r="G410" s="49" t="s">
        <v>40</v>
      </c>
      <c r="H410" s="94">
        <v>2.29</v>
      </c>
      <c r="I410" s="32">
        <v>10</v>
      </c>
      <c r="J410" s="38">
        <f>I410-(SUM(L410:Z410))</f>
        <v>5</v>
      </c>
      <c r="K410" s="39" t="str">
        <f t="shared" si="7"/>
        <v>OK</v>
      </c>
      <c r="L410" s="128"/>
      <c r="M410" s="128"/>
      <c r="N410" s="128"/>
      <c r="O410" s="128"/>
      <c r="P410" s="128"/>
      <c r="Q410" s="128"/>
      <c r="R410" s="128"/>
      <c r="S410" s="128"/>
      <c r="T410" s="128">
        <v>5</v>
      </c>
      <c r="U410" s="128"/>
      <c r="V410" s="46"/>
      <c r="W410" s="46"/>
      <c r="X410" s="46"/>
      <c r="Y410" s="46"/>
      <c r="Z410" s="46"/>
    </row>
    <row r="411" spans="1:26" ht="39.950000000000003" customHeight="1" x14ac:dyDescent="0.45">
      <c r="A411" s="155"/>
      <c r="B411" s="157"/>
      <c r="C411" s="66">
        <v>408</v>
      </c>
      <c r="D411" s="75" t="s">
        <v>281</v>
      </c>
      <c r="E411" s="115" t="s">
        <v>947</v>
      </c>
      <c r="F411" s="49" t="s">
        <v>35</v>
      </c>
      <c r="G411" s="49" t="s">
        <v>40</v>
      </c>
      <c r="H411" s="94">
        <v>2.88</v>
      </c>
      <c r="I411" s="32">
        <v>10</v>
      </c>
      <c r="J411" s="38">
        <f>I411-(SUM(L411:Z411))</f>
        <v>5</v>
      </c>
      <c r="K411" s="39" t="str">
        <f t="shared" si="7"/>
        <v>OK</v>
      </c>
      <c r="L411" s="128"/>
      <c r="M411" s="128"/>
      <c r="N411" s="128"/>
      <c r="O411" s="128"/>
      <c r="P411" s="193"/>
      <c r="Q411" s="128"/>
      <c r="R411" s="128"/>
      <c r="S411" s="128"/>
      <c r="T411" s="128">
        <v>5</v>
      </c>
      <c r="U411" s="128"/>
      <c r="V411" s="46"/>
      <c r="W411" s="46"/>
      <c r="X411" s="46"/>
      <c r="Y411" s="46"/>
      <c r="Z411" s="46"/>
    </row>
    <row r="412" spans="1:26" ht="39.950000000000003" customHeight="1" x14ac:dyDescent="0.45">
      <c r="A412" s="155"/>
      <c r="B412" s="157"/>
      <c r="C412" s="66">
        <v>409</v>
      </c>
      <c r="D412" s="75" t="s">
        <v>282</v>
      </c>
      <c r="E412" s="115" t="s">
        <v>956</v>
      </c>
      <c r="F412" s="49" t="s">
        <v>35</v>
      </c>
      <c r="G412" s="49" t="s">
        <v>40</v>
      </c>
      <c r="H412" s="94">
        <v>2.09</v>
      </c>
      <c r="I412" s="32">
        <v>10</v>
      </c>
      <c r="J412" s="38">
        <f>I412-(SUM(L412:Z412))</f>
        <v>5</v>
      </c>
      <c r="K412" s="39" t="str">
        <f t="shared" si="7"/>
        <v>OK</v>
      </c>
      <c r="L412" s="128"/>
      <c r="M412" s="128"/>
      <c r="N412" s="128"/>
      <c r="O412" s="128"/>
      <c r="P412" s="194"/>
      <c r="Q412" s="128"/>
      <c r="R412" s="128"/>
      <c r="S412" s="128"/>
      <c r="T412" s="128">
        <v>5</v>
      </c>
      <c r="U412" s="128"/>
      <c r="V412" s="46"/>
      <c r="W412" s="46"/>
      <c r="X412" s="46"/>
      <c r="Y412" s="46"/>
      <c r="Z412" s="46"/>
    </row>
    <row r="413" spans="1:26" ht="39.950000000000003" customHeight="1" x14ac:dyDescent="0.45">
      <c r="A413" s="155"/>
      <c r="B413" s="157"/>
      <c r="C413" s="66">
        <v>410</v>
      </c>
      <c r="D413" s="75" t="s">
        <v>283</v>
      </c>
      <c r="E413" s="115" t="s">
        <v>956</v>
      </c>
      <c r="F413" s="49" t="s">
        <v>35</v>
      </c>
      <c r="G413" s="49" t="s">
        <v>40</v>
      </c>
      <c r="H413" s="94">
        <v>1.55</v>
      </c>
      <c r="I413" s="32">
        <v>10</v>
      </c>
      <c r="J413" s="38">
        <f>I413-(SUM(L413:Z413))</f>
        <v>5</v>
      </c>
      <c r="K413" s="39" t="str">
        <f t="shared" si="7"/>
        <v>OK</v>
      </c>
      <c r="L413" s="128"/>
      <c r="M413" s="128"/>
      <c r="N413" s="128"/>
      <c r="O413" s="128"/>
      <c r="P413" s="194"/>
      <c r="Q413" s="128"/>
      <c r="R413" s="128"/>
      <c r="S413" s="128"/>
      <c r="T413" s="128">
        <v>5</v>
      </c>
      <c r="U413" s="128"/>
      <c r="V413" s="46"/>
      <c r="W413" s="46"/>
      <c r="X413" s="46"/>
      <c r="Y413" s="46"/>
      <c r="Z413" s="46"/>
    </row>
    <row r="414" spans="1:26" ht="39.950000000000003" customHeight="1" x14ac:dyDescent="0.45">
      <c r="A414" s="155"/>
      <c r="B414" s="157"/>
      <c r="C414" s="66">
        <v>411</v>
      </c>
      <c r="D414" s="75" t="s">
        <v>284</v>
      </c>
      <c r="E414" s="115" t="s">
        <v>956</v>
      </c>
      <c r="F414" s="49" t="s">
        <v>35</v>
      </c>
      <c r="G414" s="49" t="s">
        <v>40</v>
      </c>
      <c r="H414" s="94">
        <v>2.2200000000000002</v>
      </c>
      <c r="I414" s="32">
        <v>10</v>
      </c>
      <c r="J414" s="38">
        <f>I414-(SUM(L414:Z414))</f>
        <v>10</v>
      </c>
      <c r="K414" s="39" t="str">
        <f t="shared" si="7"/>
        <v>OK</v>
      </c>
      <c r="L414" s="128"/>
      <c r="M414" s="128"/>
      <c r="N414" s="128"/>
      <c r="O414" s="128"/>
      <c r="P414" s="194"/>
      <c r="Q414" s="128"/>
      <c r="R414" s="128"/>
      <c r="S414" s="128"/>
      <c r="T414" s="128"/>
      <c r="U414" s="128"/>
      <c r="V414" s="46"/>
      <c r="W414" s="46"/>
      <c r="X414" s="46"/>
      <c r="Y414" s="46"/>
      <c r="Z414" s="46"/>
    </row>
    <row r="415" spans="1:26" ht="39.950000000000003" customHeight="1" x14ac:dyDescent="0.45">
      <c r="A415" s="155"/>
      <c r="B415" s="157"/>
      <c r="C415" s="66">
        <v>412</v>
      </c>
      <c r="D415" s="75" t="s">
        <v>285</v>
      </c>
      <c r="E415" s="115" t="s">
        <v>956</v>
      </c>
      <c r="F415" s="49" t="s">
        <v>35</v>
      </c>
      <c r="G415" s="49" t="s">
        <v>40</v>
      </c>
      <c r="H415" s="94">
        <v>3.2</v>
      </c>
      <c r="I415" s="32">
        <v>10</v>
      </c>
      <c r="J415" s="38">
        <f>I415-(SUM(L415:Z415))</f>
        <v>5</v>
      </c>
      <c r="K415" s="39" t="str">
        <f t="shared" si="7"/>
        <v>OK</v>
      </c>
      <c r="L415" s="128"/>
      <c r="M415" s="128"/>
      <c r="N415" s="128"/>
      <c r="O415" s="128"/>
      <c r="P415" s="194"/>
      <c r="Q415" s="128"/>
      <c r="R415" s="128"/>
      <c r="S415" s="128"/>
      <c r="T415" s="128">
        <v>5</v>
      </c>
      <c r="U415" s="128"/>
      <c r="V415" s="46"/>
      <c r="W415" s="46"/>
      <c r="X415" s="46"/>
      <c r="Y415" s="46"/>
      <c r="Z415" s="46"/>
    </row>
    <row r="416" spans="1:26" ht="39.950000000000003" customHeight="1" x14ac:dyDescent="0.45">
      <c r="A416" s="155"/>
      <c r="B416" s="157"/>
      <c r="C416" s="66">
        <v>413</v>
      </c>
      <c r="D416" s="75" t="s">
        <v>286</v>
      </c>
      <c r="E416" s="115" t="s">
        <v>956</v>
      </c>
      <c r="F416" s="49" t="s">
        <v>35</v>
      </c>
      <c r="G416" s="49" t="s">
        <v>40</v>
      </c>
      <c r="H416" s="94">
        <v>3.27</v>
      </c>
      <c r="I416" s="32">
        <v>10</v>
      </c>
      <c r="J416" s="38">
        <f>I416-(SUM(L416:Z416))</f>
        <v>5</v>
      </c>
      <c r="K416" s="39" t="str">
        <f t="shared" si="7"/>
        <v>OK</v>
      </c>
      <c r="L416" s="128"/>
      <c r="M416" s="128"/>
      <c r="N416" s="128"/>
      <c r="O416" s="128"/>
      <c r="P416" s="194"/>
      <c r="Q416" s="128"/>
      <c r="R416" s="128"/>
      <c r="S416" s="128"/>
      <c r="T416" s="128">
        <v>5</v>
      </c>
      <c r="U416" s="128"/>
      <c r="V416" s="46"/>
      <c r="W416" s="46"/>
      <c r="X416" s="46"/>
      <c r="Y416" s="46"/>
      <c r="Z416" s="46"/>
    </row>
    <row r="417" spans="1:26" ht="39.950000000000003" customHeight="1" x14ac:dyDescent="0.45">
      <c r="A417" s="155"/>
      <c r="B417" s="157"/>
      <c r="C417" s="66">
        <v>414</v>
      </c>
      <c r="D417" s="75" t="s">
        <v>287</v>
      </c>
      <c r="E417" s="115" t="s">
        <v>956</v>
      </c>
      <c r="F417" s="49" t="s">
        <v>35</v>
      </c>
      <c r="G417" s="49" t="s">
        <v>40</v>
      </c>
      <c r="H417" s="94">
        <v>3.38</v>
      </c>
      <c r="I417" s="32">
        <v>10</v>
      </c>
      <c r="J417" s="38">
        <f>I417-(SUM(L417:Z417))</f>
        <v>5</v>
      </c>
      <c r="K417" s="39" t="str">
        <f t="shared" si="7"/>
        <v>OK</v>
      </c>
      <c r="L417" s="128"/>
      <c r="M417" s="128"/>
      <c r="N417" s="128"/>
      <c r="O417" s="128"/>
      <c r="P417" s="194"/>
      <c r="Q417" s="128"/>
      <c r="R417" s="128"/>
      <c r="S417" s="128"/>
      <c r="T417" s="128">
        <v>5</v>
      </c>
      <c r="U417" s="128"/>
      <c r="V417" s="46"/>
      <c r="W417" s="46"/>
      <c r="X417" s="46"/>
      <c r="Y417" s="46"/>
      <c r="Z417" s="46"/>
    </row>
    <row r="418" spans="1:26" ht="39.950000000000003" customHeight="1" x14ac:dyDescent="0.45">
      <c r="A418" s="155"/>
      <c r="B418" s="157"/>
      <c r="C418" s="66">
        <v>415</v>
      </c>
      <c r="D418" s="75" t="s">
        <v>288</v>
      </c>
      <c r="E418" s="115" t="s">
        <v>956</v>
      </c>
      <c r="F418" s="49" t="s">
        <v>35</v>
      </c>
      <c r="G418" s="49" t="s">
        <v>40</v>
      </c>
      <c r="H418" s="94">
        <v>0.98</v>
      </c>
      <c r="I418" s="32">
        <v>30</v>
      </c>
      <c r="J418" s="38">
        <f>I418-(SUM(L418:Z418))</f>
        <v>10</v>
      </c>
      <c r="K418" s="39" t="str">
        <f t="shared" si="7"/>
        <v>OK</v>
      </c>
      <c r="L418" s="128"/>
      <c r="M418" s="128"/>
      <c r="N418" s="128"/>
      <c r="O418" s="128"/>
      <c r="P418" s="194"/>
      <c r="Q418" s="128"/>
      <c r="R418" s="128"/>
      <c r="S418" s="128"/>
      <c r="T418" s="128">
        <v>20</v>
      </c>
      <c r="U418" s="128"/>
      <c r="V418" s="46"/>
      <c r="W418" s="46"/>
      <c r="X418" s="46"/>
      <c r="Y418" s="46"/>
      <c r="Z418" s="46"/>
    </row>
    <row r="419" spans="1:26" ht="39.950000000000003" customHeight="1" x14ac:dyDescent="0.45">
      <c r="A419" s="155"/>
      <c r="B419" s="157"/>
      <c r="C419" s="66">
        <v>416</v>
      </c>
      <c r="D419" s="75" t="s">
        <v>289</v>
      </c>
      <c r="E419" s="115" t="s">
        <v>956</v>
      </c>
      <c r="F419" s="49" t="s">
        <v>35</v>
      </c>
      <c r="G419" s="49" t="s">
        <v>40</v>
      </c>
      <c r="H419" s="94">
        <v>3.55</v>
      </c>
      <c r="I419" s="32">
        <v>30</v>
      </c>
      <c r="J419" s="38">
        <f>I419-(SUM(L419:Z419))</f>
        <v>10</v>
      </c>
      <c r="K419" s="39" t="str">
        <f t="shared" si="7"/>
        <v>OK</v>
      </c>
      <c r="L419" s="128"/>
      <c r="M419" s="128"/>
      <c r="N419" s="128"/>
      <c r="O419" s="128"/>
      <c r="P419" s="194"/>
      <c r="Q419" s="128"/>
      <c r="R419" s="128"/>
      <c r="S419" s="128"/>
      <c r="T419" s="128">
        <v>20</v>
      </c>
      <c r="U419" s="128"/>
      <c r="V419" s="46"/>
      <c r="W419" s="46"/>
      <c r="X419" s="46"/>
      <c r="Y419" s="46"/>
      <c r="Z419" s="46"/>
    </row>
    <row r="420" spans="1:26" ht="39.950000000000003" customHeight="1" x14ac:dyDescent="0.45">
      <c r="A420" s="155"/>
      <c r="B420" s="157"/>
      <c r="C420" s="66">
        <v>417</v>
      </c>
      <c r="D420" s="75" t="s">
        <v>290</v>
      </c>
      <c r="E420" s="115" t="s">
        <v>956</v>
      </c>
      <c r="F420" s="49" t="s">
        <v>35</v>
      </c>
      <c r="G420" s="49" t="s">
        <v>40</v>
      </c>
      <c r="H420" s="94">
        <v>1.68</v>
      </c>
      <c r="I420" s="32">
        <v>10</v>
      </c>
      <c r="J420" s="38">
        <f>I420-(SUM(L420:Z420))</f>
        <v>5</v>
      </c>
      <c r="K420" s="39" t="str">
        <f t="shared" si="7"/>
        <v>OK</v>
      </c>
      <c r="L420" s="128"/>
      <c r="M420" s="128"/>
      <c r="N420" s="128"/>
      <c r="O420" s="128"/>
      <c r="P420" s="194"/>
      <c r="Q420" s="128"/>
      <c r="R420" s="128"/>
      <c r="S420" s="128"/>
      <c r="T420" s="128">
        <v>5</v>
      </c>
      <c r="U420" s="128"/>
      <c r="V420" s="46"/>
      <c r="W420" s="46"/>
      <c r="X420" s="46"/>
      <c r="Y420" s="46"/>
      <c r="Z420" s="46"/>
    </row>
    <row r="421" spans="1:26" ht="39.950000000000003" customHeight="1" x14ac:dyDescent="0.45">
      <c r="A421" s="155"/>
      <c r="B421" s="157"/>
      <c r="C421" s="66">
        <v>418</v>
      </c>
      <c r="D421" s="75" t="s">
        <v>291</v>
      </c>
      <c r="E421" s="115" t="s">
        <v>956</v>
      </c>
      <c r="F421" s="49" t="s">
        <v>35</v>
      </c>
      <c r="G421" s="49" t="s">
        <v>40</v>
      </c>
      <c r="H421" s="94">
        <v>1.79</v>
      </c>
      <c r="I421" s="32">
        <v>10</v>
      </c>
      <c r="J421" s="38">
        <f>I421-(SUM(L421:Z421))</f>
        <v>8</v>
      </c>
      <c r="K421" s="39" t="str">
        <f t="shared" si="7"/>
        <v>OK</v>
      </c>
      <c r="L421" s="128"/>
      <c r="M421" s="128"/>
      <c r="N421" s="128"/>
      <c r="O421" s="128"/>
      <c r="P421" s="194"/>
      <c r="Q421" s="128"/>
      <c r="R421" s="128"/>
      <c r="S421" s="128"/>
      <c r="T421" s="128">
        <v>2</v>
      </c>
      <c r="U421" s="128"/>
      <c r="V421" s="46"/>
      <c r="W421" s="46"/>
      <c r="X421" s="46"/>
      <c r="Y421" s="46"/>
      <c r="Z421" s="46"/>
    </row>
    <row r="422" spans="1:26" ht="39.950000000000003" customHeight="1" x14ac:dyDescent="0.45">
      <c r="A422" s="155"/>
      <c r="B422" s="157"/>
      <c r="C422" s="66">
        <v>419</v>
      </c>
      <c r="D422" s="75" t="s">
        <v>292</v>
      </c>
      <c r="E422" s="115" t="s">
        <v>956</v>
      </c>
      <c r="F422" s="49" t="s">
        <v>35</v>
      </c>
      <c r="G422" s="49" t="s">
        <v>40</v>
      </c>
      <c r="H422" s="94">
        <v>3.19</v>
      </c>
      <c r="I422" s="32">
        <v>10</v>
      </c>
      <c r="J422" s="38">
        <f>I422-(SUM(L422:Z422))</f>
        <v>8</v>
      </c>
      <c r="K422" s="39" t="str">
        <f t="shared" si="7"/>
        <v>OK</v>
      </c>
      <c r="L422" s="128"/>
      <c r="M422" s="128"/>
      <c r="N422" s="128"/>
      <c r="O422" s="128"/>
      <c r="P422" s="194"/>
      <c r="Q422" s="128"/>
      <c r="R422" s="128"/>
      <c r="S422" s="128"/>
      <c r="T422" s="128">
        <v>2</v>
      </c>
      <c r="U422" s="128"/>
      <c r="V422" s="46"/>
      <c r="W422" s="46"/>
      <c r="X422" s="46"/>
      <c r="Y422" s="46"/>
      <c r="Z422" s="46"/>
    </row>
    <row r="423" spans="1:26" ht="39.950000000000003" customHeight="1" x14ac:dyDescent="0.45">
      <c r="A423" s="155"/>
      <c r="B423" s="157"/>
      <c r="C423" s="66">
        <v>420</v>
      </c>
      <c r="D423" s="75" t="s">
        <v>293</v>
      </c>
      <c r="E423" s="115" t="s">
        <v>956</v>
      </c>
      <c r="F423" s="49" t="s">
        <v>35</v>
      </c>
      <c r="G423" s="49" t="s">
        <v>40</v>
      </c>
      <c r="H423" s="94">
        <v>6.61</v>
      </c>
      <c r="I423" s="32">
        <v>10</v>
      </c>
      <c r="J423" s="38">
        <f>I423-(SUM(L423:Z423))</f>
        <v>7</v>
      </c>
      <c r="K423" s="39" t="str">
        <f t="shared" si="7"/>
        <v>OK</v>
      </c>
      <c r="L423" s="128"/>
      <c r="M423" s="128"/>
      <c r="N423" s="128"/>
      <c r="O423" s="128"/>
      <c r="P423" s="194"/>
      <c r="Q423" s="128"/>
      <c r="R423" s="128"/>
      <c r="S423" s="128"/>
      <c r="T423" s="128">
        <v>3</v>
      </c>
      <c r="U423" s="128"/>
      <c r="V423" s="46"/>
      <c r="W423" s="46"/>
      <c r="X423" s="46"/>
      <c r="Y423" s="46"/>
      <c r="Z423" s="46"/>
    </row>
    <row r="424" spans="1:26" ht="39.950000000000003" customHeight="1" x14ac:dyDescent="0.45">
      <c r="A424" s="155"/>
      <c r="B424" s="157"/>
      <c r="C424" s="66">
        <v>421</v>
      </c>
      <c r="D424" s="75" t="s">
        <v>294</v>
      </c>
      <c r="E424" s="115" t="s">
        <v>956</v>
      </c>
      <c r="F424" s="49" t="s">
        <v>35</v>
      </c>
      <c r="G424" s="49" t="s">
        <v>40</v>
      </c>
      <c r="H424" s="94">
        <v>7.02</v>
      </c>
      <c r="I424" s="32">
        <v>20</v>
      </c>
      <c r="J424" s="38">
        <f>I424-(SUM(L424:Z424))</f>
        <v>17</v>
      </c>
      <c r="K424" s="39" t="str">
        <f t="shared" si="7"/>
        <v>OK</v>
      </c>
      <c r="L424" s="128"/>
      <c r="M424" s="128"/>
      <c r="N424" s="128"/>
      <c r="O424" s="128"/>
      <c r="P424" s="194"/>
      <c r="Q424" s="128"/>
      <c r="R424" s="128"/>
      <c r="S424" s="128"/>
      <c r="T424" s="128">
        <v>3</v>
      </c>
      <c r="U424" s="128"/>
      <c r="V424" s="46"/>
      <c r="W424" s="46"/>
      <c r="X424" s="46"/>
      <c r="Y424" s="46"/>
      <c r="Z424" s="46"/>
    </row>
    <row r="425" spans="1:26" ht="39.950000000000003" customHeight="1" x14ac:dyDescent="0.45">
      <c r="A425" s="155"/>
      <c r="B425" s="157"/>
      <c r="C425" s="66">
        <v>422</v>
      </c>
      <c r="D425" s="75" t="s">
        <v>295</v>
      </c>
      <c r="E425" s="115" t="s">
        <v>956</v>
      </c>
      <c r="F425" s="49" t="s">
        <v>35</v>
      </c>
      <c r="G425" s="49" t="s">
        <v>40</v>
      </c>
      <c r="H425" s="94">
        <v>1.43</v>
      </c>
      <c r="I425" s="32">
        <v>20</v>
      </c>
      <c r="J425" s="38">
        <f>I425-(SUM(L425:Z425))</f>
        <v>17</v>
      </c>
      <c r="K425" s="39" t="str">
        <f t="shared" si="7"/>
        <v>OK</v>
      </c>
      <c r="L425" s="128"/>
      <c r="M425" s="128"/>
      <c r="N425" s="128"/>
      <c r="O425" s="128"/>
      <c r="P425" s="194"/>
      <c r="Q425" s="128"/>
      <c r="R425" s="128"/>
      <c r="S425" s="128"/>
      <c r="T425" s="128">
        <v>3</v>
      </c>
      <c r="U425" s="128"/>
      <c r="V425" s="46"/>
      <c r="W425" s="46"/>
      <c r="X425" s="46"/>
      <c r="Y425" s="46"/>
      <c r="Z425" s="46"/>
    </row>
    <row r="426" spans="1:26" ht="39.950000000000003" customHeight="1" x14ac:dyDescent="0.45">
      <c r="A426" s="155"/>
      <c r="B426" s="157"/>
      <c r="C426" s="66">
        <v>423</v>
      </c>
      <c r="D426" s="75" t="s">
        <v>296</v>
      </c>
      <c r="E426" s="115" t="s">
        <v>956</v>
      </c>
      <c r="F426" s="49" t="s">
        <v>35</v>
      </c>
      <c r="G426" s="49" t="s">
        <v>40</v>
      </c>
      <c r="H426" s="94">
        <v>2.71</v>
      </c>
      <c r="I426" s="32">
        <v>30</v>
      </c>
      <c r="J426" s="38">
        <f>I426-(SUM(L426:Z426))</f>
        <v>10</v>
      </c>
      <c r="K426" s="39" t="str">
        <f t="shared" si="7"/>
        <v>OK</v>
      </c>
      <c r="L426" s="128"/>
      <c r="M426" s="128"/>
      <c r="N426" s="128"/>
      <c r="O426" s="128"/>
      <c r="P426" s="194"/>
      <c r="Q426" s="128"/>
      <c r="R426" s="128"/>
      <c r="S426" s="128"/>
      <c r="T426" s="128">
        <v>20</v>
      </c>
      <c r="U426" s="128"/>
      <c r="V426" s="46"/>
      <c r="W426" s="46"/>
      <c r="X426" s="46"/>
      <c r="Y426" s="46"/>
      <c r="Z426" s="46"/>
    </row>
    <row r="427" spans="1:26" ht="39.950000000000003" customHeight="1" x14ac:dyDescent="0.45">
      <c r="A427" s="155"/>
      <c r="B427" s="157"/>
      <c r="C427" s="66">
        <v>424</v>
      </c>
      <c r="D427" s="75" t="s">
        <v>297</v>
      </c>
      <c r="E427" s="115" t="s">
        <v>956</v>
      </c>
      <c r="F427" s="49" t="s">
        <v>35</v>
      </c>
      <c r="G427" s="49" t="s">
        <v>40</v>
      </c>
      <c r="H427" s="94">
        <v>5.47</v>
      </c>
      <c r="I427" s="32"/>
      <c r="J427" s="38">
        <f>I427-(SUM(L427:Z427))</f>
        <v>0</v>
      </c>
      <c r="K427" s="39" t="str">
        <f t="shared" si="7"/>
        <v>OK</v>
      </c>
      <c r="L427" s="128"/>
      <c r="M427" s="128"/>
      <c r="N427" s="128"/>
      <c r="O427" s="128"/>
      <c r="P427" s="194"/>
      <c r="Q427" s="128"/>
      <c r="R427" s="128"/>
      <c r="S427" s="128"/>
      <c r="T427" s="128"/>
      <c r="U427" s="128"/>
      <c r="V427" s="46"/>
      <c r="W427" s="46"/>
      <c r="X427" s="46"/>
      <c r="Y427" s="46"/>
      <c r="Z427" s="46"/>
    </row>
    <row r="428" spans="1:26" ht="39.950000000000003" customHeight="1" x14ac:dyDescent="0.45">
      <c r="A428" s="155"/>
      <c r="B428" s="157"/>
      <c r="C428" s="66">
        <v>425</v>
      </c>
      <c r="D428" s="75" t="s">
        <v>298</v>
      </c>
      <c r="E428" s="115" t="s">
        <v>956</v>
      </c>
      <c r="F428" s="49" t="s">
        <v>35</v>
      </c>
      <c r="G428" s="49" t="s">
        <v>40</v>
      </c>
      <c r="H428" s="94">
        <v>5.19</v>
      </c>
      <c r="I428" s="32">
        <v>10</v>
      </c>
      <c r="J428" s="38">
        <f>I428-(SUM(L428:Z428))</f>
        <v>10</v>
      </c>
      <c r="K428" s="39" t="str">
        <f t="shared" si="7"/>
        <v>OK</v>
      </c>
      <c r="L428" s="128"/>
      <c r="M428" s="128"/>
      <c r="N428" s="128"/>
      <c r="O428" s="128"/>
      <c r="P428" s="194"/>
      <c r="Q428" s="128"/>
      <c r="R428" s="128"/>
      <c r="S428" s="128"/>
      <c r="T428" s="128"/>
      <c r="U428" s="128"/>
      <c r="V428" s="46"/>
      <c r="W428" s="46"/>
      <c r="X428" s="46"/>
      <c r="Y428" s="46"/>
      <c r="Z428" s="46"/>
    </row>
    <row r="429" spans="1:26" ht="39.950000000000003" customHeight="1" x14ac:dyDescent="0.45">
      <c r="A429" s="155"/>
      <c r="B429" s="157"/>
      <c r="C429" s="66">
        <v>426</v>
      </c>
      <c r="D429" s="75" t="s">
        <v>299</v>
      </c>
      <c r="E429" s="115" t="s">
        <v>956</v>
      </c>
      <c r="F429" s="49" t="s">
        <v>35</v>
      </c>
      <c r="G429" s="49" t="s">
        <v>40</v>
      </c>
      <c r="H429" s="94">
        <v>3.45</v>
      </c>
      <c r="I429" s="32">
        <v>10</v>
      </c>
      <c r="J429" s="38">
        <f>I429-(SUM(L429:Z429))</f>
        <v>10</v>
      </c>
      <c r="K429" s="39" t="str">
        <f t="shared" si="7"/>
        <v>OK</v>
      </c>
      <c r="L429" s="128"/>
      <c r="M429" s="128"/>
      <c r="N429" s="128"/>
      <c r="O429" s="128"/>
      <c r="P429" s="194"/>
      <c r="Q429" s="128"/>
      <c r="R429" s="128"/>
      <c r="S429" s="128"/>
      <c r="T429" s="128"/>
      <c r="U429" s="128"/>
      <c r="V429" s="46"/>
      <c r="W429" s="46"/>
      <c r="X429" s="46"/>
      <c r="Y429" s="46"/>
      <c r="Z429" s="46"/>
    </row>
    <row r="430" spans="1:26" ht="39.950000000000003" customHeight="1" x14ac:dyDescent="0.45">
      <c r="A430" s="155"/>
      <c r="B430" s="157"/>
      <c r="C430" s="66">
        <v>427</v>
      </c>
      <c r="D430" s="75" t="s">
        <v>300</v>
      </c>
      <c r="E430" s="115" t="s">
        <v>956</v>
      </c>
      <c r="F430" s="49" t="s">
        <v>35</v>
      </c>
      <c r="G430" s="49" t="s">
        <v>40</v>
      </c>
      <c r="H430" s="94">
        <v>1.63</v>
      </c>
      <c r="I430" s="32"/>
      <c r="J430" s="38">
        <f>I430-(SUM(L430:Z430))</f>
        <v>0</v>
      </c>
      <c r="K430" s="39" t="str">
        <f t="shared" si="7"/>
        <v>OK</v>
      </c>
      <c r="L430" s="128"/>
      <c r="M430" s="128"/>
      <c r="N430" s="128"/>
      <c r="O430" s="128"/>
      <c r="P430" s="194"/>
      <c r="Q430" s="128"/>
      <c r="R430" s="128"/>
      <c r="S430" s="128"/>
      <c r="T430" s="128"/>
      <c r="U430" s="128"/>
      <c r="V430" s="46"/>
      <c r="W430" s="46"/>
      <c r="X430" s="46"/>
      <c r="Y430" s="46"/>
      <c r="Z430" s="46"/>
    </row>
    <row r="431" spans="1:26" ht="39.950000000000003" customHeight="1" x14ac:dyDescent="0.45">
      <c r="A431" s="155"/>
      <c r="B431" s="157"/>
      <c r="C431" s="66">
        <v>428</v>
      </c>
      <c r="D431" s="75" t="s">
        <v>301</v>
      </c>
      <c r="E431" s="115" t="s">
        <v>956</v>
      </c>
      <c r="F431" s="49" t="s">
        <v>35</v>
      </c>
      <c r="G431" s="49" t="s">
        <v>40</v>
      </c>
      <c r="H431" s="94">
        <v>2.69</v>
      </c>
      <c r="I431" s="32"/>
      <c r="J431" s="38">
        <f>I431-(SUM(L431:Z431))</f>
        <v>0</v>
      </c>
      <c r="K431" s="39" t="str">
        <f t="shared" si="7"/>
        <v>OK</v>
      </c>
      <c r="L431" s="128"/>
      <c r="M431" s="128"/>
      <c r="N431" s="128"/>
      <c r="O431" s="128"/>
      <c r="P431" s="194"/>
      <c r="Q431" s="128"/>
      <c r="R431" s="128"/>
      <c r="S431" s="128"/>
      <c r="T431" s="128"/>
      <c r="U431" s="128"/>
      <c r="V431" s="46"/>
      <c r="W431" s="46"/>
      <c r="X431" s="46"/>
      <c r="Y431" s="46"/>
      <c r="Z431" s="46"/>
    </row>
    <row r="432" spans="1:26" ht="39.950000000000003" customHeight="1" x14ac:dyDescent="0.45">
      <c r="A432" s="155"/>
      <c r="B432" s="157"/>
      <c r="C432" s="66">
        <v>429</v>
      </c>
      <c r="D432" s="75" t="s">
        <v>302</v>
      </c>
      <c r="E432" s="115" t="s">
        <v>956</v>
      </c>
      <c r="F432" s="49" t="s">
        <v>35</v>
      </c>
      <c r="G432" s="49" t="s">
        <v>40</v>
      </c>
      <c r="H432" s="94">
        <v>1.75</v>
      </c>
      <c r="I432" s="32"/>
      <c r="J432" s="38">
        <f>I432-(SUM(L432:Z432))</f>
        <v>0</v>
      </c>
      <c r="K432" s="39" t="str">
        <f t="shared" si="7"/>
        <v>OK</v>
      </c>
      <c r="L432" s="128"/>
      <c r="M432" s="128"/>
      <c r="N432" s="128"/>
      <c r="O432" s="128"/>
      <c r="P432" s="194"/>
      <c r="Q432" s="128"/>
      <c r="R432" s="128"/>
      <c r="S432" s="128"/>
      <c r="T432" s="128"/>
      <c r="U432" s="128"/>
      <c r="V432" s="46"/>
      <c r="W432" s="46"/>
      <c r="X432" s="46"/>
      <c r="Y432" s="46"/>
      <c r="Z432" s="46"/>
    </row>
    <row r="433" spans="1:26" ht="39.950000000000003" customHeight="1" x14ac:dyDescent="0.45">
      <c r="A433" s="155"/>
      <c r="B433" s="157"/>
      <c r="C433" s="66">
        <v>430</v>
      </c>
      <c r="D433" s="75" t="s">
        <v>303</v>
      </c>
      <c r="E433" s="115" t="s">
        <v>956</v>
      </c>
      <c r="F433" s="49" t="s">
        <v>35</v>
      </c>
      <c r="G433" s="49" t="s">
        <v>40</v>
      </c>
      <c r="H433" s="94">
        <v>2.86</v>
      </c>
      <c r="I433" s="32">
        <v>10</v>
      </c>
      <c r="J433" s="38">
        <f>I433-(SUM(L433:Z433))</f>
        <v>7</v>
      </c>
      <c r="K433" s="39" t="str">
        <f t="shared" si="7"/>
        <v>OK</v>
      </c>
      <c r="L433" s="128"/>
      <c r="M433" s="128"/>
      <c r="N433" s="128"/>
      <c r="O433" s="128"/>
      <c r="P433" s="194"/>
      <c r="Q433" s="128"/>
      <c r="R433" s="128"/>
      <c r="S433" s="128"/>
      <c r="T433" s="128">
        <v>3</v>
      </c>
      <c r="U433" s="128"/>
      <c r="V433" s="46"/>
      <c r="W433" s="46"/>
      <c r="X433" s="46"/>
      <c r="Y433" s="46"/>
      <c r="Z433" s="46"/>
    </row>
    <row r="434" spans="1:26" ht="39.950000000000003" customHeight="1" x14ac:dyDescent="0.45">
      <c r="A434" s="155"/>
      <c r="B434" s="157"/>
      <c r="C434" s="66">
        <v>431</v>
      </c>
      <c r="D434" s="75" t="s">
        <v>304</v>
      </c>
      <c r="E434" s="115" t="s">
        <v>956</v>
      </c>
      <c r="F434" s="49" t="s">
        <v>35</v>
      </c>
      <c r="G434" s="49" t="s">
        <v>40</v>
      </c>
      <c r="H434" s="94">
        <v>4.32</v>
      </c>
      <c r="I434" s="32">
        <v>10</v>
      </c>
      <c r="J434" s="38">
        <f>I434-(SUM(L434:Z434))</f>
        <v>7</v>
      </c>
      <c r="K434" s="39" t="str">
        <f t="shared" si="7"/>
        <v>OK</v>
      </c>
      <c r="L434" s="128"/>
      <c r="M434" s="128"/>
      <c r="N434" s="128"/>
      <c r="O434" s="128"/>
      <c r="P434" s="194"/>
      <c r="Q434" s="128"/>
      <c r="R434" s="128"/>
      <c r="S434" s="128"/>
      <c r="T434" s="128">
        <v>3</v>
      </c>
      <c r="U434" s="128"/>
      <c r="V434" s="46"/>
      <c r="W434" s="46"/>
      <c r="X434" s="46"/>
      <c r="Y434" s="46"/>
      <c r="Z434" s="46"/>
    </row>
    <row r="435" spans="1:26" ht="39.950000000000003" customHeight="1" x14ac:dyDescent="0.45">
      <c r="A435" s="155"/>
      <c r="B435" s="157"/>
      <c r="C435" s="66">
        <v>432</v>
      </c>
      <c r="D435" s="75" t="s">
        <v>305</v>
      </c>
      <c r="E435" s="115" t="s">
        <v>956</v>
      </c>
      <c r="F435" s="49" t="s">
        <v>35</v>
      </c>
      <c r="G435" s="49" t="s">
        <v>40</v>
      </c>
      <c r="H435" s="94">
        <v>6.46</v>
      </c>
      <c r="I435" s="32"/>
      <c r="J435" s="38">
        <f>I435-(SUM(L435:Z435))</f>
        <v>0</v>
      </c>
      <c r="K435" s="39" t="str">
        <f t="shared" si="7"/>
        <v>OK</v>
      </c>
      <c r="L435" s="128"/>
      <c r="M435" s="128"/>
      <c r="N435" s="128"/>
      <c r="O435" s="128"/>
      <c r="P435" s="194"/>
      <c r="Q435" s="128"/>
      <c r="R435" s="128"/>
      <c r="S435" s="128"/>
      <c r="T435" s="128"/>
      <c r="U435" s="128"/>
      <c r="V435" s="46"/>
      <c r="W435" s="46"/>
      <c r="X435" s="46"/>
      <c r="Y435" s="46"/>
      <c r="Z435" s="46"/>
    </row>
    <row r="436" spans="1:26" ht="39.950000000000003" customHeight="1" x14ac:dyDescent="0.45">
      <c r="A436" s="155"/>
      <c r="B436" s="157"/>
      <c r="C436" s="66">
        <v>433</v>
      </c>
      <c r="D436" s="75" t="s">
        <v>306</v>
      </c>
      <c r="E436" s="115" t="s">
        <v>956</v>
      </c>
      <c r="F436" s="49" t="s">
        <v>35</v>
      </c>
      <c r="G436" s="49" t="s">
        <v>40</v>
      </c>
      <c r="H436" s="94">
        <v>7.52</v>
      </c>
      <c r="I436" s="32"/>
      <c r="J436" s="38">
        <f>I436-(SUM(L436:Z436))</f>
        <v>0</v>
      </c>
      <c r="K436" s="39" t="str">
        <f t="shared" si="7"/>
        <v>OK</v>
      </c>
      <c r="L436" s="128"/>
      <c r="M436" s="128"/>
      <c r="N436" s="128"/>
      <c r="O436" s="128"/>
      <c r="P436" s="194"/>
      <c r="Q436" s="128"/>
      <c r="R436" s="128"/>
      <c r="S436" s="128"/>
      <c r="T436" s="128"/>
      <c r="U436" s="128"/>
      <c r="V436" s="46"/>
      <c r="W436" s="46"/>
      <c r="X436" s="46"/>
      <c r="Y436" s="46"/>
      <c r="Z436" s="46"/>
    </row>
    <row r="437" spans="1:26" ht="39.950000000000003" customHeight="1" x14ac:dyDescent="0.45">
      <c r="A437" s="155"/>
      <c r="B437" s="157"/>
      <c r="C437" s="66">
        <v>434</v>
      </c>
      <c r="D437" s="75" t="s">
        <v>307</v>
      </c>
      <c r="E437" s="115" t="s">
        <v>956</v>
      </c>
      <c r="F437" s="49" t="s">
        <v>35</v>
      </c>
      <c r="G437" s="49" t="s">
        <v>40</v>
      </c>
      <c r="H437" s="94">
        <v>7.32</v>
      </c>
      <c r="I437" s="32"/>
      <c r="J437" s="38">
        <f>I437-(SUM(L437:Z437))</f>
        <v>0</v>
      </c>
      <c r="K437" s="39" t="str">
        <f t="shared" si="7"/>
        <v>OK</v>
      </c>
      <c r="L437" s="128"/>
      <c r="M437" s="128"/>
      <c r="N437" s="128"/>
      <c r="O437" s="128"/>
      <c r="P437" s="194"/>
      <c r="Q437" s="128"/>
      <c r="R437" s="128"/>
      <c r="S437" s="128"/>
      <c r="T437" s="128"/>
      <c r="U437" s="128"/>
      <c r="V437" s="46"/>
      <c r="W437" s="46"/>
      <c r="X437" s="46"/>
      <c r="Y437" s="46"/>
      <c r="Z437" s="46"/>
    </row>
    <row r="438" spans="1:26" ht="39.950000000000003" customHeight="1" x14ac:dyDescent="0.45">
      <c r="A438" s="155"/>
      <c r="B438" s="157"/>
      <c r="C438" s="66">
        <v>435</v>
      </c>
      <c r="D438" s="75" t="s">
        <v>308</v>
      </c>
      <c r="E438" s="115" t="s">
        <v>956</v>
      </c>
      <c r="F438" s="49" t="s">
        <v>35</v>
      </c>
      <c r="G438" s="49" t="s">
        <v>40</v>
      </c>
      <c r="H438" s="94">
        <v>1.67</v>
      </c>
      <c r="I438" s="32"/>
      <c r="J438" s="38">
        <f>I438-(SUM(L438:Z438))</f>
        <v>0</v>
      </c>
      <c r="K438" s="39" t="str">
        <f t="shared" si="7"/>
        <v>OK</v>
      </c>
      <c r="L438" s="128"/>
      <c r="M438" s="128"/>
      <c r="N438" s="128"/>
      <c r="O438" s="128"/>
      <c r="P438" s="194"/>
      <c r="Q438" s="128"/>
      <c r="R438" s="128"/>
      <c r="S438" s="128"/>
      <c r="T438" s="128"/>
      <c r="U438" s="128"/>
      <c r="V438" s="46"/>
      <c r="W438" s="46"/>
      <c r="X438" s="46"/>
      <c r="Y438" s="46"/>
      <c r="Z438" s="46"/>
    </row>
    <row r="439" spans="1:26" ht="39.950000000000003" customHeight="1" x14ac:dyDescent="0.45">
      <c r="A439" s="155"/>
      <c r="B439" s="157"/>
      <c r="C439" s="66">
        <v>436</v>
      </c>
      <c r="D439" s="75" t="s">
        <v>309</v>
      </c>
      <c r="E439" s="115" t="s">
        <v>956</v>
      </c>
      <c r="F439" s="49" t="s">
        <v>35</v>
      </c>
      <c r="G439" s="49" t="s">
        <v>40</v>
      </c>
      <c r="H439" s="94">
        <v>2.37</v>
      </c>
      <c r="I439" s="32"/>
      <c r="J439" s="38">
        <f>I439-(SUM(L439:Z439))</f>
        <v>0</v>
      </c>
      <c r="K439" s="39" t="str">
        <f t="shared" si="7"/>
        <v>OK</v>
      </c>
      <c r="L439" s="128"/>
      <c r="M439" s="128"/>
      <c r="N439" s="128"/>
      <c r="O439" s="128"/>
      <c r="P439" s="194"/>
      <c r="Q439" s="128"/>
      <c r="R439" s="128"/>
      <c r="S439" s="128"/>
      <c r="T439" s="128"/>
      <c r="U439" s="128"/>
      <c r="V439" s="46"/>
      <c r="W439" s="46"/>
      <c r="X439" s="46"/>
      <c r="Y439" s="46"/>
      <c r="Z439" s="46"/>
    </row>
    <row r="440" spans="1:26" ht="39.950000000000003" customHeight="1" x14ac:dyDescent="0.45">
      <c r="A440" s="155"/>
      <c r="B440" s="157"/>
      <c r="C440" s="66">
        <v>437</v>
      </c>
      <c r="D440" s="75" t="s">
        <v>310</v>
      </c>
      <c r="E440" s="115" t="s">
        <v>956</v>
      </c>
      <c r="F440" s="49" t="s">
        <v>35</v>
      </c>
      <c r="G440" s="49" t="s">
        <v>40</v>
      </c>
      <c r="H440" s="94">
        <v>2.79</v>
      </c>
      <c r="I440" s="32"/>
      <c r="J440" s="38">
        <f>I440-(SUM(L440:Z440))</f>
        <v>0</v>
      </c>
      <c r="K440" s="39" t="str">
        <f t="shared" si="7"/>
        <v>OK</v>
      </c>
      <c r="L440" s="128"/>
      <c r="M440" s="128"/>
      <c r="N440" s="128"/>
      <c r="O440" s="128"/>
      <c r="P440" s="194"/>
      <c r="Q440" s="128"/>
      <c r="R440" s="128"/>
      <c r="S440" s="128"/>
      <c r="T440" s="128"/>
      <c r="U440" s="128"/>
      <c r="V440" s="46"/>
      <c r="W440" s="46"/>
      <c r="X440" s="46"/>
      <c r="Y440" s="46"/>
      <c r="Z440" s="46"/>
    </row>
    <row r="441" spans="1:26" ht="39.950000000000003" customHeight="1" x14ac:dyDescent="0.45">
      <c r="A441" s="155"/>
      <c r="B441" s="157"/>
      <c r="C441" s="66">
        <v>438</v>
      </c>
      <c r="D441" s="75" t="s">
        <v>311</v>
      </c>
      <c r="E441" s="115" t="s">
        <v>948</v>
      </c>
      <c r="F441" s="49" t="s">
        <v>35</v>
      </c>
      <c r="G441" s="49" t="s">
        <v>40</v>
      </c>
      <c r="H441" s="94">
        <v>19.41</v>
      </c>
      <c r="I441" s="32">
        <v>5</v>
      </c>
      <c r="J441" s="38">
        <f>I441-(SUM(L441:Z441))</f>
        <v>4</v>
      </c>
      <c r="K441" s="39" t="str">
        <f t="shared" si="7"/>
        <v>OK</v>
      </c>
      <c r="L441" s="128"/>
      <c r="M441" s="128"/>
      <c r="N441" s="128"/>
      <c r="O441" s="128"/>
      <c r="P441" s="194"/>
      <c r="Q441" s="128"/>
      <c r="R441" s="128"/>
      <c r="S441" s="128"/>
      <c r="T441" s="128">
        <v>1</v>
      </c>
      <c r="U441" s="128"/>
      <c r="V441" s="46"/>
      <c r="W441" s="46"/>
      <c r="X441" s="46"/>
      <c r="Y441" s="46"/>
      <c r="Z441" s="46"/>
    </row>
    <row r="442" spans="1:26" ht="39.950000000000003" customHeight="1" x14ac:dyDescent="0.45">
      <c r="A442" s="155"/>
      <c r="B442" s="157"/>
      <c r="C442" s="66">
        <v>439</v>
      </c>
      <c r="D442" s="75" t="s">
        <v>312</v>
      </c>
      <c r="E442" s="115" t="s">
        <v>948</v>
      </c>
      <c r="F442" s="49" t="s">
        <v>35</v>
      </c>
      <c r="G442" s="49" t="s">
        <v>40</v>
      </c>
      <c r="H442" s="94">
        <v>20.309999999999999</v>
      </c>
      <c r="I442" s="32">
        <v>5</v>
      </c>
      <c r="J442" s="38">
        <f>I442-(SUM(L442:Z442))</f>
        <v>5</v>
      </c>
      <c r="K442" s="39" t="str">
        <f t="shared" si="7"/>
        <v>OK</v>
      </c>
      <c r="L442" s="128"/>
      <c r="M442" s="128"/>
      <c r="N442" s="128"/>
      <c r="O442" s="128"/>
      <c r="P442" s="194"/>
      <c r="Q442" s="128"/>
      <c r="R442" s="128"/>
      <c r="S442" s="128"/>
      <c r="T442" s="128"/>
      <c r="U442" s="128"/>
      <c r="V442" s="46"/>
      <c r="W442" s="46"/>
      <c r="X442" s="46"/>
      <c r="Y442" s="46"/>
      <c r="Z442" s="46"/>
    </row>
    <row r="443" spans="1:26" ht="39.950000000000003" customHeight="1" x14ac:dyDescent="0.45">
      <c r="A443" s="155"/>
      <c r="B443" s="157"/>
      <c r="C443" s="66">
        <v>440</v>
      </c>
      <c r="D443" s="75" t="s">
        <v>313</v>
      </c>
      <c r="E443" s="115" t="s">
        <v>948</v>
      </c>
      <c r="F443" s="49" t="s">
        <v>35</v>
      </c>
      <c r="G443" s="49" t="s">
        <v>40</v>
      </c>
      <c r="H443" s="94">
        <v>10.55</v>
      </c>
      <c r="I443" s="32">
        <v>5</v>
      </c>
      <c r="J443" s="38">
        <f>I443-(SUM(L443:Z443))</f>
        <v>4</v>
      </c>
      <c r="K443" s="39" t="str">
        <f t="shared" si="7"/>
        <v>OK</v>
      </c>
      <c r="L443" s="128"/>
      <c r="M443" s="128"/>
      <c r="N443" s="128"/>
      <c r="O443" s="128"/>
      <c r="P443" s="194"/>
      <c r="Q443" s="128"/>
      <c r="R443" s="128"/>
      <c r="S443" s="128"/>
      <c r="T443" s="128">
        <v>1</v>
      </c>
      <c r="U443" s="128"/>
      <c r="V443" s="46"/>
      <c r="W443" s="46"/>
      <c r="X443" s="46"/>
      <c r="Y443" s="46"/>
      <c r="Z443" s="46"/>
    </row>
    <row r="444" spans="1:26" ht="39.950000000000003" customHeight="1" x14ac:dyDescent="0.45">
      <c r="A444" s="155"/>
      <c r="B444" s="157"/>
      <c r="C444" s="66">
        <v>441</v>
      </c>
      <c r="D444" s="75" t="s">
        <v>314</v>
      </c>
      <c r="E444" s="115" t="s">
        <v>948</v>
      </c>
      <c r="F444" s="49" t="s">
        <v>35</v>
      </c>
      <c r="G444" s="49" t="s">
        <v>40</v>
      </c>
      <c r="H444" s="94">
        <v>1.34</v>
      </c>
      <c r="I444" s="32"/>
      <c r="J444" s="38">
        <f>I444-(SUM(L444:Z444))</f>
        <v>0</v>
      </c>
      <c r="K444" s="39" t="str">
        <f t="shared" si="7"/>
        <v>OK</v>
      </c>
      <c r="L444" s="128"/>
      <c r="M444" s="128"/>
      <c r="N444" s="128"/>
      <c r="O444" s="128"/>
      <c r="P444" s="194"/>
      <c r="Q444" s="128"/>
      <c r="R444" s="128"/>
      <c r="S444" s="128"/>
      <c r="T444" s="128"/>
      <c r="U444" s="128"/>
      <c r="V444" s="46"/>
      <c r="W444" s="46"/>
      <c r="X444" s="46"/>
      <c r="Y444" s="46"/>
      <c r="Z444" s="46"/>
    </row>
    <row r="445" spans="1:26" ht="39.950000000000003" customHeight="1" x14ac:dyDescent="0.45">
      <c r="A445" s="155"/>
      <c r="B445" s="157"/>
      <c r="C445" s="66">
        <v>442</v>
      </c>
      <c r="D445" s="75" t="s">
        <v>315</v>
      </c>
      <c r="E445" s="115" t="s">
        <v>948</v>
      </c>
      <c r="F445" s="49" t="s">
        <v>35</v>
      </c>
      <c r="G445" s="49" t="s">
        <v>40</v>
      </c>
      <c r="H445" s="94">
        <v>5.58</v>
      </c>
      <c r="I445" s="32">
        <v>10</v>
      </c>
      <c r="J445" s="38">
        <f>I445-(SUM(L445:Z445))</f>
        <v>9</v>
      </c>
      <c r="K445" s="39" t="str">
        <f t="shared" si="7"/>
        <v>OK</v>
      </c>
      <c r="L445" s="128"/>
      <c r="M445" s="128"/>
      <c r="N445" s="128"/>
      <c r="O445" s="128"/>
      <c r="P445" s="194"/>
      <c r="Q445" s="128"/>
      <c r="R445" s="128"/>
      <c r="S445" s="128"/>
      <c r="T445" s="128">
        <v>1</v>
      </c>
      <c r="U445" s="128"/>
      <c r="V445" s="46"/>
      <c r="W445" s="46"/>
      <c r="X445" s="46"/>
      <c r="Y445" s="46"/>
      <c r="Z445" s="46"/>
    </row>
    <row r="446" spans="1:26" ht="39.950000000000003" customHeight="1" x14ac:dyDescent="0.45">
      <c r="A446" s="155"/>
      <c r="B446" s="157"/>
      <c r="C446" s="66">
        <v>443</v>
      </c>
      <c r="D446" s="75" t="s">
        <v>316</v>
      </c>
      <c r="E446" s="115" t="s">
        <v>948</v>
      </c>
      <c r="F446" s="49" t="s">
        <v>35</v>
      </c>
      <c r="G446" s="49" t="s">
        <v>40</v>
      </c>
      <c r="H446" s="94">
        <v>14.9</v>
      </c>
      <c r="I446" s="32"/>
      <c r="J446" s="38">
        <f>I446-(SUM(L446:Z446))</f>
        <v>0</v>
      </c>
      <c r="K446" s="39" t="str">
        <f t="shared" si="7"/>
        <v>OK</v>
      </c>
      <c r="L446" s="128"/>
      <c r="M446" s="128"/>
      <c r="N446" s="128"/>
      <c r="O446" s="128"/>
      <c r="P446" s="194"/>
      <c r="Q446" s="128"/>
      <c r="R446" s="128"/>
      <c r="S446" s="128"/>
      <c r="T446" s="128"/>
      <c r="U446" s="128"/>
      <c r="V446" s="46"/>
      <c r="W446" s="46"/>
      <c r="X446" s="46"/>
      <c r="Y446" s="46"/>
      <c r="Z446" s="46"/>
    </row>
    <row r="447" spans="1:26" ht="39.950000000000003" customHeight="1" x14ac:dyDescent="0.45">
      <c r="A447" s="155"/>
      <c r="B447" s="157"/>
      <c r="C447" s="66">
        <v>444</v>
      </c>
      <c r="D447" s="75" t="s">
        <v>317</v>
      </c>
      <c r="E447" s="115" t="s">
        <v>948</v>
      </c>
      <c r="F447" s="49" t="s">
        <v>35</v>
      </c>
      <c r="G447" s="49" t="s">
        <v>40</v>
      </c>
      <c r="H447" s="94">
        <v>4.8899999999999997</v>
      </c>
      <c r="I447" s="32"/>
      <c r="J447" s="38">
        <f>I447-(SUM(L447:Z447))</f>
        <v>0</v>
      </c>
      <c r="K447" s="39" t="str">
        <f t="shared" si="7"/>
        <v>OK</v>
      </c>
      <c r="L447" s="128"/>
      <c r="M447" s="128"/>
      <c r="N447" s="128"/>
      <c r="O447" s="128"/>
      <c r="P447" s="194"/>
      <c r="Q447" s="128"/>
      <c r="R447" s="128"/>
      <c r="S447" s="128"/>
      <c r="T447" s="128"/>
      <c r="U447" s="128"/>
      <c r="V447" s="46"/>
      <c r="W447" s="46"/>
      <c r="X447" s="46"/>
      <c r="Y447" s="46"/>
      <c r="Z447" s="46"/>
    </row>
    <row r="448" spans="1:26" ht="39.950000000000003" customHeight="1" x14ac:dyDescent="0.45">
      <c r="A448" s="155"/>
      <c r="B448" s="157"/>
      <c r="C448" s="66">
        <v>445</v>
      </c>
      <c r="D448" s="75" t="s">
        <v>318</v>
      </c>
      <c r="E448" s="115" t="s">
        <v>948</v>
      </c>
      <c r="F448" s="49" t="s">
        <v>35</v>
      </c>
      <c r="G448" s="49" t="s">
        <v>40</v>
      </c>
      <c r="H448" s="94">
        <v>5.79</v>
      </c>
      <c r="I448" s="32"/>
      <c r="J448" s="38">
        <f>I448-(SUM(L448:Z448))</f>
        <v>0</v>
      </c>
      <c r="K448" s="39" t="str">
        <f t="shared" si="7"/>
        <v>OK</v>
      </c>
      <c r="L448" s="128"/>
      <c r="M448" s="128"/>
      <c r="N448" s="128"/>
      <c r="O448" s="128"/>
      <c r="P448" s="194"/>
      <c r="Q448" s="128"/>
      <c r="R448" s="128"/>
      <c r="S448" s="128"/>
      <c r="T448" s="128"/>
      <c r="U448" s="128"/>
      <c r="V448" s="46"/>
      <c r="W448" s="46"/>
      <c r="X448" s="46"/>
      <c r="Y448" s="46"/>
      <c r="Z448" s="46"/>
    </row>
    <row r="449" spans="1:26" ht="39.950000000000003" customHeight="1" x14ac:dyDescent="0.45">
      <c r="A449" s="155"/>
      <c r="B449" s="157"/>
      <c r="C449" s="66">
        <v>446</v>
      </c>
      <c r="D449" s="75" t="s">
        <v>319</v>
      </c>
      <c r="E449" s="115" t="s">
        <v>948</v>
      </c>
      <c r="F449" s="49" t="s">
        <v>35</v>
      </c>
      <c r="G449" s="49" t="s">
        <v>40</v>
      </c>
      <c r="H449" s="94">
        <v>4.26</v>
      </c>
      <c r="I449" s="32"/>
      <c r="J449" s="38">
        <f>I449-(SUM(L449:Z449))</f>
        <v>0</v>
      </c>
      <c r="K449" s="39" t="str">
        <f t="shared" si="7"/>
        <v>OK</v>
      </c>
      <c r="L449" s="128"/>
      <c r="M449" s="128"/>
      <c r="N449" s="128"/>
      <c r="O449" s="128"/>
      <c r="P449" s="194"/>
      <c r="Q449" s="128"/>
      <c r="R449" s="128"/>
      <c r="S449" s="128"/>
      <c r="T449" s="128"/>
      <c r="U449" s="128"/>
      <c r="V449" s="46"/>
      <c r="W449" s="46"/>
      <c r="X449" s="46"/>
      <c r="Y449" s="46"/>
      <c r="Z449" s="46"/>
    </row>
    <row r="450" spans="1:26" ht="39.950000000000003" customHeight="1" x14ac:dyDescent="0.45">
      <c r="A450" s="155"/>
      <c r="B450" s="157"/>
      <c r="C450" s="66">
        <v>447</v>
      </c>
      <c r="D450" s="75" t="s">
        <v>320</v>
      </c>
      <c r="E450" s="115" t="s">
        <v>948</v>
      </c>
      <c r="F450" s="49" t="s">
        <v>35</v>
      </c>
      <c r="G450" s="49" t="s">
        <v>40</v>
      </c>
      <c r="H450" s="94">
        <v>3.16</v>
      </c>
      <c r="I450" s="32"/>
      <c r="J450" s="38">
        <f>I450-(SUM(L450:Z450))</f>
        <v>0</v>
      </c>
      <c r="K450" s="39" t="str">
        <f t="shared" si="7"/>
        <v>OK</v>
      </c>
      <c r="L450" s="128"/>
      <c r="M450" s="128"/>
      <c r="N450" s="128"/>
      <c r="O450" s="128"/>
      <c r="P450" s="194"/>
      <c r="Q450" s="128"/>
      <c r="R450" s="128"/>
      <c r="S450" s="128"/>
      <c r="T450" s="128"/>
      <c r="U450" s="128"/>
      <c r="V450" s="46"/>
      <c r="W450" s="46"/>
      <c r="X450" s="46"/>
      <c r="Y450" s="46"/>
      <c r="Z450" s="46"/>
    </row>
    <row r="451" spans="1:26" ht="39.950000000000003" customHeight="1" x14ac:dyDescent="0.45">
      <c r="A451" s="155"/>
      <c r="B451" s="157"/>
      <c r="C451" s="66">
        <v>448</v>
      </c>
      <c r="D451" s="75" t="s">
        <v>321</v>
      </c>
      <c r="E451" s="115" t="s">
        <v>948</v>
      </c>
      <c r="F451" s="49" t="s">
        <v>35</v>
      </c>
      <c r="G451" s="49" t="s">
        <v>40</v>
      </c>
      <c r="H451" s="94">
        <v>2.63</v>
      </c>
      <c r="I451" s="32"/>
      <c r="J451" s="38">
        <f>I451-(SUM(L451:Z451))</f>
        <v>0</v>
      </c>
      <c r="K451" s="39" t="str">
        <f t="shared" si="7"/>
        <v>OK</v>
      </c>
      <c r="L451" s="128"/>
      <c r="M451" s="128"/>
      <c r="N451" s="128"/>
      <c r="O451" s="128"/>
      <c r="P451" s="194"/>
      <c r="Q451" s="128"/>
      <c r="R451" s="128"/>
      <c r="S451" s="128"/>
      <c r="T451" s="128"/>
      <c r="U451" s="128"/>
      <c r="V451" s="46"/>
      <c r="W451" s="46"/>
      <c r="X451" s="46"/>
      <c r="Y451" s="46"/>
      <c r="Z451" s="46"/>
    </row>
    <row r="452" spans="1:26" ht="39.950000000000003" customHeight="1" x14ac:dyDescent="0.45">
      <c r="A452" s="155"/>
      <c r="B452" s="157"/>
      <c r="C452" s="66">
        <v>449</v>
      </c>
      <c r="D452" s="75" t="s">
        <v>322</v>
      </c>
      <c r="E452" s="115" t="s">
        <v>948</v>
      </c>
      <c r="F452" s="49" t="s">
        <v>35</v>
      </c>
      <c r="G452" s="49" t="s">
        <v>40</v>
      </c>
      <c r="H452" s="94">
        <v>4.0999999999999996</v>
      </c>
      <c r="I452" s="32"/>
      <c r="J452" s="38">
        <f>I452-(SUM(L452:Z452))</f>
        <v>0</v>
      </c>
      <c r="K452" s="39" t="str">
        <f t="shared" si="7"/>
        <v>OK</v>
      </c>
      <c r="L452" s="128"/>
      <c r="M452" s="128"/>
      <c r="N452" s="128"/>
      <c r="O452" s="128"/>
      <c r="P452" s="194"/>
      <c r="Q452" s="128"/>
      <c r="R452" s="128"/>
      <c r="S452" s="128"/>
      <c r="T452" s="128"/>
      <c r="U452" s="128"/>
      <c r="V452" s="46"/>
      <c r="W452" s="46"/>
      <c r="X452" s="46"/>
      <c r="Y452" s="46"/>
      <c r="Z452" s="46"/>
    </row>
    <row r="453" spans="1:26" ht="39.950000000000003" customHeight="1" x14ac:dyDescent="0.45">
      <c r="A453" s="155"/>
      <c r="B453" s="157"/>
      <c r="C453" s="66">
        <v>450</v>
      </c>
      <c r="D453" s="75" t="s">
        <v>323</v>
      </c>
      <c r="E453" s="115" t="s">
        <v>948</v>
      </c>
      <c r="F453" s="49" t="s">
        <v>35</v>
      </c>
      <c r="G453" s="49" t="s">
        <v>40</v>
      </c>
      <c r="H453" s="94">
        <v>2.82</v>
      </c>
      <c r="I453" s="32"/>
      <c r="J453" s="38">
        <f>I453-(SUM(L453:Z453))</f>
        <v>0</v>
      </c>
      <c r="K453" s="39" t="str">
        <f t="shared" ref="K453:K516" si="8">IF(J453&lt;0,"ATENÇÃO","OK")</f>
        <v>OK</v>
      </c>
      <c r="L453" s="128"/>
      <c r="M453" s="128"/>
      <c r="N453" s="128"/>
      <c r="O453" s="128"/>
      <c r="P453" s="194"/>
      <c r="Q453" s="128"/>
      <c r="R453" s="128"/>
      <c r="S453" s="128"/>
      <c r="T453" s="128"/>
      <c r="U453" s="128"/>
      <c r="V453" s="46"/>
      <c r="W453" s="46"/>
      <c r="X453" s="46"/>
      <c r="Y453" s="46"/>
      <c r="Z453" s="46"/>
    </row>
    <row r="454" spans="1:26" ht="39.950000000000003" customHeight="1" x14ac:dyDescent="0.45">
      <c r="A454" s="155"/>
      <c r="B454" s="157"/>
      <c r="C454" s="66">
        <v>451</v>
      </c>
      <c r="D454" s="75" t="s">
        <v>324</v>
      </c>
      <c r="E454" s="115" t="s">
        <v>948</v>
      </c>
      <c r="F454" s="49" t="s">
        <v>35</v>
      </c>
      <c r="G454" s="49" t="s">
        <v>40</v>
      </c>
      <c r="H454" s="94">
        <v>4.25</v>
      </c>
      <c r="I454" s="32"/>
      <c r="J454" s="38">
        <f>I454-(SUM(L454:Z454))</f>
        <v>0</v>
      </c>
      <c r="K454" s="39" t="str">
        <f t="shared" si="8"/>
        <v>OK</v>
      </c>
      <c r="L454" s="128"/>
      <c r="M454" s="128"/>
      <c r="N454" s="128"/>
      <c r="O454" s="128"/>
      <c r="P454" s="194"/>
      <c r="Q454" s="128"/>
      <c r="R454" s="128"/>
      <c r="S454" s="128"/>
      <c r="T454" s="128"/>
      <c r="U454" s="128"/>
      <c r="V454" s="46"/>
      <c r="W454" s="46"/>
      <c r="X454" s="46"/>
      <c r="Y454" s="46"/>
      <c r="Z454" s="46"/>
    </row>
    <row r="455" spans="1:26" ht="39.950000000000003" customHeight="1" x14ac:dyDescent="0.45">
      <c r="A455" s="155"/>
      <c r="B455" s="157"/>
      <c r="C455" s="66">
        <v>452</v>
      </c>
      <c r="D455" s="75" t="s">
        <v>325</v>
      </c>
      <c r="E455" s="115" t="s">
        <v>948</v>
      </c>
      <c r="F455" s="49" t="s">
        <v>35</v>
      </c>
      <c r="G455" s="49" t="s">
        <v>40</v>
      </c>
      <c r="H455" s="94">
        <v>1.57</v>
      </c>
      <c r="I455" s="32"/>
      <c r="J455" s="38">
        <f>I455-(SUM(L455:Z455))</f>
        <v>0</v>
      </c>
      <c r="K455" s="39" t="str">
        <f t="shared" si="8"/>
        <v>OK</v>
      </c>
      <c r="L455" s="128"/>
      <c r="M455" s="128"/>
      <c r="N455" s="128"/>
      <c r="O455" s="128"/>
      <c r="P455" s="194"/>
      <c r="Q455" s="128"/>
      <c r="R455" s="128"/>
      <c r="S455" s="128"/>
      <c r="T455" s="128"/>
      <c r="U455" s="128"/>
      <c r="V455" s="46"/>
      <c r="W455" s="46"/>
      <c r="X455" s="46"/>
      <c r="Y455" s="46"/>
      <c r="Z455" s="46"/>
    </row>
    <row r="456" spans="1:26" ht="39.950000000000003" customHeight="1" x14ac:dyDescent="0.45">
      <c r="A456" s="155"/>
      <c r="B456" s="157"/>
      <c r="C456" s="66">
        <v>453</v>
      </c>
      <c r="D456" s="75" t="s">
        <v>326</v>
      </c>
      <c r="E456" s="115" t="s">
        <v>948</v>
      </c>
      <c r="F456" s="49" t="s">
        <v>35</v>
      </c>
      <c r="G456" s="49" t="s">
        <v>40</v>
      </c>
      <c r="H456" s="94">
        <v>7.85</v>
      </c>
      <c r="I456" s="32"/>
      <c r="J456" s="38">
        <f>I456-(SUM(L456:Z456))</f>
        <v>0</v>
      </c>
      <c r="K456" s="39" t="str">
        <f t="shared" si="8"/>
        <v>OK</v>
      </c>
      <c r="L456" s="128"/>
      <c r="M456" s="128"/>
      <c r="N456" s="128"/>
      <c r="O456" s="128"/>
      <c r="P456" s="194"/>
      <c r="Q456" s="128"/>
      <c r="R456" s="128"/>
      <c r="S456" s="128"/>
      <c r="T456" s="128"/>
      <c r="U456" s="128"/>
      <c r="V456" s="46"/>
      <c r="W456" s="46"/>
      <c r="X456" s="46"/>
      <c r="Y456" s="46"/>
      <c r="Z456" s="46"/>
    </row>
    <row r="457" spans="1:26" ht="39.950000000000003" customHeight="1" x14ac:dyDescent="0.45">
      <c r="A457" s="155"/>
      <c r="B457" s="157"/>
      <c r="C457" s="66">
        <v>454</v>
      </c>
      <c r="D457" s="75" t="s">
        <v>327</v>
      </c>
      <c r="E457" s="115" t="s">
        <v>948</v>
      </c>
      <c r="F457" s="49" t="s">
        <v>35</v>
      </c>
      <c r="G457" s="49" t="s">
        <v>40</v>
      </c>
      <c r="H457" s="94">
        <v>8.91</v>
      </c>
      <c r="I457" s="32"/>
      <c r="J457" s="38">
        <f>I457-(SUM(L457:Z457))</f>
        <v>0</v>
      </c>
      <c r="K457" s="39" t="str">
        <f t="shared" si="8"/>
        <v>OK</v>
      </c>
      <c r="L457" s="128"/>
      <c r="M457" s="128"/>
      <c r="N457" s="128"/>
      <c r="O457" s="128"/>
      <c r="P457" s="194"/>
      <c r="Q457" s="128"/>
      <c r="R457" s="128"/>
      <c r="S457" s="128"/>
      <c r="T457" s="128"/>
      <c r="U457" s="128"/>
      <c r="V457" s="46"/>
      <c r="W457" s="46"/>
      <c r="X457" s="46"/>
      <c r="Y457" s="46"/>
      <c r="Z457" s="46"/>
    </row>
    <row r="458" spans="1:26" ht="39.950000000000003" customHeight="1" x14ac:dyDescent="0.45">
      <c r="A458" s="155"/>
      <c r="B458" s="157"/>
      <c r="C458" s="66">
        <v>455</v>
      </c>
      <c r="D458" s="75" t="s">
        <v>328</v>
      </c>
      <c r="E458" s="115" t="s">
        <v>948</v>
      </c>
      <c r="F458" s="49" t="s">
        <v>35</v>
      </c>
      <c r="G458" s="49" t="s">
        <v>40</v>
      </c>
      <c r="H458" s="94">
        <v>9.02</v>
      </c>
      <c r="I458" s="32"/>
      <c r="J458" s="38">
        <f>I458-(SUM(L458:Z458))</f>
        <v>0</v>
      </c>
      <c r="K458" s="39" t="str">
        <f t="shared" si="8"/>
        <v>OK</v>
      </c>
      <c r="L458" s="128"/>
      <c r="M458" s="128"/>
      <c r="N458" s="128"/>
      <c r="O458" s="128"/>
      <c r="P458" s="194"/>
      <c r="Q458" s="128"/>
      <c r="R458" s="128"/>
      <c r="S458" s="128"/>
      <c r="T458" s="128"/>
      <c r="U458" s="128"/>
      <c r="V458" s="46"/>
      <c r="W458" s="46"/>
      <c r="X458" s="46"/>
      <c r="Y458" s="46"/>
      <c r="Z458" s="46"/>
    </row>
    <row r="459" spans="1:26" ht="39.950000000000003" customHeight="1" x14ac:dyDescent="0.45">
      <c r="A459" s="155"/>
      <c r="B459" s="157"/>
      <c r="C459" s="66">
        <v>456</v>
      </c>
      <c r="D459" s="75" t="s">
        <v>329</v>
      </c>
      <c r="E459" s="115" t="s">
        <v>948</v>
      </c>
      <c r="F459" s="49" t="s">
        <v>35</v>
      </c>
      <c r="G459" s="49" t="s">
        <v>40</v>
      </c>
      <c r="H459" s="94">
        <v>1.0900000000000001</v>
      </c>
      <c r="I459" s="32"/>
      <c r="J459" s="38">
        <f>I459-(SUM(L459:Z459))</f>
        <v>0</v>
      </c>
      <c r="K459" s="39" t="str">
        <f t="shared" si="8"/>
        <v>OK</v>
      </c>
      <c r="L459" s="128"/>
      <c r="M459" s="128"/>
      <c r="N459" s="128"/>
      <c r="O459" s="128"/>
      <c r="P459" s="194"/>
      <c r="Q459" s="128"/>
      <c r="R459" s="128"/>
      <c r="S459" s="128"/>
      <c r="T459" s="128"/>
      <c r="U459" s="128"/>
      <c r="V459" s="46"/>
      <c r="W459" s="46"/>
      <c r="X459" s="46"/>
      <c r="Y459" s="46"/>
      <c r="Z459" s="46"/>
    </row>
    <row r="460" spans="1:26" ht="39.950000000000003" customHeight="1" x14ac:dyDescent="0.45">
      <c r="A460" s="155"/>
      <c r="B460" s="157"/>
      <c r="C460" s="66">
        <v>457</v>
      </c>
      <c r="D460" s="75" t="s">
        <v>330</v>
      </c>
      <c r="E460" s="115" t="s">
        <v>948</v>
      </c>
      <c r="F460" s="49" t="s">
        <v>35</v>
      </c>
      <c r="G460" s="49" t="s">
        <v>40</v>
      </c>
      <c r="H460" s="94">
        <v>2.2000000000000002</v>
      </c>
      <c r="I460" s="32"/>
      <c r="J460" s="38">
        <f>I460-(SUM(L460:Z460))</f>
        <v>0</v>
      </c>
      <c r="K460" s="39" t="str">
        <f t="shared" si="8"/>
        <v>OK</v>
      </c>
      <c r="L460" s="128"/>
      <c r="M460" s="128"/>
      <c r="N460" s="128"/>
      <c r="O460" s="128"/>
      <c r="P460" s="194"/>
      <c r="Q460" s="128"/>
      <c r="R460" s="128"/>
      <c r="S460" s="128"/>
      <c r="T460" s="128"/>
      <c r="U460" s="128"/>
      <c r="V460" s="46"/>
      <c r="W460" s="46"/>
      <c r="X460" s="46"/>
      <c r="Y460" s="46"/>
      <c r="Z460" s="46"/>
    </row>
    <row r="461" spans="1:26" ht="39.950000000000003" customHeight="1" x14ac:dyDescent="0.45">
      <c r="A461" s="155"/>
      <c r="B461" s="157"/>
      <c r="C461" s="66">
        <v>458</v>
      </c>
      <c r="D461" s="75" t="s">
        <v>331</v>
      </c>
      <c r="E461" s="115" t="s">
        <v>948</v>
      </c>
      <c r="F461" s="49" t="s">
        <v>35</v>
      </c>
      <c r="G461" s="49" t="s">
        <v>40</v>
      </c>
      <c r="H461" s="94">
        <v>3.71</v>
      </c>
      <c r="I461" s="32"/>
      <c r="J461" s="38">
        <f>I461-(SUM(L461:Z461))</f>
        <v>0</v>
      </c>
      <c r="K461" s="39" t="str">
        <f t="shared" si="8"/>
        <v>OK</v>
      </c>
      <c r="L461" s="128"/>
      <c r="M461" s="128"/>
      <c r="N461" s="128"/>
      <c r="O461" s="128"/>
      <c r="P461" s="194"/>
      <c r="Q461" s="128"/>
      <c r="R461" s="128"/>
      <c r="S461" s="128"/>
      <c r="T461" s="128"/>
      <c r="U461" s="128"/>
      <c r="V461" s="46"/>
      <c r="W461" s="46"/>
      <c r="X461" s="46"/>
      <c r="Y461" s="46"/>
      <c r="Z461" s="46"/>
    </row>
    <row r="462" spans="1:26" ht="39.950000000000003" customHeight="1" x14ac:dyDescent="0.45">
      <c r="A462" s="155"/>
      <c r="B462" s="157"/>
      <c r="C462" s="66">
        <v>459</v>
      </c>
      <c r="D462" s="75" t="s">
        <v>332</v>
      </c>
      <c r="E462" s="115" t="s">
        <v>948</v>
      </c>
      <c r="F462" s="49" t="s">
        <v>35</v>
      </c>
      <c r="G462" s="49" t="s">
        <v>40</v>
      </c>
      <c r="H462" s="94">
        <v>6.8</v>
      </c>
      <c r="I462" s="32"/>
      <c r="J462" s="38">
        <f>I462-(SUM(L462:Z462))</f>
        <v>0</v>
      </c>
      <c r="K462" s="39" t="str">
        <f t="shared" si="8"/>
        <v>OK</v>
      </c>
      <c r="L462" s="128"/>
      <c r="M462" s="128"/>
      <c r="N462" s="128"/>
      <c r="O462" s="128"/>
      <c r="P462" s="194"/>
      <c r="Q462" s="128"/>
      <c r="R462" s="128"/>
      <c r="S462" s="128"/>
      <c r="T462" s="128"/>
      <c r="U462" s="128"/>
      <c r="V462" s="46"/>
      <c r="W462" s="46"/>
      <c r="X462" s="46"/>
      <c r="Y462" s="46"/>
      <c r="Z462" s="46"/>
    </row>
    <row r="463" spans="1:26" ht="39.950000000000003" customHeight="1" x14ac:dyDescent="0.45">
      <c r="A463" s="155"/>
      <c r="B463" s="157"/>
      <c r="C463" s="66">
        <v>460</v>
      </c>
      <c r="D463" s="75" t="s">
        <v>333</v>
      </c>
      <c r="E463" s="115" t="s">
        <v>948</v>
      </c>
      <c r="F463" s="49" t="s">
        <v>35</v>
      </c>
      <c r="G463" s="49" t="s">
        <v>40</v>
      </c>
      <c r="H463" s="94">
        <v>2.66</v>
      </c>
      <c r="I463" s="32"/>
      <c r="J463" s="38">
        <f>I463-(SUM(L463:Z463))</f>
        <v>0</v>
      </c>
      <c r="K463" s="39" t="str">
        <f t="shared" si="8"/>
        <v>OK</v>
      </c>
      <c r="L463" s="128"/>
      <c r="M463" s="128"/>
      <c r="N463" s="128"/>
      <c r="O463" s="128"/>
      <c r="P463" s="194"/>
      <c r="Q463" s="128"/>
      <c r="R463" s="128"/>
      <c r="S463" s="128"/>
      <c r="T463" s="128"/>
      <c r="U463" s="128"/>
      <c r="V463" s="46"/>
      <c r="W463" s="46"/>
      <c r="X463" s="46"/>
      <c r="Y463" s="46"/>
      <c r="Z463" s="46"/>
    </row>
    <row r="464" spans="1:26" ht="39.950000000000003" customHeight="1" x14ac:dyDescent="0.45">
      <c r="A464" s="155"/>
      <c r="B464" s="157"/>
      <c r="C464" s="66">
        <v>461</v>
      </c>
      <c r="D464" s="75" t="s">
        <v>334</v>
      </c>
      <c r="E464" s="115" t="s">
        <v>948</v>
      </c>
      <c r="F464" s="49" t="s">
        <v>35</v>
      </c>
      <c r="G464" s="49" t="s">
        <v>40</v>
      </c>
      <c r="H464" s="94">
        <v>5.69</v>
      </c>
      <c r="I464" s="32"/>
      <c r="J464" s="38">
        <f>I464-(SUM(L464:Z464))</f>
        <v>0</v>
      </c>
      <c r="K464" s="39" t="str">
        <f t="shared" si="8"/>
        <v>OK</v>
      </c>
      <c r="L464" s="128"/>
      <c r="M464" s="128"/>
      <c r="N464" s="128"/>
      <c r="O464" s="128"/>
      <c r="P464" s="194"/>
      <c r="Q464" s="128"/>
      <c r="R464" s="128"/>
      <c r="S464" s="128"/>
      <c r="T464" s="128"/>
      <c r="U464" s="128"/>
      <c r="V464" s="46"/>
      <c r="W464" s="46"/>
      <c r="X464" s="46"/>
      <c r="Y464" s="46"/>
      <c r="Z464" s="46"/>
    </row>
    <row r="465" spans="1:26" ht="39.950000000000003" customHeight="1" x14ac:dyDescent="0.45">
      <c r="A465" s="155"/>
      <c r="B465" s="157"/>
      <c r="C465" s="66">
        <v>462</v>
      </c>
      <c r="D465" s="75" t="s">
        <v>335</v>
      </c>
      <c r="E465" s="115" t="s">
        <v>948</v>
      </c>
      <c r="F465" s="49" t="s">
        <v>35</v>
      </c>
      <c r="G465" s="49" t="s">
        <v>40</v>
      </c>
      <c r="H465" s="94">
        <v>1.8</v>
      </c>
      <c r="I465" s="32"/>
      <c r="J465" s="38">
        <f>I465-(SUM(L465:Z465))</f>
        <v>0</v>
      </c>
      <c r="K465" s="39" t="str">
        <f t="shared" si="8"/>
        <v>OK</v>
      </c>
      <c r="L465" s="128"/>
      <c r="M465" s="128"/>
      <c r="N465" s="128"/>
      <c r="O465" s="128"/>
      <c r="P465" s="194"/>
      <c r="Q465" s="128"/>
      <c r="R465" s="128"/>
      <c r="S465" s="128"/>
      <c r="T465" s="128"/>
      <c r="U465" s="128"/>
      <c r="V465" s="46"/>
      <c r="W465" s="46"/>
      <c r="X465" s="46"/>
      <c r="Y465" s="46"/>
      <c r="Z465" s="46"/>
    </row>
    <row r="466" spans="1:26" ht="39.950000000000003" customHeight="1" x14ac:dyDescent="0.45">
      <c r="A466" s="155"/>
      <c r="B466" s="157"/>
      <c r="C466" s="66">
        <v>463</v>
      </c>
      <c r="D466" s="75" t="s">
        <v>336</v>
      </c>
      <c r="E466" s="115" t="s">
        <v>948</v>
      </c>
      <c r="F466" s="49" t="s">
        <v>35</v>
      </c>
      <c r="G466" s="49" t="s">
        <v>40</v>
      </c>
      <c r="H466" s="94">
        <v>7.31</v>
      </c>
      <c r="I466" s="32"/>
      <c r="J466" s="38">
        <f>I466-(SUM(L466:Z466))</f>
        <v>0</v>
      </c>
      <c r="K466" s="39" t="str">
        <f t="shared" si="8"/>
        <v>OK</v>
      </c>
      <c r="L466" s="128"/>
      <c r="M466" s="128"/>
      <c r="N466" s="128"/>
      <c r="O466" s="128"/>
      <c r="P466" s="194"/>
      <c r="Q466" s="128"/>
      <c r="R466" s="128"/>
      <c r="S466" s="128"/>
      <c r="T466" s="128"/>
      <c r="U466" s="128"/>
      <c r="V466" s="46"/>
      <c r="W466" s="46"/>
      <c r="X466" s="46"/>
      <c r="Y466" s="46"/>
      <c r="Z466" s="46"/>
    </row>
    <row r="467" spans="1:26" ht="39.950000000000003" customHeight="1" x14ac:dyDescent="0.45">
      <c r="A467" s="155"/>
      <c r="B467" s="157"/>
      <c r="C467" s="66">
        <v>464</v>
      </c>
      <c r="D467" s="75" t="s">
        <v>337</v>
      </c>
      <c r="E467" s="115" t="s">
        <v>957</v>
      </c>
      <c r="F467" s="49" t="s">
        <v>4</v>
      </c>
      <c r="G467" s="49" t="s">
        <v>40</v>
      </c>
      <c r="H467" s="94">
        <v>9.25</v>
      </c>
      <c r="I467" s="32"/>
      <c r="J467" s="38">
        <f>I467-(SUM(L467:Z467))</f>
        <v>0</v>
      </c>
      <c r="K467" s="39" t="str">
        <f t="shared" si="8"/>
        <v>OK</v>
      </c>
      <c r="L467" s="128"/>
      <c r="M467" s="128"/>
      <c r="N467" s="128"/>
      <c r="O467" s="128"/>
      <c r="P467" s="194"/>
      <c r="Q467" s="128"/>
      <c r="R467" s="128"/>
      <c r="S467" s="128"/>
      <c r="T467" s="128"/>
      <c r="U467" s="128"/>
      <c r="V467" s="46"/>
      <c r="W467" s="46"/>
      <c r="X467" s="46"/>
      <c r="Y467" s="46"/>
      <c r="Z467" s="46"/>
    </row>
    <row r="468" spans="1:26" ht="39.950000000000003" customHeight="1" x14ac:dyDescent="0.45">
      <c r="A468" s="155"/>
      <c r="B468" s="157"/>
      <c r="C468" s="66">
        <v>465</v>
      </c>
      <c r="D468" s="75" t="s">
        <v>958</v>
      </c>
      <c r="E468" s="115" t="s">
        <v>957</v>
      </c>
      <c r="F468" s="49" t="s">
        <v>4</v>
      </c>
      <c r="G468" s="49" t="s">
        <v>40</v>
      </c>
      <c r="H468" s="94">
        <v>3.58</v>
      </c>
      <c r="I468" s="32"/>
      <c r="J468" s="38">
        <f>I468-(SUM(L468:Z468))</f>
        <v>0</v>
      </c>
      <c r="K468" s="39" t="str">
        <f t="shared" si="8"/>
        <v>OK</v>
      </c>
      <c r="L468" s="128"/>
      <c r="M468" s="128"/>
      <c r="N468" s="128"/>
      <c r="O468" s="128"/>
      <c r="P468" s="194"/>
      <c r="Q468" s="128"/>
      <c r="R468" s="128"/>
      <c r="S468" s="128"/>
      <c r="T468" s="128"/>
      <c r="U468" s="128"/>
      <c r="V468" s="46"/>
      <c r="W468" s="46"/>
      <c r="X468" s="46"/>
      <c r="Y468" s="46"/>
      <c r="Z468" s="46"/>
    </row>
    <row r="469" spans="1:26" ht="39.950000000000003" customHeight="1" x14ac:dyDescent="0.45">
      <c r="A469" s="155"/>
      <c r="B469" s="157"/>
      <c r="C469" s="66">
        <v>466</v>
      </c>
      <c r="D469" s="75" t="s">
        <v>338</v>
      </c>
      <c r="E469" s="115" t="s">
        <v>957</v>
      </c>
      <c r="F469" s="49" t="s">
        <v>4</v>
      </c>
      <c r="G469" s="49" t="s">
        <v>40</v>
      </c>
      <c r="H469" s="94">
        <v>18.72</v>
      </c>
      <c r="I469" s="32"/>
      <c r="J469" s="38">
        <f>I469-(SUM(L469:Z469))</f>
        <v>0</v>
      </c>
      <c r="K469" s="39" t="str">
        <f t="shared" si="8"/>
        <v>OK</v>
      </c>
      <c r="L469" s="128"/>
      <c r="M469" s="128"/>
      <c r="N469" s="128"/>
      <c r="O469" s="128"/>
      <c r="P469" s="194"/>
      <c r="Q469" s="128"/>
      <c r="R469" s="128"/>
      <c r="S469" s="128"/>
      <c r="T469" s="128"/>
      <c r="U469" s="128"/>
      <c r="V469" s="46"/>
      <c r="W469" s="46"/>
      <c r="X469" s="46"/>
      <c r="Y469" s="46"/>
      <c r="Z469" s="46"/>
    </row>
    <row r="470" spans="1:26" ht="39.950000000000003" customHeight="1" x14ac:dyDescent="0.45">
      <c r="A470" s="155"/>
      <c r="B470" s="157"/>
      <c r="C470" s="66">
        <v>467</v>
      </c>
      <c r="D470" s="75" t="s">
        <v>339</v>
      </c>
      <c r="E470" s="115" t="s">
        <v>957</v>
      </c>
      <c r="F470" s="49" t="s">
        <v>4</v>
      </c>
      <c r="G470" s="49" t="s">
        <v>40</v>
      </c>
      <c r="H470" s="94">
        <v>50.3</v>
      </c>
      <c r="I470" s="32"/>
      <c r="J470" s="38">
        <f>I470-(SUM(L470:Z470))</f>
        <v>0</v>
      </c>
      <c r="K470" s="39" t="str">
        <f t="shared" si="8"/>
        <v>OK</v>
      </c>
      <c r="L470" s="128"/>
      <c r="M470" s="128"/>
      <c r="N470" s="128"/>
      <c r="O470" s="128"/>
      <c r="P470" s="194"/>
      <c r="Q470" s="128"/>
      <c r="R470" s="128"/>
      <c r="S470" s="128"/>
      <c r="T470" s="128"/>
      <c r="U470" s="128"/>
      <c r="V470" s="46"/>
      <c r="W470" s="46"/>
      <c r="X470" s="46"/>
      <c r="Y470" s="46"/>
      <c r="Z470" s="46"/>
    </row>
    <row r="471" spans="1:26" ht="39.950000000000003" customHeight="1" x14ac:dyDescent="0.45">
      <c r="A471" s="155"/>
      <c r="B471" s="157"/>
      <c r="C471" s="66">
        <v>468</v>
      </c>
      <c r="D471" s="75" t="s">
        <v>340</v>
      </c>
      <c r="E471" s="115" t="s">
        <v>959</v>
      </c>
      <c r="F471" s="49" t="s">
        <v>35</v>
      </c>
      <c r="G471" s="49" t="s">
        <v>40</v>
      </c>
      <c r="H471" s="94">
        <v>1.59</v>
      </c>
      <c r="I471" s="32">
        <v>20</v>
      </c>
      <c r="J471" s="38">
        <f>I471-(SUM(L471:Z471))</f>
        <v>20</v>
      </c>
      <c r="K471" s="39" t="str">
        <f t="shared" si="8"/>
        <v>OK</v>
      </c>
      <c r="L471" s="128"/>
      <c r="M471" s="128"/>
      <c r="N471" s="128"/>
      <c r="O471" s="128"/>
      <c r="P471" s="194"/>
      <c r="Q471" s="128"/>
      <c r="R471" s="128"/>
      <c r="S471" s="128"/>
      <c r="T471" s="128"/>
      <c r="U471" s="128"/>
      <c r="V471" s="46"/>
      <c r="W471" s="46"/>
      <c r="X471" s="46"/>
      <c r="Y471" s="46"/>
      <c r="Z471" s="46"/>
    </row>
    <row r="472" spans="1:26" ht="39.950000000000003" customHeight="1" x14ac:dyDescent="0.45">
      <c r="A472" s="155"/>
      <c r="B472" s="157"/>
      <c r="C472" s="66">
        <v>469</v>
      </c>
      <c r="D472" s="75" t="s">
        <v>341</v>
      </c>
      <c r="E472" s="115" t="s">
        <v>960</v>
      </c>
      <c r="F472" s="49" t="s">
        <v>35</v>
      </c>
      <c r="G472" s="49" t="s">
        <v>40</v>
      </c>
      <c r="H472" s="94">
        <v>2.4300000000000002</v>
      </c>
      <c r="I472" s="32">
        <v>5</v>
      </c>
      <c r="J472" s="38">
        <f>I472-(SUM(L472:Z472))</f>
        <v>5</v>
      </c>
      <c r="K472" s="39" t="str">
        <f t="shared" si="8"/>
        <v>OK</v>
      </c>
      <c r="L472" s="128"/>
      <c r="M472" s="128"/>
      <c r="N472" s="128"/>
      <c r="O472" s="128"/>
      <c r="P472" s="194"/>
      <c r="Q472" s="128"/>
      <c r="R472" s="128"/>
      <c r="S472" s="128"/>
      <c r="T472" s="128"/>
      <c r="U472" s="128"/>
      <c r="V472" s="46"/>
      <c r="W472" s="46"/>
      <c r="X472" s="46"/>
      <c r="Y472" s="46"/>
      <c r="Z472" s="46"/>
    </row>
    <row r="473" spans="1:26" ht="39.950000000000003" customHeight="1" x14ac:dyDescent="0.45">
      <c r="A473" s="155"/>
      <c r="B473" s="157"/>
      <c r="C473" s="66">
        <v>470</v>
      </c>
      <c r="D473" s="75" t="s">
        <v>342</v>
      </c>
      <c r="E473" s="115" t="s">
        <v>961</v>
      </c>
      <c r="F473" s="49" t="s">
        <v>35</v>
      </c>
      <c r="G473" s="49" t="s">
        <v>40</v>
      </c>
      <c r="H473" s="94">
        <v>72</v>
      </c>
      <c r="I473" s="32">
        <v>10</v>
      </c>
      <c r="J473" s="38">
        <f>I473-(SUM(L473:Z473))</f>
        <v>9</v>
      </c>
      <c r="K473" s="39" t="str">
        <f t="shared" si="8"/>
        <v>OK</v>
      </c>
      <c r="L473" s="128"/>
      <c r="M473" s="128"/>
      <c r="N473" s="128"/>
      <c r="O473" s="128"/>
      <c r="P473" s="194"/>
      <c r="Q473" s="128"/>
      <c r="R473" s="128"/>
      <c r="S473" s="128"/>
      <c r="T473" s="128">
        <v>1</v>
      </c>
      <c r="U473" s="128"/>
      <c r="V473" s="46"/>
      <c r="W473" s="46"/>
      <c r="X473" s="46"/>
      <c r="Y473" s="46"/>
      <c r="Z473" s="46"/>
    </row>
    <row r="474" spans="1:26" ht="39.950000000000003" customHeight="1" x14ac:dyDescent="0.45">
      <c r="A474" s="155"/>
      <c r="B474" s="157"/>
      <c r="C474" s="63">
        <v>471</v>
      </c>
      <c r="D474" s="81" t="s">
        <v>962</v>
      </c>
      <c r="E474" s="115" t="s">
        <v>963</v>
      </c>
      <c r="F474" s="54" t="s">
        <v>99</v>
      </c>
      <c r="G474" s="50" t="s">
        <v>40</v>
      </c>
      <c r="H474" s="93">
        <v>128.72999999999999</v>
      </c>
      <c r="I474" s="32"/>
      <c r="J474" s="38">
        <f>I474-(SUM(L474:Z474))</f>
        <v>0</v>
      </c>
      <c r="K474" s="39" t="str">
        <f t="shared" si="8"/>
        <v>OK</v>
      </c>
      <c r="L474" s="128"/>
      <c r="M474" s="128"/>
      <c r="N474" s="128"/>
      <c r="O474" s="128"/>
      <c r="P474" s="194"/>
      <c r="Q474" s="128"/>
      <c r="R474" s="128"/>
      <c r="S474" s="128"/>
      <c r="T474" s="128"/>
      <c r="U474" s="128"/>
      <c r="V474" s="46"/>
      <c r="W474" s="46"/>
      <c r="X474" s="46"/>
      <c r="Y474" s="46"/>
      <c r="Z474" s="46"/>
    </row>
    <row r="475" spans="1:26" ht="39.950000000000003" customHeight="1" x14ac:dyDescent="0.45">
      <c r="A475" s="155"/>
      <c r="B475" s="157"/>
      <c r="C475" s="63">
        <v>472</v>
      </c>
      <c r="D475" s="75" t="s">
        <v>964</v>
      </c>
      <c r="E475" s="115" t="s">
        <v>965</v>
      </c>
      <c r="F475" s="50" t="s">
        <v>228</v>
      </c>
      <c r="G475" s="50" t="s">
        <v>40</v>
      </c>
      <c r="H475" s="93">
        <v>45</v>
      </c>
      <c r="I475" s="32"/>
      <c r="J475" s="38">
        <f>I475-(SUM(L475:Z475))</f>
        <v>0</v>
      </c>
      <c r="K475" s="39" t="str">
        <f t="shared" si="8"/>
        <v>OK</v>
      </c>
      <c r="L475" s="128"/>
      <c r="M475" s="128"/>
      <c r="N475" s="128"/>
      <c r="O475" s="128"/>
      <c r="P475" s="194"/>
      <c r="Q475" s="128"/>
      <c r="R475" s="128"/>
      <c r="S475" s="128"/>
      <c r="T475" s="128"/>
      <c r="U475" s="128"/>
      <c r="V475" s="46"/>
      <c r="W475" s="46"/>
      <c r="X475" s="46"/>
      <c r="Y475" s="46"/>
      <c r="Z475" s="46"/>
    </row>
    <row r="476" spans="1:26" ht="39.950000000000003" customHeight="1" x14ac:dyDescent="0.45">
      <c r="A476" s="155"/>
      <c r="B476" s="157"/>
      <c r="C476" s="63">
        <v>473</v>
      </c>
      <c r="D476" s="84" t="s">
        <v>966</v>
      </c>
      <c r="E476" s="115" t="s">
        <v>967</v>
      </c>
      <c r="F476" s="50" t="s">
        <v>228</v>
      </c>
      <c r="G476" s="50" t="s">
        <v>40</v>
      </c>
      <c r="H476" s="93">
        <v>69.66</v>
      </c>
      <c r="I476" s="32"/>
      <c r="J476" s="38">
        <f>I476-(SUM(L476:Z476))</f>
        <v>0</v>
      </c>
      <c r="K476" s="39" t="str">
        <f t="shared" si="8"/>
        <v>OK</v>
      </c>
      <c r="L476" s="128"/>
      <c r="M476" s="128"/>
      <c r="N476" s="128"/>
      <c r="O476" s="128"/>
      <c r="P476" s="194"/>
      <c r="Q476" s="128"/>
      <c r="R476" s="128"/>
      <c r="S476" s="128"/>
      <c r="T476" s="128"/>
      <c r="U476" s="128"/>
      <c r="V476" s="46"/>
      <c r="W476" s="46"/>
      <c r="X476" s="46"/>
      <c r="Y476" s="46"/>
      <c r="Z476" s="46"/>
    </row>
    <row r="477" spans="1:26" ht="39.950000000000003" customHeight="1" x14ac:dyDescent="0.45">
      <c r="A477" s="155"/>
      <c r="B477" s="157"/>
      <c r="C477" s="63">
        <v>474</v>
      </c>
      <c r="D477" s="84" t="s">
        <v>968</v>
      </c>
      <c r="E477" s="115" t="s">
        <v>969</v>
      </c>
      <c r="F477" s="50" t="s">
        <v>228</v>
      </c>
      <c r="G477" s="50" t="s">
        <v>40</v>
      </c>
      <c r="H477" s="93">
        <v>22.28</v>
      </c>
      <c r="I477" s="32"/>
      <c r="J477" s="38">
        <f>I477-(SUM(L477:Z477))</f>
        <v>0</v>
      </c>
      <c r="K477" s="39" t="str">
        <f t="shared" si="8"/>
        <v>OK</v>
      </c>
      <c r="L477" s="128"/>
      <c r="M477" s="128"/>
      <c r="N477" s="128"/>
      <c r="O477" s="128"/>
      <c r="P477" s="194"/>
      <c r="Q477" s="128"/>
      <c r="R477" s="128"/>
      <c r="S477" s="128"/>
      <c r="T477" s="128"/>
      <c r="U477" s="128"/>
      <c r="V477" s="46"/>
      <c r="W477" s="46"/>
      <c r="X477" s="46"/>
      <c r="Y477" s="46"/>
      <c r="Z477" s="46"/>
    </row>
    <row r="478" spans="1:26" ht="39.950000000000003" customHeight="1" x14ac:dyDescent="0.45">
      <c r="A478" s="155"/>
      <c r="B478" s="157"/>
      <c r="C478" s="66">
        <v>475</v>
      </c>
      <c r="D478" s="75" t="s">
        <v>970</v>
      </c>
      <c r="E478" s="115" t="s">
        <v>956</v>
      </c>
      <c r="F478" s="50" t="s">
        <v>35</v>
      </c>
      <c r="G478" s="50" t="s">
        <v>40</v>
      </c>
      <c r="H478" s="93">
        <v>0.5</v>
      </c>
      <c r="I478" s="32"/>
      <c r="J478" s="38">
        <f>I478-(SUM(L478:Z478))</f>
        <v>0</v>
      </c>
      <c r="K478" s="39" t="str">
        <f t="shared" si="8"/>
        <v>OK</v>
      </c>
      <c r="L478" s="128"/>
      <c r="M478" s="128"/>
      <c r="N478" s="128"/>
      <c r="O478" s="128"/>
      <c r="P478" s="194"/>
      <c r="Q478" s="128"/>
      <c r="R478" s="128"/>
      <c r="S478" s="128"/>
      <c r="T478" s="128"/>
      <c r="U478" s="128"/>
      <c r="V478" s="46"/>
      <c r="W478" s="46"/>
      <c r="X478" s="46"/>
      <c r="Y478" s="46"/>
      <c r="Z478" s="46"/>
    </row>
    <row r="479" spans="1:26" ht="39.950000000000003" customHeight="1" x14ac:dyDescent="0.45">
      <c r="A479" s="155"/>
      <c r="B479" s="157"/>
      <c r="C479" s="66">
        <v>476</v>
      </c>
      <c r="D479" s="75" t="s">
        <v>971</v>
      </c>
      <c r="E479" s="115" t="s">
        <v>956</v>
      </c>
      <c r="F479" s="50" t="s">
        <v>35</v>
      </c>
      <c r="G479" s="50" t="s">
        <v>40</v>
      </c>
      <c r="H479" s="93">
        <v>0.64</v>
      </c>
      <c r="I479" s="32"/>
      <c r="J479" s="38">
        <f>I479-(SUM(L479:Z479))</f>
        <v>0</v>
      </c>
      <c r="K479" s="39" t="str">
        <f t="shared" si="8"/>
        <v>OK</v>
      </c>
      <c r="L479" s="128"/>
      <c r="M479" s="128"/>
      <c r="N479" s="128"/>
      <c r="O479" s="128"/>
      <c r="P479" s="194"/>
      <c r="Q479" s="128"/>
      <c r="R479" s="128"/>
      <c r="S479" s="128"/>
      <c r="T479" s="128"/>
      <c r="U479" s="128"/>
      <c r="V479" s="46"/>
      <c r="W479" s="46"/>
      <c r="X479" s="46"/>
      <c r="Y479" s="46"/>
      <c r="Z479" s="46"/>
    </row>
    <row r="480" spans="1:26" ht="39.950000000000003" customHeight="1" x14ac:dyDescent="0.45">
      <c r="A480" s="155"/>
      <c r="B480" s="157"/>
      <c r="C480" s="63">
        <v>477</v>
      </c>
      <c r="D480" s="75" t="s">
        <v>972</v>
      </c>
      <c r="E480" s="115" t="s">
        <v>973</v>
      </c>
      <c r="F480" s="49" t="s">
        <v>99</v>
      </c>
      <c r="G480" s="50" t="s">
        <v>40</v>
      </c>
      <c r="H480" s="93">
        <v>78</v>
      </c>
      <c r="I480" s="32"/>
      <c r="J480" s="38">
        <f>I480-(SUM(L480:Z480))</f>
        <v>0</v>
      </c>
      <c r="K480" s="39" t="str">
        <f t="shared" si="8"/>
        <v>OK</v>
      </c>
      <c r="L480" s="128"/>
      <c r="M480" s="128"/>
      <c r="N480" s="128"/>
      <c r="O480" s="128"/>
      <c r="P480" s="194"/>
      <c r="Q480" s="128"/>
      <c r="R480" s="128"/>
      <c r="S480" s="128"/>
      <c r="T480" s="128"/>
      <c r="U480" s="128"/>
      <c r="V480" s="46"/>
      <c r="W480" s="46"/>
      <c r="X480" s="46"/>
      <c r="Y480" s="46"/>
      <c r="Z480" s="46"/>
    </row>
    <row r="481" spans="1:26" ht="39.950000000000003" customHeight="1" x14ac:dyDescent="0.45">
      <c r="A481" s="155"/>
      <c r="B481" s="157"/>
      <c r="C481" s="63">
        <v>478</v>
      </c>
      <c r="D481" s="87" t="s">
        <v>974</v>
      </c>
      <c r="E481" s="115" t="s">
        <v>975</v>
      </c>
      <c r="F481" s="49" t="s">
        <v>99</v>
      </c>
      <c r="G481" s="50" t="s">
        <v>40</v>
      </c>
      <c r="H481" s="93">
        <v>4.4000000000000004</v>
      </c>
      <c r="I481" s="32"/>
      <c r="J481" s="38">
        <f>I481-(SUM(L481:Z481))</f>
        <v>0</v>
      </c>
      <c r="K481" s="39" t="str">
        <f t="shared" si="8"/>
        <v>OK</v>
      </c>
      <c r="L481" s="128"/>
      <c r="M481" s="128"/>
      <c r="N481" s="128"/>
      <c r="O481" s="128"/>
      <c r="P481" s="194"/>
      <c r="Q481" s="128"/>
      <c r="R481" s="128"/>
      <c r="S481" s="128"/>
      <c r="T481" s="128"/>
      <c r="U481" s="128"/>
      <c r="V481" s="46"/>
      <c r="W481" s="46"/>
      <c r="X481" s="46"/>
      <c r="Y481" s="46"/>
      <c r="Z481" s="46"/>
    </row>
    <row r="482" spans="1:26" ht="39.950000000000003" customHeight="1" x14ac:dyDescent="0.45">
      <c r="A482" s="155"/>
      <c r="B482" s="157"/>
      <c r="C482" s="66">
        <v>479</v>
      </c>
      <c r="D482" s="75" t="s">
        <v>976</v>
      </c>
      <c r="E482" s="115" t="s">
        <v>977</v>
      </c>
      <c r="F482" s="50" t="s">
        <v>35</v>
      </c>
      <c r="G482" s="50" t="s">
        <v>40</v>
      </c>
      <c r="H482" s="93">
        <v>1.1000000000000001</v>
      </c>
      <c r="I482" s="32"/>
      <c r="J482" s="38">
        <f>I482-(SUM(L482:Z482))</f>
        <v>0</v>
      </c>
      <c r="K482" s="39" t="str">
        <f t="shared" si="8"/>
        <v>OK</v>
      </c>
      <c r="L482" s="128"/>
      <c r="M482" s="128"/>
      <c r="N482" s="128"/>
      <c r="O482" s="128"/>
      <c r="P482" s="194"/>
      <c r="Q482" s="128"/>
      <c r="R482" s="128"/>
      <c r="S482" s="128"/>
      <c r="T482" s="128"/>
      <c r="U482" s="128"/>
      <c r="V482" s="46"/>
      <c r="W482" s="46"/>
      <c r="X482" s="46"/>
      <c r="Y482" s="46"/>
      <c r="Z482" s="46"/>
    </row>
    <row r="483" spans="1:26" ht="39.950000000000003" customHeight="1" x14ac:dyDescent="0.45">
      <c r="A483" s="155"/>
      <c r="B483" s="157"/>
      <c r="C483" s="66">
        <v>480</v>
      </c>
      <c r="D483" s="75" t="s">
        <v>978</v>
      </c>
      <c r="E483" s="115" t="s">
        <v>979</v>
      </c>
      <c r="F483" s="50" t="s">
        <v>35</v>
      </c>
      <c r="G483" s="50" t="s">
        <v>40</v>
      </c>
      <c r="H483" s="93">
        <v>460</v>
      </c>
      <c r="I483" s="32"/>
      <c r="J483" s="38">
        <f>I483-(SUM(L483:Z483))</f>
        <v>0</v>
      </c>
      <c r="K483" s="39" t="str">
        <f t="shared" si="8"/>
        <v>OK</v>
      </c>
      <c r="L483" s="128"/>
      <c r="M483" s="128"/>
      <c r="N483" s="128"/>
      <c r="O483" s="128"/>
      <c r="P483" s="194"/>
      <c r="Q483" s="128"/>
      <c r="R483" s="128"/>
      <c r="S483" s="128"/>
      <c r="T483" s="128"/>
      <c r="U483" s="128"/>
      <c r="V483" s="46"/>
      <c r="W483" s="46"/>
      <c r="X483" s="46"/>
      <c r="Y483" s="46"/>
      <c r="Z483" s="46"/>
    </row>
    <row r="484" spans="1:26" ht="39.950000000000003" customHeight="1" x14ac:dyDescent="0.45">
      <c r="A484" s="155"/>
      <c r="B484" s="157"/>
      <c r="C484" s="66">
        <v>481</v>
      </c>
      <c r="D484" s="75" t="s">
        <v>980</v>
      </c>
      <c r="E484" s="115" t="s">
        <v>956</v>
      </c>
      <c r="F484" s="50" t="s">
        <v>35</v>
      </c>
      <c r="G484" s="50" t="s">
        <v>40</v>
      </c>
      <c r="H484" s="93">
        <v>0.61</v>
      </c>
      <c r="I484" s="32"/>
      <c r="J484" s="38">
        <f>I484-(SUM(L484:Z484))</f>
        <v>0</v>
      </c>
      <c r="K484" s="39" t="str">
        <f t="shared" si="8"/>
        <v>OK</v>
      </c>
      <c r="L484" s="128"/>
      <c r="M484" s="128"/>
      <c r="N484" s="128"/>
      <c r="O484" s="128"/>
      <c r="P484" s="194"/>
      <c r="Q484" s="128"/>
      <c r="R484" s="128"/>
      <c r="S484" s="128"/>
      <c r="T484" s="128"/>
      <c r="U484" s="128"/>
      <c r="V484" s="46"/>
      <c r="W484" s="46"/>
      <c r="X484" s="46"/>
      <c r="Y484" s="46"/>
      <c r="Z484" s="46"/>
    </row>
    <row r="485" spans="1:26" ht="39.950000000000003" customHeight="1" x14ac:dyDescent="0.45">
      <c r="A485" s="155"/>
      <c r="B485" s="157"/>
      <c r="C485" s="66">
        <v>482</v>
      </c>
      <c r="D485" s="75" t="s">
        <v>981</v>
      </c>
      <c r="E485" s="115" t="s">
        <v>982</v>
      </c>
      <c r="F485" s="50" t="s">
        <v>35</v>
      </c>
      <c r="G485" s="50" t="s">
        <v>40</v>
      </c>
      <c r="H485" s="93">
        <v>34</v>
      </c>
      <c r="I485" s="32"/>
      <c r="J485" s="38">
        <f>I485-(SUM(L485:Z485))</f>
        <v>0</v>
      </c>
      <c r="K485" s="39" t="str">
        <f t="shared" si="8"/>
        <v>OK</v>
      </c>
      <c r="L485" s="128"/>
      <c r="M485" s="128"/>
      <c r="N485" s="128"/>
      <c r="O485" s="128"/>
      <c r="P485" s="194"/>
      <c r="Q485" s="128"/>
      <c r="R485" s="128"/>
      <c r="S485" s="128"/>
      <c r="T485" s="128"/>
      <c r="U485" s="128"/>
      <c r="V485" s="46"/>
      <c r="W485" s="46"/>
      <c r="X485" s="46"/>
      <c r="Y485" s="46"/>
      <c r="Z485" s="46"/>
    </row>
    <row r="486" spans="1:26" ht="39.950000000000003" customHeight="1" x14ac:dyDescent="0.45">
      <c r="A486" s="156"/>
      <c r="B486" s="158"/>
      <c r="C486" s="66">
        <v>483</v>
      </c>
      <c r="D486" s="75" t="s">
        <v>983</v>
      </c>
      <c r="E486" s="115" t="s">
        <v>982</v>
      </c>
      <c r="F486" s="50" t="s">
        <v>35</v>
      </c>
      <c r="G486" s="50" t="s">
        <v>40</v>
      </c>
      <c r="H486" s="93">
        <v>38.08</v>
      </c>
      <c r="I486" s="32"/>
      <c r="J486" s="38">
        <f>I486-(SUM(L486:Z486))</f>
        <v>0</v>
      </c>
      <c r="K486" s="39" t="str">
        <f t="shared" si="8"/>
        <v>OK</v>
      </c>
      <c r="L486" s="128"/>
      <c r="M486" s="128"/>
      <c r="N486" s="128"/>
      <c r="O486" s="128"/>
      <c r="P486" s="194"/>
      <c r="Q486" s="128"/>
      <c r="R486" s="128"/>
      <c r="S486" s="128"/>
      <c r="T486" s="128"/>
      <c r="U486" s="128"/>
      <c r="V486" s="46"/>
      <c r="W486" s="46"/>
      <c r="X486" s="46"/>
      <c r="Y486" s="46"/>
      <c r="Z486" s="46"/>
    </row>
    <row r="487" spans="1:26" ht="39.950000000000003" customHeight="1" x14ac:dyDescent="0.45">
      <c r="A487" s="139">
        <v>8</v>
      </c>
      <c r="B487" s="151" t="s">
        <v>626</v>
      </c>
      <c r="C487" s="67">
        <v>484</v>
      </c>
      <c r="D487" s="78" t="s">
        <v>343</v>
      </c>
      <c r="E487" s="107" t="s">
        <v>984</v>
      </c>
      <c r="F487" s="51" t="s">
        <v>35</v>
      </c>
      <c r="G487" s="51" t="s">
        <v>157</v>
      </c>
      <c r="H487" s="95">
        <v>10.28</v>
      </c>
      <c r="I487" s="32">
        <v>10</v>
      </c>
      <c r="J487" s="38">
        <f>I487-(SUM(L487:Z487))</f>
        <v>9</v>
      </c>
      <c r="K487" s="39" t="str">
        <f t="shared" si="8"/>
        <v>OK</v>
      </c>
      <c r="L487" s="128"/>
      <c r="M487" s="128"/>
      <c r="N487" s="128"/>
      <c r="O487" s="128"/>
      <c r="P487" s="194"/>
      <c r="Q487" s="128">
        <v>1</v>
      </c>
      <c r="R487" s="128"/>
      <c r="S487" s="128"/>
      <c r="T487" s="128"/>
      <c r="U487" s="128"/>
      <c r="V487" s="46"/>
      <c r="W487" s="46"/>
      <c r="X487" s="46"/>
      <c r="Y487" s="46"/>
      <c r="Z487" s="46"/>
    </row>
    <row r="488" spans="1:26" ht="39.950000000000003" customHeight="1" x14ac:dyDescent="0.45">
      <c r="A488" s="140"/>
      <c r="B488" s="152"/>
      <c r="C488" s="67">
        <v>485</v>
      </c>
      <c r="D488" s="78" t="s">
        <v>344</v>
      </c>
      <c r="E488" s="107" t="s">
        <v>985</v>
      </c>
      <c r="F488" s="51" t="s">
        <v>35</v>
      </c>
      <c r="G488" s="51" t="s">
        <v>157</v>
      </c>
      <c r="H488" s="95">
        <v>2.4700000000000002</v>
      </c>
      <c r="I488" s="32">
        <v>10</v>
      </c>
      <c r="J488" s="38">
        <f>I488-(SUM(L488:Z488))</f>
        <v>10</v>
      </c>
      <c r="K488" s="39" t="str">
        <f t="shared" si="8"/>
        <v>OK</v>
      </c>
      <c r="L488" s="128"/>
      <c r="M488" s="128"/>
      <c r="N488" s="128"/>
      <c r="O488" s="128"/>
      <c r="P488" s="194"/>
      <c r="Q488" s="128"/>
      <c r="R488" s="128"/>
      <c r="S488" s="128"/>
      <c r="T488" s="128"/>
      <c r="U488" s="128"/>
      <c r="V488" s="46"/>
      <c r="W488" s="46"/>
      <c r="X488" s="46"/>
      <c r="Y488" s="46"/>
      <c r="Z488" s="46"/>
    </row>
    <row r="489" spans="1:26" ht="39.950000000000003" customHeight="1" x14ac:dyDescent="0.45">
      <c r="A489" s="140"/>
      <c r="B489" s="152"/>
      <c r="C489" s="67">
        <v>486</v>
      </c>
      <c r="D489" s="78" t="s">
        <v>986</v>
      </c>
      <c r="E489" s="107" t="s">
        <v>987</v>
      </c>
      <c r="F489" s="51" t="s">
        <v>35</v>
      </c>
      <c r="G489" s="51" t="s">
        <v>157</v>
      </c>
      <c r="H489" s="95">
        <v>2.31</v>
      </c>
      <c r="I489" s="32">
        <v>10</v>
      </c>
      <c r="J489" s="38">
        <f>I489-(SUM(L489:Z489))</f>
        <v>10</v>
      </c>
      <c r="K489" s="39" t="str">
        <f t="shared" si="8"/>
        <v>OK</v>
      </c>
      <c r="L489" s="128"/>
      <c r="M489" s="128"/>
      <c r="N489" s="128"/>
      <c r="O489" s="128"/>
      <c r="P489" s="194"/>
      <c r="Q489" s="128"/>
      <c r="R489" s="128"/>
      <c r="S489" s="128"/>
      <c r="T489" s="128"/>
      <c r="U489" s="128"/>
      <c r="V489" s="46"/>
      <c r="W489" s="46"/>
      <c r="X489" s="46"/>
      <c r="Y489" s="46"/>
      <c r="Z489" s="46"/>
    </row>
    <row r="490" spans="1:26" ht="39.950000000000003" customHeight="1" x14ac:dyDescent="0.45">
      <c r="A490" s="140"/>
      <c r="B490" s="152"/>
      <c r="C490" s="67">
        <v>487</v>
      </c>
      <c r="D490" s="78" t="s">
        <v>345</v>
      </c>
      <c r="E490" s="107" t="s">
        <v>988</v>
      </c>
      <c r="F490" s="51" t="s">
        <v>35</v>
      </c>
      <c r="G490" s="51" t="s">
        <v>157</v>
      </c>
      <c r="H490" s="95">
        <v>6.49</v>
      </c>
      <c r="I490" s="32">
        <v>10</v>
      </c>
      <c r="J490" s="38">
        <f>I490-(SUM(L490:Z490))</f>
        <v>10</v>
      </c>
      <c r="K490" s="39" t="str">
        <f t="shared" si="8"/>
        <v>OK</v>
      </c>
      <c r="L490" s="128"/>
      <c r="M490" s="128"/>
      <c r="N490" s="128"/>
      <c r="O490" s="128"/>
      <c r="P490" s="194"/>
      <c r="Q490" s="128"/>
      <c r="R490" s="128"/>
      <c r="S490" s="128"/>
      <c r="T490" s="128"/>
      <c r="U490" s="128"/>
      <c r="V490" s="46"/>
      <c r="W490" s="46"/>
      <c r="X490" s="46"/>
      <c r="Y490" s="46"/>
      <c r="Z490" s="46"/>
    </row>
    <row r="491" spans="1:26" ht="39.950000000000003" customHeight="1" x14ac:dyDescent="0.45">
      <c r="A491" s="140"/>
      <c r="B491" s="152"/>
      <c r="C491" s="67">
        <v>488</v>
      </c>
      <c r="D491" s="78" t="s">
        <v>346</v>
      </c>
      <c r="E491" s="107" t="s">
        <v>989</v>
      </c>
      <c r="F491" s="51" t="s">
        <v>35</v>
      </c>
      <c r="G491" s="51" t="s">
        <v>157</v>
      </c>
      <c r="H491" s="95">
        <v>6.04</v>
      </c>
      <c r="I491" s="32">
        <v>10</v>
      </c>
      <c r="J491" s="38">
        <f>I491-(SUM(L491:Z491))</f>
        <v>10</v>
      </c>
      <c r="K491" s="39" t="str">
        <f t="shared" si="8"/>
        <v>OK</v>
      </c>
      <c r="L491" s="128"/>
      <c r="M491" s="128"/>
      <c r="N491" s="128"/>
      <c r="O491" s="128"/>
      <c r="P491" s="194"/>
      <c r="Q491" s="128"/>
      <c r="R491" s="128"/>
      <c r="S491" s="128"/>
      <c r="T491" s="128"/>
      <c r="U491" s="128"/>
      <c r="V491" s="46"/>
      <c r="W491" s="46"/>
      <c r="X491" s="46"/>
      <c r="Y491" s="46"/>
      <c r="Z491" s="46"/>
    </row>
    <row r="492" spans="1:26" ht="39.950000000000003" customHeight="1" x14ac:dyDescent="0.45">
      <c r="A492" s="140"/>
      <c r="B492" s="152"/>
      <c r="C492" s="67">
        <v>489</v>
      </c>
      <c r="D492" s="78" t="s">
        <v>347</v>
      </c>
      <c r="E492" s="107" t="s">
        <v>990</v>
      </c>
      <c r="F492" s="51" t="s">
        <v>35</v>
      </c>
      <c r="G492" s="51" t="s">
        <v>157</v>
      </c>
      <c r="H492" s="95">
        <v>6.18</v>
      </c>
      <c r="I492" s="32">
        <v>10</v>
      </c>
      <c r="J492" s="38">
        <f>I492-(SUM(L492:Z492))</f>
        <v>9</v>
      </c>
      <c r="K492" s="39" t="str">
        <f t="shared" si="8"/>
        <v>OK</v>
      </c>
      <c r="L492" s="128"/>
      <c r="M492" s="128"/>
      <c r="N492" s="128"/>
      <c r="O492" s="128"/>
      <c r="P492" s="194"/>
      <c r="Q492" s="128">
        <v>1</v>
      </c>
      <c r="R492" s="128"/>
      <c r="S492" s="128"/>
      <c r="T492" s="128"/>
      <c r="U492" s="128"/>
      <c r="V492" s="46"/>
      <c r="W492" s="46"/>
      <c r="X492" s="46"/>
      <c r="Y492" s="46"/>
      <c r="Z492" s="46"/>
    </row>
    <row r="493" spans="1:26" ht="39.950000000000003" customHeight="1" x14ac:dyDescent="0.45">
      <c r="A493" s="140"/>
      <c r="B493" s="152"/>
      <c r="C493" s="67">
        <v>490</v>
      </c>
      <c r="D493" s="78" t="s">
        <v>348</v>
      </c>
      <c r="E493" s="107" t="s">
        <v>991</v>
      </c>
      <c r="F493" s="51" t="s">
        <v>35</v>
      </c>
      <c r="G493" s="51" t="s">
        <v>157</v>
      </c>
      <c r="H493" s="95">
        <v>9.6</v>
      </c>
      <c r="I493" s="32">
        <v>10</v>
      </c>
      <c r="J493" s="38">
        <f>I493-(SUM(L493:Z493))</f>
        <v>8</v>
      </c>
      <c r="K493" s="39" t="str">
        <f t="shared" si="8"/>
        <v>OK</v>
      </c>
      <c r="L493" s="128"/>
      <c r="M493" s="128"/>
      <c r="N493" s="128"/>
      <c r="O493" s="128"/>
      <c r="P493" s="194"/>
      <c r="Q493" s="128">
        <v>2</v>
      </c>
      <c r="R493" s="128"/>
      <c r="S493" s="128"/>
      <c r="T493" s="128"/>
      <c r="U493" s="128"/>
      <c r="V493" s="46"/>
      <c r="W493" s="46"/>
      <c r="X493" s="46"/>
      <c r="Y493" s="46"/>
      <c r="Z493" s="46"/>
    </row>
    <row r="494" spans="1:26" ht="39.950000000000003" customHeight="1" x14ac:dyDescent="0.45">
      <c r="A494" s="140"/>
      <c r="B494" s="152"/>
      <c r="C494" s="67">
        <v>491</v>
      </c>
      <c r="D494" s="78" t="s">
        <v>349</v>
      </c>
      <c r="E494" s="107" t="s">
        <v>992</v>
      </c>
      <c r="F494" s="51" t="s">
        <v>35</v>
      </c>
      <c r="G494" s="51" t="s">
        <v>157</v>
      </c>
      <c r="H494" s="95">
        <v>7.94</v>
      </c>
      <c r="I494" s="32">
        <v>10</v>
      </c>
      <c r="J494" s="38">
        <f>I494-(SUM(L494:Z494))</f>
        <v>8</v>
      </c>
      <c r="K494" s="39" t="str">
        <f t="shared" si="8"/>
        <v>OK</v>
      </c>
      <c r="L494" s="128"/>
      <c r="M494" s="128"/>
      <c r="N494" s="128"/>
      <c r="O494" s="128"/>
      <c r="P494" s="194"/>
      <c r="Q494" s="128">
        <v>2</v>
      </c>
      <c r="R494" s="128"/>
      <c r="S494" s="128"/>
      <c r="T494" s="128"/>
      <c r="U494" s="128"/>
      <c r="V494" s="46"/>
      <c r="W494" s="46"/>
      <c r="X494" s="46"/>
      <c r="Y494" s="46"/>
      <c r="Z494" s="46"/>
    </row>
    <row r="495" spans="1:26" ht="39.950000000000003" customHeight="1" x14ac:dyDescent="0.45">
      <c r="A495" s="140"/>
      <c r="B495" s="152"/>
      <c r="C495" s="67">
        <v>492</v>
      </c>
      <c r="D495" s="78" t="s">
        <v>350</v>
      </c>
      <c r="E495" s="107" t="s">
        <v>993</v>
      </c>
      <c r="F495" s="51" t="s">
        <v>35</v>
      </c>
      <c r="G495" s="51" t="s">
        <v>157</v>
      </c>
      <c r="H495" s="95">
        <v>3.89</v>
      </c>
      <c r="I495" s="32">
        <v>10</v>
      </c>
      <c r="J495" s="38">
        <f>I495-(SUM(L495:Z495))</f>
        <v>10</v>
      </c>
      <c r="K495" s="39" t="str">
        <f t="shared" si="8"/>
        <v>OK</v>
      </c>
      <c r="L495" s="128"/>
      <c r="M495" s="128"/>
      <c r="N495" s="128"/>
      <c r="O495" s="128"/>
      <c r="P495" s="194"/>
      <c r="Q495" s="128"/>
      <c r="R495" s="128"/>
      <c r="S495" s="128"/>
      <c r="T495" s="128"/>
      <c r="U495" s="128"/>
      <c r="V495" s="46"/>
      <c r="W495" s="46"/>
      <c r="X495" s="46"/>
      <c r="Y495" s="46"/>
      <c r="Z495" s="46"/>
    </row>
    <row r="496" spans="1:26" ht="39.950000000000003" customHeight="1" x14ac:dyDescent="0.45">
      <c r="A496" s="140"/>
      <c r="B496" s="152"/>
      <c r="C496" s="67">
        <v>493</v>
      </c>
      <c r="D496" s="78" t="s">
        <v>351</v>
      </c>
      <c r="E496" s="107" t="s">
        <v>994</v>
      </c>
      <c r="F496" s="51" t="s">
        <v>35</v>
      </c>
      <c r="G496" s="51" t="s">
        <v>157</v>
      </c>
      <c r="H496" s="95">
        <v>5.4</v>
      </c>
      <c r="I496" s="32">
        <v>10</v>
      </c>
      <c r="J496" s="38">
        <f>I496-(SUM(L496:Z496))</f>
        <v>10</v>
      </c>
      <c r="K496" s="39" t="str">
        <f t="shared" si="8"/>
        <v>OK</v>
      </c>
      <c r="L496" s="128"/>
      <c r="M496" s="128"/>
      <c r="N496" s="128"/>
      <c r="O496" s="128"/>
      <c r="P496" s="194"/>
      <c r="Q496" s="128"/>
      <c r="R496" s="128"/>
      <c r="S496" s="128"/>
      <c r="T496" s="128"/>
      <c r="U496" s="128"/>
      <c r="V496" s="46"/>
      <c r="W496" s="46"/>
      <c r="X496" s="46"/>
      <c r="Y496" s="46"/>
      <c r="Z496" s="46"/>
    </row>
    <row r="497" spans="1:26" ht="39.950000000000003" customHeight="1" x14ac:dyDescent="0.45">
      <c r="A497" s="140"/>
      <c r="B497" s="152"/>
      <c r="C497" s="67">
        <v>494</v>
      </c>
      <c r="D497" s="78" t="s">
        <v>352</v>
      </c>
      <c r="E497" s="107" t="s">
        <v>995</v>
      </c>
      <c r="F497" s="51" t="s">
        <v>35</v>
      </c>
      <c r="G497" s="51" t="s">
        <v>157</v>
      </c>
      <c r="H497" s="95">
        <v>7.61</v>
      </c>
      <c r="I497" s="32">
        <v>10</v>
      </c>
      <c r="J497" s="38">
        <f>I497-(SUM(L497:Z497))</f>
        <v>8</v>
      </c>
      <c r="K497" s="39" t="str">
        <f t="shared" si="8"/>
        <v>OK</v>
      </c>
      <c r="L497" s="128"/>
      <c r="M497" s="128"/>
      <c r="N497" s="128"/>
      <c r="O497" s="128"/>
      <c r="P497" s="194"/>
      <c r="Q497" s="128">
        <v>2</v>
      </c>
      <c r="R497" s="128"/>
      <c r="S497" s="128"/>
      <c r="T497" s="128"/>
      <c r="U497" s="128"/>
      <c r="V497" s="46"/>
      <c r="W497" s="46"/>
      <c r="X497" s="46"/>
      <c r="Y497" s="46"/>
      <c r="Z497" s="46"/>
    </row>
    <row r="498" spans="1:26" ht="39.950000000000003" customHeight="1" x14ac:dyDescent="0.45">
      <c r="A498" s="140"/>
      <c r="B498" s="152"/>
      <c r="C498" s="67">
        <v>495</v>
      </c>
      <c r="D498" s="78" t="s">
        <v>353</v>
      </c>
      <c r="E498" s="107" t="s">
        <v>996</v>
      </c>
      <c r="F498" s="51" t="s">
        <v>35</v>
      </c>
      <c r="G498" s="51" t="s">
        <v>157</v>
      </c>
      <c r="H498" s="95">
        <v>6.1</v>
      </c>
      <c r="I498" s="32">
        <v>10</v>
      </c>
      <c r="J498" s="38">
        <f>I498-(SUM(L498:Z498))</f>
        <v>10</v>
      </c>
      <c r="K498" s="39" t="str">
        <f t="shared" si="8"/>
        <v>OK</v>
      </c>
      <c r="L498" s="128"/>
      <c r="M498" s="128"/>
      <c r="N498" s="128"/>
      <c r="O498" s="128"/>
      <c r="P498" s="194"/>
      <c r="Q498" s="128"/>
      <c r="R498" s="128"/>
      <c r="S498" s="128"/>
      <c r="T498" s="128"/>
      <c r="U498" s="128"/>
      <c r="V498" s="46"/>
      <c r="W498" s="46"/>
      <c r="X498" s="46"/>
      <c r="Y498" s="46"/>
      <c r="Z498" s="46"/>
    </row>
    <row r="499" spans="1:26" ht="39.950000000000003" customHeight="1" x14ac:dyDescent="0.45">
      <c r="A499" s="140"/>
      <c r="B499" s="152"/>
      <c r="C499" s="67">
        <v>496</v>
      </c>
      <c r="D499" s="78" t="s">
        <v>354</v>
      </c>
      <c r="E499" s="107" t="s">
        <v>997</v>
      </c>
      <c r="F499" s="51" t="s">
        <v>35</v>
      </c>
      <c r="G499" s="51" t="s">
        <v>157</v>
      </c>
      <c r="H499" s="95">
        <v>8.6300000000000008</v>
      </c>
      <c r="I499" s="32">
        <v>10</v>
      </c>
      <c r="J499" s="38">
        <f>I499-(SUM(L499:Z499))</f>
        <v>8</v>
      </c>
      <c r="K499" s="39" t="str">
        <f t="shared" si="8"/>
        <v>OK</v>
      </c>
      <c r="L499" s="128"/>
      <c r="M499" s="128"/>
      <c r="N499" s="128"/>
      <c r="O499" s="128"/>
      <c r="P499" s="194"/>
      <c r="Q499" s="128">
        <v>2</v>
      </c>
      <c r="R499" s="128"/>
      <c r="S499" s="128"/>
      <c r="T499" s="128"/>
      <c r="U499" s="128"/>
      <c r="V499" s="46"/>
      <c r="W499" s="46"/>
      <c r="X499" s="46"/>
      <c r="Y499" s="46"/>
      <c r="Z499" s="46"/>
    </row>
    <row r="500" spans="1:26" ht="39.950000000000003" customHeight="1" x14ac:dyDescent="0.45">
      <c r="A500" s="140"/>
      <c r="B500" s="152"/>
      <c r="C500" s="67">
        <v>497</v>
      </c>
      <c r="D500" s="78" t="s">
        <v>355</v>
      </c>
      <c r="E500" s="107" t="s">
        <v>998</v>
      </c>
      <c r="F500" s="51" t="s">
        <v>35</v>
      </c>
      <c r="G500" s="51" t="s">
        <v>157</v>
      </c>
      <c r="H500" s="95">
        <v>3.65</v>
      </c>
      <c r="I500" s="32">
        <v>10</v>
      </c>
      <c r="J500" s="38">
        <f>I500-(SUM(L500:Z500))</f>
        <v>10</v>
      </c>
      <c r="K500" s="39" t="str">
        <f t="shared" si="8"/>
        <v>OK</v>
      </c>
      <c r="L500" s="128"/>
      <c r="M500" s="128"/>
      <c r="N500" s="128"/>
      <c r="O500" s="128"/>
      <c r="P500" s="194"/>
      <c r="Q500" s="128"/>
      <c r="R500" s="128"/>
      <c r="S500" s="128"/>
      <c r="T500" s="128"/>
      <c r="U500" s="128"/>
      <c r="V500" s="46"/>
      <c r="W500" s="46"/>
      <c r="X500" s="46"/>
      <c r="Y500" s="46"/>
      <c r="Z500" s="46"/>
    </row>
    <row r="501" spans="1:26" ht="39.950000000000003" customHeight="1" x14ac:dyDescent="0.45">
      <c r="A501" s="140"/>
      <c r="B501" s="152"/>
      <c r="C501" s="67">
        <v>498</v>
      </c>
      <c r="D501" s="78" t="s">
        <v>356</v>
      </c>
      <c r="E501" s="107" t="s">
        <v>999</v>
      </c>
      <c r="F501" s="51" t="s">
        <v>35</v>
      </c>
      <c r="G501" s="51" t="s">
        <v>157</v>
      </c>
      <c r="H501" s="95">
        <v>5.2</v>
      </c>
      <c r="I501" s="32">
        <v>10</v>
      </c>
      <c r="J501" s="38">
        <f>I501-(SUM(L501:Z501))</f>
        <v>10</v>
      </c>
      <c r="K501" s="39" t="str">
        <f t="shared" si="8"/>
        <v>OK</v>
      </c>
      <c r="L501" s="128"/>
      <c r="M501" s="128"/>
      <c r="N501" s="128"/>
      <c r="O501" s="128"/>
      <c r="P501" s="194"/>
      <c r="Q501" s="128"/>
      <c r="R501" s="128"/>
      <c r="S501" s="128"/>
      <c r="T501" s="128"/>
      <c r="U501" s="128"/>
      <c r="V501" s="46"/>
      <c r="W501" s="46"/>
      <c r="X501" s="46"/>
      <c r="Y501" s="46"/>
      <c r="Z501" s="46"/>
    </row>
    <row r="502" spans="1:26" ht="39.950000000000003" customHeight="1" x14ac:dyDescent="0.45">
      <c r="A502" s="140"/>
      <c r="B502" s="152"/>
      <c r="C502" s="67">
        <v>499</v>
      </c>
      <c r="D502" s="78" t="s">
        <v>357</v>
      </c>
      <c r="E502" s="107" t="s">
        <v>1000</v>
      </c>
      <c r="F502" s="51" t="s">
        <v>35</v>
      </c>
      <c r="G502" s="51" t="s">
        <v>157</v>
      </c>
      <c r="H502" s="95">
        <v>34.72</v>
      </c>
      <c r="I502" s="32">
        <v>5</v>
      </c>
      <c r="J502" s="38">
        <f>I502-(SUM(L502:Z502))</f>
        <v>4</v>
      </c>
      <c r="K502" s="39" t="str">
        <f t="shared" si="8"/>
        <v>OK</v>
      </c>
      <c r="L502" s="128"/>
      <c r="M502" s="128"/>
      <c r="N502" s="128">
        <v>1</v>
      </c>
      <c r="O502" s="128"/>
      <c r="P502" s="194"/>
      <c r="Q502" s="128"/>
      <c r="R502" s="128"/>
      <c r="S502" s="128"/>
      <c r="T502" s="128"/>
      <c r="U502" s="128"/>
      <c r="V502" s="46"/>
      <c r="W502" s="46"/>
      <c r="X502" s="46"/>
      <c r="Y502" s="46"/>
      <c r="Z502" s="46"/>
    </row>
    <row r="503" spans="1:26" ht="39.950000000000003" customHeight="1" x14ac:dyDescent="0.45">
      <c r="A503" s="140"/>
      <c r="B503" s="152"/>
      <c r="C503" s="67">
        <v>500</v>
      </c>
      <c r="D503" s="78" t="s">
        <v>358</v>
      </c>
      <c r="E503" s="107" t="s">
        <v>1001</v>
      </c>
      <c r="F503" s="51" t="s">
        <v>35</v>
      </c>
      <c r="G503" s="51" t="s">
        <v>157</v>
      </c>
      <c r="H503" s="95">
        <v>23.73</v>
      </c>
      <c r="I503" s="32">
        <v>4</v>
      </c>
      <c r="J503" s="38">
        <f>I503-(SUM(L503:Z503))</f>
        <v>4</v>
      </c>
      <c r="K503" s="39" t="str">
        <f t="shared" si="8"/>
        <v>OK</v>
      </c>
      <c r="L503" s="128"/>
      <c r="M503" s="128"/>
      <c r="N503" s="128"/>
      <c r="O503" s="128"/>
      <c r="P503" s="194"/>
      <c r="Q503" s="128"/>
      <c r="R503" s="128"/>
      <c r="S503" s="128"/>
      <c r="T503" s="128"/>
      <c r="U503" s="128"/>
      <c r="V503" s="46"/>
      <c r="W503" s="46"/>
      <c r="X503" s="46"/>
      <c r="Y503" s="46"/>
      <c r="Z503" s="46"/>
    </row>
    <row r="504" spans="1:26" ht="39.950000000000003" customHeight="1" x14ac:dyDescent="0.45">
      <c r="A504" s="140"/>
      <c r="B504" s="152"/>
      <c r="C504" s="67">
        <v>501</v>
      </c>
      <c r="D504" s="78" t="s">
        <v>359</v>
      </c>
      <c r="E504" s="107" t="s">
        <v>1002</v>
      </c>
      <c r="F504" s="51" t="s">
        <v>35</v>
      </c>
      <c r="G504" s="51" t="s">
        <v>157</v>
      </c>
      <c r="H504" s="95">
        <v>6.65</v>
      </c>
      <c r="I504" s="32">
        <v>4</v>
      </c>
      <c r="J504" s="38">
        <f>I504-(SUM(L504:Z504))</f>
        <v>4</v>
      </c>
      <c r="K504" s="39" t="str">
        <f t="shared" si="8"/>
        <v>OK</v>
      </c>
      <c r="L504" s="128"/>
      <c r="M504" s="128"/>
      <c r="N504" s="128"/>
      <c r="O504" s="128"/>
      <c r="P504" s="194"/>
      <c r="Q504" s="128"/>
      <c r="R504" s="128"/>
      <c r="S504" s="128"/>
      <c r="T504" s="128"/>
      <c r="U504" s="128"/>
      <c r="V504" s="46"/>
      <c r="W504" s="46"/>
      <c r="X504" s="46"/>
      <c r="Y504" s="46"/>
      <c r="Z504" s="46"/>
    </row>
    <row r="505" spans="1:26" ht="39.950000000000003" customHeight="1" x14ac:dyDescent="0.45">
      <c r="A505" s="140"/>
      <c r="B505" s="152"/>
      <c r="C505" s="67">
        <v>502</v>
      </c>
      <c r="D505" s="78" t="s">
        <v>496</v>
      </c>
      <c r="E505" s="107" t="s">
        <v>1003</v>
      </c>
      <c r="F505" s="52" t="s">
        <v>228</v>
      </c>
      <c r="G505" s="51" t="s">
        <v>157</v>
      </c>
      <c r="H505" s="95">
        <v>22.96</v>
      </c>
      <c r="I505" s="32">
        <v>5</v>
      </c>
      <c r="J505" s="38">
        <f>I505-(SUM(L505:Z505))</f>
        <v>5</v>
      </c>
      <c r="K505" s="39" t="str">
        <f t="shared" si="8"/>
        <v>OK</v>
      </c>
      <c r="L505" s="128"/>
      <c r="M505" s="128"/>
      <c r="N505" s="128"/>
      <c r="O505" s="128"/>
      <c r="P505" s="194"/>
      <c r="Q505" s="128"/>
      <c r="R505" s="128"/>
      <c r="S505" s="128"/>
      <c r="T505" s="128"/>
      <c r="U505" s="128"/>
      <c r="V505" s="46"/>
      <c r="W505" s="46"/>
      <c r="X505" s="46"/>
      <c r="Y505" s="46"/>
      <c r="Z505" s="46"/>
    </row>
    <row r="506" spans="1:26" ht="39.950000000000003" customHeight="1" x14ac:dyDescent="0.45">
      <c r="A506" s="140"/>
      <c r="B506" s="152"/>
      <c r="C506" s="67">
        <v>503</v>
      </c>
      <c r="D506" s="78" t="s">
        <v>497</v>
      </c>
      <c r="E506" s="107" t="s">
        <v>1003</v>
      </c>
      <c r="F506" s="52" t="s">
        <v>228</v>
      </c>
      <c r="G506" s="51" t="s">
        <v>157</v>
      </c>
      <c r="H506" s="95">
        <v>15.02</v>
      </c>
      <c r="I506" s="32">
        <v>3</v>
      </c>
      <c r="J506" s="38">
        <f>I506-(SUM(L506:Z506))</f>
        <v>3</v>
      </c>
      <c r="K506" s="39" t="str">
        <f t="shared" si="8"/>
        <v>OK</v>
      </c>
      <c r="L506" s="128"/>
      <c r="M506" s="128"/>
      <c r="N506" s="128"/>
      <c r="O506" s="128"/>
      <c r="P506" s="194"/>
      <c r="Q506" s="128"/>
      <c r="R506" s="128"/>
      <c r="S506" s="128"/>
      <c r="T506" s="128"/>
      <c r="U506" s="128"/>
      <c r="V506" s="46"/>
      <c r="W506" s="46"/>
      <c r="X506" s="46"/>
      <c r="Y506" s="46"/>
      <c r="Z506" s="46"/>
    </row>
    <row r="507" spans="1:26" ht="39.950000000000003" customHeight="1" x14ac:dyDescent="0.45">
      <c r="A507" s="140"/>
      <c r="B507" s="152"/>
      <c r="C507" s="67">
        <v>504</v>
      </c>
      <c r="D507" s="78" t="s">
        <v>498</v>
      </c>
      <c r="E507" s="107" t="s">
        <v>1004</v>
      </c>
      <c r="F507" s="52" t="s">
        <v>228</v>
      </c>
      <c r="G507" s="51" t="s">
        <v>157</v>
      </c>
      <c r="H507" s="95">
        <v>8.23</v>
      </c>
      <c r="I507" s="32">
        <v>50</v>
      </c>
      <c r="J507" s="38">
        <f>I507-(SUM(L507:Z507))</f>
        <v>30</v>
      </c>
      <c r="K507" s="39" t="str">
        <f t="shared" si="8"/>
        <v>OK</v>
      </c>
      <c r="L507" s="128"/>
      <c r="M507" s="128"/>
      <c r="N507" s="128">
        <v>20</v>
      </c>
      <c r="O507" s="128"/>
      <c r="P507" s="194"/>
      <c r="Q507" s="128"/>
      <c r="R507" s="128"/>
      <c r="S507" s="128"/>
      <c r="T507" s="128"/>
      <c r="U507" s="128"/>
      <c r="V507" s="46"/>
      <c r="W507" s="46"/>
      <c r="X507" s="46"/>
      <c r="Y507" s="46"/>
      <c r="Z507" s="46"/>
    </row>
    <row r="508" spans="1:26" ht="39.950000000000003" customHeight="1" x14ac:dyDescent="0.45">
      <c r="A508" s="140"/>
      <c r="B508" s="152"/>
      <c r="C508" s="67">
        <v>505</v>
      </c>
      <c r="D508" s="78" t="s">
        <v>499</v>
      </c>
      <c r="E508" s="107" t="s">
        <v>1005</v>
      </c>
      <c r="F508" s="52" t="s">
        <v>228</v>
      </c>
      <c r="G508" s="51" t="s">
        <v>157</v>
      </c>
      <c r="H508" s="95">
        <v>7.7</v>
      </c>
      <c r="I508" s="32">
        <v>5</v>
      </c>
      <c r="J508" s="38">
        <f>I508-(SUM(L508:Z508))</f>
        <v>3</v>
      </c>
      <c r="K508" s="39" t="str">
        <f t="shared" si="8"/>
        <v>OK</v>
      </c>
      <c r="L508" s="128"/>
      <c r="M508" s="128"/>
      <c r="N508" s="128"/>
      <c r="O508" s="128"/>
      <c r="P508" s="194"/>
      <c r="Q508" s="128">
        <v>2</v>
      </c>
      <c r="R508" s="128"/>
      <c r="S508" s="128"/>
      <c r="T508" s="128"/>
      <c r="U508" s="128"/>
      <c r="V508" s="46"/>
      <c r="W508" s="46"/>
      <c r="X508" s="46"/>
      <c r="Y508" s="46"/>
      <c r="Z508" s="46"/>
    </row>
    <row r="509" spans="1:26" ht="39.950000000000003" customHeight="1" x14ac:dyDescent="0.45">
      <c r="A509" s="140"/>
      <c r="B509" s="152"/>
      <c r="C509" s="67">
        <v>506</v>
      </c>
      <c r="D509" s="78" t="s">
        <v>500</v>
      </c>
      <c r="E509" s="107" t="s">
        <v>1006</v>
      </c>
      <c r="F509" s="52" t="s">
        <v>501</v>
      </c>
      <c r="G509" s="51" t="s">
        <v>157</v>
      </c>
      <c r="H509" s="95">
        <v>6.99</v>
      </c>
      <c r="I509" s="32">
        <v>20</v>
      </c>
      <c r="J509" s="38">
        <f>I509-(SUM(L509:Z509))</f>
        <v>15</v>
      </c>
      <c r="K509" s="39" t="str">
        <f t="shared" si="8"/>
        <v>OK</v>
      </c>
      <c r="L509" s="128"/>
      <c r="M509" s="128"/>
      <c r="N509" s="128">
        <v>5</v>
      </c>
      <c r="O509" s="128"/>
      <c r="P509" s="194"/>
      <c r="Q509" s="128"/>
      <c r="R509" s="128"/>
      <c r="S509" s="128"/>
      <c r="T509" s="128"/>
      <c r="U509" s="128"/>
      <c r="V509" s="46"/>
      <c r="W509" s="46"/>
      <c r="X509" s="46"/>
      <c r="Y509" s="46"/>
      <c r="Z509" s="46"/>
    </row>
    <row r="510" spans="1:26" ht="39.950000000000003" customHeight="1" x14ac:dyDescent="0.45">
      <c r="A510" s="140"/>
      <c r="B510" s="152"/>
      <c r="C510" s="67">
        <v>507</v>
      </c>
      <c r="D510" s="88" t="s">
        <v>502</v>
      </c>
      <c r="E510" s="107" t="s">
        <v>1007</v>
      </c>
      <c r="F510" s="52" t="s">
        <v>228</v>
      </c>
      <c r="G510" s="51" t="s">
        <v>157</v>
      </c>
      <c r="H510" s="95">
        <v>11.78</v>
      </c>
      <c r="I510" s="32">
        <v>1</v>
      </c>
      <c r="J510" s="38">
        <f>I510-(SUM(L510:Z510))</f>
        <v>1</v>
      </c>
      <c r="K510" s="39" t="str">
        <f t="shared" si="8"/>
        <v>OK</v>
      </c>
      <c r="L510" s="128"/>
      <c r="M510" s="128"/>
      <c r="N510" s="128"/>
      <c r="O510" s="128"/>
      <c r="P510" s="194"/>
      <c r="Q510" s="128"/>
      <c r="R510" s="128"/>
      <c r="S510" s="128"/>
      <c r="T510" s="128"/>
      <c r="U510" s="128"/>
      <c r="V510" s="46"/>
      <c r="W510" s="46"/>
      <c r="X510" s="46"/>
      <c r="Y510" s="46"/>
      <c r="Z510" s="46"/>
    </row>
    <row r="511" spans="1:26" ht="39.950000000000003" customHeight="1" x14ac:dyDescent="0.45">
      <c r="A511" s="140"/>
      <c r="B511" s="152"/>
      <c r="C511" s="67">
        <v>508</v>
      </c>
      <c r="D511" s="78" t="s">
        <v>360</v>
      </c>
      <c r="E511" s="107" t="s">
        <v>1008</v>
      </c>
      <c r="F511" s="51" t="s">
        <v>35</v>
      </c>
      <c r="G511" s="51" t="s">
        <v>157</v>
      </c>
      <c r="H511" s="95">
        <v>175.69</v>
      </c>
      <c r="I511" s="32">
        <v>1</v>
      </c>
      <c r="J511" s="38">
        <f>I511-(SUM(L511:Z511))</f>
        <v>0</v>
      </c>
      <c r="K511" s="39" t="str">
        <f t="shared" si="8"/>
        <v>OK</v>
      </c>
      <c r="L511" s="128"/>
      <c r="M511" s="128"/>
      <c r="N511" s="128"/>
      <c r="O511" s="128"/>
      <c r="P511" s="194"/>
      <c r="Q511" s="128">
        <v>1</v>
      </c>
      <c r="R511" s="128"/>
      <c r="S511" s="128"/>
      <c r="T511" s="128"/>
      <c r="U511" s="128"/>
      <c r="V511" s="46"/>
      <c r="W511" s="46"/>
      <c r="X511" s="46"/>
      <c r="Y511" s="46"/>
      <c r="Z511" s="46"/>
    </row>
    <row r="512" spans="1:26" ht="39.950000000000003" customHeight="1" x14ac:dyDescent="0.45">
      <c r="A512" s="140"/>
      <c r="B512" s="152"/>
      <c r="C512" s="67">
        <v>509</v>
      </c>
      <c r="D512" s="78" t="s">
        <v>361</v>
      </c>
      <c r="E512" s="107" t="s">
        <v>1004</v>
      </c>
      <c r="F512" s="51" t="s">
        <v>35</v>
      </c>
      <c r="G512" s="51" t="s">
        <v>157</v>
      </c>
      <c r="H512" s="95">
        <v>14.98</v>
      </c>
      <c r="I512" s="32">
        <v>3</v>
      </c>
      <c r="J512" s="38">
        <f>I512-(SUM(L512:Z512))</f>
        <v>3</v>
      </c>
      <c r="K512" s="39" t="str">
        <f t="shared" si="8"/>
        <v>OK</v>
      </c>
      <c r="L512" s="128"/>
      <c r="M512" s="128"/>
      <c r="N512" s="128"/>
      <c r="O512" s="128"/>
      <c r="P512" s="194"/>
      <c r="Q512" s="128"/>
      <c r="R512" s="128"/>
      <c r="S512" s="128"/>
      <c r="T512" s="128"/>
      <c r="U512" s="128"/>
      <c r="V512" s="46"/>
      <c r="W512" s="46"/>
      <c r="X512" s="46"/>
      <c r="Y512" s="46"/>
      <c r="Z512" s="46"/>
    </row>
    <row r="513" spans="1:26" ht="39.950000000000003" customHeight="1" x14ac:dyDescent="0.45">
      <c r="A513" s="140"/>
      <c r="B513" s="152"/>
      <c r="C513" s="67">
        <v>510</v>
      </c>
      <c r="D513" s="78" t="s">
        <v>362</v>
      </c>
      <c r="E513" s="107" t="s">
        <v>1009</v>
      </c>
      <c r="F513" s="51" t="s">
        <v>35</v>
      </c>
      <c r="G513" s="51" t="s">
        <v>157</v>
      </c>
      <c r="H513" s="95">
        <v>26.72</v>
      </c>
      <c r="I513" s="32">
        <v>3</v>
      </c>
      <c r="J513" s="38">
        <f>I513-(SUM(L513:Z513))</f>
        <v>2</v>
      </c>
      <c r="K513" s="39" t="str">
        <f t="shared" si="8"/>
        <v>OK</v>
      </c>
      <c r="L513" s="128"/>
      <c r="M513" s="128"/>
      <c r="N513" s="128"/>
      <c r="O513" s="128"/>
      <c r="P513" s="194"/>
      <c r="Q513" s="128">
        <v>1</v>
      </c>
      <c r="R513" s="128"/>
      <c r="S513" s="128"/>
      <c r="T513" s="128"/>
      <c r="U513" s="128"/>
      <c r="V513" s="46"/>
      <c r="W513" s="46"/>
      <c r="X513" s="46"/>
      <c r="Y513" s="46"/>
      <c r="Z513" s="46"/>
    </row>
    <row r="514" spans="1:26" ht="39.950000000000003" customHeight="1" x14ac:dyDescent="0.45">
      <c r="A514" s="140"/>
      <c r="B514" s="152"/>
      <c r="C514" s="67">
        <v>511</v>
      </c>
      <c r="D514" s="78" t="s">
        <v>363</v>
      </c>
      <c r="E514" s="107" t="s">
        <v>1010</v>
      </c>
      <c r="F514" s="51" t="s">
        <v>35</v>
      </c>
      <c r="G514" s="51" t="s">
        <v>157</v>
      </c>
      <c r="H514" s="95">
        <v>33.049999999999997</v>
      </c>
      <c r="I514" s="32">
        <v>5</v>
      </c>
      <c r="J514" s="38">
        <f>I514-(SUM(L514:Z514))</f>
        <v>0</v>
      </c>
      <c r="K514" s="39" t="str">
        <f t="shared" si="8"/>
        <v>OK</v>
      </c>
      <c r="L514" s="128"/>
      <c r="M514" s="128"/>
      <c r="N514" s="128"/>
      <c r="O514" s="128"/>
      <c r="P514" s="194"/>
      <c r="Q514" s="128">
        <v>5</v>
      </c>
      <c r="R514" s="128"/>
      <c r="S514" s="128"/>
      <c r="T514" s="128"/>
      <c r="U514" s="128"/>
      <c r="V514" s="46"/>
      <c r="W514" s="46"/>
      <c r="X514" s="46"/>
      <c r="Y514" s="46"/>
      <c r="Z514" s="46"/>
    </row>
    <row r="515" spans="1:26" ht="39.950000000000003" customHeight="1" x14ac:dyDescent="0.45">
      <c r="A515" s="140"/>
      <c r="B515" s="152"/>
      <c r="C515" s="67">
        <v>512</v>
      </c>
      <c r="D515" s="78" t="s">
        <v>364</v>
      </c>
      <c r="E515" s="107" t="s">
        <v>1011</v>
      </c>
      <c r="F515" s="51" t="s">
        <v>35</v>
      </c>
      <c r="G515" s="51" t="s">
        <v>157</v>
      </c>
      <c r="H515" s="95">
        <v>20.3</v>
      </c>
      <c r="I515" s="32">
        <v>2</v>
      </c>
      <c r="J515" s="38">
        <f>I515-(SUM(L515:Z515))</f>
        <v>1</v>
      </c>
      <c r="K515" s="39" t="str">
        <f t="shared" si="8"/>
        <v>OK</v>
      </c>
      <c r="L515" s="128"/>
      <c r="M515" s="128"/>
      <c r="N515" s="128"/>
      <c r="O515" s="128"/>
      <c r="P515" s="194"/>
      <c r="Q515" s="128">
        <v>1</v>
      </c>
      <c r="R515" s="128"/>
      <c r="S515" s="128"/>
      <c r="T515" s="128"/>
      <c r="U515" s="128"/>
      <c r="V515" s="46"/>
      <c r="W515" s="46"/>
      <c r="X515" s="46"/>
      <c r="Y515" s="46"/>
      <c r="Z515" s="46"/>
    </row>
    <row r="516" spans="1:26" ht="39.950000000000003" customHeight="1" x14ac:dyDescent="0.45">
      <c r="A516" s="140"/>
      <c r="B516" s="152"/>
      <c r="C516" s="67">
        <v>513</v>
      </c>
      <c r="D516" s="78" t="s">
        <v>365</v>
      </c>
      <c r="E516" s="107" t="s">
        <v>1012</v>
      </c>
      <c r="F516" s="51" t="s">
        <v>233</v>
      </c>
      <c r="G516" s="51" t="s">
        <v>157</v>
      </c>
      <c r="H516" s="95">
        <v>25.14</v>
      </c>
      <c r="I516" s="32">
        <v>2</v>
      </c>
      <c r="J516" s="38">
        <f>I516-(SUM(L516:Z516))</f>
        <v>0</v>
      </c>
      <c r="K516" s="39" t="str">
        <f t="shared" si="8"/>
        <v>OK</v>
      </c>
      <c r="L516" s="128"/>
      <c r="M516" s="128"/>
      <c r="N516" s="128"/>
      <c r="O516" s="128"/>
      <c r="P516" s="194"/>
      <c r="Q516" s="128">
        <v>2</v>
      </c>
      <c r="R516" s="128"/>
      <c r="S516" s="128"/>
      <c r="T516" s="128"/>
      <c r="U516" s="128"/>
      <c r="V516" s="46"/>
      <c r="W516" s="46"/>
      <c r="X516" s="46"/>
      <c r="Y516" s="46"/>
      <c r="Z516" s="46"/>
    </row>
    <row r="517" spans="1:26" ht="39.950000000000003" customHeight="1" x14ac:dyDescent="0.45">
      <c r="A517" s="140"/>
      <c r="B517" s="152"/>
      <c r="C517" s="67">
        <v>514</v>
      </c>
      <c r="D517" s="78" t="s">
        <v>366</v>
      </c>
      <c r="E517" s="107" t="s">
        <v>1013</v>
      </c>
      <c r="F517" s="51" t="s">
        <v>35</v>
      </c>
      <c r="G517" s="51" t="s">
        <v>157</v>
      </c>
      <c r="H517" s="95">
        <v>18.97</v>
      </c>
      <c r="I517" s="32">
        <v>2</v>
      </c>
      <c r="J517" s="38">
        <f>I517-(SUM(L517:Z517))</f>
        <v>1</v>
      </c>
      <c r="K517" s="39" t="str">
        <f t="shared" ref="K517:K580" si="9">IF(J517&lt;0,"ATENÇÃO","OK")</f>
        <v>OK</v>
      </c>
      <c r="L517" s="128"/>
      <c r="M517" s="128"/>
      <c r="N517" s="128">
        <v>1</v>
      </c>
      <c r="O517" s="128"/>
      <c r="P517" s="194"/>
      <c r="Q517" s="128"/>
      <c r="R517" s="128"/>
      <c r="S517" s="128"/>
      <c r="T517" s="128"/>
      <c r="U517" s="128"/>
      <c r="V517" s="46"/>
      <c r="W517" s="46"/>
      <c r="X517" s="46"/>
      <c r="Y517" s="46"/>
      <c r="Z517" s="46"/>
    </row>
    <row r="518" spans="1:26" ht="39.950000000000003" customHeight="1" x14ac:dyDescent="0.45">
      <c r="A518" s="140"/>
      <c r="B518" s="152"/>
      <c r="C518" s="67">
        <v>515</v>
      </c>
      <c r="D518" s="78" t="s">
        <v>367</v>
      </c>
      <c r="E518" s="107" t="s">
        <v>1014</v>
      </c>
      <c r="F518" s="51" t="s">
        <v>35</v>
      </c>
      <c r="G518" s="51" t="s">
        <v>368</v>
      </c>
      <c r="H518" s="95">
        <v>472.66</v>
      </c>
      <c r="I518" s="32">
        <v>3</v>
      </c>
      <c r="J518" s="38">
        <f>I518-(SUM(L518:Z518))</f>
        <v>2</v>
      </c>
      <c r="K518" s="39" t="str">
        <f t="shared" si="9"/>
        <v>OK</v>
      </c>
      <c r="L518" s="128"/>
      <c r="M518" s="128"/>
      <c r="N518" s="128">
        <v>1</v>
      </c>
      <c r="O518" s="128"/>
      <c r="P518" s="194"/>
      <c r="Q518" s="128"/>
      <c r="R518" s="128"/>
      <c r="S518" s="128"/>
      <c r="T518" s="128"/>
      <c r="U518" s="128"/>
      <c r="V518" s="46"/>
      <c r="W518" s="46"/>
      <c r="X518" s="46"/>
      <c r="Y518" s="46"/>
      <c r="Z518" s="46"/>
    </row>
    <row r="519" spans="1:26" ht="39.950000000000003" customHeight="1" x14ac:dyDescent="0.45">
      <c r="A519" s="140"/>
      <c r="B519" s="152"/>
      <c r="C519" s="67">
        <v>516</v>
      </c>
      <c r="D519" s="78" t="s">
        <v>369</v>
      </c>
      <c r="E519" s="107" t="s">
        <v>1015</v>
      </c>
      <c r="F519" s="51" t="s">
        <v>35</v>
      </c>
      <c r="G519" s="51" t="s">
        <v>368</v>
      </c>
      <c r="H519" s="95">
        <v>416.56</v>
      </c>
      <c r="I519" s="32">
        <v>3</v>
      </c>
      <c r="J519" s="38">
        <f>I519-(SUM(L519:Z519))</f>
        <v>2</v>
      </c>
      <c r="K519" s="39" t="str">
        <f t="shared" si="9"/>
        <v>OK</v>
      </c>
      <c r="L519" s="128"/>
      <c r="M519" s="128"/>
      <c r="N519" s="128"/>
      <c r="O519" s="128"/>
      <c r="P519" s="194"/>
      <c r="Q519" s="128">
        <v>1</v>
      </c>
      <c r="R519" s="128"/>
      <c r="S519" s="128"/>
      <c r="T519" s="128"/>
      <c r="U519" s="128"/>
      <c r="V519" s="46"/>
      <c r="W519" s="46"/>
      <c r="X519" s="46"/>
      <c r="Y519" s="46"/>
      <c r="Z519" s="46"/>
    </row>
    <row r="520" spans="1:26" ht="39.950000000000003" customHeight="1" x14ac:dyDescent="0.45">
      <c r="A520" s="140"/>
      <c r="B520" s="152"/>
      <c r="C520" s="67">
        <v>517</v>
      </c>
      <c r="D520" s="78" t="s">
        <v>370</v>
      </c>
      <c r="E520" s="107" t="s">
        <v>1016</v>
      </c>
      <c r="F520" s="51" t="s">
        <v>35</v>
      </c>
      <c r="G520" s="51" t="s">
        <v>368</v>
      </c>
      <c r="H520" s="95">
        <v>437.67</v>
      </c>
      <c r="I520" s="32">
        <v>3</v>
      </c>
      <c r="J520" s="38">
        <f>I520-(SUM(L520:Z520))</f>
        <v>3</v>
      </c>
      <c r="K520" s="39" t="str">
        <f t="shared" si="9"/>
        <v>OK</v>
      </c>
      <c r="L520" s="128"/>
      <c r="M520" s="128"/>
      <c r="N520" s="128"/>
      <c r="O520" s="128"/>
      <c r="P520" s="194"/>
      <c r="Q520" s="128"/>
      <c r="R520" s="128"/>
      <c r="S520" s="128"/>
      <c r="T520" s="128"/>
      <c r="U520" s="128"/>
      <c r="V520" s="46"/>
      <c r="W520" s="46"/>
      <c r="X520" s="46"/>
      <c r="Y520" s="46"/>
      <c r="Z520" s="46"/>
    </row>
    <row r="521" spans="1:26" ht="39.950000000000003" customHeight="1" x14ac:dyDescent="0.45">
      <c r="A521" s="140"/>
      <c r="B521" s="152"/>
      <c r="C521" s="67">
        <v>518</v>
      </c>
      <c r="D521" s="78" t="s">
        <v>371</v>
      </c>
      <c r="E521" s="107" t="s">
        <v>1017</v>
      </c>
      <c r="F521" s="51" t="s">
        <v>35</v>
      </c>
      <c r="G521" s="51" t="s">
        <v>368</v>
      </c>
      <c r="H521" s="95">
        <v>375.16</v>
      </c>
      <c r="I521" s="32">
        <v>3</v>
      </c>
      <c r="J521" s="38">
        <f>I521-(SUM(L521:Z521))</f>
        <v>2</v>
      </c>
      <c r="K521" s="39" t="str">
        <f t="shared" si="9"/>
        <v>OK</v>
      </c>
      <c r="L521" s="128"/>
      <c r="M521" s="128"/>
      <c r="N521" s="128"/>
      <c r="O521" s="128"/>
      <c r="P521" s="194"/>
      <c r="Q521" s="128">
        <v>1</v>
      </c>
      <c r="R521" s="128"/>
      <c r="S521" s="128"/>
      <c r="T521" s="128"/>
      <c r="U521" s="128"/>
      <c r="V521" s="46"/>
      <c r="W521" s="46"/>
      <c r="X521" s="46"/>
      <c r="Y521" s="46"/>
      <c r="Z521" s="46"/>
    </row>
    <row r="522" spans="1:26" ht="39.950000000000003" customHeight="1" x14ac:dyDescent="0.45">
      <c r="A522" s="140"/>
      <c r="B522" s="152"/>
      <c r="C522" s="67">
        <v>519</v>
      </c>
      <c r="D522" s="78" t="s">
        <v>430</v>
      </c>
      <c r="E522" s="107" t="s">
        <v>1017</v>
      </c>
      <c r="F522" s="51" t="s">
        <v>228</v>
      </c>
      <c r="G522" s="51" t="s">
        <v>368</v>
      </c>
      <c r="H522" s="95">
        <v>310.54000000000002</v>
      </c>
      <c r="I522" s="32">
        <v>1</v>
      </c>
      <c r="J522" s="38">
        <f>I522-(SUM(L522:Z522))</f>
        <v>1</v>
      </c>
      <c r="K522" s="39" t="str">
        <f t="shared" si="9"/>
        <v>OK</v>
      </c>
      <c r="L522" s="128"/>
      <c r="M522" s="128"/>
      <c r="N522" s="128"/>
      <c r="O522" s="128"/>
      <c r="P522" s="194"/>
      <c r="Q522" s="128"/>
      <c r="R522" s="128"/>
      <c r="S522" s="128"/>
      <c r="T522" s="128"/>
      <c r="U522" s="128"/>
      <c r="V522" s="46"/>
      <c r="W522" s="46"/>
      <c r="X522" s="46"/>
      <c r="Y522" s="46"/>
      <c r="Z522" s="46"/>
    </row>
    <row r="523" spans="1:26" ht="39.950000000000003" customHeight="1" x14ac:dyDescent="0.45">
      <c r="A523" s="140"/>
      <c r="B523" s="152"/>
      <c r="C523" s="67">
        <v>520</v>
      </c>
      <c r="D523" s="78" t="s">
        <v>372</v>
      </c>
      <c r="E523" s="107" t="s">
        <v>1017</v>
      </c>
      <c r="F523" s="51" t="s">
        <v>35</v>
      </c>
      <c r="G523" s="51" t="s">
        <v>368</v>
      </c>
      <c r="H523" s="95">
        <v>254.42</v>
      </c>
      <c r="I523" s="32">
        <v>3</v>
      </c>
      <c r="J523" s="38">
        <f>I523-(SUM(L523:Z523))</f>
        <v>3</v>
      </c>
      <c r="K523" s="39" t="str">
        <f t="shared" si="9"/>
        <v>OK</v>
      </c>
      <c r="L523" s="128"/>
      <c r="M523" s="128"/>
      <c r="N523" s="128"/>
      <c r="O523" s="128"/>
      <c r="P523" s="194"/>
      <c r="Q523" s="128"/>
      <c r="R523" s="128"/>
      <c r="S523" s="128"/>
      <c r="T523" s="128"/>
      <c r="U523" s="128"/>
      <c r="V523" s="46"/>
      <c r="W523" s="46"/>
      <c r="X523" s="46"/>
      <c r="Y523" s="46"/>
      <c r="Z523" s="46"/>
    </row>
    <row r="524" spans="1:26" ht="39.950000000000003" customHeight="1" x14ac:dyDescent="0.45">
      <c r="A524" s="140"/>
      <c r="B524" s="152"/>
      <c r="C524" s="67">
        <v>521</v>
      </c>
      <c r="D524" s="78" t="s">
        <v>373</v>
      </c>
      <c r="E524" s="107" t="s">
        <v>1018</v>
      </c>
      <c r="F524" s="51" t="s">
        <v>35</v>
      </c>
      <c r="G524" s="51" t="s">
        <v>368</v>
      </c>
      <c r="H524" s="95">
        <v>713.13</v>
      </c>
      <c r="I524" s="32">
        <v>3</v>
      </c>
      <c r="J524" s="38">
        <f>I524-(SUM(L524:Z524))</f>
        <v>2</v>
      </c>
      <c r="K524" s="39" t="str">
        <f t="shared" si="9"/>
        <v>OK</v>
      </c>
      <c r="L524" s="128"/>
      <c r="M524" s="128"/>
      <c r="N524" s="128"/>
      <c r="O524" s="128"/>
      <c r="P524" s="194"/>
      <c r="Q524" s="128">
        <v>1</v>
      </c>
      <c r="R524" s="128"/>
      <c r="S524" s="128"/>
      <c r="T524" s="128"/>
      <c r="U524" s="128"/>
      <c r="V524" s="46"/>
      <c r="W524" s="46"/>
      <c r="X524" s="46"/>
      <c r="Y524" s="46"/>
      <c r="Z524" s="46"/>
    </row>
    <row r="525" spans="1:26" ht="39.950000000000003" customHeight="1" x14ac:dyDescent="0.45">
      <c r="A525" s="140"/>
      <c r="B525" s="152"/>
      <c r="C525" s="67">
        <v>522</v>
      </c>
      <c r="D525" s="78" t="s">
        <v>374</v>
      </c>
      <c r="E525" s="107" t="s">
        <v>1017</v>
      </c>
      <c r="F525" s="51" t="s">
        <v>35</v>
      </c>
      <c r="G525" s="51" t="s">
        <v>368</v>
      </c>
      <c r="H525" s="95">
        <v>428.13</v>
      </c>
      <c r="I525" s="32">
        <v>2</v>
      </c>
      <c r="J525" s="38">
        <f>I525-(SUM(L525:Z525))</f>
        <v>2</v>
      </c>
      <c r="K525" s="39" t="str">
        <f t="shared" si="9"/>
        <v>OK</v>
      </c>
      <c r="L525" s="128"/>
      <c r="M525" s="128"/>
      <c r="N525" s="128"/>
      <c r="O525" s="128"/>
      <c r="P525" s="194"/>
      <c r="Q525" s="128"/>
      <c r="R525" s="128"/>
      <c r="S525" s="128"/>
      <c r="T525" s="128"/>
      <c r="U525" s="128"/>
      <c r="V525" s="46"/>
      <c r="W525" s="46"/>
      <c r="X525" s="46"/>
      <c r="Y525" s="46"/>
      <c r="Z525" s="46"/>
    </row>
    <row r="526" spans="1:26" ht="39.950000000000003" customHeight="1" x14ac:dyDescent="0.45">
      <c r="A526" s="140"/>
      <c r="B526" s="152"/>
      <c r="C526" s="68">
        <v>523</v>
      </c>
      <c r="D526" s="78" t="s">
        <v>375</v>
      </c>
      <c r="E526" s="107" t="s">
        <v>1019</v>
      </c>
      <c r="F526" s="51" t="s">
        <v>99</v>
      </c>
      <c r="G526" s="51" t="s">
        <v>368</v>
      </c>
      <c r="H526" s="95">
        <v>5295.06</v>
      </c>
      <c r="I526" s="32">
        <v>2</v>
      </c>
      <c r="J526" s="38">
        <f>I526-(SUM(L526:Z526))</f>
        <v>2</v>
      </c>
      <c r="K526" s="39" t="str">
        <f t="shared" si="9"/>
        <v>OK</v>
      </c>
      <c r="L526" s="128"/>
      <c r="M526" s="128"/>
      <c r="N526" s="128"/>
      <c r="O526" s="128"/>
      <c r="P526" s="194"/>
      <c r="Q526" s="128"/>
      <c r="R526" s="128"/>
      <c r="S526" s="128"/>
      <c r="T526" s="128"/>
      <c r="U526" s="128"/>
      <c r="V526" s="46"/>
      <c r="W526" s="46"/>
      <c r="X526" s="46"/>
      <c r="Y526" s="46"/>
      <c r="Z526" s="46"/>
    </row>
    <row r="527" spans="1:26" ht="39.950000000000003" customHeight="1" x14ac:dyDescent="0.45">
      <c r="A527" s="140"/>
      <c r="B527" s="152"/>
      <c r="C527" s="67">
        <v>524</v>
      </c>
      <c r="D527" s="78" t="s">
        <v>451</v>
      </c>
      <c r="E527" s="107" t="s">
        <v>1017</v>
      </c>
      <c r="F527" s="51" t="s">
        <v>228</v>
      </c>
      <c r="G527" s="51" t="s">
        <v>368</v>
      </c>
      <c r="H527" s="95">
        <v>392.07</v>
      </c>
      <c r="I527" s="32">
        <v>2</v>
      </c>
      <c r="J527" s="38">
        <f>I527-(SUM(L527:Z527))</f>
        <v>2</v>
      </c>
      <c r="K527" s="39" t="str">
        <f t="shared" si="9"/>
        <v>OK</v>
      </c>
      <c r="L527" s="128"/>
      <c r="M527" s="128"/>
      <c r="N527" s="128"/>
      <c r="O527" s="128"/>
      <c r="P527" s="194"/>
      <c r="Q527" s="128"/>
      <c r="R527" s="128"/>
      <c r="S527" s="128"/>
      <c r="T527" s="128"/>
      <c r="U527" s="128"/>
      <c r="V527" s="46"/>
      <c r="W527" s="46"/>
      <c r="X527" s="46"/>
      <c r="Y527" s="46"/>
      <c r="Z527" s="46"/>
    </row>
    <row r="528" spans="1:26" ht="39.950000000000003" customHeight="1" x14ac:dyDescent="0.45">
      <c r="A528" s="140"/>
      <c r="B528" s="152"/>
      <c r="C528" s="68">
        <v>525</v>
      </c>
      <c r="D528" s="83" t="s">
        <v>458</v>
      </c>
      <c r="E528" s="110" t="s">
        <v>1020</v>
      </c>
      <c r="F528" s="52" t="s">
        <v>424</v>
      </c>
      <c r="G528" s="52" t="s">
        <v>157</v>
      </c>
      <c r="H528" s="96">
        <v>751.08</v>
      </c>
      <c r="I528" s="32"/>
      <c r="J528" s="38">
        <f>I528-(SUM(L528:Z528))</f>
        <v>0</v>
      </c>
      <c r="K528" s="39" t="str">
        <f t="shared" si="9"/>
        <v>OK</v>
      </c>
      <c r="L528" s="128"/>
      <c r="M528" s="128"/>
      <c r="N528" s="128"/>
      <c r="O528" s="128"/>
      <c r="P528" s="194"/>
      <c r="Q528" s="128"/>
      <c r="R528" s="128"/>
      <c r="S528" s="128"/>
      <c r="T528" s="128"/>
      <c r="U528" s="128"/>
      <c r="V528" s="46"/>
      <c r="W528" s="46"/>
      <c r="X528" s="46"/>
      <c r="Y528" s="46"/>
      <c r="Z528" s="46"/>
    </row>
    <row r="529" spans="1:26" ht="39.950000000000003" customHeight="1" x14ac:dyDescent="0.45">
      <c r="A529" s="140"/>
      <c r="B529" s="152"/>
      <c r="C529" s="68">
        <v>526</v>
      </c>
      <c r="D529" s="78" t="s">
        <v>1021</v>
      </c>
      <c r="E529" s="107" t="s">
        <v>1022</v>
      </c>
      <c r="F529" s="51" t="s">
        <v>4</v>
      </c>
      <c r="G529" s="52" t="s">
        <v>157</v>
      </c>
      <c r="H529" s="96">
        <v>1357.6</v>
      </c>
      <c r="I529" s="32"/>
      <c r="J529" s="38">
        <f>I529-(SUM(L529:Z529))</f>
        <v>0</v>
      </c>
      <c r="K529" s="39" t="str">
        <f t="shared" si="9"/>
        <v>OK</v>
      </c>
      <c r="L529" s="128"/>
      <c r="M529" s="128"/>
      <c r="N529" s="128"/>
      <c r="O529" s="128"/>
      <c r="P529" s="194"/>
      <c r="Q529" s="128"/>
      <c r="R529" s="128"/>
      <c r="S529" s="128"/>
      <c r="T529" s="128"/>
      <c r="U529" s="128"/>
      <c r="V529" s="46"/>
      <c r="W529" s="46"/>
      <c r="X529" s="46"/>
      <c r="Y529" s="46"/>
      <c r="Z529" s="46"/>
    </row>
    <row r="530" spans="1:26" ht="39.950000000000003" customHeight="1" x14ac:dyDescent="0.45">
      <c r="A530" s="140"/>
      <c r="B530" s="152"/>
      <c r="C530" s="67">
        <v>527</v>
      </c>
      <c r="D530" s="78" t="s">
        <v>1023</v>
      </c>
      <c r="E530" s="107" t="s">
        <v>1024</v>
      </c>
      <c r="F530" s="52" t="s">
        <v>35</v>
      </c>
      <c r="G530" s="52" t="s">
        <v>157</v>
      </c>
      <c r="H530" s="96">
        <v>1384.5</v>
      </c>
      <c r="I530" s="32"/>
      <c r="J530" s="38">
        <f>I530-(SUM(L530:Z530))</f>
        <v>0</v>
      </c>
      <c r="K530" s="39" t="str">
        <f t="shared" si="9"/>
        <v>OK</v>
      </c>
      <c r="L530" s="128"/>
      <c r="M530" s="128"/>
      <c r="N530" s="128"/>
      <c r="O530" s="128"/>
      <c r="P530" s="194"/>
      <c r="Q530" s="128"/>
      <c r="R530" s="128"/>
      <c r="S530" s="128"/>
      <c r="T530" s="128"/>
      <c r="U530" s="128"/>
      <c r="V530" s="46"/>
      <c r="W530" s="46"/>
      <c r="X530" s="46"/>
      <c r="Y530" s="46"/>
      <c r="Z530" s="46"/>
    </row>
    <row r="531" spans="1:26" ht="39.950000000000003" customHeight="1" x14ac:dyDescent="0.45">
      <c r="A531" s="140"/>
      <c r="B531" s="152"/>
      <c r="C531" s="68">
        <v>528</v>
      </c>
      <c r="D531" s="78" t="s">
        <v>1025</v>
      </c>
      <c r="E531" s="107" t="s">
        <v>1026</v>
      </c>
      <c r="F531" s="51" t="s">
        <v>99</v>
      </c>
      <c r="G531" s="52" t="s">
        <v>1027</v>
      </c>
      <c r="H531" s="96">
        <v>810.3</v>
      </c>
      <c r="I531" s="32"/>
      <c r="J531" s="38">
        <f>I531-(SUM(L531:Z531))</f>
        <v>0</v>
      </c>
      <c r="K531" s="39" t="str">
        <f t="shared" si="9"/>
        <v>OK</v>
      </c>
      <c r="L531" s="128"/>
      <c r="M531" s="128"/>
      <c r="N531" s="128"/>
      <c r="O531" s="128"/>
      <c r="P531" s="194"/>
      <c r="Q531" s="128"/>
      <c r="R531" s="128"/>
      <c r="S531" s="128"/>
      <c r="T531" s="128"/>
      <c r="U531" s="128"/>
      <c r="V531" s="46"/>
      <c r="W531" s="46"/>
      <c r="X531" s="46"/>
      <c r="Y531" s="46"/>
      <c r="Z531" s="46"/>
    </row>
    <row r="532" spans="1:26" ht="39.950000000000003" customHeight="1" x14ac:dyDescent="0.45">
      <c r="A532" s="140"/>
      <c r="B532" s="152"/>
      <c r="C532" s="67">
        <v>529</v>
      </c>
      <c r="D532" s="78" t="s">
        <v>1028</v>
      </c>
      <c r="E532" s="107" t="s">
        <v>1029</v>
      </c>
      <c r="F532" s="52" t="s">
        <v>419</v>
      </c>
      <c r="G532" s="52" t="s">
        <v>157</v>
      </c>
      <c r="H532" s="96">
        <v>290.52999999999997</v>
      </c>
      <c r="I532" s="32"/>
      <c r="J532" s="38">
        <f>I532-(SUM(L532:Z532))</f>
        <v>0</v>
      </c>
      <c r="K532" s="39" t="str">
        <f t="shared" si="9"/>
        <v>OK</v>
      </c>
      <c r="L532" s="128"/>
      <c r="M532" s="128"/>
      <c r="N532" s="128"/>
      <c r="O532" s="128"/>
      <c r="P532" s="194"/>
      <c r="Q532" s="128"/>
      <c r="R532" s="128"/>
      <c r="S532" s="128"/>
      <c r="T532" s="128"/>
      <c r="U532" s="128"/>
      <c r="V532" s="46"/>
      <c r="W532" s="46"/>
      <c r="X532" s="46"/>
      <c r="Y532" s="46"/>
      <c r="Z532" s="46"/>
    </row>
    <row r="533" spans="1:26" ht="39.950000000000003" customHeight="1" x14ac:dyDescent="0.45">
      <c r="A533" s="140"/>
      <c r="B533" s="152"/>
      <c r="C533" s="67">
        <v>530</v>
      </c>
      <c r="D533" s="78" t="s">
        <v>1030</v>
      </c>
      <c r="E533" s="107" t="s">
        <v>1029</v>
      </c>
      <c r="F533" s="52" t="s">
        <v>419</v>
      </c>
      <c r="G533" s="52" t="s">
        <v>157</v>
      </c>
      <c r="H533" s="96">
        <v>290.52999999999997</v>
      </c>
      <c r="I533" s="32"/>
      <c r="J533" s="38">
        <f>I533-(SUM(L533:Z533))</f>
        <v>0</v>
      </c>
      <c r="K533" s="39" t="str">
        <f t="shared" si="9"/>
        <v>OK</v>
      </c>
      <c r="L533" s="128"/>
      <c r="M533" s="128"/>
      <c r="N533" s="128"/>
      <c r="O533" s="128"/>
      <c r="P533" s="194"/>
      <c r="Q533" s="128"/>
      <c r="R533" s="128"/>
      <c r="S533" s="128"/>
      <c r="T533" s="128"/>
      <c r="U533" s="128"/>
      <c r="V533" s="46"/>
      <c r="W533" s="46"/>
      <c r="X533" s="46"/>
      <c r="Y533" s="46"/>
      <c r="Z533" s="46"/>
    </row>
    <row r="534" spans="1:26" ht="39.950000000000003" customHeight="1" x14ac:dyDescent="0.45">
      <c r="A534" s="140"/>
      <c r="B534" s="152"/>
      <c r="C534" s="67">
        <v>531</v>
      </c>
      <c r="D534" s="78" t="s">
        <v>1031</v>
      </c>
      <c r="E534" s="107" t="s">
        <v>1032</v>
      </c>
      <c r="F534" s="52" t="s">
        <v>35</v>
      </c>
      <c r="G534" s="52" t="s">
        <v>157</v>
      </c>
      <c r="H534" s="96">
        <v>2.25</v>
      </c>
      <c r="I534" s="32"/>
      <c r="J534" s="38">
        <f>I534-(SUM(L534:Z534))</f>
        <v>0</v>
      </c>
      <c r="K534" s="39" t="str">
        <f t="shared" si="9"/>
        <v>OK</v>
      </c>
      <c r="L534" s="128"/>
      <c r="M534" s="128"/>
      <c r="N534" s="128"/>
      <c r="O534" s="128"/>
      <c r="P534" s="194"/>
      <c r="Q534" s="128"/>
      <c r="R534" s="128"/>
      <c r="S534" s="128"/>
      <c r="T534" s="128"/>
      <c r="U534" s="128"/>
      <c r="V534" s="46"/>
      <c r="W534" s="46"/>
      <c r="X534" s="46"/>
      <c r="Y534" s="46"/>
      <c r="Z534" s="46"/>
    </row>
    <row r="535" spans="1:26" ht="39.950000000000003" customHeight="1" x14ac:dyDescent="0.45">
      <c r="A535" s="140"/>
      <c r="B535" s="152"/>
      <c r="C535" s="68">
        <v>532</v>
      </c>
      <c r="D535" s="88" t="s">
        <v>1033</v>
      </c>
      <c r="E535" s="107" t="s">
        <v>1004</v>
      </c>
      <c r="F535" s="52" t="s">
        <v>228</v>
      </c>
      <c r="G535" s="52" t="s">
        <v>157</v>
      </c>
      <c r="H535" s="96">
        <v>2.69</v>
      </c>
      <c r="I535" s="32"/>
      <c r="J535" s="38">
        <f>I535-(SUM(L535:Z535))</f>
        <v>0</v>
      </c>
      <c r="K535" s="39" t="str">
        <f t="shared" si="9"/>
        <v>OK</v>
      </c>
      <c r="L535" s="128"/>
      <c r="M535" s="128"/>
      <c r="N535" s="128"/>
      <c r="O535" s="128"/>
      <c r="P535" s="194"/>
      <c r="Q535" s="128"/>
      <c r="R535" s="128"/>
      <c r="S535" s="128"/>
      <c r="T535" s="128"/>
      <c r="U535" s="128"/>
      <c r="V535" s="46"/>
      <c r="W535" s="46"/>
      <c r="X535" s="46"/>
      <c r="Y535" s="46"/>
      <c r="Z535" s="46"/>
    </row>
    <row r="536" spans="1:26" ht="39.950000000000003" customHeight="1" x14ac:dyDescent="0.45">
      <c r="A536" s="140"/>
      <c r="B536" s="152"/>
      <c r="C536" s="68">
        <v>533</v>
      </c>
      <c r="D536" s="78" t="s">
        <v>1034</v>
      </c>
      <c r="E536" s="107" t="s">
        <v>1004</v>
      </c>
      <c r="F536" s="51" t="s">
        <v>99</v>
      </c>
      <c r="G536" s="52" t="s">
        <v>157</v>
      </c>
      <c r="H536" s="96">
        <v>154.88</v>
      </c>
      <c r="I536" s="32"/>
      <c r="J536" s="38">
        <f>I536-(SUM(L536:Z536))</f>
        <v>0</v>
      </c>
      <c r="K536" s="39" t="str">
        <f t="shared" si="9"/>
        <v>OK</v>
      </c>
      <c r="L536" s="128"/>
      <c r="M536" s="128"/>
      <c r="N536" s="128"/>
      <c r="O536" s="128"/>
      <c r="P536" s="194"/>
      <c r="Q536" s="128"/>
      <c r="R536" s="128"/>
      <c r="S536" s="128"/>
      <c r="T536" s="128"/>
      <c r="U536" s="128"/>
      <c r="V536" s="46"/>
      <c r="W536" s="46"/>
      <c r="X536" s="46"/>
      <c r="Y536" s="46"/>
      <c r="Z536" s="46"/>
    </row>
    <row r="537" spans="1:26" ht="39.950000000000003" customHeight="1" x14ac:dyDescent="0.45">
      <c r="A537" s="140"/>
      <c r="B537" s="152"/>
      <c r="C537" s="67">
        <v>534</v>
      </c>
      <c r="D537" s="78" t="s">
        <v>1035</v>
      </c>
      <c r="E537" s="110" t="s">
        <v>1036</v>
      </c>
      <c r="F537" s="52" t="s">
        <v>35</v>
      </c>
      <c r="G537" s="52" t="s">
        <v>157</v>
      </c>
      <c r="H537" s="96">
        <v>3.37</v>
      </c>
      <c r="I537" s="32"/>
      <c r="J537" s="38">
        <f>I537-(SUM(L537:Z537))</f>
        <v>0</v>
      </c>
      <c r="K537" s="39" t="str">
        <f t="shared" si="9"/>
        <v>OK</v>
      </c>
      <c r="L537" s="128"/>
      <c r="M537" s="128"/>
      <c r="N537" s="128"/>
      <c r="O537" s="128"/>
      <c r="P537" s="194"/>
      <c r="Q537" s="128"/>
      <c r="R537" s="128"/>
      <c r="S537" s="128"/>
      <c r="T537" s="128"/>
      <c r="U537" s="128"/>
      <c r="V537" s="46"/>
      <c r="W537" s="46"/>
      <c r="X537" s="46"/>
      <c r="Y537" s="46"/>
      <c r="Z537" s="46"/>
    </row>
    <row r="538" spans="1:26" ht="39.950000000000003" customHeight="1" x14ac:dyDescent="0.45">
      <c r="A538" s="140"/>
      <c r="B538" s="152"/>
      <c r="C538" s="68">
        <v>535</v>
      </c>
      <c r="D538" s="85" t="s">
        <v>1037</v>
      </c>
      <c r="E538" s="110" t="s">
        <v>1038</v>
      </c>
      <c r="F538" s="51" t="s">
        <v>35</v>
      </c>
      <c r="G538" s="52" t="s">
        <v>157</v>
      </c>
      <c r="H538" s="96">
        <v>17.14</v>
      </c>
      <c r="I538" s="32">
        <v>30</v>
      </c>
      <c r="J538" s="38">
        <f>I538-(SUM(L538:Z538))</f>
        <v>30</v>
      </c>
      <c r="K538" s="39" t="str">
        <f t="shared" si="9"/>
        <v>OK</v>
      </c>
      <c r="L538" s="128"/>
      <c r="M538" s="128"/>
      <c r="N538" s="128"/>
      <c r="O538" s="128"/>
      <c r="P538" s="194"/>
      <c r="Q538" s="128"/>
      <c r="R538" s="128"/>
      <c r="S538" s="128"/>
      <c r="T538" s="128"/>
      <c r="U538" s="128"/>
      <c r="V538" s="46"/>
      <c r="W538" s="46"/>
      <c r="X538" s="46"/>
      <c r="Y538" s="46"/>
      <c r="Z538" s="46"/>
    </row>
    <row r="539" spans="1:26" ht="39.950000000000003" customHeight="1" x14ac:dyDescent="0.45">
      <c r="A539" s="140"/>
      <c r="B539" s="152"/>
      <c r="C539" s="68">
        <v>536</v>
      </c>
      <c r="D539" s="78" t="s">
        <v>1039</v>
      </c>
      <c r="E539" s="110" t="s">
        <v>1040</v>
      </c>
      <c r="F539" s="51" t="s">
        <v>99</v>
      </c>
      <c r="G539" s="52" t="s">
        <v>157</v>
      </c>
      <c r="H539" s="96">
        <v>16.02</v>
      </c>
      <c r="I539" s="32"/>
      <c r="J539" s="38">
        <f>I539-(SUM(L539:Z539))</f>
        <v>0</v>
      </c>
      <c r="K539" s="39" t="str">
        <f t="shared" si="9"/>
        <v>OK</v>
      </c>
      <c r="L539" s="128"/>
      <c r="M539" s="128"/>
      <c r="N539" s="128"/>
      <c r="O539" s="128"/>
      <c r="P539" s="194"/>
      <c r="Q539" s="128"/>
      <c r="R539" s="128"/>
      <c r="S539" s="128"/>
      <c r="T539" s="128"/>
      <c r="U539" s="128"/>
      <c r="V539" s="46"/>
      <c r="W539" s="46"/>
      <c r="X539" s="46"/>
      <c r="Y539" s="46"/>
      <c r="Z539" s="46"/>
    </row>
    <row r="540" spans="1:26" ht="39.950000000000003" customHeight="1" x14ac:dyDescent="0.45">
      <c r="A540" s="140"/>
      <c r="B540" s="152"/>
      <c r="C540" s="68">
        <v>537</v>
      </c>
      <c r="D540" s="78" t="s">
        <v>1041</v>
      </c>
      <c r="E540" s="107" t="s">
        <v>1042</v>
      </c>
      <c r="F540" s="52" t="s">
        <v>4</v>
      </c>
      <c r="G540" s="52" t="s">
        <v>157</v>
      </c>
      <c r="H540" s="96">
        <v>10.27</v>
      </c>
      <c r="I540" s="32"/>
      <c r="J540" s="38">
        <f>I540-(SUM(L540:Z540))</f>
        <v>0</v>
      </c>
      <c r="K540" s="39" t="str">
        <f t="shared" si="9"/>
        <v>OK</v>
      </c>
      <c r="L540" s="128"/>
      <c r="M540" s="128"/>
      <c r="N540" s="128"/>
      <c r="O540" s="128"/>
      <c r="P540" s="194"/>
      <c r="Q540" s="128"/>
      <c r="R540" s="128"/>
      <c r="S540" s="128"/>
      <c r="T540" s="128"/>
      <c r="U540" s="128"/>
      <c r="V540" s="46"/>
      <c r="W540" s="46"/>
      <c r="X540" s="46"/>
      <c r="Y540" s="46"/>
      <c r="Z540" s="46"/>
    </row>
    <row r="541" spans="1:26" ht="39.950000000000003" customHeight="1" x14ac:dyDescent="0.45">
      <c r="A541" s="140"/>
      <c r="B541" s="152"/>
      <c r="C541" s="67">
        <v>538</v>
      </c>
      <c r="D541" s="78" t="s">
        <v>1043</v>
      </c>
      <c r="E541" s="107" t="s">
        <v>1004</v>
      </c>
      <c r="F541" s="51" t="s">
        <v>434</v>
      </c>
      <c r="G541" s="52" t="s">
        <v>40</v>
      </c>
      <c r="H541" s="96">
        <v>90.61</v>
      </c>
      <c r="I541" s="32"/>
      <c r="J541" s="38">
        <f>I541-(SUM(L541:Z541))</f>
        <v>0</v>
      </c>
      <c r="K541" s="39" t="str">
        <f t="shared" si="9"/>
        <v>OK</v>
      </c>
      <c r="L541" s="128"/>
      <c r="M541" s="128"/>
      <c r="N541" s="128"/>
      <c r="O541" s="128"/>
      <c r="P541" s="194"/>
      <c r="Q541" s="128"/>
      <c r="R541" s="128"/>
      <c r="S541" s="128"/>
      <c r="T541" s="128"/>
      <c r="U541" s="128"/>
      <c r="V541" s="46"/>
      <c r="W541" s="46"/>
      <c r="X541" s="46"/>
      <c r="Y541" s="46"/>
      <c r="Z541" s="46"/>
    </row>
    <row r="542" spans="1:26" ht="39.950000000000003" customHeight="1" x14ac:dyDescent="0.45">
      <c r="A542" s="140"/>
      <c r="B542" s="152"/>
      <c r="C542" s="68">
        <v>539</v>
      </c>
      <c r="D542" s="78" t="s">
        <v>1044</v>
      </c>
      <c r="E542" s="107" t="s">
        <v>1004</v>
      </c>
      <c r="F542" s="51" t="s">
        <v>406</v>
      </c>
      <c r="G542" s="52" t="s">
        <v>157</v>
      </c>
      <c r="H542" s="96">
        <v>67.16</v>
      </c>
      <c r="I542" s="32"/>
      <c r="J542" s="38">
        <f>I542-(SUM(L542:Z542))</f>
        <v>0</v>
      </c>
      <c r="K542" s="39" t="str">
        <f t="shared" si="9"/>
        <v>OK</v>
      </c>
      <c r="L542" s="128"/>
      <c r="M542" s="128"/>
      <c r="N542" s="128"/>
      <c r="O542" s="128"/>
      <c r="P542" s="194"/>
      <c r="Q542" s="128"/>
      <c r="R542" s="128"/>
      <c r="S542" s="128"/>
      <c r="T542" s="128"/>
      <c r="U542" s="128"/>
      <c r="V542" s="46"/>
      <c r="W542" s="46"/>
      <c r="X542" s="46"/>
      <c r="Y542" s="46"/>
      <c r="Z542" s="46"/>
    </row>
    <row r="543" spans="1:26" ht="39.950000000000003" customHeight="1" x14ac:dyDescent="0.45">
      <c r="A543" s="140"/>
      <c r="B543" s="152"/>
      <c r="C543" s="68">
        <v>540</v>
      </c>
      <c r="D543" s="78" t="s">
        <v>1045</v>
      </c>
      <c r="E543" s="107" t="s">
        <v>1046</v>
      </c>
      <c r="F543" s="51" t="s">
        <v>99</v>
      </c>
      <c r="G543" s="52" t="s">
        <v>1027</v>
      </c>
      <c r="H543" s="96">
        <v>543.07000000000005</v>
      </c>
      <c r="I543" s="32"/>
      <c r="J543" s="38">
        <f>I543-(SUM(L543:Z543))</f>
        <v>0</v>
      </c>
      <c r="K543" s="39" t="str">
        <f t="shared" si="9"/>
        <v>OK</v>
      </c>
      <c r="L543" s="128"/>
      <c r="M543" s="128"/>
      <c r="N543" s="128"/>
      <c r="O543" s="128"/>
      <c r="P543" s="194"/>
      <c r="Q543" s="128"/>
      <c r="R543" s="128"/>
      <c r="S543" s="128"/>
      <c r="T543" s="128"/>
      <c r="U543" s="128"/>
      <c r="V543" s="46"/>
      <c r="W543" s="46"/>
      <c r="X543" s="46"/>
      <c r="Y543" s="46"/>
      <c r="Z543" s="46"/>
    </row>
    <row r="544" spans="1:26" ht="39.950000000000003" customHeight="1" x14ac:dyDescent="0.45">
      <c r="A544" s="140"/>
      <c r="B544" s="152"/>
      <c r="C544" s="67">
        <v>541</v>
      </c>
      <c r="D544" s="78" t="s">
        <v>1047</v>
      </c>
      <c r="E544" s="107" t="s">
        <v>1048</v>
      </c>
      <c r="F544" s="51" t="s">
        <v>35</v>
      </c>
      <c r="G544" s="52" t="s">
        <v>157</v>
      </c>
      <c r="H544" s="96">
        <v>35.81</v>
      </c>
      <c r="I544" s="32"/>
      <c r="J544" s="38">
        <f>I544-(SUM(L544:Z544))</f>
        <v>0</v>
      </c>
      <c r="K544" s="39" t="str">
        <f t="shared" si="9"/>
        <v>OK</v>
      </c>
      <c r="L544" s="128"/>
      <c r="M544" s="128"/>
      <c r="N544" s="128"/>
      <c r="O544" s="128"/>
      <c r="P544" s="194"/>
      <c r="Q544" s="128"/>
      <c r="R544" s="128"/>
      <c r="S544" s="128"/>
      <c r="T544" s="128"/>
      <c r="U544" s="128"/>
      <c r="V544" s="46"/>
      <c r="W544" s="46"/>
      <c r="X544" s="46"/>
      <c r="Y544" s="46"/>
      <c r="Z544" s="46"/>
    </row>
    <row r="545" spans="1:26" ht="39.950000000000003" customHeight="1" x14ac:dyDescent="0.45">
      <c r="A545" s="140"/>
      <c r="B545" s="152"/>
      <c r="C545" s="68">
        <v>542</v>
      </c>
      <c r="D545" s="78" t="s">
        <v>1194</v>
      </c>
      <c r="E545" s="110" t="s">
        <v>1049</v>
      </c>
      <c r="F545" s="52" t="s">
        <v>99</v>
      </c>
      <c r="G545" s="52" t="s">
        <v>1027</v>
      </c>
      <c r="H545" s="96">
        <v>1317.98</v>
      </c>
      <c r="I545" s="32"/>
      <c r="J545" s="38">
        <f>I545-(SUM(L545:Z545))</f>
        <v>0</v>
      </c>
      <c r="K545" s="39" t="str">
        <f t="shared" si="9"/>
        <v>OK</v>
      </c>
      <c r="L545" s="128"/>
      <c r="M545" s="128"/>
      <c r="N545" s="128"/>
      <c r="O545" s="128"/>
      <c r="P545" s="194"/>
      <c r="Q545" s="128"/>
      <c r="R545" s="128"/>
      <c r="S545" s="128"/>
      <c r="T545" s="128"/>
      <c r="U545" s="128"/>
      <c r="V545" s="46"/>
      <c r="W545" s="46"/>
      <c r="X545" s="46"/>
      <c r="Y545" s="46"/>
      <c r="Z545" s="46"/>
    </row>
    <row r="546" spans="1:26" ht="39.950000000000003" customHeight="1" x14ac:dyDescent="0.45">
      <c r="A546" s="140"/>
      <c r="B546" s="152"/>
      <c r="C546" s="68">
        <v>543</v>
      </c>
      <c r="D546" s="85" t="s">
        <v>1050</v>
      </c>
      <c r="E546" s="107" t="s">
        <v>1051</v>
      </c>
      <c r="F546" s="51" t="s">
        <v>35</v>
      </c>
      <c r="G546" s="52" t="s">
        <v>1027</v>
      </c>
      <c r="H546" s="96">
        <v>373.73</v>
      </c>
      <c r="I546" s="32">
        <v>2</v>
      </c>
      <c r="J546" s="38">
        <f>I546-(SUM(L546:Z546))</f>
        <v>2</v>
      </c>
      <c r="K546" s="39" t="str">
        <f t="shared" si="9"/>
        <v>OK</v>
      </c>
      <c r="L546" s="128"/>
      <c r="M546" s="128"/>
      <c r="N546" s="128"/>
      <c r="O546" s="128"/>
      <c r="P546" s="194"/>
      <c r="Q546" s="128"/>
      <c r="R546" s="128"/>
      <c r="S546" s="128"/>
      <c r="T546" s="128"/>
      <c r="U546" s="128"/>
      <c r="V546" s="46"/>
      <c r="W546" s="46"/>
      <c r="X546" s="46"/>
      <c r="Y546" s="46"/>
      <c r="Z546" s="46"/>
    </row>
    <row r="547" spans="1:26" ht="39.950000000000003" customHeight="1" x14ac:dyDescent="0.45">
      <c r="A547" s="140"/>
      <c r="B547" s="152"/>
      <c r="C547" s="68">
        <v>544</v>
      </c>
      <c r="D547" s="78" t="s">
        <v>1052</v>
      </c>
      <c r="E547" s="107" t="s">
        <v>1053</v>
      </c>
      <c r="F547" s="51" t="s">
        <v>99</v>
      </c>
      <c r="G547" s="52" t="s">
        <v>1027</v>
      </c>
      <c r="H547" s="96">
        <v>412.12</v>
      </c>
      <c r="I547" s="32"/>
      <c r="J547" s="38">
        <f>I547-(SUM(L547:Z547))</f>
        <v>0</v>
      </c>
      <c r="K547" s="39" t="str">
        <f t="shared" si="9"/>
        <v>OK</v>
      </c>
      <c r="L547" s="128"/>
      <c r="M547" s="128"/>
      <c r="N547" s="128"/>
      <c r="O547" s="128"/>
      <c r="P547" s="194"/>
      <c r="Q547" s="128"/>
      <c r="R547" s="128"/>
      <c r="S547" s="128"/>
      <c r="T547" s="128"/>
      <c r="U547" s="128"/>
      <c r="V547" s="46"/>
      <c r="W547" s="46"/>
      <c r="X547" s="46"/>
      <c r="Y547" s="46"/>
      <c r="Z547" s="46"/>
    </row>
    <row r="548" spans="1:26" ht="39.950000000000003" customHeight="1" x14ac:dyDescent="0.45">
      <c r="A548" s="140"/>
      <c r="B548" s="152"/>
      <c r="C548" s="68">
        <v>545</v>
      </c>
      <c r="D548" s="78" t="s">
        <v>1195</v>
      </c>
      <c r="E548" s="107" t="s">
        <v>1054</v>
      </c>
      <c r="F548" s="52" t="s">
        <v>99</v>
      </c>
      <c r="G548" s="52" t="s">
        <v>1027</v>
      </c>
      <c r="H548" s="96">
        <v>726.26</v>
      </c>
      <c r="I548" s="32"/>
      <c r="J548" s="38">
        <f>I548-(SUM(L548:Z548))</f>
        <v>0</v>
      </c>
      <c r="K548" s="39" t="str">
        <f t="shared" si="9"/>
        <v>OK</v>
      </c>
      <c r="L548" s="128"/>
      <c r="M548" s="128"/>
      <c r="N548" s="128"/>
      <c r="O548" s="128"/>
      <c r="P548" s="194"/>
      <c r="Q548" s="128"/>
      <c r="R548" s="128"/>
      <c r="S548" s="128"/>
      <c r="T548" s="128"/>
      <c r="U548" s="128"/>
      <c r="V548" s="46"/>
      <c r="W548" s="46"/>
      <c r="X548" s="46"/>
      <c r="Y548" s="46"/>
      <c r="Z548" s="46"/>
    </row>
    <row r="549" spans="1:26" ht="39.950000000000003" customHeight="1" x14ac:dyDescent="0.45">
      <c r="A549" s="140"/>
      <c r="B549" s="152"/>
      <c r="C549" s="67">
        <v>546</v>
      </c>
      <c r="D549" s="78" t="s">
        <v>1055</v>
      </c>
      <c r="E549" s="110" t="s">
        <v>1056</v>
      </c>
      <c r="F549" s="52" t="s">
        <v>35</v>
      </c>
      <c r="G549" s="52" t="s">
        <v>1027</v>
      </c>
      <c r="H549" s="96">
        <v>393.61</v>
      </c>
      <c r="I549" s="32"/>
      <c r="J549" s="38">
        <f>I549-(SUM(L549:Z549))</f>
        <v>0</v>
      </c>
      <c r="K549" s="39" t="str">
        <f t="shared" si="9"/>
        <v>OK</v>
      </c>
      <c r="L549" s="128"/>
      <c r="M549" s="128"/>
      <c r="N549" s="128"/>
      <c r="O549" s="128"/>
      <c r="P549" s="194"/>
      <c r="Q549" s="128"/>
      <c r="R549" s="128"/>
      <c r="S549" s="128"/>
      <c r="T549" s="128"/>
      <c r="U549" s="128"/>
      <c r="V549" s="46"/>
      <c r="W549" s="46"/>
      <c r="X549" s="46"/>
      <c r="Y549" s="46"/>
      <c r="Z549" s="46"/>
    </row>
    <row r="550" spans="1:26" ht="39.950000000000003" customHeight="1" x14ac:dyDescent="0.45">
      <c r="A550" s="140"/>
      <c r="B550" s="152"/>
      <c r="C550" s="68">
        <v>547</v>
      </c>
      <c r="D550" s="78" t="s">
        <v>1057</v>
      </c>
      <c r="E550" s="107" t="s">
        <v>1058</v>
      </c>
      <c r="F550" s="51" t="s">
        <v>99</v>
      </c>
      <c r="G550" s="52" t="s">
        <v>1027</v>
      </c>
      <c r="H550" s="96">
        <v>202.29</v>
      </c>
      <c r="I550" s="32"/>
      <c r="J550" s="38">
        <f>I550-(SUM(L550:Z550))</f>
        <v>0</v>
      </c>
      <c r="K550" s="39" t="str">
        <f t="shared" si="9"/>
        <v>OK</v>
      </c>
      <c r="L550" s="128"/>
      <c r="M550" s="128"/>
      <c r="N550" s="128"/>
      <c r="O550" s="128"/>
      <c r="P550" s="194"/>
      <c r="Q550" s="128"/>
      <c r="R550" s="128"/>
      <c r="S550" s="128"/>
      <c r="T550" s="128"/>
      <c r="U550" s="128"/>
      <c r="V550" s="46"/>
      <c r="W550" s="46"/>
      <c r="X550" s="46"/>
      <c r="Y550" s="46"/>
      <c r="Z550" s="46"/>
    </row>
    <row r="551" spans="1:26" ht="39.950000000000003" customHeight="1" x14ac:dyDescent="0.45">
      <c r="A551" s="140"/>
      <c r="B551" s="152"/>
      <c r="C551" s="67">
        <v>548</v>
      </c>
      <c r="D551" s="78" t="s">
        <v>1059</v>
      </c>
      <c r="E551" s="110" t="s">
        <v>1060</v>
      </c>
      <c r="F551" s="52" t="s">
        <v>35</v>
      </c>
      <c r="G551" s="52" t="s">
        <v>157</v>
      </c>
      <c r="H551" s="96">
        <v>259.04000000000002</v>
      </c>
      <c r="I551" s="32"/>
      <c r="J551" s="38">
        <f>I551-(SUM(L551:Z551))</f>
        <v>0</v>
      </c>
      <c r="K551" s="39" t="str">
        <f t="shared" si="9"/>
        <v>OK</v>
      </c>
      <c r="L551" s="128"/>
      <c r="M551" s="128"/>
      <c r="N551" s="128"/>
      <c r="O551" s="128"/>
      <c r="P551" s="194"/>
      <c r="Q551" s="128"/>
      <c r="R551" s="128"/>
      <c r="S551" s="128"/>
      <c r="T551" s="128"/>
      <c r="U551" s="128"/>
      <c r="V551" s="46"/>
      <c r="W551" s="46"/>
      <c r="X551" s="46"/>
      <c r="Y551" s="46"/>
      <c r="Z551" s="46"/>
    </row>
    <row r="552" spans="1:26" ht="39.950000000000003" customHeight="1" x14ac:dyDescent="0.45">
      <c r="A552" s="140"/>
      <c r="B552" s="152"/>
      <c r="C552" s="68">
        <v>549</v>
      </c>
      <c r="D552" s="85" t="s">
        <v>1061</v>
      </c>
      <c r="E552" s="107" t="s">
        <v>1062</v>
      </c>
      <c r="F552" s="51" t="s">
        <v>35</v>
      </c>
      <c r="G552" s="52" t="s">
        <v>1027</v>
      </c>
      <c r="H552" s="96">
        <v>861.2</v>
      </c>
      <c r="I552" s="32">
        <v>2</v>
      </c>
      <c r="J552" s="38">
        <f>I552-(SUM(L552:Z552))</f>
        <v>2</v>
      </c>
      <c r="K552" s="39" t="str">
        <f t="shared" si="9"/>
        <v>OK</v>
      </c>
      <c r="L552" s="128"/>
      <c r="M552" s="128"/>
      <c r="N552" s="128"/>
      <c r="O552" s="128"/>
      <c r="P552" s="194"/>
      <c r="Q552" s="128"/>
      <c r="R552" s="128"/>
      <c r="S552" s="128"/>
      <c r="T552" s="128"/>
      <c r="U552" s="128"/>
      <c r="V552" s="195"/>
      <c r="W552" s="195"/>
      <c r="X552" s="195"/>
      <c r="Y552" s="195"/>
      <c r="Z552" s="46"/>
    </row>
    <row r="553" spans="1:26" ht="39.950000000000003" customHeight="1" x14ac:dyDescent="0.45">
      <c r="A553" s="140"/>
      <c r="B553" s="152"/>
      <c r="C553" s="68">
        <v>550</v>
      </c>
      <c r="D553" s="78" t="s">
        <v>1196</v>
      </c>
      <c r="E553" s="110" t="s">
        <v>1063</v>
      </c>
      <c r="F553" s="52" t="s">
        <v>99</v>
      </c>
      <c r="G553" s="52" t="s">
        <v>1027</v>
      </c>
      <c r="H553" s="96">
        <v>2698.17</v>
      </c>
      <c r="I553" s="32"/>
      <c r="J553" s="38">
        <f>I553-(SUM(L553:Z553))</f>
        <v>0</v>
      </c>
      <c r="K553" s="39" t="str">
        <f t="shared" si="9"/>
        <v>OK</v>
      </c>
      <c r="L553" s="128"/>
      <c r="M553" s="128"/>
      <c r="N553" s="128"/>
      <c r="O553" s="128"/>
      <c r="P553" s="194"/>
      <c r="Q553" s="128"/>
      <c r="R553" s="128"/>
      <c r="S553" s="128"/>
      <c r="T553" s="128"/>
      <c r="U553" s="128"/>
      <c r="V553" s="46"/>
      <c r="W553" s="46"/>
      <c r="X553" s="46"/>
      <c r="Y553" s="46"/>
      <c r="Z553" s="46"/>
    </row>
    <row r="554" spans="1:26" ht="39.950000000000003" customHeight="1" x14ac:dyDescent="0.45">
      <c r="A554" s="140"/>
      <c r="B554" s="152"/>
      <c r="C554" s="68">
        <v>551</v>
      </c>
      <c r="D554" s="78" t="s">
        <v>1064</v>
      </c>
      <c r="E554" s="107" t="s">
        <v>1065</v>
      </c>
      <c r="F554" s="51" t="s">
        <v>99</v>
      </c>
      <c r="G554" s="52" t="s">
        <v>1027</v>
      </c>
      <c r="H554" s="96">
        <v>265.95999999999998</v>
      </c>
      <c r="I554" s="32"/>
      <c r="J554" s="38">
        <f>I554-(SUM(L554:Z554))</f>
        <v>0</v>
      </c>
      <c r="K554" s="39" t="str">
        <f t="shared" si="9"/>
        <v>OK</v>
      </c>
      <c r="L554" s="128"/>
      <c r="M554" s="128"/>
      <c r="N554" s="128"/>
      <c r="O554" s="128"/>
      <c r="P554" s="194"/>
      <c r="Q554" s="128"/>
      <c r="R554" s="128"/>
      <c r="S554" s="128"/>
      <c r="T554" s="128"/>
      <c r="U554" s="128"/>
      <c r="V554" s="46"/>
      <c r="W554" s="46"/>
      <c r="X554" s="46"/>
      <c r="Y554" s="46"/>
      <c r="Z554" s="46"/>
    </row>
    <row r="555" spans="1:26" ht="39.950000000000003" customHeight="1" x14ac:dyDescent="0.45">
      <c r="A555" s="140"/>
      <c r="B555" s="152"/>
      <c r="C555" s="67">
        <v>552</v>
      </c>
      <c r="D555" s="78" t="s">
        <v>1066</v>
      </c>
      <c r="E555" s="107" t="s">
        <v>1067</v>
      </c>
      <c r="F555" s="51" t="s">
        <v>35</v>
      </c>
      <c r="G555" s="52" t="s">
        <v>40</v>
      </c>
      <c r="H555" s="96">
        <v>78.099999999999994</v>
      </c>
      <c r="I555" s="32"/>
      <c r="J555" s="38">
        <f>I555-(SUM(L555:Z555))</f>
        <v>0</v>
      </c>
      <c r="K555" s="39" t="str">
        <f t="shared" si="9"/>
        <v>OK</v>
      </c>
      <c r="L555" s="128"/>
      <c r="M555" s="128"/>
      <c r="N555" s="128"/>
      <c r="O555" s="128"/>
      <c r="P555" s="194"/>
      <c r="Q555" s="128"/>
      <c r="R555" s="128"/>
      <c r="S555" s="128"/>
      <c r="T555" s="128"/>
      <c r="U555" s="128"/>
      <c r="V555" s="46"/>
      <c r="W555" s="46"/>
      <c r="X555" s="46"/>
      <c r="Y555" s="46"/>
      <c r="Z555" s="46"/>
    </row>
    <row r="556" spans="1:26" ht="39.950000000000003" customHeight="1" x14ac:dyDescent="0.45">
      <c r="A556" s="140"/>
      <c r="B556" s="152"/>
      <c r="C556" s="68">
        <v>553</v>
      </c>
      <c r="D556" s="78" t="s">
        <v>1197</v>
      </c>
      <c r="E556" s="110" t="s">
        <v>1068</v>
      </c>
      <c r="F556" s="52" t="s">
        <v>99</v>
      </c>
      <c r="G556" s="52" t="s">
        <v>1027</v>
      </c>
      <c r="H556" s="96">
        <v>2643.37</v>
      </c>
      <c r="I556" s="32"/>
      <c r="J556" s="38">
        <f>I556-(SUM(L556:Z556))</f>
        <v>0</v>
      </c>
      <c r="K556" s="39" t="str">
        <f t="shared" si="9"/>
        <v>OK</v>
      </c>
      <c r="L556" s="128"/>
      <c r="M556" s="128"/>
      <c r="N556" s="128"/>
      <c r="O556" s="128"/>
      <c r="P556" s="194"/>
      <c r="Q556" s="128"/>
      <c r="R556" s="128"/>
      <c r="S556" s="128"/>
      <c r="T556" s="128"/>
      <c r="U556" s="128"/>
      <c r="V556" s="46"/>
      <c r="W556" s="46"/>
      <c r="X556" s="46"/>
      <c r="Y556" s="46"/>
      <c r="Z556" s="46"/>
    </row>
    <row r="557" spans="1:26" ht="39.950000000000003" customHeight="1" x14ac:dyDescent="0.45">
      <c r="A557" s="140"/>
      <c r="B557" s="152"/>
      <c r="C557" s="68">
        <v>554</v>
      </c>
      <c r="D557" s="78" t="s">
        <v>456</v>
      </c>
      <c r="E557" s="110" t="s">
        <v>1069</v>
      </c>
      <c r="F557" s="52" t="s">
        <v>528</v>
      </c>
      <c r="G557" s="52" t="s">
        <v>1027</v>
      </c>
      <c r="H557" s="96">
        <v>882.49</v>
      </c>
      <c r="I557" s="32"/>
      <c r="J557" s="38">
        <f>I557-(SUM(L557:Z557))</f>
        <v>0</v>
      </c>
      <c r="K557" s="39" t="str">
        <f t="shared" si="9"/>
        <v>OK</v>
      </c>
      <c r="L557" s="128"/>
      <c r="M557" s="128"/>
      <c r="N557" s="128"/>
      <c r="O557" s="128"/>
      <c r="P557" s="194"/>
      <c r="Q557" s="128"/>
      <c r="R557" s="128"/>
      <c r="S557" s="128"/>
      <c r="T557" s="128"/>
      <c r="U557" s="128"/>
      <c r="V557" s="46"/>
      <c r="W557" s="46"/>
      <c r="X557" s="46"/>
      <c r="Y557" s="46"/>
      <c r="Z557" s="46"/>
    </row>
    <row r="558" spans="1:26" ht="39.950000000000003" customHeight="1" x14ac:dyDescent="0.45">
      <c r="A558" s="140"/>
      <c r="B558" s="152"/>
      <c r="C558" s="68">
        <v>555</v>
      </c>
      <c r="D558" s="78" t="s">
        <v>1198</v>
      </c>
      <c r="E558" s="110" t="s">
        <v>1070</v>
      </c>
      <c r="F558" s="52" t="s">
        <v>99</v>
      </c>
      <c r="G558" s="52" t="s">
        <v>1027</v>
      </c>
      <c r="H558" s="96">
        <v>2332.63</v>
      </c>
      <c r="I558" s="32"/>
      <c r="J558" s="38">
        <f>I558-(SUM(L558:Z558))</f>
        <v>0</v>
      </c>
      <c r="K558" s="39" t="str">
        <f t="shared" si="9"/>
        <v>OK</v>
      </c>
      <c r="L558" s="128"/>
      <c r="M558" s="128"/>
      <c r="N558" s="128"/>
      <c r="O558" s="128"/>
      <c r="P558" s="194"/>
      <c r="Q558" s="128"/>
      <c r="R558" s="128"/>
      <c r="S558" s="128"/>
      <c r="T558" s="128"/>
      <c r="U558" s="128"/>
      <c r="V558" s="46"/>
      <c r="W558" s="46"/>
      <c r="X558" s="46"/>
      <c r="Y558" s="46"/>
      <c r="Z558" s="46"/>
    </row>
    <row r="559" spans="1:26" ht="39.950000000000003" customHeight="1" x14ac:dyDescent="0.45">
      <c r="A559" s="140"/>
      <c r="B559" s="152"/>
      <c r="C559" s="68">
        <v>556</v>
      </c>
      <c r="D559" s="78" t="s">
        <v>457</v>
      </c>
      <c r="E559" s="110" t="s">
        <v>1071</v>
      </c>
      <c r="F559" s="52" t="s">
        <v>528</v>
      </c>
      <c r="G559" s="52" t="s">
        <v>1027</v>
      </c>
      <c r="H559" s="96">
        <v>1038.6600000000001</v>
      </c>
      <c r="I559" s="32"/>
      <c r="J559" s="38">
        <f>I559-(SUM(L559:Z559))</f>
        <v>0</v>
      </c>
      <c r="K559" s="39" t="str">
        <f t="shared" si="9"/>
        <v>OK</v>
      </c>
      <c r="L559" s="128"/>
      <c r="M559" s="128"/>
      <c r="N559" s="128"/>
      <c r="O559" s="128"/>
      <c r="P559" s="194"/>
      <c r="Q559" s="128"/>
      <c r="R559" s="128"/>
      <c r="S559" s="128"/>
      <c r="T559" s="128"/>
      <c r="U559" s="128"/>
      <c r="V559" s="46"/>
      <c r="W559" s="46"/>
      <c r="X559" s="46"/>
      <c r="Y559" s="46"/>
      <c r="Z559" s="46"/>
    </row>
    <row r="560" spans="1:26" ht="39.950000000000003" customHeight="1" x14ac:dyDescent="0.45">
      <c r="A560" s="140"/>
      <c r="B560" s="152"/>
      <c r="C560" s="67">
        <v>557</v>
      </c>
      <c r="D560" s="78" t="s">
        <v>1072</v>
      </c>
      <c r="E560" s="110" t="s">
        <v>1073</v>
      </c>
      <c r="F560" s="52" t="s">
        <v>35</v>
      </c>
      <c r="G560" s="52" t="s">
        <v>1027</v>
      </c>
      <c r="H560" s="96">
        <v>397.5</v>
      </c>
      <c r="I560" s="32"/>
      <c r="J560" s="38">
        <f>I560-(SUM(L560:Z560))</f>
        <v>0</v>
      </c>
      <c r="K560" s="39" t="str">
        <f t="shared" si="9"/>
        <v>OK</v>
      </c>
      <c r="L560" s="128"/>
      <c r="M560" s="128"/>
      <c r="N560" s="128"/>
      <c r="O560" s="128"/>
      <c r="P560" s="194"/>
      <c r="Q560" s="128"/>
      <c r="R560" s="128"/>
      <c r="S560" s="128"/>
      <c r="T560" s="128"/>
      <c r="U560" s="128"/>
      <c r="V560" s="46"/>
      <c r="W560" s="46"/>
      <c r="X560" s="46"/>
      <c r="Y560" s="46"/>
      <c r="Z560" s="46"/>
    </row>
    <row r="561" spans="1:26" ht="39.950000000000003" customHeight="1" x14ac:dyDescent="0.45">
      <c r="A561" s="140"/>
      <c r="B561" s="152"/>
      <c r="C561" s="68">
        <v>558</v>
      </c>
      <c r="D561" s="85" t="s">
        <v>1074</v>
      </c>
      <c r="E561" s="107" t="s">
        <v>1075</v>
      </c>
      <c r="F561" s="51" t="s">
        <v>228</v>
      </c>
      <c r="G561" s="52" t="s">
        <v>1027</v>
      </c>
      <c r="H561" s="96">
        <v>3272.78</v>
      </c>
      <c r="I561" s="32">
        <v>1</v>
      </c>
      <c r="J561" s="38">
        <f>I561-(SUM(L561:Z561))</f>
        <v>1</v>
      </c>
      <c r="K561" s="39" t="str">
        <f t="shared" si="9"/>
        <v>OK</v>
      </c>
      <c r="L561" s="98"/>
      <c r="M561" s="98"/>
      <c r="N561" s="98"/>
      <c r="O561" s="98"/>
      <c r="P561" s="194"/>
      <c r="Q561" s="99"/>
      <c r="R561" s="99"/>
      <c r="S561" s="99"/>
      <c r="T561" s="99"/>
      <c r="U561" s="57"/>
      <c r="V561" s="46"/>
      <c r="W561" s="46"/>
      <c r="X561" s="46"/>
      <c r="Y561" s="46"/>
      <c r="Z561" s="46"/>
    </row>
    <row r="562" spans="1:26" ht="39.950000000000003" customHeight="1" x14ac:dyDescent="0.45">
      <c r="A562" s="140"/>
      <c r="B562" s="152"/>
      <c r="C562" s="68">
        <v>559</v>
      </c>
      <c r="D562" s="78" t="s">
        <v>1199</v>
      </c>
      <c r="E562" s="110" t="s">
        <v>1056</v>
      </c>
      <c r="F562" s="52" t="s">
        <v>99</v>
      </c>
      <c r="G562" s="52" t="s">
        <v>1027</v>
      </c>
      <c r="H562" s="96">
        <v>420.69</v>
      </c>
      <c r="I562" s="32"/>
      <c r="J562" s="38">
        <f>I562-(SUM(L562:Z562))</f>
        <v>0</v>
      </c>
      <c r="K562" s="39" t="str">
        <f t="shared" si="9"/>
        <v>OK</v>
      </c>
      <c r="L562" s="57"/>
      <c r="M562" s="57"/>
      <c r="N562" s="57"/>
      <c r="O562" s="57"/>
      <c r="P562" s="194"/>
      <c r="Q562" s="57"/>
      <c r="R562" s="57"/>
      <c r="S562" s="57"/>
      <c r="T562" s="57"/>
      <c r="U562" s="57"/>
      <c r="V562" s="46"/>
      <c r="W562" s="46"/>
      <c r="X562" s="46"/>
      <c r="Y562" s="46"/>
      <c r="Z562" s="46"/>
    </row>
    <row r="563" spans="1:26" ht="39.950000000000003" customHeight="1" x14ac:dyDescent="0.45">
      <c r="A563" s="140"/>
      <c r="B563" s="152"/>
      <c r="C563" s="68">
        <v>560</v>
      </c>
      <c r="D563" s="78" t="s">
        <v>1200</v>
      </c>
      <c r="E563" s="110" t="s">
        <v>1076</v>
      </c>
      <c r="F563" s="52" t="s">
        <v>99</v>
      </c>
      <c r="G563" s="52" t="s">
        <v>1027</v>
      </c>
      <c r="H563" s="96">
        <v>1848.19</v>
      </c>
      <c r="I563" s="32"/>
      <c r="J563" s="38">
        <f>I563-(SUM(L563:Z563))</f>
        <v>0</v>
      </c>
      <c r="K563" s="39" t="str">
        <f t="shared" si="9"/>
        <v>OK</v>
      </c>
      <c r="L563" s="57"/>
      <c r="M563" s="57"/>
      <c r="N563" s="57"/>
      <c r="O563" s="57"/>
      <c r="P563" s="194"/>
      <c r="Q563" s="57"/>
      <c r="R563" s="57"/>
      <c r="S563" s="57"/>
      <c r="T563" s="57"/>
      <c r="U563" s="57"/>
      <c r="V563" s="46"/>
      <c r="W563" s="46"/>
      <c r="X563" s="46"/>
      <c r="Y563" s="46"/>
      <c r="Z563" s="46"/>
    </row>
    <row r="564" spans="1:26" ht="39.950000000000003" customHeight="1" x14ac:dyDescent="0.45">
      <c r="A564" s="140"/>
      <c r="B564" s="152"/>
      <c r="C564" s="68">
        <v>561</v>
      </c>
      <c r="D564" s="85" t="s">
        <v>1077</v>
      </c>
      <c r="E564" s="107" t="s">
        <v>1076</v>
      </c>
      <c r="F564" s="51" t="s">
        <v>228</v>
      </c>
      <c r="G564" s="52" t="s">
        <v>1027</v>
      </c>
      <c r="H564" s="96">
        <v>1403.45</v>
      </c>
      <c r="I564" s="32">
        <v>3</v>
      </c>
      <c r="J564" s="38">
        <f>I564-(SUM(L564:Z564))</f>
        <v>3</v>
      </c>
      <c r="K564" s="39" t="str">
        <f t="shared" si="9"/>
        <v>OK</v>
      </c>
      <c r="L564" s="57"/>
      <c r="M564" s="57"/>
      <c r="N564" s="57"/>
      <c r="O564" s="57"/>
      <c r="P564" s="194"/>
      <c r="Q564" s="57"/>
      <c r="R564" s="57"/>
      <c r="S564" s="57"/>
      <c r="T564" s="57"/>
      <c r="U564" s="57"/>
      <c r="V564" s="46"/>
      <c r="W564" s="46"/>
      <c r="X564" s="46"/>
      <c r="Y564" s="46"/>
      <c r="Z564" s="46"/>
    </row>
    <row r="565" spans="1:26" ht="39.950000000000003" customHeight="1" x14ac:dyDescent="0.45">
      <c r="A565" s="141"/>
      <c r="B565" s="153"/>
      <c r="C565" s="67">
        <v>562</v>
      </c>
      <c r="D565" s="83" t="s">
        <v>503</v>
      </c>
      <c r="E565" s="107" t="s">
        <v>1078</v>
      </c>
      <c r="F565" s="51" t="s">
        <v>228</v>
      </c>
      <c r="G565" s="52" t="s">
        <v>368</v>
      </c>
      <c r="H565" s="95">
        <v>841.81</v>
      </c>
      <c r="I565" s="32">
        <v>1</v>
      </c>
      <c r="J565" s="38">
        <f>I565-(SUM(L565:Z565))</f>
        <v>1</v>
      </c>
      <c r="K565" s="39" t="str">
        <f t="shared" si="9"/>
        <v>OK</v>
      </c>
      <c r="L565" s="57"/>
      <c r="M565" s="57"/>
      <c r="N565" s="57"/>
      <c r="O565" s="57"/>
      <c r="P565" s="194"/>
      <c r="Q565" s="57"/>
      <c r="R565" s="57"/>
      <c r="S565" s="57"/>
      <c r="T565" s="57"/>
      <c r="U565" s="57"/>
      <c r="V565" s="46"/>
      <c r="W565" s="46"/>
      <c r="X565" s="46"/>
      <c r="Y565" s="46"/>
      <c r="Z565" s="46"/>
    </row>
    <row r="566" spans="1:26" ht="39.950000000000003" customHeight="1" x14ac:dyDescent="0.45">
      <c r="A566" s="154">
        <v>9</v>
      </c>
      <c r="B566" s="159" t="s">
        <v>740</v>
      </c>
      <c r="C566" s="66">
        <v>563</v>
      </c>
      <c r="D566" s="75" t="s">
        <v>376</v>
      </c>
      <c r="E566" s="104" t="s">
        <v>1079</v>
      </c>
      <c r="F566" s="49" t="s">
        <v>377</v>
      </c>
      <c r="G566" s="49" t="s">
        <v>40</v>
      </c>
      <c r="H566" s="94">
        <v>2.9</v>
      </c>
      <c r="I566" s="32">
        <v>7</v>
      </c>
      <c r="J566" s="38">
        <f>I566-(SUM(L566:Z566))</f>
        <v>2</v>
      </c>
      <c r="K566" s="39" t="str">
        <f t="shared" si="9"/>
        <v>OK</v>
      </c>
      <c r="L566" s="57"/>
      <c r="M566" s="57"/>
      <c r="N566" s="57"/>
      <c r="O566" s="57"/>
      <c r="P566" s="194"/>
      <c r="Q566" s="57"/>
      <c r="R566" s="57">
        <v>5</v>
      </c>
      <c r="S566" s="57"/>
      <c r="T566" s="57"/>
      <c r="U566" s="57"/>
      <c r="V566" s="46"/>
      <c r="W566" s="46"/>
      <c r="X566" s="46"/>
      <c r="Y566" s="46"/>
      <c r="Z566" s="46"/>
    </row>
    <row r="567" spans="1:26" ht="39.950000000000003" customHeight="1" x14ac:dyDescent="0.45">
      <c r="A567" s="155"/>
      <c r="B567" s="157"/>
      <c r="C567" s="66">
        <v>564</v>
      </c>
      <c r="D567" s="75" t="s">
        <v>378</v>
      </c>
      <c r="E567" s="104" t="s">
        <v>1080</v>
      </c>
      <c r="F567" s="49" t="s">
        <v>35</v>
      </c>
      <c r="G567" s="49" t="s">
        <v>40</v>
      </c>
      <c r="H567" s="94">
        <v>18.46</v>
      </c>
      <c r="I567" s="32">
        <v>3</v>
      </c>
      <c r="J567" s="38">
        <f>I567-(SUM(L567:Z567))</f>
        <v>3</v>
      </c>
      <c r="K567" s="39" t="str">
        <f t="shared" si="9"/>
        <v>OK</v>
      </c>
      <c r="L567" s="57"/>
      <c r="M567" s="57"/>
      <c r="N567" s="57"/>
      <c r="O567" s="57"/>
      <c r="P567" s="194"/>
      <c r="Q567" s="57"/>
      <c r="R567" s="57"/>
      <c r="S567" s="57"/>
      <c r="T567" s="57"/>
      <c r="U567" s="57"/>
      <c r="V567" s="46"/>
      <c r="W567" s="46"/>
      <c r="X567" s="46"/>
      <c r="Y567" s="46"/>
      <c r="Z567" s="46"/>
    </row>
    <row r="568" spans="1:26" ht="39.950000000000003" customHeight="1" x14ac:dyDescent="0.45">
      <c r="A568" s="155"/>
      <c r="B568" s="157"/>
      <c r="C568" s="66">
        <v>565</v>
      </c>
      <c r="D568" s="75" t="s">
        <v>379</v>
      </c>
      <c r="E568" s="104" t="s">
        <v>1081</v>
      </c>
      <c r="F568" s="49" t="s">
        <v>35</v>
      </c>
      <c r="G568" s="49" t="s">
        <v>40</v>
      </c>
      <c r="H568" s="94">
        <v>8.66</v>
      </c>
      <c r="I568" s="32">
        <v>30</v>
      </c>
      <c r="J568" s="38">
        <f>I568-(SUM(L568:Z568))</f>
        <v>22</v>
      </c>
      <c r="K568" s="39" t="str">
        <f t="shared" si="9"/>
        <v>OK</v>
      </c>
      <c r="L568" s="57"/>
      <c r="M568" s="57"/>
      <c r="N568" s="57"/>
      <c r="O568" s="57"/>
      <c r="P568" s="194"/>
      <c r="Q568" s="57"/>
      <c r="R568" s="57">
        <v>8</v>
      </c>
      <c r="S568" s="57"/>
      <c r="T568" s="57"/>
      <c r="U568" s="57"/>
      <c r="V568" s="46"/>
      <c r="W568" s="46"/>
      <c r="X568" s="46"/>
      <c r="Y568" s="46"/>
      <c r="Z568" s="46"/>
    </row>
    <row r="569" spans="1:26" ht="39.950000000000003" customHeight="1" x14ac:dyDescent="0.45">
      <c r="A569" s="155"/>
      <c r="B569" s="157"/>
      <c r="C569" s="66">
        <v>566</v>
      </c>
      <c r="D569" s="75" t="s">
        <v>380</v>
      </c>
      <c r="E569" s="104" t="s">
        <v>1082</v>
      </c>
      <c r="F569" s="49" t="s">
        <v>35</v>
      </c>
      <c r="G569" s="49" t="s">
        <v>40</v>
      </c>
      <c r="H569" s="94">
        <v>11.38</v>
      </c>
      <c r="I569" s="32">
        <v>12</v>
      </c>
      <c r="J569" s="38">
        <f>I569-(SUM(L569:Z569))</f>
        <v>12</v>
      </c>
      <c r="K569" s="39" t="str">
        <f t="shared" si="9"/>
        <v>OK</v>
      </c>
      <c r="L569" s="57"/>
      <c r="M569" s="57"/>
      <c r="N569" s="57"/>
      <c r="O569" s="57"/>
      <c r="P569" s="194"/>
      <c r="Q569" s="57"/>
      <c r="R569" s="57"/>
      <c r="S569" s="57"/>
      <c r="T569" s="57"/>
      <c r="U569" s="57"/>
      <c r="V569" s="46"/>
      <c r="W569" s="46"/>
      <c r="X569" s="46"/>
      <c r="Y569" s="46"/>
      <c r="Z569" s="46"/>
    </row>
    <row r="570" spans="1:26" ht="39.950000000000003" customHeight="1" x14ac:dyDescent="0.45">
      <c r="A570" s="155"/>
      <c r="B570" s="157"/>
      <c r="C570" s="66">
        <v>567</v>
      </c>
      <c r="D570" s="75" t="s">
        <v>381</v>
      </c>
      <c r="E570" s="104" t="s">
        <v>1083</v>
      </c>
      <c r="F570" s="49" t="s">
        <v>35</v>
      </c>
      <c r="G570" s="49" t="s">
        <v>40</v>
      </c>
      <c r="H570" s="94">
        <v>13.56</v>
      </c>
      <c r="I570" s="32">
        <v>5</v>
      </c>
      <c r="J570" s="38">
        <f>I570-(SUM(L570:Z570))</f>
        <v>5</v>
      </c>
      <c r="K570" s="39" t="str">
        <f t="shared" si="9"/>
        <v>OK</v>
      </c>
      <c r="L570" s="57"/>
      <c r="M570" s="57"/>
      <c r="N570" s="57"/>
      <c r="O570" s="57"/>
      <c r="P570" s="194"/>
      <c r="Q570" s="57"/>
      <c r="R570" s="57"/>
      <c r="S570" s="57"/>
      <c r="T570" s="57"/>
      <c r="U570" s="57"/>
      <c r="V570" s="46"/>
      <c r="W570" s="46"/>
      <c r="X570" s="46"/>
      <c r="Y570" s="46"/>
      <c r="Z570" s="46"/>
    </row>
    <row r="571" spans="1:26" ht="39.950000000000003" customHeight="1" x14ac:dyDescent="0.45">
      <c r="A571" s="155"/>
      <c r="B571" s="157"/>
      <c r="C571" s="63">
        <v>568</v>
      </c>
      <c r="D571" s="75" t="s">
        <v>382</v>
      </c>
      <c r="E571" s="104" t="s">
        <v>1084</v>
      </c>
      <c r="F571" s="49" t="s">
        <v>383</v>
      </c>
      <c r="G571" s="49" t="s">
        <v>384</v>
      </c>
      <c r="H571" s="94">
        <v>38.590000000000003</v>
      </c>
      <c r="I571" s="32">
        <v>2</v>
      </c>
      <c r="J571" s="38">
        <f>I571-(SUM(L571:Z571))</f>
        <v>0</v>
      </c>
      <c r="K571" s="39" t="str">
        <f t="shared" si="9"/>
        <v>OK</v>
      </c>
      <c r="L571" s="57"/>
      <c r="M571" s="57"/>
      <c r="N571" s="57"/>
      <c r="O571" s="57"/>
      <c r="P571" s="194"/>
      <c r="Q571" s="57"/>
      <c r="R571" s="57">
        <v>2</v>
      </c>
      <c r="S571" s="57"/>
      <c r="T571" s="57"/>
      <c r="U571" s="57"/>
      <c r="V571" s="46"/>
      <c r="W571" s="46"/>
      <c r="X571" s="46"/>
      <c r="Y571" s="46"/>
      <c r="Z571" s="46"/>
    </row>
    <row r="572" spans="1:26" ht="39.950000000000003" customHeight="1" x14ac:dyDescent="0.45">
      <c r="A572" s="155"/>
      <c r="B572" s="157"/>
      <c r="C572" s="66">
        <v>569</v>
      </c>
      <c r="D572" s="75" t="s">
        <v>385</v>
      </c>
      <c r="E572" s="104" t="s">
        <v>1085</v>
      </c>
      <c r="F572" s="49" t="s">
        <v>35</v>
      </c>
      <c r="G572" s="49" t="s">
        <v>40</v>
      </c>
      <c r="H572" s="94">
        <v>19.7</v>
      </c>
      <c r="I572" s="32">
        <v>30</v>
      </c>
      <c r="J572" s="38">
        <f>I572-(SUM(L572:Z572))</f>
        <v>19</v>
      </c>
      <c r="K572" s="39" t="str">
        <f t="shared" si="9"/>
        <v>OK</v>
      </c>
      <c r="L572" s="57"/>
      <c r="M572" s="57"/>
      <c r="N572" s="57"/>
      <c r="O572" s="57"/>
      <c r="P572" s="194"/>
      <c r="Q572" s="57"/>
      <c r="R572" s="57">
        <v>11</v>
      </c>
      <c r="S572" s="57"/>
      <c r="T572" s="57"/>
      <c r="U572" s="57"/>
      <c r="V572" s="46"/>
      <c r="W572" s="46"/>
      <c r="X572" s="46"/>
      <c r="Y572" s="46"/>
      <c r="Z572" s="46"/>
    </row>
    <row r="573" spans="1:26" ht="39.950000000000003" customHeight="1" x14ac:dyDescent="0.45">
      <c r="A573" s="155"/>
      <c r="B573" s="157"/>
      <c r="C573" s="63">
        <v>570</v>
      </c>
      <c r="D573" s="75" t="s">
        <v>386</v>
      </c>
      <c r="E573" s="104" t="s">
        <v>1086</v>
      </c>
      <c r="F573" s="49" t="s">
        <v>232</v>
      </c>
      <c r="G573" s="49" t="s">
        <v>40</v>
      </c>
      <c r="H573" s="94">
        <v>12.8</v>
      </c>
      <c r="I573" s="32">
        <v>30</v>
      </c>
      <c r="J573" s="38">
        <f>I573-(SUM(L573:Z573))</f>
        <v>30</v>
      </c>
      <c r="K573" s="39" t="str">
        <f t="shared" si="9"/>
        <v>OK</v>
      </c>
      <c r="L573" s="57"/>
      <c r="M573" s="57"/>
      <c r="N573" s="57"/>
      <c r="O573" s="57"/>
      <c r="P573" s="194"/>
      <c r="Q573" s="57"/>
      <c r="R573" s="57"/>
      <c r="S573" s="57"/>
      <c r="T573" s="57"/>
      <c r="U573" s="57"/>
      <c r="V573" s="46"/>
      <c r="W573" s="46"/>
      <c r="X573" s="46"/>
      <c r="Y573" s="46"/>
      <c r="Z573" s="46"/>
    </row>
    <row r="574" spans="1:26" ht="39.950000000000003" customHeight="1" x14ac:dyDescent="0.45">
      <c r="A574" s="155"/>
      <c r="B574" s="157"/>
      <c r="C574" s="63">
        <v>571</v>
      </c>
      <c r="D574" s="75" t="s">
        <v>1087</v>
      </c>
      <c r="E574" s="104" t="s">
        <v>1088</v>
      </c>
      <c r="F574" s="49" t="s">
        <v>4</v>
      </c>
      <c r="G574" s="50" t="s">
        <v>384</v>
      </c>
      <c r="H574" s="93">
        <v>9.75</v>
      </c>
      <c r="I574" s="32"/>
      <c r="J574" s="38">
        <f>I574-(SUM(L574:Z574))</f>
        <v>0</v>
      </c>
      <c r="K574" s="39" t="str">
        <f t="shared" si="9"/>
        <v>OK</v>
      </c>
      <c r="L574" s="57"/>
      <c r="M574" s="57"/>
      <c r="N574" s="57"/>
      <c r="O574" s="57"/>
      <c r="P574" s="194"/>
      <c r="Q574" s="57"/>
      <c r="R574" s="57"/>
      <c r="S574" s="57"/>
      <c r="T574" s="57"/>
      <c r="U574" s="57"/>
      <c r="V574" s="46"/>
      <c r="W574" s="46"/>
      <c r="X574" s="46"/>
      <c r="Y574" s="46"/>
      <c r="Z574" s="46"/>
    </row>
    <row r="575" spans="1:26" ht="39.950000000000003" customHeight="1" x14ac:dyDescent="0.45">
      <c r="A575" s="155"/>
      <c r="B575" s="157"/>
      <c r="C575" s="66">
        <v>572</v>
      </c>
      <c r="D575" s="75" t="s">
        <v>1089</v>
      </c>
      <c r="E575" s="104" t="s">
        <v>1090</v>
      </c>
      <c r="F575" s="50" t="s">
        <v>35</v>
      </c>
      <c r="G575" s="50" t="s">
        <v>1027</v>
      </c>
      <c r="H575" s="93">
        <v>999.99</v>
      </c>
      <c r="I575" s="32"/>
      <c r="J575" s="38">
        <f>I575-(SUM(L575:Z575))</f>
        <v>0</v>
      </c>
      <c r="K575" s="39" t="str">
        <f t="shared" si="9"/>
        <v>OK</v>
      </c>
      <c r="L575" s="57"/>
      <c r="M575" s="57"/>
      <c r="N575" s="57"/>
      <c r="O575" s="57"/>
      <c r="P575" s="194"/>
      <c r="Q575" s="57"/>
      <c r="R575" s="57"/>
      <c r="S575" s="57"/>
      <c r="T575" s="57"/>
      <c r="U575" s="57"/>
      <c r="V575" s="46"/>
      <c r="W575" s="46"/>
      <c r="X575" s="46"/>
      <c r="Y575" s="46"/>
      <c r="Z575" s="46"/>
    </row>
    <row r="576" spans="1:26" ht="39.950000000000003" customHeight="1" x14ac:dyDescent="0.45">
      <c r="A576" s="155"/>
      <c r="B576" s="157"/>
      <c r="C576" s="63">
        <v>573</v>
      </c>
      <c r="D576" s="76" t="s">
        <v>1091</v>
      </c>
      <c r="E576" s="105" t="s">
        <v>1084</v>
      </c>
      <c r="F576" s="49" t="s">
        <v>35</v>
      </c>
      <c r="G576" s="50" t="s">
        <v>384</v>
      </c>
      <c r="H576" s="93">
        <v>34.049999999999997</v>
      </c>
      <c r="I576" s="32">
        <v>5</v>
      </c>
      <c r="J576" s="38">
        <f>I576-(SUM(L576:Z576))</f>
        <v>4</v>
      </c>
      <c r="K576" s="39" t="str">
        <f t="shared" si="9"/>
        <v>OK</v>
      </c>
      <c r="L576" s="57"/>
      <c r="M576" s="57"/>
      <c r="N576" s="57"/>
      <c r="O576" s="57"/>
      <c r="P576" s="194"/>
      <c r="Q576" s="57"/>
      <c r="R576" s="57">
        <v>1</v>
      </c>
      <c r="S576" s="57"/>
      <c r="T576" s="57"/>
      <c r="U576" s="57"/>
      <c r="V576" s="46"/>
      <c r="W576" s="46"/>
      <c r="X576" s="46"/>
      <c r="Y576" s="46"/>
      <c r="Z576" s="46"/>
    </row>
    <row r="577" spans="1:26" ht="39.950000000000003" customHeight="1" x14ac:dyDescent="0.45">
      <c r="A577" s="155"/>
      <c r="B577" s="157"/>
      <c r="C577" s="63">
        <v>574</v>
      </c>
      <c r="D577" s="89" t="s">
        <v>1092</v>
      </c>
      <c r="E577" s="116" t="s">
        <v>1093</v>
      </c>
      <c r="F577" s="50" t="s">
        <v>1094</v>
      </c>
      <c r="G577" s="50" t="s">
        <v>40</v>
      </c>
      <c r="H577" s="93">
        <v>12.9</v>
      </c>
      <c r="I577" s="32"/>
      <c r="J577" s="38">
        <f>I577-(SUM(L577:Z577))</f>
        <v>0</v>
      </c>
      <c r="K577" s="39" t="str">
        <f t="shared" si="9"/>
        <v>OK</v>
      </c>
      <c r="L577" s="57"/>
      <c r="M577" s="57"/>
      <c r="N577" s="57"/>
      <c r="O577" s="57"/>
      <c r="P577" s="194"/>
      <c r="Q577" s="57"/>
      <c r="R577" s="57"/>
      <c r="S577" s="57"/>
      <c r="T577" s="57"/>
      <c r="U577" s="57"/>
      <c r="V577" s="46"/>
      <c r="W577" s="46"/>
      <c r="X577" s="46"/>
      <c r="Y577" s="46"/>
      <c r="Z577" s="46"/>
    </row>
    <row r="578" spans="1:26" ht="39.950000000000003" customHeight="1" x14ac:dyDescent="0.45">
      <c r="A578" s="155"/>
      <c r="B578" s="157"/>
      <c r="C578" s="63">
        <v>575</v>
      </c>
      <c r="D578" s="75" t="s">
        <v>1095</v>
      </c>
      <c r="E578" s="104" t="s">
        <v>1088</v>
      </c>
      <c r="F578" s="50" t="s">
        <v>228</v>
      </c>
      <c r="G578" s="50" t="s">
        <v>384</v>
      </c>
      <c r="H578" s="93">
        <v>38.33</v>
      </c>
      <c r="I578" s="32"/>
      <c r="J578" s="38">
        <f>I578-(SUM(L578:Z578))</f>
        <v>0</v>
      </c>
      <c r="K578" s="39" t="str">
        <f t="shared" si="9"/>
        <v>OK</v>
      </c>
      <c r="L578" s="57"/>
      <c r="M578" s="57"/>
      <c r="N578" s="57"/>
      <c r="O578" s="57"/>
      <c r="P578" s="194"/>
      <c r="Q578" s="57"/>
      <c r="R578" s="57"/>
      <c r="S578" s="57"/>
      <c r="T578" s="57"/>
      <c r="U578" s="57"/>
      <c r="V578" s="46"/>
      <c r="W578" s="46"/>
      <c r="X578" s="46"/>
      <c r="Y578" s="46"/>
      <c r="Z578" s="46"/>
    </row>
    <row r="579" spans="1:26" ht="39.950000000000003" customHeight="1" x14ac:dyDescent="0.45">
      <c r="A579" s="155"/>
      <c r="B579" s="157"/>
      <c r="C579" s="63">
        <v>576</v>
      </c>
      <c r="D579" s="76" t="s">
        <v>1096</v>
      </c>
      <c r="E579" s="105" t="s">
        <v>1088</v>
      </c>
      <c r="F579" s="49" t="s">
        <v>228</v>
      </c>
      <c r="G579" s="50" t="s">
        <v>384</v>
      </c>
      <c r="H579" s="93">
        <v>46.03</v>
      </c>
      <c r="I579" s="32">
        <v>10</v>
      </c>
      <c r="J579" s="38">
        <f>I579-(SUM(L579:Z579))</f>
        <v>6</v>
      </c>
      <c r="K579" s="39" t="str">
        <f t="shared" si="9"/>
        <v>OK</v>
      </c>
      <c r="L579" s="57"/>
      <c r="M579" s="57"/>
      <c r="N579" s="57"/>
      <c r="O579" s="57"/>
      <c r="P579" s="194"/>
      <c r="Q579" s="57"/>
      <c r="R579" s="57">
        <v>4</v>
      </c>
      <c r="S579" s="57"/>
      <c r="T579" s="57"/>
      <c r="U579" s="57"/>
      <c r="V579" s="46"/>
      <c r="W579" s="46"/>
      <c r="X579" s="46"/>
      <c r="Y579" s="46"/>
      <c r="Z579" s="46"/>
    </row>
    <row r="580" spans="1:26" ht="39.950000000000003" customHeight="1" x14ac:dyDescent="0.45">
      <c r="A580" s="155"/>
      <c r="B580" s="157"/>
      <c r="C580" s="63">
        <v>577</v>
      </c>
      <c r="D580" s="76" t="s">
        <v>1097</v>
      </c>
      <c r="E580" s="105" t="s">
        <v>1084</v>
      </c>
      <c r="F580" s="49" t="s">
        <v>35</v>
      </c>
      <c r="G580" s="50" t="s">
        <v>384</v>
      </c>
      <c r="H580" s="93">
        <v>54.5</v>
      </c>
      <c r="I580" s="32">
        <v>2</v>
      </c>
      <c r="J580" s="38">
        <f>I580-(SUM(L580:Z580))</f>
        <v>0</v>
      </c>
      <c r="K580" s="39" t="str">
        <f t="shared" si="9"/>
        <v>OK</v>
      </c>
      <c r="L580" s="57"/>
      <c r="M580" s="57"/>
      <c r="N580" s="57"/>
      <c r="O580" s="57"/>
      <c r="P580" s="194"/>
      <c r="Q580" s="57"/>
      <c r="R580" s="57">
        <v>2</v>
      </c>
      <c r="S580" s="57"/>
      <c r="T580" s="57"/>
      <c r="U580" s="57"/>
      <c r="V580" s="46"/>
      <c r="W580" s="46"/>
      <c r="X580" s="46"/>
      <c r="Y580" s="46"/>
      <c r="Z580" s="46"/>
    </row>
    <row r="581" spans="1:26" ht="39.950000000000003" customHeight="1" x14ac:dyDescent="0.45">
      <c r="A581" s="155"/>
      <c r="B581" s="157"/>
      <c r="C581" s="66">
        <v>578</v>
      </c>
      <c r="D581" s="75" t="s">
        <v>1098</v>
      </c>
      <c r="E581" s="104" t="s">
        <v>1081</v>
      </c>
      <c r="F581" s="49" t="s">
        <v>35</v>
      </c>
      <c r="G581" s="50" t="s">
        <v>40</v>
      </c>
      <c r="H581" s="93">
        <v>16.21</v>
      </c>
      <c r="I581" s="32"/>
      <c r="J581" s="38">
        <f>I581-(SUM(L581:Z581))</f>
        <v>0</v>
      </c>
      <c r="K581" s="39" t="str">
        <f t="shared" ref="K581:K644" si="10">IF(J581&lt;0,"ATENÇÃO","OK")</f>
        <v>OK</v>
      </c>
      <c r="L581" s="57"/>
      <c r="M581" s="57"/>
      <c r="N581" s="57"/>
      <c r="O581" s="57"/>
      <c r="P581" s="194"/>
      <c r="Q581" s="57"/>
      <c r="R581" s="57"/>
      <c r="S581" s="57"/>
      <c r="T581" s="57"/>
      <c r="U581" s="57"/>
      <c r="V581" s="46"/>
      <c r="W581" s="46"/>
      <c r="X581" s="46"/>
      <c r="Y581" s="46"/>
      <c r="Z581" s="46"/>
    </row>
    <row r="582" spans="1:26" ht="39.950000000000003" customHeight="1" x14ac:dyDescent="0.45">
      <c r="A582" s="155"/>
      <c r="B582" s="157"/>
      <c r="C582" s="66">
        <v>579</v>
      </c>
      <c r="D582" s="75" t="s">
        <v>1099</v>
      </c>
      <c r="E582" s="104" t="s">
        <v>1079</v>
      </c>
      <c r="F582" s="50" t="s">
        <v>35</v>
      </c>
      <c r="G582" s="50" t="s">
        <v>40</v>
      </c>
      <c r="H582" s="93">
        <v>18.8</v>
      </c>
      <c r="I582" s="32"/>
      <c r="J582" s="38">
        <f>I582-(SUM(L582:Z582))</f>
        <v>0</v>
      </c>
      <c r="K582" s="39" t="str">
        <f t="shared" si="10"/>
        <v>OK</v>
      </c>
      <c r="L582" s="57"/>
      <c r="M582" s="57"/>
      <c r="N582" s="57"/>
      <c r="O582" s="57"/>
      <c r="P582" s="194"/>
      <c r="Q582" s="57"/>
      <c r="R582" s="57"/>
      <c r="S582" s="57"/>
      <c r="T582" s="57"/>
      <c r="U582" s="57"/>
      <c r="V582" s="46"/>
      <c r="W582" s="46"/>
      <c r="X582" s="46"/>
      <c r="Y582" s="46"/>
      <c r="Z582" s="46"/>
    </row>
    <row r="583" spans="1:26" ht="39.950000000000003" customHeight="1" x14ac:dyDescent="0.45">
      <c r="A583" s="155"/>
      <c r="B583" s="157"/>
      <c r="C583" s="66">
        <v>580</v>
      </c>
      <c r="D583" s="75" t="s">
        <v>1100</v>
      </c>
      <c r="E583" s="104" t="s">
        <v>1079</v>
      </c>
      <c r="F583" s="50" t="s">
        <v>31</v>
      </c>
      <c r="G583" s="50" t="s">
        <v>40</v>
      </c>
      <c r="H583" s="93">
        <v>670</v>
      </c>
      <c r="I583" s="32"/>
      <c r="J583" s="38">
        <f>I583-(SUM(L583:Z583))</f>
        <v>0</v>
      </c>
      <c r="K583" s="39" t="str">
        <f t="shared" si="10"/>
        <v>OK</v>
      </c>
      <c r="L583" s="57"/>
      <c r="M583" s="57"/>
      <c r="N583" s="57"/>
      <c r="O583" s="57"/>
      <c r="P583" s="194"/>
      <c r="Q583" s="57"/>
      <c r="R583" s="57"/>
      <c r="S583" s="57"/>
      <c r="T583" s="57"/>
      <c r="U583" s="57"/>
      <c r="V583" s="46"/>
      <c r="W583" s="46"/>
      <c r="X583" s="46"/>
      <c r="Y583" s="46"/>
      <c r="Z583" s="46"/>
    </row>
    <row r="584" spans="1:26" ht="39.950000000000003" customHeight="1" x14ac:dyDescent="0.45">
      <c r="A584" s="156"/>
      <c r="B584" s="158"/>
      <c r="C584" s="66">
        <v>581</v>
      </c>
      <c r="D584" s="75" t="s">
        <v>1101</v>
      </c>
      <c r="E584" s="104" t="s">
        <v>1102</v>
      </c>
      <c r="F584" s="50" t="s">
        <v>232</v>
      </c>
      <c r="G584" s="50" t="s">
        <v>40</v>
      </c>
      <c r="H584" s="93">
        <v>21.5</v>
      </c>
      <c r="I584" s="32"/>
      <c r="J584" s="38">
        <f>I584-(SUM(L584:Z584))</f>
        <v>0</v>
      </c>
      <c r="K584" s="39" t="str">
        <f t="shared" si="10"/>
        <v>OK</v>
      </c>
      <c r="L584" s="57"/>
      <c r="M584" s="57"/>
      <c r="N584" s="57"/>
      <c r="O584" s="57"/>
      <c r="P584" s="194"/>
      <c r="Q584" s="57"/>
      <c r="R584" s="57"/>
      <c r="S584" s="57"/>
      <c r="T584" s="57"/>
      <c r="U584" s="57"/>
      <c r="V584" s="46"/>
      <c r="W584" s="46"/>
      <c r="X584" s="46"/>
      <c r="Y584" s="46"/>
      <c r="Z584" s="46"/>
    </row>
    <row r="585" spans="1:26" ht="39.950000000000003" customHeight="1" x14ac:dyDescent="0.45">
      <c r="A585" s="139">
        <v>10</v>
      </c>
      <c r="B585" s="151" t="s">
        <v>1103</v>
      </c>
      <c r="C585" s="67">
        <v>582</v>
      </c>
      <c r="D585" s="78" t="s">
        <v>387</v>
      </c>
      <c r="E585" s="107" t="s">
        <v>1104</v>
      </c>
      <c r="F585" s="51" t="s">
        <v>35</v>
      </c>
      <c r="G585" s="51" t="s">
        <v>36</v>
      </c>
      <c r="H585" s="95">
        <v>19.2</v>
      </c>
      <c r="I585" s="32">
        <v>10</v>
      </c>
      <c r="J585" s="38">
        <f>I585-(SUM(L585:Z585))</f>
        <v>10</v>
      </c>
      <c r="K585" s="39" t="str">
        <f t="shared" si="10"/>
        <v>OK</v>
      </c>
      <c r="L585" s="57"/>
      <c r="M585" s="57"/>
      <c r="N585" s="57"/>
      <c r="O585" s="57"/>
      <c r="P585" s="194"/>
      <c r="Q585" s="57"/>
      <c r="R585" s="57"/>
      <c r="S585" s="57"/>
      <c r="T585" s="57"/>
      <c r="U585" s="57"/>
      <c r="V585" s="46"/>
      <c r="W585" s="46"/>
      <c r="X585" s="46"/>
      <c r="Y585" s="46"/>
      <c r="Z585" s="46"/>
    </row>
    <row r="586" spans="1:26" ht="39.950000000000003" customHeight="1" x14ac:dyDescent="0.45">
      <c r="A586" s="140"/>
      <c r="B586" s="152"/>
      <c r="C586" s="67">
        <v>583</v>
      </c>
      <c r="D586" s="78" t="s">
        <v>388</v>
      </c>
      <c r="E586" s="107" t="s">
        <v>1105</v>
      </c>
      <c r="F586" s="51" t="s">
        <v>35</v>
      </c>
      <c r="G586" s="51" t="s">
        <v>36</v>
      </c>
      <c r="H586" s="95">
        <v>25.95</v>
      </c>
      <c r="I586" s="32">
        <f>10-3</f>
        <v>7</v>
      </c>
      <c r="J586" s="38">
        <f>I586-(SUM(L586:Z586))</f>
        <v>3</v>
      </c>
      <c r="K586" s="39" t="str">
        <f t="shared" si="10"/>
        <v>OK</v>
      </c>
      <c r="L586" s="57"/>
      <c r="M586" s="57"/>
      <c r="N586" s="57"/>
      <c r="O586" s="57"/>
      <c r="P586" s="194"/>
      <c r="Q586" s="57"/>
      <c r="R586" s="57"/>
      <c r="S586" s="57"/>
      <c r="T586" s="57"/>
      <c r="U586" s="57">
        <v>4</v>
      </c>
      <c r="V586" s="46"/>
      <c r="W586" s="46"/>
      <c r="X586" s="46"/>
      <c r="Y586" s="46"/>
      <c r="Z586" s="46"/>
    </row>
    <row r="587" spans="1:26" ht="39.950000000000003" customHeight="1" x14ac:dyDescent="0.45">
      <c r="A587" s="140"/>
      <c r="B587" s="152"/>
      <c r="C587" s="67">
        <v>584</v>
      </c>
      <c r="D587" s="78" t="s">
        <v>389</v>
      </c>
      <c r="E587" s="107" t="s">
        <v>1106</v>
      </c>
      <c r="F587" s="51" t="s">
        <v>35</v>
      </c>
      <c r="G587" s="51" t="s">
        <v>36</v>
      </c>
      <c r="H587" s="95">
        <v>9.89</v>
      </c>
      <c r="I587" s="32">
        <v>20</v>
      </c>
      <c r="J587" s="38">
        <f>I587-(SUM(L587:Z587))</f>
        <v>10</v>
      </c>
      <c r="K587" s="39" t="str">
        <f t="shared" si="10"/>
        <v>OK</v>
      </c>
      <c r="L587" s="57"/>
      <c r="M587" s="57"/>
      <c r="N587" s="57"/>
      <c r="O587" s="57"/>
      <c r="P587" s="194"/>
      <c r="Q587" s="57"/>
      <c r="R587" s="57"/>
      <c r="S587" s="57"/>
      <c r="T587" s="57"/>
      <c r="U587" s="57">
        <v>10</v>
      </c>
      <c r="V587" s="46"/>
      <c r="W587" s="46"/>
      <c r="X587" s="46"/>
      <c r="Y587" s="46"/>
      <c r="Z587" s="46"/>
    </row>
    <row r="588" spans="1:26" ht="39.950000000000003" customHeight="1" x14ac:dyDescent="0.45">
      <c r="A588" s="140"/>
      <c r="B588" s="152"/>
      <c r="C588" s="67">
        <v>585</v>
      </c>
      <c r="D588" s="78" t="s">
        <v>390</v>
      </c>
      <c r="E588" s="107" t="s">
        <v>1107</v>
      </c>
      <c r="F588" s="51" t="s">
        <v>35</v>
      </c>
      <c r="G588" s="51" t="s">
        <v>36</v>
      </c>
      <c r="H588" s="95">
        <v>18</v>
      </c>
      <c r="I588" s="32">
        <v>5</v>
      </c>
      <c r="J588" s="38">
        <f>I588-(SUM(L588:Z588))</f>
        <v>1</v>
      </c>
      <c r="K588" s="39" t="str">
        <f t="shared" si="10"/>
        <v>OK</v>
      </c>
      <c r="L588" s="57"/>
      <c r="M588" s="57"/>
      <c r="N588" s="57"/>
      <c r="O588" s="57"/>
      <c r="P588" s="194"/>
      <c r="Q588" s="57"/>
      <c r="R588" s="57"/>
      <c r="S588" s="57"/>
      <c r="T588" s="57"/>
      <c r="U588" s="57">
        <v>4</v>
      </c>
      <c r="V588" s="46"/>
      <c r="W588" s="46"/>
      <c r="X588" s="46"/>
      <c r="Y588" s="46"/>
      <c r="Z588" s="46"/>
    </row>
    <row r="589" spans="1:26" ht="39.950000000000003" customHeight="1" x14ac:dyDescent="0.45">
      <c r="A589" s="140"/>
      <c r="B589" s="152"/>
      <c r="C589" s="67">
        <v>586</v>
      </c>
      <c r="D589" s="78" t="s">
        <v>391</v>
      </c>
      <c r="E589" s="107" t="s">
        <v>1108</v>
      </c>
      <c r="F589" s="51" t="s">
        <v>35</v>
      </c>
      <c r="G589" s="51" t="s">
        <v>36</v>
      </c>
      <c r="H589" s="95">
        <v>19.75</v>
      </c>
      <c r="I589" s="32">
        <v>10</v>
      </c>
      <c r="J589" s="38">
        <f>I589-(SUM(L589:Z589))</f>
        <v>5</v>
      </c>
      <c r="K589" s="39" t="str">
        <f t="shared" si="10"/>
        <v>OK</v>
      </c>
      <c r="L589" s="57"/>
      <c r="M589" s="57"/>
      <c r="N589" s="57"/>
      <c r="O589" s="57"/>
      <c r="P589" s="194"/>
      <c r="Q589" s="57"/>
      <c r="R589" s="57"/>
      <c r="S589" s="57"/>
      <c r="T589" s="57"/>
      <c r="U589" s="57">
        <v>5</v>
      </c>
      <c r="V589" s="46"/>
      <c r="W589" s="46"/>
      <c r="X589" s="46"/>
      <c r="Y589" s="46"/>
      <c r="Z589" s="46"/>
    </row>
    <row r="590" spans="1:26" ht="39.950000000000003" customHeight="1" x14ac:dyDescent="0.45">
      <c r="A590" s="140"/>
      <c r="B590" s="152"/>
      <c r="C590" s="67">
        <v>587</v>
      </c>
      <c r="D590" s="79" t="s">
        <v>392</v>
      </c>
      <c r="E590" s="113" t="s">
        <v>1109</v>
      </c>
      <c r="F590" s="51" t="s">
        <v>35</v>
      </c>
      <c r="G590" s="51" t="s">
        <v>36</v>
      </c>
      <c r="H590" s="95">
        <v>48.78</v>
      </c>
      <c r="I590" s="32">
        <v>3</v>
      </c>
      <c r="J590" s="38">
        <f>I590-(SUM(L590:Z590))</f>
        <v>1</v>
      </c>
      <c r="K590" s="39" t="str">
        <f t="shared" si="10"/>
        <v>OK</v>
      </c>
      <c r="L590" s="57"/>
      <c r="M590" s="57"/>
      <c r="N590" s="57"/>
      <c r="O590" s="57"/>
      <c r="P590" s="194"/>
      <c r="Q590" s="57"/>
      <c r="R590" s="57"/>
      <c r="S590" s="57"/>
      <c r="T590" s="57"/>
      <c r="U590" s="57">
        <v>2</v>
      </c>
      <c r="V590" s="46"/>
      <c r="W590" s="46"/>
      <c r="X590" s="46"/>
      <c r="Y590" s="46"/>
      <c r="Z590" s="46"/>
    </row>
    <row r="591" spans="1:26" ht="39.950000000000003" customHeight="1" x14ac:dyDescent="0.45">
      <c r="A591" s="140"/>
      <c r="B591" s="152"/>
      <c r="C591" s="67">
        <v>588</v>
      </c>
      <c r="D591" s="78" t="s">
        <v>393</v>
      </c>
      <c r="E591" s="107" t="s">
        <v>1110</v>
      </c>
      <c r="F591" s="51" t="s">
        <v>394</v>
      </c>
      <c r="G591" s="51" t="s">
        <v>36</v>
      </c>
      <c r="H591" s="95">
        <v>132.59</v>
      </c>
      <c r="I591" s="32">
        <v>5</v>
      </c>
      <c r="J591" s="38">
        <f>I591-(SUM(L591:Z591))</f>
        <v>5</v>
      </c>
      <c r="K591" s="39" t="str">
        <f t="shared" si="10"/>
        <v>OK</v>
      </c>
      <c r="L591" s="57"/>
      <c r="M591" s="57"/>
      <c r="N591" s="57"/>
      <c r="O591" s="57"/>
      <c r="P591" s="194"/>
      <c r="Q591" s="57"/>
      <c r="R591" s="57"/>
      <c r="S591" s="57"/>
      <c r="T591" s="57"/>
      <c r="U591" s="57"/>
      <c r="V591" s="46"/>
      <c r="W591" s="46"/>
      <c r="X591" s="46"/>
      <c r="Y591" s="46"/>
      <c r="Z591" s="46"/>
    </row>
    <row r="592" spans="1:26" ht="39.950000000000003" customHeight="1" x14ac:dyDescent="0.45">
      <c r="A592" s="140"/>
      <c r="B592" s="152"/>
      <c r="C592" s="67">
        <v>589</v>
      </c>
      <c r="D592" s="78" t="s">
        <v>1111</v>
      </c>
      <c r="E592" s="107" t="s">
        <v>1112</v>
      </c>
      <c r="F592" s="51" t="s">
        <v>395</v>
      </c>
      <c r="G592" s="51" t="s">
        <v>36</v>
      </c>
      <c r="H592" s="95">
        <v>8.49</v>
      </c>
      <c r="I592" s="32">
        <v>2</v>
      </c>
      <c r="J592" s="38">
        <f>I592-(SUM(L592:Z592))</f>
        <v>0</v>
      </c>
      <c r="K592" s="39" t="str">
        <f t="shared" si="10"/>
        <v>OK</v>
      </c>
      <c r="L592" s="57"/>
      <c r="M592" s="57"/>
      <c r="N592" s="57"/>
      <c r="O592" s="57"/>
      <c r="P592" s="194"/>
      <c r="Q592" s="57"/>
      <c r="R592" s="57"/>
      <c r="S592" s="57"/>
      <c r="T592" s="57"/>
      <c r="U592" s="57">
        <v>2</v>
      </c>
      <c r="V592" s="46"/>
      <c r="W592" s="46"/>
      <c r="X592" s="46"/>
      <c r="Y592" s="46"/>
      <c r="Z592" s="46"/>
    </row>
    <row r="593" spans="1:26" ht="39.950000000000003" customHeight="1" x14ac:dyDescent="0.45">
      <c r="A593" s="140"/>
      <c r="B593" s="152"/>
      <c r="C593" s="68">
        <v>590</v>
      </c>
      <c r="D593" s="78" t="s">
        <v>396</v>
      </c>
      <c r="E593" s="107" t="s">
        <v>1113</v>
      </c>
      <c r="F593" s="51" t="s">
        <v>99</v>
      </c>
      <c r="G593" s="51" t="s">
        <v>36</v>
      </c>
      <c r="H593" s="95">
        <v>174.2</v>
      </c>
      <c r="I593" s="32">
        <v>3</v>
      </c>
      <c r="J593" s="38">
        <f>I593-(SUM(L593:Z593))</f>
        <v>2</v>
      </c>
      <c r="K593" s="39" t="str">
        <f t="shared" si="10"/>
        <v>OK</v>
      </c>
      <c r="L593" s="57"/>
      <c r="M593" s="57"/>
      <c r="N593" s="57"/>
      <c r="O593" s="57"/>
      <c r="P593" s="194"/>
      <c r="Q593" s="57"/>
      <c r="R593" s="57"/>
      <c r="S593" s="57"/>
      <c r="T593" s="57"/>
      <c r="U593" s="57">
        <v>1</v>
      </c>
      <c r="V593" s="46"/>
      <c r="W593" s="46"/>
      <c r="X593" s="46"/>
      <c r="Y593" s="46"/>
      <c r="Z593" s="46"/>
    </row>
    <row r="594" spans="1:26" ht="39.950000000000003" customHeight="1" x14ac:dyDescent="0.45">
      <c r="A594" s="140"/>
      <c r="B594" s="152"/>
      <c r="C594" s="67">
        <v>591</v>
      </c>
      <c r="D594" s="78" t="s">
        <v>425</v>
      </c>
      <c r="E594" s="107" t="s">
        <v>1114</v>
      </c>
      <c r="F594" s="51" t="s">
        <v>35</v>
      </c>
      <c r="G594" s="51" t="s">
        <v>36</v>
      </c>
      <c r="H594" s="95">
        <v>16.850000000000001</v>
      </c>
      <c r="I594" s="32">
        <v>5</v>
      </c>
      <c r="J594" s="38">
        <f>I594-(SUM(L594:Z594))</f>
        <v>5</v>
      </c>
      <c r="K594" s="39" t="str">
        <f t="shared" si="10"/>
        <v>OK</v>
      </c>
      <c r="L594" s="57"/>
      <c r="M594" s="57"/>
      <c r="N594" s="57"/>
      <c r="O594" s="57"/>
      <c r="P594" s="194"/>
      <c r="Q594" s="57"/>
      <c r="R594" s="57"/>
      <c r="S594" s="57"/>
      <c r="T594" s="57"/>
      <c r="U594" s="57"/>
      <c r="V594" s="46"/>
      <c r="W594" s="46"/>
      <c r="X594" s="46"/>
      <c r="Y594" s="46"/>
      <c r="Z594" s="46"/>
    </row>
    <row r="595" spans="1:26" ht="39.950000000000003" customHeight="1" x14ac:dyDescent="0.45">
      <c r="A595" s="140"/>
      <c r="B595" s="152"/>
      <c r="C595" s="67">
        <v>592</v>
      </c>
      <c r="D595" s="78" t="s">
        <v>397</v>
      </c>
      <c r="E595" s="107" t="s">
        <v>1115</v>
      </c>
      <c r="F595" s="51" t="s">
        <v>35</v>
      </c>
      <c r="G595" s="51" t="s">
        <v>36</v>
      </c>
      <c r="H595" s="95">
        <v>11</v>
      </c>
      <c r="I595" s="32">
        <v>5</v>
      </c>
      <c r="J595" s="38">
        <f>I595-(SUM(L595:Z595))</f>
        <v>3</v>
      </c>
      <c r="K595" s="39" t="str">
        <f t="shared" si="10"/>
        <v>OK</v>
      </c>
      <c r="L595" s="57"/>
      <c r="M595" s="57"/>
      <c r="N595" s="57"/>
      <c r="O595" s="57"/>
      <c r="P595" s="194"/>
      <c r="Q595" s="57"/>
      <c r="R595" s="57"/>
      <c r="S595" s="57"/>
      <c r="T595" s="57"/>
      <c r="U595" s="57">
        <v>2</v>
      </c>
      <c r="V595" s="46"/>
      <c r="W595" s="46"/>
      <c r="X595" s="46"/>
      <c r="Y595" s="46"/>
      <c r="Z595" s="46"/>
    </row>
    <row r="596" spans="1:26" ht="39.950000000000003" customHeight="1" x14ac:dyDescent="0.45">
      <c r="A596" s="140"/>
      <c r="B596" s="152"/>
      <c r="C596" s="67">
        <v>593</v>
      </c>
      <c r="D596" s="79" t="s">
        <v>398</v>
      </c>
      <c r="E596" s="113" t="s">
        <v>1116</v>
      </c>
      <c r="F596" s="51" t="s">
        <v>99</v>
      </c>
      <c r="G596" s="51" t="s">
        <v>36</v>
      </c>
      <c r="H596" s="95">
        <v>15</v>
      </c>
      <c r="I596" s="32">
        <v>5</v>
      </c>
      <c r="J596" s="38">
        <f>I596-(SUM(L596:Z596))</f>
        <v>5</v>
      </c>
      <c r="K596" s="39" t="str">
        <f t="shared" si="10"/>
        <v>OK</v>
      </c>
      <c r="L596" s="57"/>
      <c r="M596" s="57"/>
      <c r="N596" s="57"/>
      <c r="O596" s="57"/>
      <c r="P596" s="194"/>
      <c r="Q596" s="57"/>
      <c r="R596" s="57"/>
      <c r="S596" s="57"/>
      <c r="T596" s="57"/>
      <c r="U596" s="57"/>
      <c r="V596" s="46"/>
      <c r="W596" s="46"/>
      <c r="X596" s="46"/>
      <c r="Y596" s="46"/>
      <c r="Z596" s="46"/>
    </row>
    <row r="597" spans="1:26" ht="39.950000000000003" customHeight="1" x14ac:dyDescent="0.45">
      <c r="A597" s="140"/>
      <c r="B597" s="152"/>
      <c r="C597" s="67">
        <v>594</v>
      </c>
      <c r="D597" s="78" t="s">
        <v>1117</v>
      </c>
      <c r="E597" s="107" t="s">
        <v>1118</v>
      </c>
      <c r="F597" s="51" t="s">
        <v>399</v>
      </c>
      <c r="G597" s="51" t="s">
        <v>36</v>
      </c>
      <c r="H597" s="95">
        <v>34.46</v>
      </c>
      <c r="I597" s="32">
        <v>2</v>
      </c>
      <c r="J597" s="38">
        <f>I597-(SUM(L597:Z597))</f>
        <v>2</v>
      </c>
      <c r="K597" s="39" t="str">
        <f t="shared" si="10"/>
        <v>OK</v>
      </c>
      <c r="L597" s="57"/>
      <c r="M597" s="57"/>
      <c r="N597" s="57"/>
      <c r="O597" s="57"/>
      <c r="P597" s="194"/>
      <c r="Q597" s="57"/>
      <c r="R597" s="57"/>
      <c r="S597" s="57"/>
      <c r="T597" s="57"/>
      <c r="U597" s="57"/>
      <c r="V597" s="46"/>
      <c r="W597" s="46"/>
      <c r="X597" s="46"/>
      <c r="Y597" s="46"/>
      <c r="Z597" s="46"/>
    </row>
    <row r="598" spans="1:26" ht="39.950000000000003" customHeight="1" x14ac:dyDescent="0.45">
      <c r="A598" s="140"/>
      <c r="B598" s="152"/>
      <c r="C598" s="67">
        <v>595</v>
      </c>
      <c r="D598" s="78" t="s">
        <v>1119</v>
      </c>
      <c r="E598" s="107" t="s">
        <v>1118</v>
      </c>
      <c r="F598" s="51" t="s">
        <v>399</v>
      </c>
      <c r="G598" s="51" t="s">
        <v>36</v>
      </c>
      <c r="H598" s="95">
        <v>36</v>
      </c>
      <c r="I598" s="32"/>
      <c r="J598" s="38">
        <f>I598-(SUM(L598:Z598))</f>
        <v>0</v>
      </c>
      <c r="K598" s="39" t="str">
        <f t="shared" si="10"/>
        <v>OK</v>
      </c>
      <c r="L598" s="57"/>
      <c r="M598" s="57"/>
      <c r="N598" s="57"/>
      <c r="O598" s="57"/>
      <c r="P598" s="194"/>
      <c r="Q598" s="57"/>
      <c r="R598" s="57"/>
      <c r="S598" s="57"/>
      <c r="T598" s="57"/>
      <c r="U598" s="57"/>
      <c r="V598" s="46"/>
      <c r="W598" s="46"/>
      <c r="X598" s="46"/>
      <c r="Y598" s="46"/>
      <c r="Z598" s="46"/>
    </row>
    <row r="599" spans="1:26" ht="39.950000000000003" customHeight="1" x14ac:dyDescent="0.45">
      <c r="A599" s="140"/>
      <c r="B599" s="152"/>
      <c r="C599" s="67">
        <v>596</v>
      </c>
      <c r="D599" s="78" t="s">
        <v>400</v>
      </c>
      <c r="E599" s="107" t="s">
        <v>1120</v>
      </c>
      <c r="F599" s="51" t="s">
        <v>401</v>
      </c>
      <c r="G599" s="51" t="s">
        <v>36</v>
      </c>
      <c r="H599" s="95">
        <v>16.829999999999998</v>
      </c>
      <c r="I599" s="32">
        <v>6</v>
      </c>
      <c r="J599" s="38">
        <f>I599-(SUM(L599:Z599))</f>
        <v>6</v>
      </c>
      <c r="K599" s="39" t="str">
        <f t="shared" si="10"/>
        <v>OK</v>
      </c>
      <c r="L599" s="57"/>
      <c r="M599" s="57"/>
      <c r="N599" s="57"/>
      <c r="O599" s="57"/>
      <c r="P599" s="194"/>
      <c r="Q599" s="57"/>
      <c r="R599" s="57"/>
      <c r="S599" s="57"/>
      <c r="T599" s="57"/>
      <c r="U599" s="57"/>
      <c r="V599" s="46"/>
      <c r="W599" s="46"/>
      <c r="X599" s="46"/>
      <c r="Y599" s="46"/>
      <c r="Z599" s="46"/>
    </row>
    <row r="600" spans="1:26" ht="39.950000000000003" customHeight="1" x14ac:dyDescent="0.45">
      <c r="A600" s="140"/>
      <c r="B600" s="152"/>
      <c r="C600" s="67">
        <v>597</v>
      </c>
      <c r="D600" s="78" t="s">
        <v>402</v>
      </c>
      <c r="E600" s="107" t="s">
        <v>1121</v>
      </c>
      <c r="F600" s="51" t="s">
        <v>99</v>
      </c>
      <c r="G600" s="51" t="s">
        <v>36</v>
      </c>
      <c r="H600" s="95">
        <v>57.29</v>
      </c>
      <c r="I600" s="32">
        <v>2</v>
      </c>
      <c r="J600" s="38">
        <f>I600-(SUM(L600:Z600))</f>
        <v>2</v>
      </c>
      <c r="K600" s="39" t="str">
        <f t="shared" si="10"/>
        <v>OK</v>
      </c>
      <c r="L600" s="57"/>
      <c r="M600" s="57"/>
      <c r="N600" s="57"/>
      <c r="O600" s="57"/>
      <c r="P600" s="194"/>
      <c r="Q600" s="57"/>
      <c r="R600" s="57"/>
      <c r="S600" s="57"/>
      <c r="T600" s="57"/>
      <c r="U600" s="57"/>
      <c r="V600" s="46"/>
      <c r="W600" s="46"/>
      <c r="X600" s="46"/>
      <c r="Y600" s="46"/>
      <c r="Z600" s="46"/>
    </row>
    <row r="601" spans="1:26" ht="39.950000000000003" customHeight="1" x14ac:dyDescent="0.45">
      <c r="A601" s="140"/>
      <c r="B601" s="152"/>
      <c r="C601" s="67">
        <v>598</v>
      </c>
      <c r="D601" s="78" t="s">
        <v>403</v>
      </c>
      <c r="E601" s="107" t="s">
        <v>1122</v>
      </c>
      <c r="F601" s="51" t="s">
        <v>99</v>
      </c>
      <c r="G601" s="51" t="s">
        <v>36</v>
      </c>
      <c r="H601" s="95">
        <v>298.55</v>
      </c>
      <c r="I601" s="32">
        <v>2</v>
      </c>
      <c r="J601" s="38">
        <f>I601-(SUM(L601:Z601))</f>
        <v>0</v>
      </c>
      <c r="K601" s="39" t="str">
        <f t="shared" si="10"/>
        <v>OK</v>
      </c>
      <c r="L601" s="57"/>
      <c r="M601" s="57"/>
      <c r="N601" s="57"/>
      <c r="O601" s="57"/>
      <c r="P601" s="194"/>
      <c r="Q601" s="57"/>
      <c r="R601" s="57"/>
      <c r="S601" s="57"/>
      <c r="T601" s="57"/>
      <c r="U601" s="57">
        <v>2</v>
      </c>
      <c r="V601" s="46"/>
      <c r="W601" s="46"/>
      <c r="X601" s="46"/>
      <c r="Y601" s="46"/>
      <c r="Z601" s="46"/>
    </row>
    <row r="602" spans="1:26" ht="39.950000000000003" customHeight="1" x14ac:dyDescent="0.45">
      <c r="A602" s="140"/>
      <c r="B602" s="152"/>
      <c r="C602" s="67">
        <v>599</v>
      </c>
      <c r="D602" s="78" t="s">
        <v>404</v>
      </c>
      <c r="E602" s="107" t="s">
        <v>1123</v>
      </c>
      <c r="F602" s="51" t="s">
        <v>399</v>
      </c>
      <c r="G602" s="51" t="s">
        <v>36</v>
      </c>
      <c r="H602" s="95">
        <v>3.76</v>
      </c>
      <c r="I602" s="32"/>
      <c r="J602" s="38">
        <f>I602-(SUM(L602:Z602))</f>
        <v>0</v>
      </c>
      <c r="K602" s="39" t="str">
        <f t="shared" si="10"/>
        <v>OK</v>
      </c>
      <c r="L602" s="57"/>
      <c r="M602" s="57"/>
      <c r="N602" s="57"/>
      <c r="O602" s="57"/>
      <c r="P602" s="194"/>
      <c r="Q602" s="57"/>
      <c r="R602" s="57"/>
      <c r="S602" s="57"/>
      <c r="T602" s="57"/>
      <c r="U602" s="57"/>
      <c r="V602" s="46"/>
      <c r="W602" s="46"/>
      <c r="X602" s="46"/>
      <c r="Y602" s="46"/>
      <c r="Z602" s="46"/>
    </row>
    <row r="603" spans="1:26" ht="39.950000000000003" customHeight="1" x14ac:dyDescent="0.45">
      <c r="A603" s="140"/>
      <c r="B603" s="152"/>
      <c r="C603" s="67">
        <v>600</v>
      </c>
      <c r="D603" s="78" t="s">
        <v>405</v>
      </c>
      <c r="E603" s="107" t="s">
        <v>1124</v>
      </c>
      <c r="F603" s="51" t="s">
        <v>399</v>
      </c>
      <c r="G603" s="51" t="s">
        <v>36</v>
      </c>
      <c r="H603" s="95">
        <v>356.69</v>
      </c>
      <c r="I603" s="32"/>
      <c r="J603" s="38">
        <f>I603-(SUM(L603:Z603))</f>
        <v>0</v>
      </c>
      <c r="K603" s="39" t="str">
        <f t="shared" si="10"/>
        <v>OK</v>
      </c>
      <c r="L603" s="57"/>
      <c r="M603" s="57"/>
      <c r="N603" s="57"/>
      <c r="O603" s="57"/>
      <c r="P603" s="194"/>
      <c r="Q603" s="57"/>
      <c r="R603" s="57"/>
      <c r="S603" s="57"/>
      <c r="T603" s="57"/>
      <c r="U603" s="57"/>
      <c r="V603" s="46"/>
      <c r="W603" s="46"/>
      <c r="X603" s="46"/>
      <c r="Y603" s="46"/>
      <c r="Z603" s="46"/>
    </row>
    <row r="604" spans="1:26" ht="39.950000000000003" customHeight="1" x14ac:dyDescent="0.45">
      <c r="A604" s="140"/>
      <c r="B604" s="152"/>
      <c r="C604" s="67">
        <v>601</v>
      </c>
      <c r="D604" s="79" t="s">
        <v>407</v>
      </c>
      <c r="E604" s="113" t="s">
        <v>1125</v>
      </c>
      <c r="F604" s="51" t="s">
        <v>99</v>
      </c>
      <c r="G604" s="51" t="s">
        <v>36</v>
      </c>
      <c r="H604" s="95">
        <v>4.5999999999999996</v>
      </c>
      <c r="I604" s="32">
        <v>7</v>
      </c>
      <c r="J604" s="38">
        <f>I604-(SUM(L604:Z604))</f>
        <v>2</v>
      </c>
      <c r="K604" s="39" t="str">
        <f t="shared" si="10"/>
        <v>OK</v>
      </c>
      <c r="L604" s="57"/>
      <c r="M604" s="57"/>
      <c r="N604" s="57"/>
      <c r="O604" s="57"/>
      <c r="P604" s="194"/>
      <c r="Q604" s="57"/>
      <c r="R604" s="57"/>
      <c r="S604" s="57"/>
      <c r="T604" s="57"/>
      <c r="U604" s="57">
        <v>5</v>
      </c>
      <c r="V604" s="46"/>
      <c r="W604" s="46"/>
      <c r="X604" s="46"/>
      <c r="Y604" s="46"/>
      <c r="Z604" s="46"/>
    </row>
    <row r="605" spans="1:26" ht="39.950000000000003" customHeight="1" x14ac:dyDescent="0.45">
      <c r="A605" s="140"/>
      <c r="B605" s="152"/>
      <c r="C605" s="67">
        <v>602</v>
      </c>
      <c r="D605" s="78" t="s">
        <v>409</v>
      </c>
      <c r="E605" s="107" t="s">
        <v>1126</v>
      </c>
      <c r="F605" s="51" t="s">
        <v>99</v>
      </c>
      <c r="G605" s="51" t="s">
        <v>36</v>
      </c>
      <c r="H605" s="95">
        <v>2.39</v>
      </c>
      <c r="I605" s="32">
        <v>20</v>
      </c>
      <c r="J605" s="38">
        <f>I605-(SUM(L605:Z605))</f>
        <v>10</v>
      </c>
      <c r="K605" s="39" t="str">
        <f t="shared" si="10"/>
        <v>OK</v>
      </c>
      <c r="L605" s="57"/>
      <c r="M605" s="57"/>
      <c r="N605" s="57"/>
      <c r="O605" s="57"/>
      <c r="P605" s="194"/>
      <c r="Q605" s="57"/>
      <c r="R605" s="57"/>
      <c r="S605" s="57"/>
      <c r="T605" s="57"/>
      <c r="U605" s="57">
        <v>10</v>
      </c>
      <c r="V605" s="46"/>
      <c r="W605" s="46"/>
      <c r="X605" s="46"/>
      <c r="Y605" s="46"/>
      <c r="Z605" s="46"/>
    </row>
    <row r="606" spans="1:26" ht="39.950000000000003" customHeight="1" x14ac:dyDescent="0.45">
      <c r="A606" s="140"/>
      <c r="B606" s="152"/>
      <c r="C606" s="68">
        <v>603</v>
      </c>
      <c r="D606" s="79" t="s">
        <v>390</v>
      </c>
      <c r="E606" s="113" t="s">
        <v>1127</v>
      </c>
      <c r="F606" s="52" t="s">
        <v>528</v>
      </c>
      <c r="G606" s="52" t="s">
        <v>36</v>
      </c>
      <c r="H606" s="96">
        <v>13.3</v>
      </c>
      <c r="I606" s="32"/>
      <c r="J606" s="38">
        <f>I606-(SUM(L606:Z606))</f>
        <v>0</v>
      </c>
      <c r="K606" s="39" t="str">
        <f t="shared" si="10"/>
        <v>OK</v>
      </c>
      <c r="L606" s="57"/>
      <c r="M606" s="57"/>
      <c r="N606" s="57"/>
      <c r="O606" s="57"/>
      <c r="P606" s="194"/>
      <c r="Q606" s="57"/>
      <c r="R606" s="57"/>
      <c r="S606" s="57"/>
      <c r="T606" s="57"/>
      <c r="U606" s="57"/>
      <c r="V606" s="46"/>
      <c r="W606" s="46"/>
      <c r="X606" s="46"/>
      <c r="Y606" s="46"/>
      <c r="Z606" s="46"/>
    </row>
    <row r="607" spans="1:26" ht="39.950000000000003" customHeight="1" x14ac:dyDescent="0.45">
      <c r="A607" s="140"/>
      <c r="B607" s="152"/>
      <c r="C607" s="68">
        <v>604</v>
      </c>
      <c r="D607" s="78" t="s">
        <v>1128</v>
      </c>
      <c r="E607" s="107" t="s">
        <v>1129</v>
      </c>
      <c r="F607" s="51" t="s">
        <v>99</v>
      </c>
      <c r="G607" s="52" t="s">
        <v>36</v>
      </c>
      <c r="H607" s="96">
        <v>21.65</v>
      </c>
      <c r="I607" s="32"/>
      <c r="J607" s="38">
        <f>I607-(SUM(L607:Z607))</f>
        <v>0</v>
      </c>
      <c r="K607" s="39" t="str">
        <f t="shared" si="10"/>
        <v>OK</v>
      </c>
      <c r="L607" s="57"/>
      <c r="M607" s="57"/>
      <c r="N607" s="57"/>
      <c r="O607" s="57"/>
      <c r="P607" s="194"/>
      <c r="Q607" s="57"/>
      <c r="R607" s="57"/>
      <c r="S607" s="57"/>
      <c r="T607" s="57"/>
      <c r="U607" s="57"/>
      <c r="V607" s="46"/>
      <c r="W607" s="46"/>
      <c r="X607" s="46"/>
      <c r="Y607" s="46"/>
      <c r="Z607" s="46"/>
    </row>
    <row r="608" spans="1:26" ht="39.950000000000003" customHeight="1" x14ac:dyDescent="0.45">
      <c r="A608" s="140"/>
      <c r="B608" s="152"/>
      <c r="C608" s="67">
        <v>605</v>
      </c>
      <c r="D608" s="78" t="s">
        <v>1130</v>
      </c>
      <c r="E608" s="107" t="s">
        <v>1118</v>
      </c>
      <c r="F608" s="52" t="s">
        <v>394</v>
      </c>
      <c r="G608" s="52" t="s">
        <v>36</v>
      </c>
      <c r="H608" s="96">
        <v>42.26</v>
      </c>
      <c r="I608" s="32"/>
      <c r="J608" s="38">
        <f>I608-(SUM(L608:Z608))</f>
        <v>0</v>
      </c>
      <c r="K608" s="39" t="str">
        <f t="shared" si="10"/>
        <v>OK</v>
      </c>
      <c r="L608" s="57"/>
      <c r="M608" s="57"/>
      <c r="N608" s="57"/>
      <c r="O608" s="57"/>
      <c r="P608" s="194"/>
      <c r="Q608" s="57"/>
      <c r="R608" s="57"/>
      <c r="S608" s="57"/>
      <c r="T608" s="57"/>
      <c r="U608" s="57"/>
      <c r="V608" s="46"/>
      <c r="W608" s="46"/>
      <c r="X608" s="46"/>
      <c r="Y608" s="46"/>
      <c r="Z608" s="46"/>
    </row>
    <row r="609" spans="1:26" ht="39.950000000000003" customHeight="1" x14ac:dyDescent="0.45">
      <c r="A609" s="140"/>
      <c r="B609" s="152"/>
      <c r="C609" s="68">
        <v>606</v>
      </c>
      <c r="D609" s="85" t="s">
        <v>1131</v>
      </c>
      <c r="E609" s="110" t="s">
        <v>1132</v>
      </c>
      <c r="F609" s="51" t="s">
        <v>228</v>
      </c>
      <c r="G609" s="52" t="s">
        <v>36</v>
      </c>
      <c r="H609" s="96">
        <v>55.69</v>
      </c>
      <c r="I609" s="32">
        <v>2</v>
      </c>
      <c r="J609" s="38">
        <f>I609-(SUM(L609:Z609))</f>
        <v>2</v>
      </c>
      <c r="K609" s="39" t="str">
        <f t="shared" si="10"/>
        <v>OK</v>
      </c>
      <c r="L609" s="57"/>
      <c r="M609" s="57"/>
      <c r="N609" s="57"/>
      <c r="O609" s="57"/>
      <c r="P609" s="194"/>
      <c r="Q609" s="57"/>
      <c r="R609" s="57"/>
      <c r="S609" s="57"/>
      <c r="T609" s="57"/>
      <c r="U609" s="57"/>
      <c r="V609" s="46"/>
      <c r="W609" s="46"/>
      <c r="X609" s="46"/>
      <c r="Y609" s="46"/>
      <c r="Z609" s="46"/>
    </row>
    <row r="610" spans="1:26" ht="39.950000000000003" customHeight="1" x14ac:dyDescent="0.45">
      <c r="A610" s="140"/>
      <c r="B610" s="152"/>
      <c r="C610" s="68">
        <v>607</v>
      </c>
      <c r="D610" s="78" t="s">
        <v>425</v>
      </c>
      <c r="E610" s="107" t="s">
        <v>1133</v>
      </c>
      <c r="F610" s="52" t="s">
        <v>528</v>
      </c>
      <c r="G610" s="52" t="s">
        <v>36</v>
      </c>
      <c r="H610" s="96">
        <v>13.74</v>
      </c>
      <c r="I610" s="32"/>
      <c r="J610" s="38">
        <f>I610-(SUM(L610:Z610))</f>
        <v>0</v>
      </c>
      <c r="K610" s="39" t="str">
        <f t="shared" si="10"/>
        <v>OK</v>
      </c>
      <c r="L610" s="57"/>
      <c r="M610" s="57"/>
      <c r="N610" s="57"/>
      <c r="O610" s="57"/>
      <c r="P610" s="194"/>
      <c r="Q610" s="57"/>
      <c r="R610" s="57"/>
      <c r="S610" s="57"/>
      <c r="T610" s="57"/>
      <c r="U610" s="57"/>
      <c r="V610" s="46"/>
      <c r="W610" s="46"/>
      <c r="X610" s="46"/>
      <c r="Y610" s="46"/>
      <c r="Z610" s="46"/>
    </row>
    <row r="611" spans="1:26" ht="39.950000000000003" customHeight="1" x14ac:dyDescent="0.45">
      <c r="A611" s="140"/>
      <c r="B611" s="152"/>
      <c r="C611" s="67">
        <v>608</v>
      </c>
      <c r="D611" s="78" t="s">
        <v>1134</v>
      </c>
      <c r="E611" s="107" t="s">
        <v>1135</v>
      </c>
      <c r="F611" s="52" t="s">
        <v>35</v>
      </c>
      <c r="G611" s="52" t="s">
        <v>36</v>
      </c>
      <c r="H611" s="96">
        <v>168</v>
      </c>
      <c r="I611" s="32"/>
      <c r="J611" s="38">
        <f>I611-(SUM(L611:Z611))</f>
        <v>0</v>
      </c>
      <c r="K611" s="39" t="str">
        <f t="shared" si="10"/>
        <v>OK</v>
      </c>
      <c r="L611" s="57"/>
      <c r="M611" s="57"/>
      <c r="N611" s="57"/>
      <c r="O611" s="57"/>
      <c r="P611" s="194"/>
      <c r="Q611" s="57"/>
      <c r="R611" s="57"/>
      <c r="S611" s="57"/>
      <c r="T611" s="57"/>
      <c r="U611" s="57"/>
      <c r="V611" s="46"/>
      <c r="W611" s="46"/>
      <c r="X611" s="46"/>
      <c r="Y611" s="46"/>
      <c r="Z611" s="46"/>
    </row>
    <row r="612" spans="1:26" ht="39.950000000000003" customHeight="1" x14ac:dyDescent="0.45">
      <c r="A612" s="140"/>
      <c r="B612" s="152"/>
      <c r="C612" s="67">
        <v>609</v>
      </c>
      <c r="D612" s="78" t="s">
        <v>1136</v>
      </c>
      <c r="E612" s="107" t="s">
        <v>1137</v>
      </c>
      <c r="F612" s="52" t="s">
        <v>35</v>
      </c>
      <c r="G612" s="52" t="s">
        <v>36</v>
      </c>
      <c r="H612" s="96">
        <v>26.7</v>
      </c>
      <c r="I612" s="32"/>
      <c r="J612" s="38">
        <f>I612-(SUM(L612:Z612))</f>
        <v>0</v>
      </c>
      <c r="K612" s="39" t="str">
        <f t="shared" si="10"/>
        <v>OK</v>
      </c>
      <c r="L612" s="57"/>
      <c r="M612" s="57"/>
      <c r="N612" s="57"/>
      <c r="O612" s="57"/>
      <c r="P612" s="194"/>
      <c r="Q612" s="57"/>
      <c r="R612" s="57"/>
      <c r="S612" s="57"/>
      <c r="T612" s="57"/>
      <c r="U612" s="57"/>
      <c r="V612" s="46"/>
      <c r="W612" s="46"/>
      <c r="X612" s="46"/>
      <c r="Y612" s="46"/>
      <c r="Z612" s="46"/>
    </row>
    <row r="613" spans="1:26" ht="39.950000000000003" customHeight="1" x14ac:dyDescent="0.45">
      <c r="A613" s="140"/>
      <c r="B613" s="152"/>
      <c r="C613" s="67">
        <v>610</v>
      </c>
      <c r="D613" s="78" t="s">
        <v>1138</v>
      </c>
      <c r="E613" s="107" t="s">
        <v>1139</v>
      </c>
      <c r="F613" s="52" t="s">
        <v>35</v>
      </c>
      <c r="G613" s="52" t="s">
        <v>36</v>
      </c>
      <c r="H613" s="96">
        <v>30.75</v>
      </c>
      <c r="I613" s="32"/>
      <c r="J613" s="38">
        <f>I613-(SUM(L613:Z613))</f>
        <v>0</v>
      </c>
      <c r="K613" s="39" t="str">
        <f t="shared" si="10"/>
        <v>OK</v>
      </c>
      <c r="L613" s="57"/>
      <c r="M613" s="57"/>
      <c r="N613" s="57"/>
      <c r="O613" s="57"/>
      <c r="P613" s="194"/>
      <c r="Q613" s="57"/>
      <c r="R613" s="57"/>
      <c r="S613" s="57"/>
      <c r="T613" s="57"/>
      <c r="U613" s="57"/>
      <c r="V613" s="46"/>
      <c r="W613" s="46"/>
      <c r="X613" s="46"/>
      <c r="Y613" s="46"/>
      <c r="Z613" s="46"/>
    </row>
    <row r="614" spans="1:26" ht="39.950000000000003" customHeight="1" x14ac:dyDescent="0.45">
      <c r="A614" s="140"/>
      <c r="B614" s="152"/>
      <c r="C614" s="68">
        <v>611</v>
      </c>
      <c r="D614" s="78" t="s">
        <v>1140</v>
      </c>
      <c r="E614" s="107" t="s">
        <v>1141</v>
      </c>
      <c r="F614" s="51" t="s">
        <v>399</v>
      </c>
      <c r="G614" s="52" t="s">
        <v>36</v>
      </c>
      <c r="H614" s="96">
        <v>3.64</v>
      </c>
      <c r="I614" s="32"/>
      <c r="J614" s="38">
        <f>I614-(SUM(L614:Z614))</f>
        <v>0</v>
      </c>
      <c r="K614" s="39" t="str">
        <f t="shared" si="10"/>
        <v>OK</v>
      </c>
      <c r="L614" s="57"/>
      <c r="M614" s="57"/>
      <c r="N614" s="57"/>
      <c r="O614" s="57"/>
      <c r="P614" s="194"/>
      <c r="Q614" s="57"/>
      <c r="R614" s="57"/>
      <c r="S614" s="57"/>
      <c r="T614" s="57"/>
      <c r="U614" s="57"/>
      <c r="V614" s="46"/>
      <c r="W614" s="46"/>
      <c r="X614" s="46"/>
      <c r="Y614" s="46"/>
      <c r="Z614" s="46"/>
    </row>
    <row r="615" spans="1:26" ht="39.950000000000003" customHeight="1" x14ac:dyDescent="0.45">
      <c r="A615" s="140"/>
      <c r="B615" s="152"/>
      <c r="C615" s="68">
        <v>612</v>
      </c>
      <c r="D615" s="78" t="s">
        <v>1142</v>
      </c>
      <c r="E615" s="107" t="s">
        <v>1143</v>
      </c>
      <c r="F615" s="51" t="s">
        <v>399</v>
      </c>
      <c r="G615" s="52" t="s">
        <v>36</v>
      </c>
      <c r="H615" s="96">
        <v>9.93</v>
      </c>
      <c r="I615" s="32"/>
      <c r="J615" s="38">
        <f>I615-(SUM(L615:Z615))</f>
        <v>0</v>
      </c>
      <c r="K615" s="39" t="str">
        <f t="shared" si="10"/>
        <v>OK</v>
      </c>
      <c r="L615" s="57"/>
      <c r="M615" s="57"/>
      <c r="N615" s="57"/>
      <c r="O615" s="57"/>
      <c r="P615" s="194"/>
      <c r="Q615" s="57"/>
      <c r="R615" s="57"/>
      <c r="S615" s="57"/>
      <c r="T615" s="57"/>
      <c r="U615" s="57"/>
      <c r="V615" s="46"/>
      <c r="W615" s="46"/>
      <c r="X615" s="46"/>
      <c r="Y615" s="46"/>
      <c r="Z615" s="46"/>
    </row>
    <row r="616" spans="1:26" ht="39.950000000000003" customHeight="1" x14ac:dyDescent="0.45">
      <c r="A616" s="140"/>
      <c r="B616" s="152"/>
      <c r="C616" s="68">
        <v>613</v>
      </c>
      <c r="D616" s="90" t="s">
        <v>1144</v>
      </c>
      <c r="E616" s="114" t="s">
        <v>1145</v>
      </c>
      <c r="F616" s="52" t="s">
        <v>424</v>
      </c>
      <c r="G616" s="52" t="s">
        <v>36</v>
      </c>
      <c r="H616" s="96">
        <v>319.08999999999997</v>
      </c>
      <c r="I616" s="32"/>
      <c r="J616" s="38">
        <f>I616-(SUM(L616:Z616))</f>
        <v>0</v>
      </c>
      <c r="K616" s="39" t="str">
        <f t="shared" si="10"/>
        <v>OK</v>
      </c>
      <c r="L616" s="57"/>
      <c r="M616" s="57"/>
      <c r="N616" s="57"/>
      <c r="O616" s="57"/>
      <c r="P616" s="194"/>
      <c r="Q616" s="57"/>
      <c r="R616" s="57"/>
      <c r="S616" s="57"/>
      <c r="T616" s="57"/>
      <c r="U616" s="57"/>
      <c r="V616" s="46"/>
      <c r="W616" s="46"/>
      <c r="X616" s="46"/>
      <c r="Y616" s="46"/>
      <c r="Z616" s="46"/>
    </row>
    <row r="617" spans="1:26" ht="39.950000000000003" customHeight="1" x14ac:dyDescent="0.45">
      <c r="A617" s="140"/>
      <c r="B617" s="152"/>
      <c r="C617" s="68">
        <v>614</v>
      </c>
      <c r="D617" s="78" t="s">
        <v>1146</v>
      </c>
      <c r="E617" s="107" t="s">
        <v>1143</v>
      </c>
      <c r="F617" s="51" t="s">
        <v>399</v>
      </c>
      <c r="G617" s="52" t="s">
        <v>36</v>
      </c>
      <c r="H617" s="96">
        <v>10</v>
      </c>
      <c r="I617" s="32"/>
      <c r="J617" s="38">
        <f>I617-(SUM(L617:Z617))</f>
        <v>0</v>
      </c>
      <c r="K617" s="39" t="str">
        <f t="shared" si="10"/>
        <v>OK</v>
      </c>
      <c r="L617" s="57"/>
      <c r="M617" s="57"/>
      <c r="N617" s="57"/>
      <c r="O617" s="57"/>
      <c r="P617" s="194"/>
      <c r="Q617" s="57"/>
      <c r="R617" s="57"/>
      <c r="S617" s="57"/>
      <c r="T617" s="57"/>
      <c r="U617" s="57"/>
      <c r="V617" s="46"/>
      <c r="W617" s="46"/>
      <c r="X617" s="46"/>
      <c r="Y617" s="46"/>
      <c r="Z617" s="46"/>
    </row>
    <row r="618" spans="1:26" ht="39.950000000000003" customHeight="1" x14ac:dyDescent="0.45">
      <c r="A618" s="140"/>
      <c r="B618" s="152"/>
      <c r="C618" s="68">
        <v>615</v>
      </c>
      <c r="D618" s="78" t="s">
        <v>408</v>
      </c>
      <c r="E618" s="107" t="s">
        <v>1147</v>
      </c>
      <c r="F618" s="52" t="s">
        <v>424</v>
      </c>
      <c r="G618" s="52" t="s">
        <v>36</v>
      </c>
      <c r="H618" s="96">
        <v>80.5</v>
      </c>
      <c r="I618" s="32"/>
      <c r="J618" s="38">
        <f>I618-(SUM(L618:Z618))</f>
        <v>0</v>
      </c>
      <c r="K618" s="39" t="str">
        <f t="shared" si="10"/>
        <v>OK</v>
      </c>
      <c r="L618" s="57"/>
      <c r="M618" s="57"/>
      <c r="N618" s="57"/>
      <c r="O618" s="57"/>
      <c r="P618" s="194"/>
      <c r="Q618" s="57"/>
      <c r="R618" s="57"/>
      <c r="S618" s="57"/>
      <c r="T618" s="57"/>
      <c r="U618" s="57"/>
      <c r="V618" s="46"/>
      <c r="W618" s="46"/>
      <c r="X618" s="46"/>
      <c r="Y618" s="46"/>
      <c r="Z618" s="46"/>
    </row>
    <row r="619" spans="1:26" ht="39.950000000000003" customHeight="1" x14ac:dyDescent="0.45">
      <c r="A619" s="140"/>
      <c r="B619" s="152"/>
      <c r="C619" s="68">
        <v>616</v>
      </c>
      <c r="D619" s="90" t="s">
        <v>1148</v>
      </c>
      <c r="E619" s="114" t="s">
        <v>1149</v>
      </c>
      <c r="F619" s="52" t="s">
        <v>99</v>
      </c>
      <c r="G619" s="52" t="s">
        <v>36</v>
      </c>
      <c r="H619" s="96">
        <v>6.91</v>
      </c>
      <c r="I619" s="32"/>
      <c r="J619" s="38">
        <f>I619-(SUM(L619:Z619))</f>
        <v>0</v>
      </c>
      <c r="K619" s="39" t="str">
        <f t="shared" si="10"/>
        <v>OK</v>
      </c>
      <c r="L619" s="57"/>
      <c r="M619" s="57"/>
      <c r="N619" s="57"/>
      <c r="O619" s="57"/>
      <c r="P619" s="194"/>
      <c r="Q619" s="57"/>
      <c r="R619" s="57"/>
      <c r="S619" s="57"/>
      <c r="T619" s="57"/>
      <c r="U619" s="57"/>
      <c r="V619" s="46"/>
      <c r="W619" s="46"/>
      <c r="X619" s="46"/>
      <c r="Y619" s="46"/>
      <c r="Z619" s="46"/>
    </row>
    <row r="620" spans="1:26" ht="39.950000000000003" customHeight="1" x14ac:dyDescent="0.45">
      <c r="A620" s="141"/>
      <c r="B620" s="153"/>
      <c r="C620" s="68">
        <v>617</v>
      </c>
      <c r="D620" s="78" t="s">
        <v>1150</v>
      </c>
      <c r="E620" s="107" t="s">
        <v>1151</v>
      </c>
      <c r="F620" s="52" t="s">
        <v>399</v>
      </c>
      <c r="G620" s="52" t="s">
        <v>36</v>
      </c>
      <c r="H620" s="96">
        <v>53.5</v>
      </c>
      <c r="I620" s="32"/>
      <c r="J620" s="38">
        <f>I620-(SUM(L620:Z620))</f>
        <v>0</v>
      </c>
      <c r="K620" s="39" t="str">
        <f t="shared" si="10"/>
        <v>OK</v>
      </c>
      <c r="L620" s="57"/>
      <c r="M620" s="57"/>
      <c r="N620" s="57"/>
      <c r="O620" s="57"/>
      <c r="P620" s="194"/>
      <c r="Q620" s="57"/>
      <c r="R620" s="57"/>
      <c r="S620" s="57"/>
      <c r="T620" s="57"/>
      <c r="U620" s="57"/>
      <c r="V620" s="46"/>
      <c r="W620" s="46"/>
      <c r="X620" s="46"/>
      <c r="Y620" s="46"/>
      <c r="Z620" s="46"/>
    </row>
    <row r="621" spans="1:26" ht="39.950000000000003" customHeight="1" x14ac:dyDescent="0.45">
      <c r="A621" s="154">
        <v>11</v>
      </c>
      <c r="B621" s="159" t="s">
        <v>626</v>
      </c>
      <c r="C621" s="66">
        <v>618</v>
      </c>
      <c r="D621" s="75" t="s">
        <v>410</v>
      </c>
      <c r="E621" s="104" t="s">
        <v>1152</v>
      </c>
      <c r="F621" s="49" t="s">
        <v>35</v>
      </c>
      <c r="G621" s="49" t="s">
        <v>411</v>
      </c>
      <c r="H621" s="94">
        <v>833.69</v>
      </c>
      <c r="I621" s="32">
        <v>3</v>
      </c>
      <c r="J621" s="38">
        <f>I621-(SUM(L621:Z621))</f>
        <v>3</v>
      </c>
      <c r="K621" s="39" t="str">
        <f t="shared" si="10"/>
        <v>OK</v>
      </c>
      <c r="L621" s="57"/>
      <c r="M621" s="57"/>
      <c r="N621" s="57"/>
      <c r="O621" s="57"/>
      <c r="P621" s="194"/>
      <c r="Q621" s="57"/>
      <c r="R621" s="57"/>
      <c r="S621" s="57"/>
      <c r="T621" s="57"/>
      <c r="U621" s="57"/>
      <c r="V621" s="46"/>
      <c r="W621" s="46"/>
      <c r="X621" s="46"/>
      <c r="Y621" s="46"/>
      <c r="Z621" s="46"/>
    </row>
    <row r="622" spans="1:26" ht="39.950000000000003" customHeight="1" x14ac:dyDescent="0.45">
      <c r="A622" s="155"/>
      <c r="B622" s="157"/>
      <c r="C622" s="66">
        <v>619</v>
      </c>
      <c r="D622" s="75" t="s">
        <v>412</v>
      </c>
      <c r="E622" s="104" t="s">
        <v>1153</v>
      </c>
      <c r="F622" s="49" t="s">
        <v>4</v>
      </c>
      <c r="G622" s="49" t="s">
        <v>411</v>
      </c>
      <c r="H622" s="94">
        <v>1355.11</v>
      </c>
      <c r="I622" s="32">
        <v>2</v>
      </c>
      <c r="J622" s="38">
        <f>I622-(SUM(L622:Z622))</f>
        <v>2</v>
      </c>
      <c r="K622" s="39" t="str">
        <f t="shared" si="10"/>
        <v>OK</v>
      </c>
      <c r="L622" s="57"/>
      <c r="M622" s="57"/>
      <c r="N622" s="57"/>
      <c r="O622" s="57"/>
      <c r="P622" s="194"/>
      <c r="Q622" s="57"/>
      <c r="R622" s="57"/>
      <c r="S622" s="57"/>
      <c r="T622" s="57"/>
      <c r="U622" s="57"/>
      <c r="V622" s="46"/>
      <c r="W622" s="46"/>
      <c r="X622" s="46"/>
      <c r="Y622" s="46"/>
      <c r="Z622" s="46"/>
    </row>
    <row r="623" spans="1:26" ht="39.950000000000003" customHeight="1" x14ac:dyDescent="0.45">
      <c r="A623" s="155"/>
      <c r="B623" s="157"/>
      <c r="C623" s="66">
        <v>620</v>
      </c>
      <c r="D623" s="75" t="s">
        <v>413</v>
      </c>
      <c r="E623" s="104" t="s">
        <v>1154</v>
      </c>
      <c r="F623" s="49" t="s">
        <v>4</v>
      </c>
      <c r="G623" s="49" t="s">
        <v>411</v>
      </c>
      <c r="H623" s="94">
        <v>342.74</v>
      </c>
      <c r="I623" s="32">
        <v>2</v>
      </c>
      <c r="J623" s="38">
        <f>I623-(SUM(L623:Z623))</f>
        <v>1</v>
      </c>
      <c r="K623" s="39" t="str">
        <f t="shared" si="10"/>
        <v>OK</v>
      </c>
      <c r="L623" s="57"/>
      <c r="M623" s="57"/>
      <c r="N623" s="57"/>
      <c r="O623" s="57"/>
      <c r="P623" s="194"/>
      <c r="Q623" s="57">
        <v>1</v>
      </c>
      <c r="R623" s="57"/>
      <c r="S623" s="57"/>
      <c r="T623" s="57"/>
      <c r="U623" s="57"/>
      <c r="V623" s="46"/>
      <c r="W623" s="46"/>
      <c r="X623" s="46"/>
      <c r="Y623" s="46"/>
      <c r="Z623" s="46"/>
    </row>
    <row r="624" spans="1:26" ht="39.950000000000003" customHeight="1" x14ac:dyDescent="0.45">
      <c r="A624" s="155"/>
      <c r="B624" s="157"/>
      <c r="C624" s="66">
        <v>621</v>
      </c>
      <c r="D624" s="77" t="s">
        <v>414</v>
      </c>
      <c r="E624" s="104" t="s">
        <v>1155</v>
      </c>
      <c r="F624" s="49" t="s">
        <v>4</v>
      </c>
      <c r="G624" s="49" t="s">
        <v>411</v>
      </c>
      <c r="H624" s="94">
        <v>173.6</v>
      </c>
      <c r="I624" s="32">
        <v>3</v>
      </c>
      <c r="J624" s="38">
        <f>I624-(SUM(L624:Z624))</f>
        <v>2</v>
      </c>
      <c r="K624" s="39" t="str">
        <f t="shared" si="10"/>
        <v>OK</v>
      </c>
      <c r="L624" s="57"/>
      <c r="M624" s="57"/>
      <c r="N624" s="57"/>
      <c r="O624" s="57"/>
      <c r="P624" s="194"/>
      <c r="Q624" s="57">
        <v>1</v>
      </c>
      <c r="R624" s="57"/>
      <c r="S624" s="57"/>
      <c r="T624" s="57"/>
      <c r="U624" s="57"/>
      <c r="V624" s="46"/>
      <c r="W624" s="46"/>
      <c r="X624" s="46"/>
      <c r="Y624" s="46"/>
      <c r="Z624" s="46"/>
    </row>
    <row r="625" spans="1:26" ht="39.950000000000003" customHeight="1" x14ac:dyDescent="0.45">
      <c r="A625" s="155"/>
      <c r="B625" s="157"/>
      <c r="C625" s="63">
        <v>622</v>
      </c>
      <c r="D625" s="75" t="s">
        <v>415</v>
      </c>
      <c r="E625" s="104" t="s">
        <v>1156</v>
      </c>
      <c r="F625" s="49" t="s">
        <v>35</v>
      </c>
      <c r="G625" s="49" t="s">
        <v>416</v>
      </c>
      <c r="H625" s="94">
        <v>360.77</v>
      </c>
      <c r="I625" s="32"/>
      <c r="J625" s="38">
        <f>I625-(SUM(L625:Z625))</f>
        <v>0</v>
      </c>
      <c r="K625" s="39" t="str">
        <f t="shared" si="10"/>
        <v>OK</v>
      </c>
      <c r="L625" s="57"/>
      <c r="M625" s="57"/>
      <c r="N625" s="57"/>
      <c r="O625" s="57"/>
      <c r="P625" s="194"/>
      <c r="Q625" s="57"/>
      <c r="R625" s="57"/>
      <c r="S625" s="57"/>
      <c r="T625" s="57"/>
      <c r="U625" s="57"/>
      <c r="V625" s="46"/>
      <c r="W625" s="46"/>
      <c r="X625" s="46"/>
      <c r="Y625" s="46"/>
      <c r="Z625" s="46"/>
    </row>
    <row r="626" spans="1:26" ht="39.950000000000003" customHeight="1" x14ac:dyDescent="0.45">
      <c r="A626" s="155"/>
      <c r="B626" s="157"/>
      <c r="C626" s="63">
        <v>623</v>
      </c>
      <c r="D626" s="75" t="s">
        <v>1157</v>
      </c>
      <c r="E626" s="104" t="s">
        <v>1156</v>
      </c>
      <c r="F626" s="49" t="s">
        <v>35</v>
      </c>
      <c r="G626" s="49" t="s">
        <v>416</v>
      </c>
      <c r="H626" s="94">
        <v>340.61</v>
      </c>
      <c r="I626" s="32"/>
      <c r="J626" s="38">
        <f>I626-(SUM(L626:Z626))</f>
        <v>0</v>
      </c>
      <c r="K626" s="39" t="str">
        <f t="shared" si="10"/>
        <v>OK</v>
      </c>
      <c r="L626" s="57"/>
      <c r="M626" s="57"/>
      <c r="N626" s="57"/>
      <c r="O626" s="57"/>
      <c r="P626" s="194"/>
      <c r="Q626" s="57"/>
      <c r="R626" s="57"/>
      <c r="S626" s="57"/>
      <c r="T626" s="57"/>
      <c r="U626" s="57"/>
      <c r="V626" s="46"/>
      <c r="W626" s="46"/>
      <c r="X626" s="46"/>
      <c r="Y626" s="46"/>
      <c r="Z626" s="46"/>
    </row>
    <row r="627" spans="1:26" ht="39.950000000000003" customHeight="1" x14ac:dyDescent="0.45">
      <c r="A627" s="155"/>
      <c r="B627" s="157"/>
      <c r="C627" s="66">
        <v>624</v>
      </c>
      <c r="D627" s="75" t="s">
        <v>1158</v>
      </c>
      <c r="E627" s="104" t="s">
        <v>1159</v>
      </c>
      <c r="F627" s="49" t="s">
        <v>228</v>
      </c>
      <c r="G627" s="49" t="s">
        <v>453</v>
      </c>
      <c r="H627" s="94">
        <v>397.14</v>
      </c>
      <c r="I627" s="32">
        <v>10</v>
      </c>
      <c r="J627" s="38">
        <f>I627-(SUM(L627:Z627))</f>
        <v>10</v>
      </c>
      <c r="K627" s="39" t="str">
        <f t="shared" si="10"/>
        <v>OK</v>
      </c>
      <c r="L627" s="57"/>
      <c r="M627" s="57"/>
      <c r="N627" s="57"/>
      <c r="O627" s="57"/>
      <c r="P627" s="194"/>
      <c r="Q627" s="57"/>
      <c r="R627" s="57"/>
      <c r="S627" s="57"/>
      <c r="T627" s="57"/>
      <c r="U627" s="57"/>
      <c r="V627" s="46"/>
      <c r="W627" s="46"/>
      <c r="X627" s="46"/>
      <c r="Y627" s="46"/>
      <c r="Z627" s="46"/>
    </row>
    <row r="628" spans="1:26" ht="39.950000000000003" customHeight="1" x14ac:dyDescent="0.45">
      <c r="A628" s="155"/>
      <c r="B628" s="157"/>
      <c r="C628" s="66">
        <v>625</v>
      </c>
      <c r="D628" s="75" t="s">
        <v>504</v>
      </c>
      <c r="E628" s="104" t="s">
        <v>1160</v>
      </c>
      <c r="F628" s="49" t="s">
        <v>35</v>
      </c>
      <c r="G628" s="49" t="s">
        <v>417</v>
      </c>
      <c r="H628" s="94">
        <v>145.52000000000001</v>
      </c>
      <c r="I628" s="32">
        <v>4</v>
      </c>
      <c r="J628" s="38">
        <f>I628-(SUM(L628:Z628))</f>
        <v>2</v>
      </c>
      <c r="K628" s="39" t="str">
        <f t="shared" si="10"/>
        <v>OK</v>
      </c>
      <c r="L628" s="57"/>
      <c r="M628" s="57"/>
      <c r="N628" s="57"/>
      <c r="O628" s="57"/>
      <c r="P628" s="194"/>
      <c r="Q628" s="57">
        <v>2</v>
      </c>
      <c r="R628" s="57"/>
      <c r="S628" s="57"/>
      <c r="T628" s="57"/>
      <c r="U628" s="57"/>
      <c r="V628" s="46"/>
      <c r="W628" s="46"/>
      <c r="X628" s="46"/>
      <c r="Y628" s="46"/>
      <c r="Z628" s="46"/>
    </row>
    <row r="629" spans="1:26" ht="39.950000000000003" customHeight="1" x14ac:dyDescent="0.45">
      <c r="A629" s="155"/>
      <c r="B629" s="157"/>
      <c r="C629" s="66">
        <v>626</v>
      </c>
      <c r="D629" s="75" t="s">
        <v>1201</v>
      </c>
      <c r="E629" s="104" t="s">
        <v>1161</v>
      </c>
      <c r="F629" s="49" t="s">
        <v>35</v>
      </c>
      <c r="G629" s="49" t="s">
        <v>417</v>
      </c>
      <c r="H629" s="94">
        <v>399.43</v>
      </c>
      <c r="I629" s="32">
        <v>1</v>
      </c>
      <c r="J629" s="38">
        <f>I629-(SUM(L629:Z629))</f>
        <v>1</v>
      </c>
      <c r="K629" s="39" t="str">
        <f t="shared" si="10"/>
        <v>OK</v>
      </c>
      <c r="L629" s="57"/>
      <c r="M629" s="57"/>
      <c r="N629" s="57"/>
      <c r="O629" s="57"/>
      <c r="P629" s="194"/>
      <c r="Q629" s="57"/>
      <c r="R629" s="57"/>
      <c r="S629" s="57"/>
      <c r="T629" s="57"/>
      <c r="U629" s="57"/>
      <c r="V629" s="46"/>
      <c r="W629" s="46"/>
      <c r="X629" s="46"/>
      <c r="Y629" s="46"/>
      <c r="Z629" s="46"/>
    </row>
    <row r="630" spans="1:26" ht="39.950000000000003" customHeight="1" x14ac:dyDescent="0.45">
      <c r="A630" s="155"/>
      <c r="B630" s="157"/>
      <c r="C630" s="66">
        <v>627</v>
      </c>
      <c r="D630" s="81" t="s">
        <v>1202</v>
      </c>
      <c r="E630" s="112" t="s">
        <v>1162</v>
      </c>
      <c r="F630" s="49" t="s">
        <v>35</v>
      </c>
      <c r="G630" s="49" t="s">
        <v>417</v>
      </c>
      <c r="H630" s="94">
        <v>20.91</v>
      </c>
      <c r="I630" s="32">
        <v>25</v>
      </c>
      <c r="J630" s="38">
        <f>I630-(SUM(L630:Z630))</f>
        <v>25</v>
      </c>
      <c r="K630" s="39" t="str">
        <f t="shared" si="10"/>
        <v>OK</v>
      </c>
      <c r="L630" s="57"/>
      <c r="M630" s="57"/>
      <c r="N630" s="57"/>
      <c r="O630" s="57"/>
      <c r="P630" s="194"/>
      <c r="Q630" s="57"/>
      <c r="R630" s="57"/>
      <c r="S630" s="57"/>
      <c r="T630" s="57"/>
      <c r="U630" s="57"/>
      <c r="V630" s="46"/>
      <c r="W630" s="46"/>
      <c r="X630" s="46"/>
      <c r="Y630" s="46"/>
      <c r="Z630" s="46"/>
    </row>
    <row r="631" spans="1:26" ht="39.950000000000003" customHeight="1" x14ac:dyDescent="0.45">
      <c r="A631" s="155"/>
      <c r="B631" s="157"/>
      <c r="C631" s="66">
        <v>628</v>
      </c>
      <c r="D631" s="75" t="s">
        <v>418</v>
      </c>
      <c r="E631" s="104" t="s">
        <v>1163</v>
      </c>
      <c r="F631" s="49" t="s">
        <v>35</v>
      </c>
      <c r="G631" s="49" t="s">
        <v>417</v>
      </c>
      <c r="H631" s="94">
        <v>156.76</v>
      </c>
      <c r="I631" s="32">
        <v>5</v>
      </c>
      <c r="J631" s="38">
        <f>I631-(SUM(L631:Z631))</f>
        <v>5</v>
      </c>
      <c r="K631" s="39" t="str">
        <f t="shared" si="10"/>
        <v>OK</v>
      </c>
      <c r="L631" s="57"/>
      <c r="M631" s="57"/>
      <c r="N631" s="57"/>
      <c r="O631" s="57"/>
      <c r="P631" s="194"/>
      <c r="Q631" s="57"/>
      <c r="R631" s="57"/>
      <c r="S631" s="57"/>
      <c r="T631" s="57"/>
      <c r="U631" s="57"/>
      <c r="V631" s="46"/>
      <c r="W631" s="46"/>
      <c r="X631" s="46"/>
      <c r="Y631" s="46"/>
      <c r="Z631" s="46"/>
    </row>
    <row r="632" spans="1:26" ht="39.950000000000003" customHeight="1" x14ac:dyDescent="0.45">
      <c r="A632" s="155"/>
      <c r="B632" s="157"/>
      <c r="C632" s="66">
        <v>629</v>
      </c>
      <c r="D632" s="75" t="s">
        <v>1203</v>
      </c>
      <c r="E632" s="104" t="s">
        <v>1164</v>
      </c>
      <c r="F632" s="48" t="s">
        <v>35</v>
      </c>
      <c r="G632" s="64" t="s">
        <v>40</v>
      </c>
      <c r="H632" s="93">
        <v>509.87</v>
      </c>
      <c r="I632" s="32"/>
      <c r="J632" s="38">
        <f>I632-(SUM(L632:Z632))</f>
        <v>0</v>
      </c>
      <c r="K632" s="39" t="str">
        <f t="shared" si="10"/>
        <v>OK</v>
      </c>
      <c r="L632" s="57"/>
      <c r="M632" s="57"/>
      <c r="N632" s="57"/>
      <c r="O632" s="57"/>
      <c r="P632" s="194"/>
      <c r="Q632" s="57"/>
      <c r="R632" s="57"/>
      <c r="S632" s="57"/>
      <c r="T632" s="57"/>
      <c r="U632" s="57"/>
      <c r="V632" s="46"/>
      <c r="W632" s="46"/>
      <c r="X632" s="46"/>
      <c r="Y632" s="46"/>
      <c r="Z632" s="46"/>
    </row>
    <row r="633" spans="1:26" ht="39.950000000000003" customHeight="1" x14ac:dyDescent="0.45">
      <c r="A633" s="155"/>
      <c r="B633" s="157"/>
      <c r="C633" s="63">
        <v>630</v>
      </c>
      <c r="D633" s="75" t="s">
        <v>1165</v>
      </c>
      <c r="E633" s="104" t="s">
        <v>1166</v>
      </c>
      <c r="F633" s="69" t="s">
        <v>99</v>
      </c>
      <c r="G633" s="64" t="s">
        <v>417</v>
      </c>
      <c r="H633" s="93">
        <v>538.29999999999995</v>
      </c>
      <c r="I633" s="32"/>
      <c r="J633" s="38">
        <f>I633-(SUM(L633:Z633))</f>
        <v>0</v>
      </c>
      <c r="K633" s="39" t="str">
        <f t="shared" si="10"/>
        <v>OK</v>
      </c>
      <c r="L633" s="57"/>
      <c r="M633" s="57"/>
      <c r="N633" s="57"/>
      <c r="O633" s="57"/>
      <c r="P633" s="194"/>
      <c r="Q633" s="57"/>
      <c r="R633" s="57"/>
      <c r="S633" s="57"/>
      <c r="T633" s="57"/>
      <c r="U633" s="57"/>
      <c r="V633" s="46"/>
      <c r="W633" s="46"/>
      <c r="X633" s="46"/>
      <c r="Y633" s="46"/>
      <c r="Z633" s="46"/>
    </row>
    <row r="634" spans="1:26" ht="39.950000000000003" customHeight="1" x14ac:dyDescent="0.45">
      <c r="A634" s="155"/>
      <c r="B634" s="157"/>
      <c r="C634" s="63">
        <v>631</v>
      </c>
      <c r="D634" s="75" t="s">
        <v>1167</v>
      </c>
      <c r="E634" s="104" t="s">
        <v>1168</v>
      </c>
      <c r="F634" s="49" t="s">
        <v>4</v>
      </c>
      <c r="G634" s="64" t="s">
        <v>411</v>
      </c>
      <c r="H634" s="93">
        <v>169.63</v>
      </c>
      <c r="I634" s="32"/>
      <c r="J634" s="38">
        <f>I634-(SUM(L634:Z634))</f>
        <v>0</v>
      </c>
      <c r="K634" s="39" t="str">
        <f t="shared" si="10"/>
        <v>OK</v>
      </c>
      <c r="L634" s="57"/>
      <c r="M634" s="57"/>
      <c r="N634" s="57"/>
      <c r="O634" s="57"/>
      <c r="P634" s="194"/>
      <c r="Q634" s="57"/>
      <c r="R634" s="57"/>
      <c r="S634" s="57"/>
      <c r="T634" s="57"/>
      <c r="U634" s="57"/>
      <c r="V634" s="46"/>
      <c r="W634" s="46"/>
      <c r="X634" s="46"/>
      <c r="Y634" s="46"/>
      <c r="Z634" s="46"/>
    </row>
    <row r="635" spans="1:26" ht="39.950000000000003" customHeight="1" x14ac:dyDescent="0.45">
      <c r="A635" s="155"/>
      <c r="B635" s="157"/>
      <c r="C635" s="63">
        <v>632</v>
      </c>
      <c r="D635" s="75" t="s">
        <v>1169</v>
      </c>
      <c r="E635" s="104" t="s">
        <v>1170</v>
      </c>
      <c r="F635" s="49" t="s">
        <v>4</v>
      </c>
      <c r="G635" s="64" t="s">
        <v>411</v>
      </c>
      <c r="H635" s="93">
        <v>425.15</v>
      </c>
      <c r="I635" s="32"/>
      <c r="J635" s="38">
        <f>I635-(SUM(L635:Z635))</f>
        <v>0</v>
      </c>
      <c r="K635" s="39" t="str">
        <f t="shared" si="10"/>
        <v>OK</v>
      </c>
      <c r="L635" s="57"/>
      <c r="M635" s="57"/>
      <c r="N635" s="57"/>
      <c r="O635" s="57"/>
      <c r="P635" s="194"/>
      <c r="Q635" s="57"/>
      <c r="R635" s="57"/>
      <c r="S635" s="57"/>
      <c r="T635" s="57"/>
      <c r="U635" s="57"/>
      <c r="V635" s="46"/>
      <c r="W635" s="46"/>
      <c r="X635" s="46"/>
      <c r="Y635" s="46"/>
      <c r="Z635" s="46"/>
    </row>
    <row r="636" spans="1:26" ht="39.950000000000003" customHeight="1" x14ac:dyDescent="0.45">
      <c r="A636" s="155"/>
      <c r="B636" s="157"/>
      <c r="C636" s="63">
        <v>633</v>
      </c>
      <c r="D636" s="81" t="s">
        <v>1171</v>
      </c>
      <c r="E636" s="112" t="s">
        <v>1172</v>
      </c>
      <c r="F636" s="54" t="s">
        <v>99</v>
      </c>
      <c r="G636" s="64" t="s">
        <v>40</v>
      </c>
      <c r="H636" s="93">
        <v>95.23</v>
      </c>
      <c r="I636" s="32"/>
      <c r="J636" s="38">
        <f>I636-(SUM(L636:Z636))</f>
        <v>0</v>
      </c>
      <c r="K636" s="39" t="str">
        <f t="shared" si="10"/>
        <v>OK</v>
      </c>
      <c r="L636" s="57"/>
      <c r="M636" s="57"/>
      <c r="N636" s="57"/>
      <c r="O636" s="57"/>
      <c r="P636" s="194"/>
      <c r="Q636" s="57"/>
      <c r="R636" s="57"/>
      <c r="S636" s="57"/>
      <c r="T636" s="57"/>
      <c r="U636" s="57"/>
      <c r="V636" s="46"/>
      <c r="W636" s="46"/>
      <c r="X636" s="46"/>
      <c r="Y636" s="46"/>
      <c r="Z636" s="46"/>
    </row>
    <row r="637" spans="1:26" ht="39.950000000000003" customHeight="1" x14ac:dyDescent="0.45">
      <c r="A637" s="155"/>
      <c r="B637" s="157"/>
      <c r="C637" s="66">
        <v>634</v>
      </c>
      <c r="D637" s="75" t="s">
        <v>1173</v>
      </c>
      <c r="E637" s="104" t="s">
        <v>1174</v>
      </c>
      <c r="F637" s="49" t="s">
        <v>35</v>
      </c>
      <c r="G637" s="49" t="s">
        <v>234</v>
      </c>
      <c r="H637" s="94">
        <v>205.84</v>
      </c>
      <c r="I637" s="32">
        <v>2</v>
      </c>
      <c r="J637" s="38">
        <f>I637-(SUM(L637:Z637))</f>
        <v>1</v>
      </c>
      <c r="K637" s="39" t="str">
        <f t="shared" si="10"/>
        <v>OK</v>
      </c>
      <c r="L637" s="57"/>
      <c r="M637" s="57"/>
      <c r="N637" s="57"/>
      <c r="O637" s="57"/>
      <c r="P637" s="194"/>
      <c r="Q637" s="57">
        <v>1</v>
      </c>
      <c r="R637" s="57"/>
      <c r="S637" s="57"/>
      <c r="T637" s="57"/>
      <c r="U637" s="57"/>
      <c r="V637" s="46"/>
      <c r="W637" s="46"/>
      <c r="X637" s="46"/>
      <c r="Y637" s="46"/>
      <c r="Z637" s="46"/>
    </row>
    <row r="638" spans="1:26" ht="39.950000000000003" customHeight="1" x14ac:dyDescent="0.45">
      <c r="A638" s="155"/>
      <c r="B638" s="157"/>
      <c r="C638" s="66">
        <v>635</v>
      </c>
      <c r="D638" s="75" t="s">
        <v>1175</v>
      </c>
      <c r="E638" s="104" t="s">
        <v>1176</v>
      </c>
      <c r="F638" s="49" t="s">
        <v>228</v>
      </c>
      <c r="G638" s="49" t="s">
        <v>234</v>
      </c>
      <c r="H638" s="94">
        <v>852.9</v>
      </c>
      <c r="I638" s="32">
        <v>2</v>
      </c>
      <c r="J638" s="38">
        <f>I638-(SUM(L638:Z638))</f>
        <v>1</v>
      </c>
      <c r="K638" s="39" t="str">
        <f t="shared" si="10"/>
        <v>OK</v>
      </c>
      <c r="L638" s="57"/>
      <c r="M638" s="57"/>
      <c r="N638" s="57"/>
      <c r="O638" s="57"/>
      <c r="P638" s="194"/>
      <c r="Q638" s="57">
        <v>1</v>
      </c>
      <c r="R638" s="57"/>
      <c r="S638" s="57"/>
      <c r="T638" s="57"/>
      <c r="U638" s="57"/>
      <c r="V638" s="46"/>
      <c r="W638" s="46"/>
      <c r="X638" s="46"/>
      <c r="Y638" s="46"/>
      <c r="Z638" s="46"/>
    </row>
    <row r="639" spans="1:26" ht="39.950000000000003" customHeight="1" x14ac:dyDescent="0.45">
      <c r="A639" s="155"/>
      <c r="B639" s="157"/>
      <c r="C639" s="66">
        <v>636</v>
      </c>
      <c r="D639" s="75" t="s">
        <v>1177</v>
      </c>
      <c r="E639" s="104" t="s">
        <v>1178</v>
      </c>
      <c r="F639" s="49" t="s">
        <v>228</v>
      </c>
      <c r="G639" s="49" t="s">
        <v>453</v>
      </c>
      <c r="H639" s="94">
        <v>42.12</v>
      </c>
      <c r="I639" s="32">
        <v>150</v>
      </c>
      <c r="J639" s="38">
        <f>I639-(SUM(L639:Z639))</f>
        <v>150</v>
      </c>
      <c r="K639" s="39" t="str">
        <f t="shared" si="10"/>
        <v>OK</v>
      </c>
      <c r="L639" s="57"/>
      <c r="M639" s="57"/>
      <c r="N639" s="57"/>
      <c r="O639" s="57"/>
      <c r="P639" s="194"/>
      <c r="Q639" s="57"/>
      <c r="R639" s="57"/>
      <c r="S639" s="57"/>
      <c r="T639" s="57"/>
      <c r="U639" s="57"/>
      <c r="V639" s="46"/>
      <c r="W639" s="46"/>
      <c r="X639" s="46"/>
      <c r="Y639" s="46"/>
      <c r="Z639" s="46"/>
    </row>
    <row r="640" spans="1:26" ht="39.950000000000003" customHeight="1" x14ac:dyDescent="0.45">
      <c r="A640" s="155"/>
      <c r="B640" s="157"/>
      <c r="C640" s="63">
        <v>637</v>
      </c>
      <c r="D640" s="81" t="s">
        <v>1179</v>
      </c>
      <c r="E640" s="112" t="s">
        <v>1180</v>
      </c>
      <c r="F640" s="49" t="s">
        <v>4</v>
      </c>
      <c r="G640" s="64" t="s">
        <v>40</v>
      </c>
      <c r="H640" s="93">
        <v>520.6</v>
      </c>
      <c r="I640" s="32"/>
      <c r="J640" s="38">
        <f>I640-(SUM(L640:Z640))</f>
        <v>0</v>
      </c>
      <c r="K640" s="39" t="str">
        <f t="shared" si="10"/>
        <v>OK</v>
      </c>
      <c r="L640" s="57"/>
      <c r="M640" s="57"/>
      <c r="N640" s="57"/>
      <c r="O640" s="57"/>
      <c r="P640" s="194"/>
      <c r="Q640" s="57"/>
      <c r="R640" s="57"/>
      <c r="S640" s="57"/>
      <c r="T640" s="57"/>
      <c r="U640" s="57"/>
      <c r="V640" s="46"/>
      <c r="W640" s="46"/>
      <c r="X640" s="46"/>
      <c r="Y640" s="46"/>
      <c r="Z640" s="46"/>
    </row>
    <row r="641" spans="1:26" ht="39.950000000000003" customHeight="1" x14ac:dyDescent="0.45">
      <c r="A641" s="156"/>
      <c r="B641" s="158"/>
      <c r="C641" s="63">
        <v>638</v>
      </c>
      <c r="D641" s="84" t="s">
        <v>1181</v>
      </c>
      <c r="E641" s="105" t="s">
        <v>1182</v>
      </c>
      <c r="F641" s="50" t="s">
        <v>528</v>
      </c>
      <c r="G641" s="50" t="s">
        <v>40</v>
      </c>
      <c r="H641" s="93">
        <v>155.69</v>
      </c>
      <c r="I641" s="32"/>
      <c r="J641" s="38">
        <f>I641-(SUM(L641:Z641))</f>
        <v>0</v>
      </c>
      <c r="K641" s="39" t="str">
        <f t="shared" si="10"/>
        <v>OK</v>
      </c>
      <c r="L641" s="57"/>
      <c r="M641" s="57"/>
      <c r="N641" s="57"/>
      <c r="O641" s="57"/>
      <c r="P641" s="194"/>
      <c r="Q641" s="57"/>
      <c r="R641" s="57"/>
      <c r="S641" s="57"/>
      <c r="T641" s="57"/>
      <c r="U641" s="57"/>
      <c r="V641" s="46"/>
      <c r="W641" s="46"/>
      <c r="X641" s="46"/>
      <c r="Y641" s="46"/>
      <c r="Z641" s="46"/>
    </row>
    <row r="642" spans="1:26" ht="39.950000000000003" customHeight="1" x14ac:dyDescent="0.45">
      <c r="A642" s="139">
        <v>12</v>
      </c>
      <c r="B642" s="142" t="s">
        <v>1183</v>
      </c>
      <c r="C642" s="67">
        <v>639</v>
      </c>
      <c r="D642" s="78" t="s">
        <v>420</v>
      </c>
      <c r="E642" s="107" t="s">
        <v>1184</v>
      </c>
      <c r="F642" s="51" t="s">
        <v>99</v>
      </c>
      <c r="G642" s="51" t="s">
        <v>421</v>
      </c>
      <c r="H642" s="95">
        <v>86.66</v>
      </c>
      <c r="I642" s="32"/>
      <c r="J642" s="38">
        <f>I642-(SUM(L642:Z642))</f>
        <v>0</v>
      </c>
      <c r="K642" s="39" t="str">
        <f t="shared" si="10"/>
        <v>OK</v>
      </c>
      <c r="L642" s="57"/>
      <c r="M642" s="57"/>
      <c r="N642" s="57"/>
      <c r="O642" s="57"/>
      <c r="P642" s="194"/>
      <c r="Q642" s="57"/>
      <c r="R642" s="57"/>
      <c r="S642" s="57"/>
      <c r="T642" s="57"/>
      <c r="U642" s="57"/>
      <c r="V642" s="46"/>
      <c r="W642" s="46"/>
      <c r="X642" s="46"/>
      <c r="Y642" s="46"/>
      <c r="Z642" s="46"/>
    </row>
    <row r="643" spans="1:26" ht="39.950000000000003" customHeight="1" x14ac:dyDescent="0.45">
      <c r="A643" s="140"/>
      <c r="B643" s="143"/>
      <c r="C643" s="67">
        <v>640</v>
      </c>
      <c r="D643" s="78" t="s">
        <v>422</v>
      </c>
      <c r="E643" s="107" t="s">
        <v>1184</v>
      </c>
      <c r="F643" s="51" t="s">
        <v>99</v>
      </c>
      <c r="G643" s="51" t="s">
        <v>421</v>
      </c>
      <c r="H643" s="95">
        <v>106.86</v>
      </c>
      <c r="I643" s="32">
        <v>3</v>
      </c>
      <c r="J643" s="38">
        <f>I643-(SUM(L643:Z643))</f>
        <v>3</v>
      </c>
      <c r="K643" s="39" t="str">
        <f t="shared" si="10"/>
        <v>OK</v>
      </c>
      <c r="L643" s="57"/>
      <c r="M643" s="57"/>
      <c r="N643" s="57"/>
      <c r="O643" s="57"/>
      <c r="P643" s="194"/>
      <c r="Q643" s="57"/>
      <c r="R643" s="57"/>
      <c r="S643" s="57"/>
      <c r="T643" s="57"/>
      <c r="U643" s="57"/>
      <c r="V643" s="46"/>
      <c r="W643" s="46"/>
      <c r="X643" s="46"/>
      <c r="Y643" s="46"/>
      <c r="Z643" s="46"/>
    </row>
    <row r="644" spans="1:26" ht="39.950000000000003" customHeight="1" x14ac:dyDescent="0.45">
      <c r="A644" s="140"/>
      <c r="B644" s="143"/>
      <c r="C644" s="67">
        <v>641</v>
      </c>
      <c r="D644" s="78" t="s">
        <v>423</v>
      </c>
      <c r="E644" s="107" t="s">
        <v>1184</v>
      </c>
      <c r="F644" s="51" t="s">
        <v>99</v>
      </c>
      <c r="G644" s="51" t="s">
        <v>421</v>
      </c>
      <c r="H644" s="95">
        <v>86.41</v>
      </c>
      <c r="I644" s="32"/>
      <c r="J644" s="38">
        <f>I644-(SUM(L644:Z644))</f>
        <v>0</v>
      </c>
      <c r="K644" s="39" t="str">
        <f t="shared" si="10"/>
        <v>OK</v>
      </c>
      <c r="L644" s="57"/>
      <c r="M644" s="57"/>
      <c r="N644" s="57"/>
      <c r="O644" s="57"/>
      <c r="P644" s="194"/>
      <c r="Q644" s="57"/>
      <c r="R644" s="57"/>
      <c r="S644" s="57"/>
      <c r="T644" s="57"/>
      <c r="U644" s="57"/>
      <c r="V644" s="46"/>
      <c r="W644" s="46"/>
      <c r="X644" s="46"/>
      <c r="Y644" s="46"/>
      <c r="Z644" s="46"/>
    </row>
    <row r="645" spans="1:26" ht="39.950000000000003" customHeight="1" x14ac:dyDescent="0.45">
      <c r="A645" s="141"/>
      <c r="B645" s="144"/>
      <c r="C645" s="68">
        <v>642</v>
      </c>
      <c r="D645" s="78" t="s">
        <v>1185</v>
      </c>
      <c r="E645" s="107" t="s">
        <v>1186</v>
      </c>
      <c r="F645" s="52" t="s">
        <v>528</v>
      </c>
      <c r="G645" s="52" t="s">
        <v>40</v>
      </c>
      <c r="H645" s="96">
        <v>118.32</v>
      </c>
      <c r="I645" s="32"/>
      <c r="J645" s="38">
        <f>I645-(SUM(L645:Z645))</f>
        <v>0</v>
      </c>
      <c r="K645" s="39" t="str">
        <f t="shared" ref="K645:K649" si="11">IF(J645&lt;0,"ATENÇÃO","OK")</f>
        <v>OK</v>
      </c>
      <c r="L645" s="57"/>
      <c r="M645" s="57"/>
      <c r="N645" s="57"/>
      <c r="O645" s="57"/>
      <c r="P645" s="194"/>
      <c r="Q645" s="57"/>
      <c r="R645" s="57"/>
      <c r="S645" s="57"/>
      <c r="T645" s="57"/>
      <c r="U645" s="57"/>
      <c r="V645" s="46"/>
      <c r="W645" s="46"/>
      <c r="X645" s="46"/>
      <c r="Y645" s="46"/>
      <c r="Z645" s="46"/>
    </row>
    <row r="646" spans="1:26" ht="39.950000000000003" customHeight="1" x14ac:dyDescent="0.45">
      <c r="A646" s="70">
        <v>13</v>
      </c>
      <c r="B646" s="119" t="s">
        <v>922</v>
      </c>
      <c r="C646" s="63">
        <v>643</v>
      </c>
      <c r="D646" s="91" t="s">
        <v>1187</v>
      </c>
      <c r="E646" s="117" t="s">
        <v>1188</v>
      </c>
      <c r="F646" s="64" t="s">
        <v>35</v>
      </c>
      <c r="G646" s="64" t="s">
        <v>40</v>
      </c>
      <c r="H646" s="93">
        <v>24.79</v>
      </c>
      <c r="I646" s="32"/>
      <c r="J646" s="38">
        <f>I646-(SUM(L646:Z646))</f>
        <v>0</v>
      </c>
      <c r="K646" s="39" t="str">
        <f t="shared" si="11"/>
        <v>OK</v>
      </c>
      <c r="L646" s="57"/>
      <c r="M646" s="57"/>
      <c r="N646" s="57"/>
      <c r="O646" s="57"/>
      <c r="P646" s="194"/>
      <c r="Q646" s="57"/>
      <c r="R646" s="57"/>
      <c r="S646" s="57"/>
      <c r="T646" s="57"/>
      <c r="U646" s="57"/>
      <c r="V646" s="46"/>
      <c r="W646" s="46"/>
      <c r="X646" s="46"/>
      <c r="Y646" s="46"/>
      <c r="Z646" s="46"/>
    </row>
    <row r="647" spans="1:26" ht="39.950000000000003" customHeight="1" x14ac:dyDescent="0.45">
      <c r="A647" s="71">
        <v>14</v>
      </c>
      <c r="B647" s="120" t="s">
        <v>626</v>
      </c>
      <c r="C647" s="67">
        <v>644</v>
      </c>
      <c r="D647" s="78" t="s">
        <v>1189</v>
      </c>
      <c r="E647" s="107" t="s">
        <v>1190</v>
      </c>
      <c r="F647" s="52" t="s">
        <v>35</v>
      </c>
      <c r="G647" s="52" t="s">
        <v>40</v>
      </c>
      <c r="H647" s="96">
        <v>214</v>
      </c>
      <c r="I647" s="32"/>
      <c r="J647" s="38">
        <f>I647-(SUM(L647:Z647))</f>
        <v>0</v>
      </c>
      <c r="K647" s="39" t="str">
        <f t="shared" si="11"/>
        <v>OK</v>
      </c>
      <c r="L647" s="57"/>
      <c r="M647" s="57"/>
      <c r="N647" s="57"/>
      <c r="O647" s="57"/>
      <c r="P647" s="194"/>
      <c r="Q647" s="57"/>
      <c r="R647" s="57"/>
      <c r="S647" s="57"/>
      <c r="T647" s="57"/>
      <c r="U647" s="57"/>
      <c r="V647" s="46"/>
      <c r="W647" s="46"/>
      <c r="X647" s="46"/>
      <c r="Y647" s="46"/>
      <c r="Z647" s="46"/>
    </row>
    <row r="648" spans="1:26" ht="39.950000000000003" customHeight="1" x14ac:dyDescent="0.45">
      <c r="A648" s="70">
        <v>15</v>
      </c>
      <c r="B648" s="119" t="s">
        <v>830</v>
      </c>
      <c r="C648" s="66">
        <v>645</v>
      </c>
      <c r="D648" s="75" t="s">
        <v>1204</v>
      </c>
      <c r="E648" s="104" t="s">
        <v>1191</v>
      </c>
      <c r="F648" s="50" t="s">
        <v>35</v>
      </c>
      <c r="G648" s="50" t="s">
        <v>40</v>
      </c>
      <c r="H648" s="93">
        <v>334.98</v>
      </c>
      <c r="I648" s="32"/>
      <c r="J648" s="38">
        <f>I648-(SUM(L648:Z648))</f>
        <v>0</v>
      </c>
      <c r="K648" s="39" t="str">
        <f t="shared" si="11"/>
        <v>OK</v>
      </c>
      <c r="L648" s="57"/>
      <c r="M648" s="57"/>
      <c r="N648" s="57"/>
      <c r="O648" s="57"/>
      <c r="P648" s="194"/>
      <c r="Q648" s="57"/>
      <c r="R648" s="57"/>
      <c r="S648" s="57"/>
      <c r="T648" s="57"/>
      <c r="U648" s="57"/>
      <c r="V648" s="46"/>
      <c r="W648" s="46"/>
      <c r="X648" s="46"/>
      <c r="Y648" s="46"/>
      <c r="Z648" s="46"/>
    </row>
    <row r="649" spans="1:26" ht="39.950000000000003" customHeight="1" x14ac:dyDescent="0.45">
      <c r="H649" s="43">
        <f>SUM(H4:H648)</f>
        <v>71754.81</v>
      </c>
      <c r="K649" s="18" t="str">
        <f t="shared" si="11"/>
        <v>OK</v>
      </c>
    </row>
  </sheetData>
  <mergeCells count="43">
    <mergeCell ref="A642:A645"/>
    <mergeCell ref="B642:B645"/>
    <mergeCell ref="A566:A584"/>
    <mergeCell ref="B566:B584"/>
    <mergeCell ref="A585:A620"/>
    <mergeCell ref="B585:B620"/>
    <mergeCell ref="A621:A641"/>
    <mergeCell ref="B621:B641"/>
    <mergeCell ref="X1:X2"/>
    <mergeCell ref="Y1:Y2"/>
    <mergeCell ref="Z1:Z2"/>
    <mergeCell ref="A4:A92"/>
    <mergeCell ref="B4:B92"/>
    <mergeCell ref="U1:U2"/>
    <mergeCell ref="V1:V2"/>
    <mergeCell ref="W1:W2"/>
    <mergeCell ref="P1:P2"/>
    <mergeCell ref="Q1:Q2"/>
    <mergeCell ref="R1:R2"/>
    <mergeCell ref="S1:S2"/>
    <mergeCell ref="T1:T2"/>
    <mergeCell ref="L1:L2"/>
    <mergeCell ref="M1:M2"/>
    <mergeCell ref="N1:N2"/>
    <mergeCell ref="O1:O2"/>
    <mergeCell ref="A93:A147"/>
    <mergeCell ref="B93:B147"/>
    <mergeCell ref="I1:K1"/>
    <mergeCell ref="A2:K2"/>
    <mergeCell ref="A1:C1"/>
    <mergeCell ref="D1:H1"/>
    <mergeCell ref="A148:A182"/>
    <mergeCell ref="B160:B182"/>
    <mergeCell ref="A183:A258"/>
    <mergeCell ref="B183:B258"/>
    <mergeCell ref="A259:A302"/>
    <mergeCell ref="B259:B302"/>
    <mergeCell ref="A303:A351"/>
    <mergeCell ref="B303:B351"/>
    <mergeCell ref="A352:A486"/>
    <mergeCell ref="B352:B486"/>
    <mergeCell ref="A487:A565"/>
    <mergeCell ref="B487:B565"/>
  </mergeCells>
  <conditionalFormatting sqref="P4:P5">
    <cfRule type="cellIs" dxfId="50" priority="7" stopIfTrue="1" operator="greaterThan">
      <formula>0</formula>
    </cfRule>
    <cfRule type="cellIs" dxfId="49" priority="8" stopIfTrue="1" operator="greaterThan">
      <formula>0</formula>
    </cfRule>
    <cfRule type="cellIs" dxfId="48" priority="9" stopIfTrue="1" operator="greaterThan">
      <formula>0</formula>
    </cfRule>
  </conditionalFormatting>
  <conditionalFormatting sqref="P93:P410">
    <cfRule type="cellIs" dxfId="47" priority="4" stopIfTrue="1" operator="greaterThan">
      <formula>0</formula>
    </cfRule>
    <cfRule type="cellIs" dxfId="46" priority="5" stopIfTrue="1" operator="greaterThan">
      <formula>0</formula>
    </cfRule>
    <cfRule type="cellIs" dxfId="45" priority="6" stopIfTrue="1" operator="greaterThan">
      <formula>0</formula>
    </cfRule>
  </conditionalFormatting>
  <conditionalFormatting sqref="U4:U560 Q4:T258 Q283:T560 R259:T282 P259:P282">
    <cfRule type="cellIs" dxfId="44" priority="16" stopIfTrue="1" operator="greaterThan">
      <formula>0</formula>
    </cfRule>
    <cfRule type="cellIs" dxfId="43" priority="17" stopIfTrue="1" operator="greaterThan">
      <formula>0</formula>
    </cfRule>
    <cfRule type="cellIs" dxfId="42" priority="18" stopIfTrue="1" operator="greaterThan">
      <formula>0</formula>
    </cfRule>
  </conditionalFormatting>
  <conditionalFormatting sqref="L4:O560">
    <cfRule type="cellIs" dxfId="41" priority="13" stopIfTrue="1" operator="greaterThan">
      <formula>0</formula>
    </cfRule>
    <cfRule type="cellIs" dxfId="40" priority="14" stopIfTrue="1" operator="greaterThan">
      <formula>0</formula>
    </cfRule>
    <cfRule type="cellIs" dxfId="39" priority="15" stopIfTrue="1" operator="greaterThan">
      <formula>0</formula>
    </cfRule>
  </conditionalFormatting>
  <conditionalFormatting sqref="P6:P92">
    <cfRule type="cellIs" dxfId="38" priority="10" stopIfTrue="1" operator="greaterThan">
      <formula>0</formula>
    </cfRule>
    <cfRule type="cellIs" dxfId="37" priority="11" stopIfTrue="1" operator="greaterThan">
      <formula>0</formula>
    </cfRule>
    <cfRule type="cellIs" dxfId="36" priority="12" stopIfTrue="1" operator="greaterThan">
      <formula>0</formula>
    </cfRule>
  </conditionalFormatting>
  <hyperlinks>
    <hyperlink ref="D577" r:id="rId1" display="https://www.havan.com.br/mangueira-para-gas-de-cozinha-glp-1-20m-durin-05207.html" xr:uid="{00000000-0004-0000-0300-000000000000}"/>
  </hyperlinks>
  <pageMargins left="0.511811024" right="0.511811024" top="0.78740157499999996" bottom="0.78740157499999996" header="0.31496062000000002" footer="0.31496062000000002"/>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C649"/>
  <sheetViews>
    <sheetView topLeftCell="C73" zoomScale="96" zoomScaleNormal="96" workbookViewId="0">
      <selection activeCell="I4" sqref="I4:I648"/>
    </sheetView>
  </sheetViews>
  <sheetFormatPr defaultColWidth="9.73046875" defaultRowHeight="25.5" x14ac:dyDescent="0.45"/>
  <cols>
    <col min="1" max="1" width="7" style="55" customWidth="1"/>
    <col min="2" max="2" width="38.59765625" style="1" customWidth="1"/>
    <col min="3" max="3" width="9.59765625" style="53" customWidth="1"/>
    <col min="4" max="4" width="55.265625" style="92" customWidth="1"/>
    <col min="5" max="5" width="19.3984375" style="118" customWidth="1"/>
    <col min="6" max="6" width="10" style="1" customWidth="1"/>
    <col min="7" max="7" width="16.73046875" style="1" customWidth="1"/>
    <col min="8" max="8" width="12.73046875" style="43" bestFit="1" customWidth="1"/>
    <col min="9" max="9" width="13.86328125" style="17" customWidth="1"/>
    <col min="10" max="10" width="13.265625" style="41" customWidth="1"/>
    <col min="11" max="11" width="12.59765625" style="18" customWidth="1"/>
    <col min="12" max="23" width="13.73046875" style="19" customWidth="1"/>
    <col min="24" max="29" width="13.73046875" style="15" customWidth="1"/>
    <col min="30" max="16384" width="9.73046875" style="15"/>
  </cols>
  <sheetData>
    <row r="1" spans="1:29" ht="39.950000000000003" customHeight="1" x14ac:dyDescent="0.45">
      <c r="A1" s="161" t="s">
        <v>509</v>
      </c>
      <c r="B1" s="161"/>
      <c r="C1" s="161"/>
      <c r="D1" s="161" t="s">
        <v>459</v>
      </c>
      <c r="E1" s="161"/>
      <c r="F1" s="161"/>
      <c r="G1" s="161"/>
      <c r="H1" s="161"/>
      <c r="I1" s="161" t="s">
        <v>510</v>
      </c>
      <c r="J1" s="161"/>
      <c r="K1" s="161"/>
      <c r="L1" s="160" t="s">
        <v>508</v>
      </c>
      <c r="M1" s="160" t="s">
        <v>508</v>
      </c>
      <c r="N1" s="160" t="s">
        <v>508</v>
      </c>
      <c r="O1" s="160" t="s">
        <v>508</v>
      </c>
      <c r="P1" s="160" t="s">
        <v>508</v>
      </c>
      <c r="Q1" s="160" t="s">
        <v>508</v>
      </c>
      <c r="R1" s="160" t="s">
        <v>508</v>
      </c>
      <c r="S1" s="160" t="s">
        <v>508</v>
      </c>
      <c r="T1" s="160" t="s">
        <v>508</v>
      </c>
      <c r="U1" s="160" t="s">
        <v>508</v>
      </c>
      <c r="V1" s="160" t="s">
        <v>508</v>
      </c>
      <c r="W1" s="160" t="s">
        <v>508</v>
      </c>
      <c r="X1" s="160" t="s">
        <v>508</v>
      </c>
      <c r="Y1" s="160" t="s">
        <v>508</v>
      </c>
      <c r="Z1" s="160" t="s">
        <v>508</v>
      </c>
      <c r="AA1" s="160" t="s">
        <v>508</v>
      </c>
      <c r="AB1" s="160" t="s">
        <v>508</v>
      </c>
      <c r="AC1" s="160" t="s">
        <v>508</v>
      </c>
    </row>
    <row r="2" spans="1:29" ht="39.950000000000003" customHeight="1" x14ac:dyDescent="0.45">
      <c r="A2" s="161" t="s">
        <v>461</v>
      </c>
      <c r="B2" s="161"/>
      <c r="C2" s="161"/>
      <c r="D2" s="161"/>
      <c r="E2" s="161"/>
      <c r="F2" s="161"/>
      <c r="G2" s="161"/>
      <c r="H2" s="161"/>
      <c r="I2" s="161"/>
      <c r="J2" s="161"/>
      <c r="K2" s="161"/>
      <c r="L2" s="160"/>
      <c r="M2" s="160"/>
      <c r="N2" s="160"/>
      <c r="O2" s="160"/>
      <c r="P2" s="160"/>
      <c r="Q2" s="160"/>
      <c r="R2" s="160"/>
      <c r="S2" s="160"/>
      <c r="T2" s="160"/>
      <c r="U2" s="160"/>
      <c r="V2" s="160"/>
      <c r="W2" s="160"/>
      <c r="X2" s="160"/>
      <c r="Y2" s="160"/>
      <c r="Z2" s="160"/>
      <c r="AA2" s="160"/>
      <c r="AB2" s="160"/>
      <c r="AC2" s="160"/>
    </row>
    <row r="3" spans="1:29" s="16" customFormat="1" ht="39.950000000000003" customHeight="1" x14ac:dyDescent="0.35">
      <c r="A3" s="59" t="s">
        <v>511</v>
      </c>
      <c r="B3" s="61" t="s">
        <v>462</v>
      </c>
      <c r="C3" s="60" t="s">
        <v>512</v>
      </c>
      <c r="D3" s="72" t="s">
        <v>463</v>
      </c>
      <c r="E3" s="72" t="s">
        <v>464</v>
      </c>
      <c r="F3" s="61" t="s">
        <v>4</v>
      </c>
      <c r="G3" s="61" t="s">
        <v>465</v>
      </c>
      <c r="H3" s="62" t="s">
        <v>513</v>
      </c>
      <c r="I3" s="61" t="s">
        <v>1192</v>
      </c>
      <c r="J3" s="121" t="s">
        <v>0</v>
      </c>
      <c r="K3" s="122" t="s">
        <v>2</v>
      </c>
      <c r="L3" s="37" t="s">
        <v>1</v>
      </c>
      <c r="M3" s="37" t="s">
        <v>1</v>
      </c>
      <c r="N3" s="37" t="s">
        <v>1</v>
      </c>
      <c r="O3" s="37" t="s">
        <v>1</v>
      </c>
      <c r="P3" s="37" t="s">
        <v>1</v>
      </c>
      <c r="Q3" s="37" t="s">
        <v>1</v>
      </c>
      <c r="R3" s="37" t="s">
        <v>1</v>
      </c>
      <c r="S3" s="37" t="s">
        <v>1</v>
      </c>
      <c r="T3" s="37" t="s">
        <v>1</v>
      </c>
      <c r="U3" s="37" t="s">
        <v>1</v>
      </c>
      <c r="V3" s="37" t="s">
        <v>1</v>
      </c>
      <c r="W3" s="37" t="s">
        <v>1</v>
      </c>
      <c r="X3" s="37" t="s">
        <v>1</v>
      </c>
      <c r="Y3" s="37" t="s">
        <v>1</v>
      </c>
      <c r="Z3" s="37" t="s">
        <v>1</v>
      </c>
      <c r="AA3" s="37" t="s">
        <v>1</v>
      </c>
      <c r="AB3" s="37" t="s">
        <v>1</v>
      </c>
      <c r="AC3" s="37" t="s">
        <v>1</v>
      </c>
    </row>
    <row r="4" spans="1:29" ht="39.950000000000003" customHeight="1" x14ac:dyDescent="0.45">
      <c r="A4" s="145">
        <v>1</v>
      </c>
      <c r="B4" s="148" t="s">
        <v>514</v>
      </c>
      <c r="C4" s="63">
        <v>1</v>
      </c>
      <c r="D4" s="73" t="s">
        <v>515</v>
      </c>
      <c r="E4" s="102" t="s">
        <v>516</v>
      </c>
      <c r="F4" s="64" t="s">
        <v>228</v>
      </c>
      <c r="G4" s="64" t="s">
        <v>40</v>
      </c>
      <c r="H4" s="93">
        <v>2.2000000000000002</v>
      </c>
      <c r="I4" s="32"/>
      <c r="J4" s="38">
        <f>I4-(SUM(L4:AC4))</f>
        <v>0</v>
      </c>
      <c r="K4" s="39" t="str">
        <f>IF(J4&lt;0,"ATENÇÃO","OK")</f>
        <v>OK</v>
      </c>
      <c r="L4" s="31"/>
      <c r="M4" s="31"/>
      <c r="N4" s="31"/>
      <c r="O4" s="31"/>
      <c r="P4" s="31"/>
      <c r="Q4" s="31"/>
      <c r="R4" s="31"/>
      <c r="S4" s="31"/>
      <c r="T4" s="31"/>
      <c r="U4" s="31"/>
      <c r="V4" s="31"/>
      <c r="W4" s="31"/>
      <c r="X4" s="46"/>
      <c r="Y4" s="46"/>
      <c r="Z4" s="46"/>
      <c r="AA4" s="46"/>
      <c r="AB4" s="46"/>
      <c r="AC4" s="46"/>
    </row>
    <row r="5" spans="1:29" ht="39.950000000000003" customHeight="1" x14ac:dyDescent="0.45">
      <c r="A5" s="146"/>
      <c r="B5" s="149"/>
      <c r="C5" s="65">
        <v>2</v>
      </c>
      <c r="D5" s="74" t="s">
        <v>39</v>
      </c>
      <c r="E5" s="103" t="s">
        <v>517</v>
      </c>
      <c r="F5" s="48" t="s">
        <v>35</v>
      </c>
      <c r="G5" s="48" t="s">
        <v>40</v>
      </c>
      <c r="H5" s="94">
        <v>0.52</v>
      </c>
      <c r="I5" s="32"/>
      <c r="J5" s="38">
        <f t="shared" ref="J5:J68" si="0">I5-(SUM(L5:AC5))</f>
        <v>0</v>
      </c>
      <c r="K5" s="39" t="str">
        <f t="shared" ref="K5:K68" si="1">IF(J5&lt;0,"ATENÇÃO","OK")</f>
        <v>OK</v>
      </c>
      <c r="L5" s="31"/>
      <c r="M5" s="31"/>
      <c r="N5" s="31"/>
      <c r="O5" s="31"/>
      <c r="P5" s="31"/>
      <c r="Q5" s="31"/>
      <c r="R5" s="31"/>
      <c r="S5" s="31"/>
      <c r="T5" s="31"/>
      <c r="U5" s="31"/>
      <c r="V5" s="31"/>
      <c r="W5" s="31"/>
      <c r="X5" s="46"/>
      <c r="Y5" s="46"/>
      <c r="Z5" s="46"/>
      <c r="AA5" s="46"/>
      <c r="AB5" s="46"/>
      <c r="AC5" s="46"/>
    </row>
    <row r="6" spans="1:29" ht="39.950000000000003" customHeight="1" x14ac:dyDescent="0.45">
      <c r="A6" s="146"/>
      <c r="B6" s="149"/>
      <c r="C6" s="65">
        <v>3</v>
      </c>
      <c r="D6" s="74" t="s">
        <v>41</v>
      </c>
      <c r="E6" s="103" t="s">
        <v>518</v>
      </c>
      <c r="F6" s="48" t="s">
        <v>35</v>
      </c>
      <c r="G6" s="48" t="s">
        <v>40</v>
      </c>
      <c r="H6" s="94">
        <v>0.42</v>
      </c>
      <c r="I6" s="32"/>
      <c r="J6" s="38">
        <f t="shared" si="0"/>
        <v>0</v>
      </c>
      <c r="K6" s="39" t="str">
        <f t="shared" si="1"/>
        <v>OK</v>
      </c>
      <c r="L6" s="31"/>
      <c r="M6" s="31"/>
      <c r="N6" s="31"/>
      <c r="O6" s="31"/>
      <c r="P6" s="31"/>
      <c r="Q6" s="31"/>
      <c r="R6" s="31"/>
      <c r="S6" s="31"/>
      <c r="T6" s="31"/>
      <c r="U6" s="31"/>
      <c r="V6" s="31"/>
      <c r="W6" s="31"/>
      <c r="X6" s="46"/>
      <c r="Y6" s="46"/>
      <c r="Z6" s="46"/>
      <c r="AA6" s="46"/>
      <c r="AB6" s="46"/>
      <c r="AC6" s="46"/>
    </row>
    <row r="7" spans="1:29" ht="39.950000000000003" customHeight="1" x14ac:dyDescent="0.45">
      <c r="A7" s="146"/>
      <c r="B7" s="149"/>
      <c r="C7" s="65">
        <v>4</v>
      </c>
      <c r="D7" s="74" t="s">
        <v>42</v>
      </c>
      <c r="E7" s="103" t="s">
        <v>519</v>
      </c>
      <c r="F7" s="48" t="s">
        <v>35</v>
      </c>
      <c r="G7" s="48" t="s">
        <v>40</v>
      </c>
      <c r="H7" s="94">
        <v>35.479999999999997</v>
      </c>
      <c r="I7" s="32"/>
      <c r="J7" s="38">
        <f t="shared" si="0"/>
        <v>0</v>
      </c>
      <c r="K7" s="39" t="str">
        <f t="shared" si="1"/>
        <v>OK</v>
      </c>
      <c r="L7" s="31"/>
      <c r="M7" s="31"/>
      <c r="N7" s="31"/>
      <c r="O7" s="31"/>
      <c r="P7" s="31"/>
      <c r="Q7" s="31"/>
      <c r="R7" s="31"/>
      <c r="S7" s="31"/>
      <c r="T7" s="31"/>
      <c r="U7" s="31"/>
      <c r="V7" s="31"/>
      <c r="W7" s="31"/>
      <c r="X7" s="46"/>
      <c r="Y7" s="46"/>
      <c r="Z7" s="46"/>
      <c r="AA7" s="46"/>
      <c r="AB7" s="46"/>
      <c r="AC7" s="46"/>
    </row>
    <row r="8" spans="1:29" ht="39.950000000000003" customHeight="1" x14ac:dyDescent="0.45">
      <c r="A8" s="146"/>
      <c r="B8" s="149"/>
      <c r="C8" s="65">
        <v>5</v>
      </c>
      <c r="D8" s="74" t="s">
        <v>43</v>
      </c>
      <c r="E8" s="103" t="s">
        <v>520</v>
      </c>
      <c r="F8" s="48" t="s">
        <v>44</v>
      </c>
      <c r="G8" s="48" t="s">
        <v>40</v>
      </c>
      <c r="H8" s="94">
        <v>11.42</v>
      </c>
      <c r="I8" s="32"/>
      <c r="J8" s="38">
        <f t="shared" si="0"/>
        <v>0</v>
      </c>
      <c r="K8" s="39" t="str">
        <f t="shared" si="1"/>
        <v>OK</v>
      </c>
      <c r="L8" s="31"/>
      <c r="M8" s="31"/>
      <c r="N8" s="31"/>
      <c r="O8" s="31"/>
      <c r="P8" s="31"/>
      <c r="Q8" s="31"/>
      <c r="R8" s="31"/>
      <c r="S8" s="31"/>
      <c r="T8" s="31"/>
      <c r="U8" s="31"/>
      <c r="V8" s="31"/>
      <c r="W8" s="31"/>
      <c r="X8" s="46"/>
      <c r="Y8" s="46"/>
      <c r="Z8" s="46"/>
      <c r="AA8" s="46"/>
      <c r="AB8" s="46"/>
      <c r="AC8" s="46"/>
    </row>
    <row r="9" spans="1:29" ht="39.950000000000003" customHeight="1" x14ac:dyDescent="0.45">
      <c r="A9" s="146"/>
      <c r="B9" s="149"/>
      <c r="C9" s="65">
        <v>6</v>
      </c>
      <c r="D9" s="74" t="s">
        <v>521</v>
      </c>
      <c r="E9" s="103" t="s">
        <v>522</v>
      </c>
      <c r="F9" s="64" t="s">
        <v>31</v>
      </c>
      <c r="G9" s="64" t="s">
        <v>40</v>
      </c>
      <c r="H9" s="93">
        <v>254.89</v>
      </c>
      <c r="I9" s="32"/>
      <c r="J9" s="38">
        <f t="shared" si="0"/>
        <v>0</v>
      </c>
      <c r="K9" s="39" t="str">
        <f t="shared" si="1"/>
        <v>OK</v>
      </c>
      <c r="L9" s="31"/>
      <c r="M9" s="31"/>
      <c r="N9" s="31"/>
      <c r="O9" s="31"/>
      <c r="P9" s="31"/>
      <c r="Q9" s="31"/>
      <c r="R9" s="31"/>
      <c r="S9" s="31"/>
      <c r="T9" s="31"/>
      <c r="U9" s="31"/>
      <c r="V9" s="31"/>
      <c r="W9" s="31"/>
      <c r="X9" s="46"/>
      <c r="Y9" s="46"/>
      <c r="Z9" s="46"/>
      <c r="AA9" s="46"/>
      <c r="AB9" s="46"/>
      <c r="AC9" s="46"/>
    </row>
    <row r="10" spans="1:29" ht="39.950000000000003" customHeight="1" x14ac:dyDescent="0.45">
      <c r="A10" s="146"/>
      <c r="B10" s="149"/>
      <c r="C10" s="63">
        <v>7</v>
      </c>
      <c r="D10" s="75" t="s">
        <v>45</v>
      </c>
      <c r="E10" s="104" t="s">
        <v>523</v>
      </c>
      <c r="F10" s="49" t="s">
        <v>44</v>
      </c>
      <c r="G10" s="49" t="s">
        <v>40</v>
      </c>
      <c r="H10" s="94">
        <v>14.56</v>
      </c>
      <c r="I10" s="32"/>
      <c r="J10" s="38">
        <f t="shared" si="0"/>
        <v>0</v>
      </c>
      <c r="K10" s="39" t="str">
        <f t="shared" si="1"/>
        <v>OK</v>
      </c>
      <c r="L10" s="31"/>
      <c r="M10" s="31"/>
      <c r="N10" s="31"/>
      <c r="O10" s="31"/>
      <c r="P10" s="31"/>
      <c r="Q10" s="31"/>
      <c r="R10" s="31"/>
      <c r="S10" s="31"/>
      <c r="T10" s="31"/>
      <c r="U10" s="31"/>
      <c r="V10" s="31"/>
      <c r="W10" s="31"/>
      <c r="X10" s="46"/>
      <c r="Y10" s="46"/>
      <c r="Z10" s="46"/>
      <c r="AA10" s="46"/>
      <c r="AB10" s="46"/>
      <c r="AC10" s="46"/>
    </row>
    <row r="11" spans="1:29" ht="39.950000000000003" customHeight="1" x14ac:dyDescent="0.45">
      <c r="A11" s="146"/>
      <c r="B11" s="149"/>
      <c r="C11" s="63">
        <v>8</v>
      </c>
      <c r="D11" s="75" t="s">
        <v>101</v>
      </c>
      <c r="E11" s="104" t="s">
        <v>524</v>
      </c>
      <c r="F11" s="49" t="s">
        <v>99</v>
      </c>
      <c r="G11" s="49" t="s">
        <v>40</v>
      </c>
      <c r="H11" s="94">
        <v>0.06</v>
      </c>
      <c r="I11" s="32"/>
      <c r="J11" s="38">
        <f t="shared" si="0"/>
        <v>0</v>
      </c>
      <c r="K11" s="39" t="str">
        <f t="shared" si="1"/>
        <v>OK</v>
      </c>
      <c r="L11" s="31"/>
      <c r="M11" s="31"/>
      <c r="N11" s="31"/>
      <c r="O11" s="31"/>
      <c r="P11" s="31"/>
      <c r="Q11" s="31"/>
      <c r="R11" s="31"/>
      <c r="S11" s="31"/>
      <c r="T11" s="31"/>
      <c r="U11" s="31"/>
      <c r="V11" s="31"/>
      <c r="W11" s="31"/>
      <c r="X11" s="46"/>
      <c r="Y11" s="46"/>
      <c r="Z11" s="46"/>
      <c r="AA11" s="46"/>
      <c r="AB11" s="46"/>
      <c r="AC11" s="46"/>
    </row>
    <row r="12" spans="1:29" ht="39.950000000000003" customHeight="1" x14ac:dyDescent="0.45">
      <c r="A12" s="146"/>
      <c r="B12" s="149"/>
      <c r="C12" s="63">
        <v>9</v>
      </c>
      <c r="D12" s="75" t="s">
        <v>98</v>
      </c>
      <c r="E12" s="104" t="s">
        <v>525</v>
      </c>
      <c r="F12" s="49" t="s">
        <v>99</v>
      </c>
      <c r="G12" s="49" t="s">
        <v>40</v>
      </c>
      <c r="H12" s="94">
        <v>3.92</v>
      </c>
      <c r="I12" s="32"/>
      <c r="J12" s="38">
        <f t="shared" si="0"/>
        <v>0</v>
      </c>
      <c r="K12" s="39" t="str">
        <f t="shared" si="1"/>
        <v>OK</v>
      </c>
      <c r="L12" s="31"/>
      <c r="M12" s="31"/>
      <c r="N12" s="31"/>
      <c r="O12" s="31"/>
      <c r="P12" s="31"/>
      <c r="Q12" s="31"/>
      <c r="R12" s="31"/>
      <c r="S12" s="31"/>
      <c r="T12" s="31"/>
      <c r="U12" s="31"/>
      <c r="V12" s="31"/>
      <c r="W12" s="31"/>
      <c r="X12" s="46"/>
      <c r="Y12" s="46"/>
      <c r="Z12" s="46"/>
      <c r="AA12" s="46"/>
      <c r="AB12" s="46"/>
      <c r="AC12" s="46"/>
    </row>
    <row r="13" spans="1:29" ht="39.950000000000003" customHeight="1" x14ac:dyDescent="0.45">
      <c r="A13" s="146"/>
      <c r="B13" s="149"/>
      <c r="C13" s="63">
        <v>10</v>
      </c>
      <c r="D13" s="75" t="s">
        <v>526</v>
      </c>
      <c r="E13" s="104" t="s">
        <v>527</v>
      </c>
      <c r="F13" s="50" t="s">
        <v>528</v>
      </c>
      <c r="G13" s="50" t="s">
        <v>40</v>
      </c>
      <c r="H13" s="93">
        <v>3.8</v>
      </c>
      <c r="I13" s="32"/>
      <c r="J13" s="38">
        <f t="shared" si="0"/>
        <v>0</v>
      </c>
      <c r="K13" s="39" t="str">
        <f t="shared" si="1"/>
        <v>OK</v>
      </c>
      <c r="L13" s="31"/>
      <c r="M13" s="31"/>
      <c r="N13" s="31"/>
      <c r="O13" s="31"/>
      <c r="P13" s="31"/>
      <c r="Q13" s="31"/>
      <c r="R13" s="31"/>
      <c r="S13" s="31"/>
      <c r="T13" s="31"/>
      <c r="U13" s="31"/>
      <c r="V13" s="31"/>
      <c r="W13" s="31"/>
      <c r="X13" s="46"/>
      <c r="Y13" s="46"/>
      <c r="Z13" s="46"/>
      <c r="AA13" s="46"/>
      <c r="AB13" s="46"/>
      <c r="AC13" s="46"/>
    </row>
    <row r="14" spans="1:29" ht="39.950000000000003" customHeight="1" x14ac:dyDescent="0.45">
      <c r="A14" s="146"/>
      <c r="B14" s="149"/>
      <c r="C14" s="65">
        <v>11</v>
      </c>
      <c r="D14" s="74" t="s">
        <v>46</v>
      </c>
      <c r="E14" s="103" t="s">
        <v>529</v>
      </c>
      <c r="F14" s="48" t="s">
        <v>35</v>
      </c>
      <c r="G14" s="48" t="s">
        <v>40</v>
      </c>
      <c r="H14" s="94">
        <v>0.03</v>
      </c>
      <c r="I14" s="32"/>
      <c r="J14" s="38">
        <f t="shared" si="0"/>
        <v>0</v>
      </c>
      <c r="K14" s="39" t="str">
        <f t="shared" si="1"/>
        <v>OK</v>
      </c>
      <c r="L14" s="31"/>
      <c r="M14" s="31"/>
      <c r="N14" s="31"/>
      <c r="O14" s="31"/>
      <c r="P14" s="31"/>
      <c r="Q14" s="31"/>
      <c r="R14" s="31"/>
      <c r="S14" s="31"/>
      <c r="T14" s="31"/>
      <c r="U14" s="31"/>
      <c r="V14" s="31"/>
      <c r="W14" s="31"/>
      <c r="X14" s="46"/>
      <c r="Y14" s="46"/>
      <c r="Z14" s="46"/>
      <c r="AA14" s="46"/>
      <c r="AB14" s="46"/>
      <c r="AC14" s="46"/>
    </row>
    <row r="15" spans="1:29" ht="39.950000000000003" customHeight="1" x14ac:dyDescent="0.45">
      <c r="A15" s="146"/>
      <c r="B15" s="149"/>
      <c r="C15" s="65">
        <v>12</v>
      </c>
      <c r="D15" s="74" t="s">
        <v>47</v>
      </c>
      <c r="E15" s="103" t="s">
        <v>530</v>
      </c>
      <c r="F15" s="48" t="s">
        <v>35</v>
      </c>
      <c r="G15" s="48" t="s">
        <v>40</v>
      </c>
      <c r="H15" s="94">
        <v>0.05</v>
      </c>
      <c r="I15" s="32"/>
      <c r="J15" s="38">
        <f t="shared" si="0"/>
        <v>0</v>
      </c>
      <c r="K15" s="39" t="str">
        <f t="shared" si="1"/>
        <v>OK</v>
      </c>
      <c r="L15" s="31"/>
      <c r="M15" s="31"/>
      <c r="N15" s="31"/>
      <c r="O15" s="31"/>
      <c r="P15" s="31"/>
      <c r="Q15" s="31"/>
      <c r="R15" s="31"/>
      <c r="S15" s="31"/>
      <c r="T15" s="31"/>
      <c r="U15" s="31"/>
      <c r="V15" s="31"/>
      <c r="W15" s="31"/>
      <c r="X15" s="46"/>
      <c r="Y15" s="46"/>
      <c r="Z15" s="46"/>
      <c r="AA15" s="46"/>
      <c r="AB15" s="46"/>
      <c r="AC15" s="46"/>
    </row>
    <row r="16" spans="1:29" ht="39.950000000000003" customHeight="1" x14ac:dyDescent="0.45">
      <c r="A16" s="146"/>
      <c r="B16" s="149"/>
      <c r="C16" s="65">
        <v>13</v>
      </c>
      <c r="D16" s="74" t="s">
        <v>48</v>
      </c>
      <c r="E16" s="103" t="s">
        <v>531</v>
      </c>
      <c r="F16" s="48" t="s">
        <v>35</v>
      </c>
      <c r="G16" s="48" t="s">
        <v>40</v>
      </c>
      <c r="H16" s="94">
        <v>0.08</v>
      </c>
      <c r="I16" s="32"/>
      <c r="J16" s="38">
        <f t="shared" si="0"/>
        <v>0</v>
      </c>
      <c r="K16" s="39" t="str">
        <f t="shared" si="1"/>
        <v>OK</v>
      </c>
      <c r="L16" s="31"/>
      <c r="M16" s="31"/>
      <c r="N16" s="31"/>
      <c r="O16" s="31"/>
      <c r="P16" s="31"/>
      <c r="Q16" s="31"/>
      <c r="R16" s="31"/>
      <c r="S16" s="31"/>
      <c r="T16" s="31"/>
      <c r="U16" s="31"/>
      <c r="V16" s="31"/>
      <c r="W16" s="31"/>
      <c r="X16" s="46"/>
      <c r="Y16" s="46"/>
      <c r="Z16" s="46"/>
      <c r="AA16" s="46"/>
      <c r="AB16" s="46"/>
      <c r="AC16" s="46"/>
    </row>
    <row r="17" spans="1:29" ht="39.950000000000003" customHeight="1" x14ac:dyDescent="0.45">
      <c r="A17" s="146"/>
      <c r="B17" s="149"/>
      <c r="C17" s="65">
        <v>14</v>
      </c>
      <c r="D17" s="74" t="s">
        <v>49</v>
      </c>
      <c r="E17" s="103" t="s">
        <v>532</v>
      </c>
      <c r="F17" s="48" t="s">
        <v>35</v>
      </c>
      <c r="G17" s="48" t="s">
        <v>40</v>
      </c>
      <c r="H17" s="94">
        <v>0.03</v>
      </c>
      <c r="I17" s="32"/>
      <c r="J17" s="38">
        <f t="shared" si="0"/>
        <v>0</v>
      </c>
      <c r="K17" s="39" t="str">
        <f t="shared" si="1"/>
        <v>OK</v>
      </c>
      <c r="L17" s="31"/>
      <c r="M17" s="31"/>
      <c r="N17" s="31"/>
      <c r="O17" s="31"/>
      <c r="P17" s="31"/>
      <c r="Q17" s="31"/>
      <c r="R17" s="31"/>
      <c r="S17" s="31"/>
      <c r="T17" s="31"/>
      <c r="U17" s="31"/>
      <c r="V17" s="31"/>
      <c r="W17" s="31"/>
      <c r="X17" s="46"/>
      <c r="Y17" s="46"/>
      <c r="Z17" s="46"/>
      <c r="AA17" s="46"/>
      <c r="AB17" s="46"/>
      <c r="AC17" s="46"/>
    </row>
    <row r="18" spans="1:29" ht="39.950000000000003" customHeight="1" x14ac:dyDescent="0.45">
      <c r="A18" s="146"/>
      <c r="B18" s="149"/>
      <c r="C18" s="65">
        <v>15</v>
      </c>
      <c r="D18" s="74" t="s">
        <v>466</v>
      </c>
      <c r="E18" s="103" t="s">
        <v>533</v>
      </c>
      <c r="F18" s="48" t="s">
        <v>35</v>
      </c>
      <c r="G18" s="48" t="s">
        <v>40</v>
      </c>
      <c r="H18" s="94">
        <v>0.26</v>
      </c>
      <c r="I18" s="32"/>
      <c r="J18" s="38">
        <f t="shared" si="0"/>
        <v>0</v>
      </c>
      <c r="K18" s="39" t="str">
        <f t="shared" si="1"/>
        <v>OK</v>
      </c>
      <c r="L18" s="31"/>
      <c r="M18" s="31"/>
      <c r="N18" s="31"/>
      <c r="O18" s="31"/>
      <c r="P18" s="31"/>
      <c r="Q18" s="31"/>
      <c r="R18" s="31"/>
      <c r="S18" s="31"/>
      <c r="T18" s="31"/>
      <c r="U18" s="31"/>
      <c r="V18" s="31"/>
      <c r="W18" s="31"/>
      <c r="X18" s="46"/>
      <c r="Y18" s="46"/>
      <c r="Z18" s="46"/>
      <c r="AA18" s="46"/>
      <c r="AB18" s="46"/>
      <c r="AC18" s="46"/>
    </row>
    <row r="19" spans="1:29" ht="39.950000000000003" customHeight="1" x14ac:dyDescent="0.45">
      <c r="A19" s="146"/>
      <c r="B19" s="149"/>
      <c r="C19" s="65">
        <v>16</v>
      </c>
      <c r="D19" s="74" t="s">
        <v>50</v>
      </c>
      <c r="E19" s="103" t="s">
        <v>534</v>
      </c>
      <c r="F19" s="48" t="s">
        <v>35</v>
      </c>
      <c r="G19" s="48" t="s">
        <v>40</v>
      </c>
      <c r="H19" s="94">
        <v>0.11</v>
      </c>
      <c r="I19" s="32"/>
      <c r="J19" s="38">
        <f t="shared" si="0"/>
        <v>0</v>
      </c>
      <c r="K19" s="39" t="str">
        <f t="shared" si="1"/>
        <v>OK</v>
      </c>
      <c r="L19" s="31"/>
      <c r="M19" s="31"/>
      <c r="N19" s="31"/>
      <c r="O19" s="31"/>
      <c r="P19" s="31"/>
      <c r="Q19" s="31"/>
      <c r="R19" s="31"/>
      <c r="S19" s="31"/>
      <c r="T19" s="31"/>
      <c r="U19" s="31"/>
      <c r="V19" s="31"/>
      <c r="W19" s="31"/>
      <c r="X19" s="46"/>
      <c r="Y19" s="46"/>
      <c r="Z19" s="46"/>
      <c r="AA19" s="46"/>
      <c r="AB19" s="46"/>
      <c r="AC19" s="46"/>
    </row>
    <row r="20" spans="1:29" ht="39.950000000000003" customHeight="1" x14ac:dyDescent="0.45">
      <c r="A20" s="146"/>
      <c r="B20" s="149"/>
      <c r="C20" s="65">
        <v>17</v>
      </c>
      <c r="D20" s="74" t="s">
        <v>51</v>
      </c>
      <c r="E20" s="103" t="s">
        <v>535</v>
      </c>
      <c r="F20" s="48" t="s">
        <v>35</v>
      </c>
      <c r="G20" s="48" t="s">
        <v>40</v>
      </c>
      <c r="H20" s="94">
        <v>0.08</v>
      </c>
      <c r="I20" s="32"/>
      <c r="J20" s="38">
        <f t="shared" si="0"/>
        <v>0</v>
      </c>
      <c r="K20" s="39" t="str">
        <f t="shared" si="1"/>
        <v>OK</v>
      </c>
      <c r="L20" s="31"/>
      <c r="M20" s="31"/>
      <c r="N20" s="31"/>
      <c r="O20" s="31"/>
      <c r="P20" s="31"/>
      <c r="Q20" s="31"/>
      <c r="R20" s="31"/>
      <c r="S20" s="31"/>
      <c r="T20" s="31"/>
      <c r="U20" s="31"/>
      <c r="V20" s="31"/>
      <c r="W20" s="31"/>
      <c r="X20" s="46"/>
      <c r="Y20" s="46"/>
      <c r="Z20" s="46"/>
      <c r="AA20" s="46"/>
      <c r="AB20" s="46"/>
      <c r="AC20" s="46"/>
    </row>
    <row r="21" spans="1:29" ht="39.950000000000003" customHeight="1" x14ac:dyDescent="0.45">
      <c r="A21" s="146"/>
      <c r="B21" s="149"/>
      <c r="C21" s="65">
        <v>18</v>
      </c>
      <c r="D21" s="74" t="s">
        <v>52</v>
      </c>
      <c r="E21" s="103" t="s">
        <v>536</v>
      </c>
      <c r="F21" s="48" t="s">
        <v>35</v>
      </c>
      <c r="G21" s="48" t="s">
        <v>40</v>
      </c>
      <c r="H21" s="94">
        <v>0.13</v>
      </c>
      <c r="I21" s="32"/>
      <c r="J21" s="38">
        <f t="shared" si="0"/>
        <v>0</v>
      </c>
      <c r="K21" s="39" t="str">
        <f t="shared" si="1"/>
        <v>OK</v>
      </c>
      <c r="L21" s="31"/>
      <c r="M21" s="31"/>
      <c r="N21" s="31"/>
      <c r="O21" s="31"/>
      <c r="P21" s="31"/>
      <c r="Q21" s="31"/>
      <c r="R21" s="31"/>
      <c r="S21" s="31"/>
      <c r="T21" s="31"/>
      <c r="U21" s="31"/>
      <c r="V21" s="31"/>
      <c r="W21" s="31"/>
      <c r="X21" s="46"/>
      <c r="Y21" s="46"/>
      <c r="Z21" s="46"/>
      <c r="AA21" s="46"/>
      <c r="AB21" s="46"/>
      <c r="AC21" s="46"/>
    </row>
    <row r="22" spans="1:29" ht="39.950000000000003" customHeight="1" x14ac:dyDescent="0.45">
      <c r="A22" s="146"/>
      <c r="B22" s="149"/>
      <c r="C22" s="65">
        <v>19</v>
      </c>
      <c r="D22" s="74" t="s">
        <v>53</v>
      </c>
      <c r="E22" s="103" t="s">
        <v>537</v>
      </c>
      <c r="F22" s="48" t="s">
        <v>35</v>
      </c>
      <c r="G22" s="48" t="s">
        <v>40</v>
      </c>
      <c r="H22" s="94">
        <v>0.38</v>
      </c>
      <c r="I22" s="32"/>
      <c r="J22" s="38">
        <f t="shared" si="0"/>
        <v>0</v>
      </c>
      <c r="K22" s="39" t="str">
        <f t="shared" si="1"/>
        <v>OK</v>
      </c>
      <c r="L22" s="31"/>
      <c r="M22" s="31"/>
      <c r="N22" s="31"/>
      <c r="O22" s="31"/>
      <c r="P22" s="31"/>
      <c r="Q22" s="31"/>
      <c r="R22" s="31"/>
      <c r="S22" s="31"/>
      <c r="T22" s="31"/>
      <c r="U22" s="31"/>
      <c r="V22" s="31"/>
      <c r="W22" s="31"/>
      <c r="X22" s="46"/>
      <c r="Y22" s="46"/>
      <c r="Z22" s="46"/>
      <c r="AA22" s="46"/>
      <c r="AB22" s="46"/>
      <c r="AC22" s="46"/>
    </row>
    <row r="23" spans="1:29" ht="39.950000000000003" customHeight="1" x14ac:dyDescent="0.45">
      <c r="A23" s="146"/>
      <c r="B23" s="149"/>
      <c r="C23" s="65">
        <v>20</v>
      </c>
      <c r="D23" s="74" t="s">
        <v>37</v>
      </c>
      <c r="E23" s="103" t="s">
        <v>538</v>
      </c>
      <c r="F23" s="48" t="s">
        <v>35</v>
      </c>
      <c r="G23" s="48" t="s">
        <v>36</v>
      </c>
      <c r="H23" s="94">
        <v>7.21</v>
      </c>
      <c r="I23" s="32"/>
      <c r="J23" s="38">
        <f t="shared" si="0"/>
        <v>0</v>
      </c>
      <c r="K23" s="39" t="str">
        <f t="shared" si="1"/>
        <v>OK</v>
      </c>
      <c r="L23" s="31"/>
      <c r="M23" s="31"/>
      <c r="N23" s="31"/>
      <c r="O23" s="31"/>
      <c r="P23" s="31"/>
      <c r="Q23" s="31"/>
      <c r="R23" s="31"/>
      <c r="S23" s="31"/>
      <c r="T23" s="31"/>
      <c r="U23" s="31"/>
      <c r="V23" s="31"/>
      <c r="W23" s="31"/>
      <c r="X23" s="46"/>
      <c r="Y23" s="46"/>
      <c r="Z23" s="46"/>
      <c r="AA23" s="46"/>
      <c r="AB23" s="46"/>
      <c r="AC23" s="46"/>
    </row>
    <row r="24" spans="1:29" ht="39.950000000000003" customHeight="1" x14ac:dyDescent="0.45">
      <c r="A24" s="146"/>
      <c r="B24" s="149"/>
      <c r="C24" s="65">
        <v>21</v>
      </c>
      <c r="D24" s="74" t="s">
        <v>33</v>
      </c>
      <c r="E24" s="103" t="s">
        <v>539</v>
      </c>
      <c r="F24" s="48" t="s">
        <v>35</v>
      </c>
      <c r="G24" s="48" t="s">
        <v>36</v>
      </c>
      <c r="H24" s="94">
        <v>13.86</v>
      </c>
      <c r="I24" s="32"/>
      <c r="J24" s="38">
        <f t="shared" si="0"/>
        <v>0</v>
      </c>
      <c r="K24" s="39" t="str">
        <f t="shared" si="1"/>
        <v>OK</v>
      </c>
      <c r="L24" s="31"/>
      <c r="M24" s="31"/>
      <c r="N24" s="31"/>
      <c r="O24" s="31"/>
      <c r="P24" s="31"/>
      <c r="Q24" s="31"/>
      <c r="R24" s="31"/>
      <c r="S24" s="31"/>
      <c r="T24" s="31"/>
      <c r="U24" s="31"/>
      <c r="V24" s="31"/>
      <c r="W24" s="31"/>
      <c r="X24" s="46"/>
      <c r="Y24" s="46"/>
      <c r="Z24" s="46"/>
      <c r="AA24" s="46"/>
      <c r="AB24" s="46"/>
      <c r="AC24" s="46"/>
    </row>
    <row r="25" spans="1:29" ht="39.950000000000003" customHeight="1" x14ac:dyDescent="0.45">
      <c r="A25" s="146"/>
      <c r="B25" s="149"/>
      <c r="C25" s="65">
        <v>22</v>
      </c>
      <c r="D25" s="74" t="s">
        <v>38</v>
      </c>
      <c r="E25" s="103" t="s">
        <v>540</v>
      </c>
      <c r="F25" s="48" t="s">
        <v>35</v>
      </c>
      <c r="G25" s="48" t="s">
        <v>36</v>
      </c>
      <c r="H25" s="94">
        <v>20.05</v>
      </c>
      <c r="I25" s="32"/>
      <c r="J25" s="38">
        <f t="shared" si="0"/>
        <v>0</v>
      </c>
      <c r="K25" s="39" t="str">
        <f t="shared" si="1"/>
        <v>OK</v>
      </c>
      <c r="L25" s="31"/>
      <c r="M25" s="31"/>
      <c r="N25" s="31"/>
      <c r="O25" s="31"/>
      <c r="P25" s="31"/>
      <c r="Q25" s="31"/>
      <c r="R25" s="31"/>
      <c r="S25" s="31"/>
      <c r="T25" s="31"/>
      <c r="U25" s="31"/>
      <c r="V25" s="31"/>
      <c r="W25" s="31"/>
      <c r="X25" s="46"/>
      <c r="Y25" s="46"/>
      <c r="Z25" s="46"/>
      <c r="AA25" s="46"/>
      <c r="AB25" s="46"/>
      <c r="AC25" s="46"/>
    </row>
    <row r="26" spans="1:29" ht="39.950000000000003" customHeight="1" x14ac:dyDescent="0.45">
      <c r="A26" s="146"/>
      <c r="B26" s="149"/>
      <c r="C26" s="65">
        <v>23</v>
      </c>
      <c r="D26" s="74" t="s">
        <v>541</v>
      </c>
      <c r="E26" s="103" t="s">
        <v>542</v>
      </c>
      <c r="F26" s="64" t="s">
        <v>35</v>
      </c>
      <c r="G26" s="64" t="s">
        <v>40</v>
      </c>
      <c r="H26" s="93">
        <v>3.85</v>
      </c>
      <c r="I26" s="32"/>
      <c r="J26" s="38">
        <f t="shared" si="0"/>
        <v>0</v>
      </c>
      <c r="K26" s="39" t="str">
        <f t="shared" si="1"/>
        <v>OK</v>
      </c>
      <c r="L26" s="31"/>
      <c r="M26" s="31"/>
      <c r="N26" s="31"/>
      <c r="O26" s="31"/>
      <c r="P26" s="31"/>
      <c r="Q26" s="31"/>
      <c r="R26" s="31"/>
      <c r="S26" s="31"/>
      <c r="T26" s="31"/>
      <c r="U26" s="31"/>
      <c r="V26" s="31"/>
      <c r="W26" s="31"/>
      <c r="X26" s="46"/>
      <c r="Y26" s="46"/>
      <c r="Z26" s="46"/>
      <c r="AA26" s="46"/>
      <c r="AB26" s="46"/>
      <c r="AC26" s="46"/>
    </row>
    <row r="27" spans="1:29" ht="39.950000000000003" customHeight="1" x14ac:dyDescent="0.45">
      <c r="A27" s="146"/>
      <c r="B27" s="149"/>
      <c r="C27" s="65">
        <v>24</v>
      </c>
      <c r="D27" s="74" t="s">
        <v>543</v>
      </c>
      <c r="E27" s="103" t="s">
        <v>544</v>
      </c>
      <c r="F27" s="64" t="s">
        <v>35</v>
      </c>
      <c r="G27" s="64" t="s">
        <v>40</v>
      </c>
      <c r="H27" s="93">
        <v>4.59</v>
      </c>
      <c r="I27" s="32"/>
      <c r="J27" s="38">
        <f t="shared" si="0"/>
        <v>0</v>
      </c>
      <c r="K27" s="39" t="str">
        <f t="shared" si="1"/>
        <v>OK</v>
      </c>
      <c r="L27" s="31"/>
      <c r="M27" s="31"/>
      <c r="N27" s="31"/>
      <c r="O27" s="31"/>
      <c r="P27" s="31"/>
      <c r="Q27" s="31"/>
      <c r="R27" s="31"/>
      <c r="S27" s="31"/>
      <c r="T27" s="31"/>
      <c r="U27" s="31"/>
      <c r="V27" s="31"/>
      <c r="W27" s="31"/>
      <c r="X27" s="46"/>
      <c r="Y27" s="46"/>
      <c r="Z27" s="46"/>
      <c r="AA27" s="46"/>
      <c r="AB27" s="46"/>
      <c r="AC27" s="46"/>
    </row>
    <row r="28" spans="1:29" ht="39.950000000000003" customHeight="1" x14ac:dyDescent="0.45">
      <c r="A28" s="146"/>
      <c r="B28" s="149"/>
      <c r="C28" s="65">
        <v>25</v>
      </c>
      <c r="D28" s="74" t="s">
        <v>545</v>
      </c>
      <c r="E28" s="103" t="s">
        <v>546</v>
      </c>
      <c r="F28" s="64" t="s">
        <v>394</v>
      </c>
      <c r="G28" s="64" t="s">
        <v>40</v>
      </c>
      <c r="H28" s="93">
        <v>9.25</v>
      </c>
      <c r="I28" s="32"/>
      <c r="J28" s="38">
        <f t="shared" si="0"/>
        <v>0</v>
      </c>
      <c r="K28" s="39" t="str">
        <f t="shared" si="1"/>
        <v>OK</v>
      </c>
      <c r="L28" s="31"/>
      <c r="M28" s="31"/>
      <c r="N28" s="31"/>
      <c r="O28" s="31"/>
      <c r="P28" s="31"/>
      <c r="Q28" s="31"/>
      <c r="R28" s="31"/>
      <c r="S28" s="31"/>
      <c r="T28" s="31"/>
      <c r="U28" s="31"/>
      <c r="V28" s="31"/>
      <c r="W28" s="31"/>
      <c r="X28" s="46"/>
      <c r="Y28" s="46"/>
      <c r="Z28" s="46"/>
      <c r="AA28" s="46"/>
      <c r="AB28" s="46"/>
      <c r="AC28" s="46"/>
    </row>
    <row r="29" spans="1:29" ht="39.950000000000003" customHeight="1" x14ac:dyDescent="0.45">
      <c r="A29" s="146"/>
      <c r="B29" s="149"/>
      <c r="C29" s="65">
        <v>26</v>
      </c>
      <c r="D29" s="74" t="s">
        <v>547</v>
      </c>
      <c r="E29" s="103" t="s">
        <v>548</v>
      </c>
      <c r="F29" s="64" t="s">
        <v>92</v>
      </c>
      <c r="G29" s="64" t="s">
        <v>40</v>
      </c>
      <c r="H29" s="93">
        <v>22.51</v>
      </c>
      <c r="I29" s="32"/>
      <c r="J29" s="38">
        <f t="shared" si="0"/>
        <v>0</v>
      </c>
      <c r="K29" s="39" t="str">
        <f t="shared" si="1"/>
        <v>OK</v>
      </c>
      <c r="L29" s="31"/>
      <c r="M29" s="31"/>
      <c r="N29" s="31"/>
      <c r="O29" s="31"/>
      <c r="P29" s="31"/>
      <c r="Q29" s="31"/>
      <c r="R29" s="31"/>
      <c r="S29" s="31"/>
      <c r="T29" s="31"/>
      <c r="U29" s="31"/>
      <c r="V29" s="31"/>
      <c r="W29" s="31"/>
      <c r="X29" s="46"/>
      <c r="Y29" s="46"/>
      <c r="Z29" s="46"/>
      <c r="AA29" s="46"/>
      <c r="AB29" s="46"/>
      <c r="AC29" s="46"/>
    </row>
    <row r="30" spans="1:29" ht="39.950000000000003" customHeight="1" x14ac:dyDescent="0.45">
      <c r="A30" s="146"/>
      <c r="B30" s="149"/>
      <c r="C30" s="65">
        <v>27</v>
      </c>
      <c r="D30" s="74" t="s">
        <v>549</v>
      </c>
      <c r="E30" s="103" t="s">
        <v>550</v>
      </c>
      <c r="F30" s="64" t="s">
        <v>92</v>
      </c>
      <c r="G30" s="64" t="s">
        <v>40</v>
      </c>
      <c r="H30" s="93">
        <v>4.8099999999999996</v>
      </c>
      <c r="I30" s="32"/>
      <c r="J30" s="38">
        <f t="shared" si="0"/>
        <v>0</v>
      </c>
      <c r="K30" s="39" t="str">
        <f t="shared" si="1"/>
        <v>OK</v>
      </c>
      <c r="L30" s="31"/>
      <c r="M30" s="31"/>
      <c r="N30" s="31"/>
      <c r="O30" s="31"/>
      <c r="P30" s="31"/>
      <c r="Q30" s="31"/>
      <c r="R30" s="31"/>
      <c r="S30" s="31"/>
      <c r="T30" s="31"/>
      <c r="U30" s="31"/>
      <c r="V30" s="31"/>
      <c r="W30" s="31"/>
      <c r="X30" s="46"/>
      <c r="Y30" s="46"/>
      <c r="Z30" s="46"/>
      <c r="AA30" s="46"/>
      <c r="AB30" s="46"/>
      <c r="AC30" s="46"/>
    </row>
    <row r="31" spans="1:29" ht="39.950000000000003" customHeight="1" x14ac:dyDescent="0.45">
      <c r="A31" s="146"/>
      <c r="B31" s="149"/>
      <c r="C31" s="63">
        <v>28</v>
      </c>
      <c r="D31" s="76" t="s">
        <v>551</v>
      </c>
      <c r="E31" s="105" t="s">
        <v>552</v>
      </c>
      <c r="F31" s="49" t="s">
        <v>434</v>
      </c>
      <c r="G31" s="64" t="s">
        <v>40</v>
      </c>
      <c r="H31" s="93">
        <v>28.55</v>
      </c>
      <c r="I31" s="32"/>
      <c r="J31" s="38">
        <f t="shared" si="0"/>
        <v>0</v>
      </c>
      <c r="K31" s="39" t="str">
        <f t="shared" si="1"/>
        <v>OK</v>
      </c>
      <c r="L31" s="31"/>
      <c r="M31" s="31"/>
      <c r="N31" s="31"/>
      <c r="O31" s="31"/>
      <c r="P31" s="31"/>
      <c r="Q31" s="31"/>
      <c r="R31" s="31"/>
      <c r="S31" s="31"/>
      <c r="T31" s="31"/>
      <c r="U31" s="31"/>
      <c r="V31" s="31"/>
      <c r="W31" s="31"/>
      <c r="X31" s="46"/>
      <c r="Y31" s="46"/>
      <c r="Z31" s="46"/>
      <c r="AA31" s="46"/>
      <c r="AB31" s="46"/>
      <c r="AC31" s="46"/>
    </row>
    <row r="32" spans="1:29" ht="39.950000000000003" customHeight="1" x14ac:dyDescent="0.45">
      <c r="A32" s="146"/>
      <c r="B32" s="149"/>
      <c r="C32" s="66">
        <v>29</v>
      </c>
      <c r="D32" s="75" t="s">
        <v>454</v>
      </c>
      <c r="E32" s="104" t="s">
        <v>553</v>
      </c>
      <c r="F32" s="49" t="s">
        <v>434</v>
      </c>
      <c r="G32" s="49" t="s">
        <v>40</v>
      </c>
      <c r="H32" s="94">
        <v>7.23</v>
      </c>
      <c r="I32" s="32"/>
      <c r="J32" s="38">
        <f t="shared" si="0"/>
        <v>0</v>
      </c>
      <c r="K32" s="39" t="str">
        <f t="shared" si="1"/>
        <v>OK</v>
      </c>
      <c r="L32" s="31"/>
      <c r="M32" s="31"/>
      <c r="N32" s="31"/>
      <c r="O32" s="31"/>
      <c r="P32" s="31"/>
      <c r="Q32" s="31"/>
      <c r="R32" s="31"/>
      <c r="S32" s="31"/>
      <c r="T32" s="31"/>
      <c r="U32" s="31"/>
      <c r="V32" s="31"/>
      <c r="W32" s="31"/>
      <c r="X32" s="46"/>
      <c r="Y32" s="46"/>
      <c r="Z32" s="46"/>
      <c r="AA32" s="46"/>
      <c r="AB32" s="46"/>
      <c r="AC32" s="46"/>
    </row>
    <row r="33" spans="1:29" ht="39.950000000000003" customHeight="1" x14ac:dyDescent="0.45">
      <c r="A33" s="146"/>
      <c r="B33" s="149"/>
      <c r="C33" s="65">
        <v>30</v>
      </c>
      <c r="D33" s="75" t="s">
        <v>554</v>
      </c>
      <c r="E33" s="104" t="s">
        <v>555</v>
      </c>
      <c r="F33" s="48" t="s">
        <v>35</v>
      </c>
      <c r="G33" s="48" t="s">
        <v>40</v>
      </c>
      <c r="H33" s="94">
        <v>0.54</v>
      </c>
      <c r="I33" s="32"/>
      <c r="J33" s="38">
        <f t="shared" si="0"/>
        <v>0</v>
      </c>
      <c r="K33" s="39" t="str">
        <f t="shared" si="1"/>
        <v>OK</v>
      </c>
      <c r="L33" s="31"/>
      <c r="M33" s="31"/>
      <c r="N33" s="31"/>
      <c r="O33" s="31"/>
      <c r="P33" s="31"/>
      <c r="Q33" s="31"/>
      <c r="R33" s="31"/>
      <c r="S33" s="31"/>
      <c r="T33" s="31"/>
      <c r="U33" s="31"/>
      <c r="V33" s="31"/>
      <c r="W33" s="31"/>
      <c r="X33" s="46"/>
      <c r="Y33" s="46"/>
      <c r="Z33" s="46"/>
      <c r="AA33" s="46"/>
      <c r="AB33" s="46"/>
      <c r="AC33" s="46"/>
    </row>
    <row r="34" spans="1:29" ht="39.950000000000003" customHeight="1" x14ac:dyDescent="0.45">
      <c r="A34" s="146"/>
      <c r="B34" s="149"/>
      <c r="C34" s="65">
        <v>31</v>
      </c>
      <c r="D34" s="75" t="s">
        <v>556</v>
      </c>
      <c r="E34" s="104" t="s">
        <v>557</v>
      </c>
      <c r="F34" s="48" t="s">
        <v>35</v>
      </c>
      <c r="G34" s="48" t="s">
        <v>40</v>
      </c>
      <c r="H34" s="94">
        <v>0.25</v>
      </c>
      <c r="I34" s="32"/>
      <c r="J34" s="38">
        <f t="shared" si="0"/>
        <v>0</v>
      </c>
      <c r="K34" s="39" t="str">
        <f t="shared" si="1"/>
        <v>OK</v>
      </c>
      <c r="L34" s="31"/>
      <c r="M34" s="31"/>
      <c r="N34" s="31"/>
      <c r="O34" s="31"/>
      <c r="P34" s="31"/>
      <c r="Q34" s="31"/>
      <c r="R34" s="31"/>
      <c r="S34" s="31"/>
      <c r="T34" s="31"/>
      <c r="U34" s="31"/>
      <c r="V34" s="31"/>
      <c r="W34" s="31"/>
      <c r="X34" s="46"/>
      <c r="Y34" s="46"/>
      <c r="Z34" s="46"/>
      <c r="AA34" s="46"/>
      <c r="AB34" s="46"/>
      <c r="AC34" s="46"/>
    </row>
    <row r="35" spans="1:29" ht="39.950000000000003" customHeight="1" x14ac:dyDescent="0.45">
      <c r="A35" s="146"/>
      <c r="B35" s="149"/>
      <c r="C35" s="65">
        <v>32</v>
      </c>
      <c r="D35" s="75" t="s">
        <v>558</v>
      </c>
      <c r="E35" s="104" t="s">
        <v>559</v>
      </c>
      <c r="F35" s="48" t="s">
        <v>35</v>
      </c>
      <c r="G35" s="48" t="s">
        <v>40</v>
      </c>
      <c r="H35" s="94">
        <v>0.44</v>
      </c>
      <c r="I35" s="32"/>
      <c r="J35" s="38">
        <f t="shared" si="0"/>
        <v>0</v>
      </c>
      <c r="K35" s="39" t="str">
        <f t="shared" si="1"/>
        <v>OK</v>
      </c>
      <c r="L35" s="31"/>
      <c r="M35" s="31"/>
      <c r="N35" s="31"/>
      <c r="O35" s="31"/>
      <c r="P35" s="31"/>
      <c r="Q35" s="31"/>
      <c r="R35" s="31"/>
      <c r="S35" s="31"/>
      <c r="T35" s="31"/>
      <c r="U35" s="31"/>
      <c r="V35" s="31"/>
      <c r="W35" s="31"/>
      <c r="X35" s="46"/>
      <c r="Y35" s="46"/>
      <c r="Z35" s="46"/>
      <c r="AA35" s="46"/>
      <c r="AB35" s="46"/>
      <c r="AC35" s="46"/>
    </row>
    <row r="36" spans="1:29" ht="39.950000000000003" customHeight="1" x14ac:dyDescent="0.45">
      <c r="A36" s="146"/>
      <c r="B36" s="149"/>
      <c r="C36" s="65">
        <v>33</v>
      </c>
      <c r="D36" s="75" t="s">
        <v>560</v>
      </c>
      <c r="E36" s="104" t="s">
        <v>561</v>
      </c>
      <c r="F36" s="48" t="s">
        <v>35</v>
      </c>
      <c r="G36" s="48" t="s">
        <v>40</v>
      </c>
      <c r="H36" s="94">
        <v>0.52</v>
      </c>
      <c r="I36" s="32"/>
      <c r="J36" s="38">
        <f t="shared" si="0"/>
        <v>0</v>
      </c>
      <c r="K36" s="39" t="str">
        <f t="shared" si="1"/>
        <v>OK</v>
      </c>
      <c r="L36" s="31"/>
      <c r="M36" s="31"/>
      <c r="N36" s="31"/>
      <c r="O36" s="31"/>
      <c r="P36" s="31"/>
      <c r="Q36" s="31"/>
      <c r="R36" s="31"/>
      <c r="S36" s="31"/>
      <c r="T36" s="31"/>
      <c r="U36" s="31"/>
      <c r="V36" s="31"/>
      <c r="W36" s="31"/>
      <c r="X36" s="46"/>
      <c r="Y36" s="46"/>
      <c r="Z36" s="46"/>
      <c r="AA36" s="46"/>
      <c r="AB36" s="46"/>
      <c r="AC36" s="46"/>
    </row>
    <row r="37" spans="1:29" ht="39.950000000000003" customHeight="1" x14ac:dyDescent="0.45">
      <c r="A37" s="146"/>
      <c r="B37" s="149"/>
      <c r="C37" s="65">
        <v>34</v>
      </c>
      <c r="D37" s="75" t="s">
        <v>562</v>
      </c>
      <c r="E37" s="104" t="s">
        <v>563</v>
      </c>
      <c r="F37" s="48" t="s">
        <v>35</v>
      </c>
      <c r="G37" s="48" t="s">
        <v>40</v>
      </c>
      <c r="H37" s="94">
        <v>0.71</v>
      </c>
      <c r="I37" s="32"/>
      <c r="J37" s="38">
        <f t="shared" si="0"/>
        <v>0</v>
      </c>
      <c r="K37" s="39" t="str">
        <f t="shared" si="1"/>
        <v>OK</v>
      </c>
      <c r="L37" s="31"/>
      <c r="M37" s="31"/>
      <c r="N37" s="31"/>
      <c r="O37" s="31"/>
      <c r="P37" s="31"/>
      <c r="Q37" s="31"/>
      <c r="R37" s="31"/>
      <c r="S37" s="31"/>
      <c r="T37" s="31"/>
      <c r="U37" s="31"/>
      <c r="V37" s="31"/>
      <c r="W37" s="31"/>
      <c r="X37" s="46"/>
      <c r="Y37" s="46"/>
      <c r="Z37" s="46"/>
      <c r="AA37" s="46"/>
      <c r="AB37" s="46"/>
      <c r="AC37" s="46"/>
    </row>
    <row r="38" spans="1:29" ht="39.950000000000003" customHeight="1" x14ac:dyDescent="0.45">
      <c r="A38" s="146"/>
      <c r="B38" s="149"/>
      <c r="C38" s="65">
        <v>35</v>
      </c>
      <c r="D38" s="75" t="s">
        <v>564</v>
      </c>
      <c r="E38" s="104" t="s">
        <v>565</v>
      </c>
      <c r="F38" s="48" t="s">
        <v>35</v>
      </c>
      <c r="G38" s="48" t="s">
        <v>40</v>
      </c>
      <c r="H38" s="94">
        <v>0.42</v>
      </c>
      <c r="I38" s="32"/>
      <c r="J38" s="38">
        <f t="shared" si="0"/>
        <v>0</v>
      </c>
      <c r="K38" s="39" t="str">
        <f t="shared" si="1"/>
        <v>OK</v>
      </c>
      <c r="L38" s="31"/>
      <c r="M38" s="31"/>
      <c r="N38" s="31"/>
      <c r="O38" s="31"/>
      <c r="P38" s="31"/>
      <c r="Q38" s="31"/>
      <c r="R38" s="31"/>
      <c r="S38" s="31"/>
      <c r="T38" s="31"/>
      <c r="U38" s="31"/>
      <c r="V38" s="31"/>
      <c r="W38" s="31"/>
      <c r="X38" s="46"/>
      <c r="Y38" s="46"/>
      <c r="Z38" s="46"/>
      <c r="AA38" s="46"/>
      <c r="AB38" s="46"/>
      <c r="AC38" s="46"/>
    </row>
    <row r="39" spans="1:29" ht="39.950000000000003" customHeight="1" x14ac:dyDescent="0.45">
      <c r="A39" s="146"/>
      <c r="B39" s="149"/>
      <c r="C39" s="65">
        <v>36</v>
      </c>
      <c r="D39" s="75" t="s">
        <v>566</v>
      </c>
      <c r="E39" s="104" t="s">
        <v>567</v>
      </c>
      <c r="F39" s="48" t="s">
        <v>35</v>
      </c>
      <c r="G39" s="48" t="s">
        <v>40</v>
      </c>
      <c r="H39" s="94">
        <v>0.38</v>
      </c>
      <c r="I39" s="32"/>
      <c r="J39" s="38">
        <f t="shared" si="0"/>
        <v>0</v>
      </c>
      <c r="K39" s="39" t="str">
        <f t="shared" si="1"/>
        <v>OK</v>
      </c>
      <c r="L39" s="31"/>
      <c r="M39" s="31"/>
      <c r="N39" s="31"/>
      <c r="O39" s="31"/>
      <c r="P39" s="31"/>
      <c r="Q39" s="31"/>
      <c r="R39" s="31"/>
      <c r="S39" s="31"/>
      <c r="T39" s="31"/>
      <c r="U39" s="31"/>
      <c r="V39" s="31"/>
      <c r="W39" s="31"/>
      <c r="X39" s="46"/>
      <c r="Y39" s="46"/>
      <c r="Z39" s="46"/>
      <c r="AA39" s="46"/>
      <c r="AB39" s="46"/>
      <c r="AC39" s="46"/>
    </row>
    <row r="40" spans="1:29" ht="39.950000000000003" customHeight="1" x14ac:dyDescent="0.45">
      <c r="A40" s="146"/>
      <c r="B40" s="149"/>
      <c r="C40" s="65">
        <v>37</v>
      </c>
      <c r="D40" s="75" t="s">
        <v>568</v>
      </c>
      <c r="E40" s="104" t="s">
        <v>569</v>
      </c>
      <c r="F40" s="48" t="s">
        <v>35</v>
      </c>
      <c r="G40" s="48" t="s">
        <v>40</v>
      </c>
      <c r="H40" s="94">
        <v>0.56000000000000005</v>
      </c>
      <c r="I40" s="32"/>
      <c r="J40" s="38">
        <f t="shared" si="0"/>
        <v>0</v>
      </c>
      <c r="K40" s="39" t="str">
        <f t="shared" si="1"/>
        <v>OK</v>
      </c>
      <c r="L40" s="31"/>
      <c r="M40" s="31"/>
      <c r="N40" s="31"/>
      <c r="O40" s="31"/>
      <c r="P40" s="31"/>
      <c r="Q40" s="31"/>
      <c r="R40" s="31"/>
      <c r="S40" s="31"/>
      <c r="T40" s="31"/>
      <c r="U40" s="31"/>
      <c r="V40" s="31"/>
      <c r="W40" s="31"/>
      <c r="X40" s="46"/>
      <c r="Y40" s="46"/>
      <c r="Z40" s="46"/>
      <c r="AA40" s="46"/>
      <c r="AB40" s="46"/>
      <c r="AC40" s="46"/>
    </row>
    <row r="41" spans="1:29" ht="39.950000000000003" customHeight="1" x14ac:dyDescent="0.45">
      <c r="A41" s="146"/>
      <c r="B41" s="149"/>
      <c r="C41" s="65">
        <v>38</v>
      </c>
      <c r="D41" s="75" t="s">
        <v>570</v>
      </c>
      <c r="E41" s="104" t="s">
        <v>571</v>
      </c>
      <c r="F41" s="48" t="s">
        <v>35</v>
      </c>
      <c r="G41" s="48" t="s">
        <v>40</v>
      </c>
      <c r="H41" s="94">
        <v>0.6</v>
      </c>
      <c r="I41" s="32"/>
      <c r="J41" s="38">
        <f t="shared" si="0"/>
        <v>0</v>
      </c>
      <c r="K41" s="39" t="str">
        <f t="shared" si="1"/>
        <v>OK</v>
      </c>
      <c r="L41" s="31"/>
      <c r="M41" s="31"/>
      <c r="N41" s="31"/>
      <c r="O41" s="31"/>
      <c r="P41" s="31"/>
      <c r="Q41" s="31"/>
      <c r="R41" s="31"/>
      <c r="S41" s="31"/>
      <c r="T41" s="31"/>
      <c r="U41" s="31"/>
      <c r="V41" s="31"/>
      <c r="W41" s="31"/>
      <c r="X41" s="46"/>
      <c r="Y41" s="46"/>
      <c r="Z41" s="46"/>
      <c r="AA41" s="46"/>
      <c r="AB41" s="46"/>
      <c r="AC41" s="46"/>
    </row>
    <row r="42" spans="1:29" ht="39.950000000000003" customHeight="1" x14ac:dyDescent="0.45">
      <c r="A42" s="146"/>
      <c r="B42" s="149"/>
      <c r="C42" s="65">
        <v>39</v>
      </c>
      <c r="D42" s="75" t="s">
        <v>572</v>
      </c>
      <c r="E42" s="104" t="s">
        <v>573</v>
      </c>
      <c r="F42" s="48" t="s">
        <v>35</v>
      </c>
      <c r="G42" s="48" t="s">
        <v>40</v>
      </c>
      <c r="H42" s="94">
        <v>0.47</v>
      </c>
      <c r="I42" s="32"/>
      <c r="J42" s="38">
        <f t="shared" si="0"/>
        <v>0</v>
      </c>
      <c r="K42" s="39" t="str">
        <f t="shared" si="1"/>
        <v>OK</v>
      </c>
      <c r="L42" s="31"/>
      <c r="M42" s="31"/>
      <c r="N42" s="31"/>
      <c r="O42" s="31"/>
      <c r="P42" s="31"/>
      <c r="Q42" s="31"/>
      <c r="R42" s="31"/>
      <c r="S42" s="31"/>
      <c r="T42" s="31"/>
      <c r="U42" s="31"/>
      <c r="V42" s="31"/>
      <c r="W42" s="31"/>
      <c r="X42" s="46"/>
      <c r="Y42" s="46"/>
      <c r="Z42" s="46"/>
      <c r="AA42" s="46"/>
      <c r="AB42" s="46"/>
      <c r="AC42" s="46"/>
    </row>
    <row r="43" spans="1:29" ht="39.950000000000003" customHeight="1" x14ac:dyDescent="0.45">
      <c r="A43" s="146"/>
      <c r="B43" s="149"/>
      <c r="C43" s="65">
        <v>40</v>
      </c>
      <c r="D43" s="75" t="s">
        <v>54</v>
      </c>
      <c r="E43" s="104" t="s">
        <v>574</v>
      </c>
      <c r="F43" s="48" t="s">
        <v>35</v>
      </c>
      <c r="G43" s="48" t="s">
        <v>40</v>
      </c>
      <c r="H43" s="94">
        <v>0.61</v>
      </c>
      <c r="I43" s="32"/>
      <c r="J43" s="38">
        <f t="shared" si="0"/>
        <v>0</v>
      </c>
      <c r="K43" s="39" t="str">
        <f t="shared" si="1"/>
        <v>OK</v>
      </c>
      <c r="L43" s="31"/>
      <c r="M43" s="31"/>
      <c r="N43" s="31"/>
      <c r="O43" s="31"/>
      <c r="P43" s="31"/>
      <c r="Q43" s="31"/>
      <c r="R43" s="31"/>
      <c r="S43" s="31"/>
      <c r="T43" s="31"/>
      <c r="U43" s="31"/>
      <c r="V43" s="31"/>
      <c r="W43" s="31"/>
      <c r="X43" s="46"/>
      <c r="Y43" s="46"/>
      <c r="Z43" s="46"/>
      <c r="AA43" s="46"/>
      <c r="AB43" s="46"/>
      <c r="AC43" s="46"/>
    </row>
    <row r="44" spans="1:29" ht="39.950000000000003" customHeight="1" x14ac:dyDescent="0.45">
      <c r="A44" s="146"/>
      <c r="B44" s="149"/>
      <c r="C44" s="65">
        <v>41</v>
      </c>
      <c r="D44" s="75" t="s">
        <v>55</v>
      </c>
      <c r="E44" s="104" t="s">
        <v>575</v>
      </c>
      <c r="F44" s="48" t="s">
        <v>35</v>
      </c>
      <c r="G44" s="48" t="s">
        <v>40</v>
      </c>
      <c r="H44" s="94">
        <v>0.97</v>
      </c>
      <c r="I44" s="32"/>
      <c r="J44" s="38">
        <f t="shared" si="0"/>
        <v>0</v>
      </c>
      <c r="K44" s="39" t="str">
        <f t="shared" si="1"/>
        <v>OK</v>
      </c>
      <c r="L44" s="31"/>
      <c r="M44" s="31"/>
      <c r="N44" s="31"/>
      <c r="O44" s="31"/>
      <c r="P44" s="31"/>
      <c r="Q44" s="31"/>
      <c r="R44" s="31"/>
      <c r="S44" s="31"/>
      <c r="T44" s="31"/>
      <c r="U44" s="31"/>
      <c r="V44" s="31"/>
      <c r="W44" s="31"/>
      <c r="X44" s="46"/>
      <c r="Y44" s="46"/>
      <c r="Z44" s="46"/>
      <c r="AA44" s="46"/>
      <c r="AB44" s="46"/>
      <c r="AC44" s="46"/>
    </row>
    <row r="45" spans="1:29" ht="39.950000000000003" customHeight="1" x14ac:dyDescent="0.45">
      <c r="A45" s="146"/>
      <c r="B45" s="149"/>
      <c r="C45" s="65">
        <v>42</v>
      </c>
      <c r="D45" s="75" t="s">
        <v>56</v>
      </c>
      <c r="E45" s="104" t="s">
        <v>576</v>
      </c>
      <c r="F45" s="48" t="s">
        <v>35</v>
      </c>
      <c r="G45" s="48" t="s">
        <v>40</v>
      </c>
      <c r="H45" s="94">
        <v>0.23</v>
      </c>
      <c r="I45" s="32"/>
      <c r="J45" s="38">
        <f t="shared" si="0"/>
        <v>0</v>
      </c>
      <c r="K45" s="39" t="str">
        <f t="shared" si="1"/>
        <v>OK</v>
      </c>
      <c r="L45" s="31"/>
      <c r="M45" s="31"/>
      <c r="N45" s="31"/>
      <c r="O45" s="31"/>
      <c r="P45" s="31"/>
      <c r="Q45" s="31"/>
      <c r="R45" s="31"/>
      <c r="S45" s="31"/>
      <c r="T45" s="31"/>
      <c r="U45" s="31"/>
      <c r="V45" s="31"/>
      <c r="W45" s="31"/>
      <c r="X45" s="46"/>
      <c r="Y45" s="46"/>
      <c r="Z45" s="46"/>
      <c r="AA45" s="46"/>
      <c r="AB45" s="46"/>
      <c r="AC45" s="46"/>
    </row>
    <row r="46" spans="1:29" ht="39.950000000000003" customHeight="1" x14ac:dyDescent="0.45">
      <c r="A46" s="146"/>
      <c r="B46" s="149"/>
      <c r="C46" s="65">
        <v>43</v>
      </c>
      <c r="D46" s="75" t="s">
        <v>57</v>
      </c>
      <c r="E46" s="104" t="s">
        <v>577</v>
      </c>
      <c r="F46" s="48" t="s">
        <v>35</v>
      </c>
      <c r="G46" s="48" t="s">
        <v>40</v>
      </c>
      <c r="H46" s="94">
        <v>0.4</v>
      </c>
      <c r="I46" s="32"/>
      <c r="J46" s="38">
        <f t="shared" si="0"/>
        <v>0</v>
      </c>
      <c r="K46" s="39" t="str">
        <f t="shared" si="1"/>
        <v>OK</v>
      </c>
      <c r="L46" s="31"/>
      <c r="M46" s="31"/>
      <c r="N46" s="31"/>
      <c r="O46" s="31"/>
      <c r="P46" s="31"/>
      <c r="Q46" s="31"/>
      <c r="R46" s="31"/>
      <c r="S46" s="31"/>
      <c r="T46" s="31"/>
      <c r="U46" s="31"/>
      <c r="V46" s="31"/>
      <c r="W46" s="31"/>
      <c r="X46" s="46"/>
      <c r="Y46" s="46"/>
      <c r="Z46" s="46"/>
      <c r="AA46" s="46"/>
      <c r="AB46" s="46"/>
      <c r="AC46" s="46"/>
    </row>
    <row r="47" spans="1:29" ht="39.950000000000003" customHeight="1" x14ac:dyDescent="0.45">
      <c r="A47" s="146"/>
      <c r="B47" s="149"/>
      <c r="C47" s="65">
        <v>44</v>
      </c>
      <c r="D47" s="75" t="s">
        <v>578</v>
      </c>
      <c r="E47" s="104" t="s">
        <v>579</v>
      </c>
      <c r="F47" s="48" t="s">
        <v>35</v>
      </c>
      <c r="G47" s="48" t="s">
        <v>40</v>
      </c>
      <c r="H47" s="94">
        <v>0.38</v>
      </c>
      <c r="I47" s="32"/>
      <c r="J47" s="38">
        <f t="shared" si="0"/>
        <v>0</v>
      </c>
      <c r="K47" s="39" t="str">
        <f t="shared" si="1"/>
        <v>OK</v>
      </c>
      <c r="L47" s="31"/>
      <c r="M47" s="31"/>
      <c r="N47" s="31"/>
      <c r="O47" s="31"/>
      <c r="P47" s="31"/>
      <c r="Q47" s="31"/>
      <c r="R47" s="31"/>
      <c r="S47" s="31"/>
      <c r="T47" s="31"/>
      <c r="U47" s="31"/>
      <c r="V47" s="31"/>
      <c r="W47" s="31"/>
      <c r="X47" s="46"/>
      <c r="Y47" s="46"/>
      <c r="Z47" s="46"/>
      <c r="AA47" s="46"/>
      <c r="AB47" s="46"/>
      <c r="AC47" s="46"/>
    </row>
    <row r="48" spans="1:29" ht="39.950000000000003" customHeight="1" x14ac:dyDescent="0.45">
      <c r="A48" s="146"/>
      <c r="B48" s="149"/>
      <c r="C48" s="65">
        <v>45</v>
      </c>
      <c r="D48" s="75" t="s">
        <v>58</v>
      </c>
      <c r="E48" s="104" t="s">
        <v>580</v>
      </c>
      <c r="F48" s="48" t="s">
        <v>35</v>
      </c>
      <c r="G48" s="48" t="s">
        <v>40</v>
      </c>
      <c r="H48" s="94">
        <v>0.04</v>
      </c>
      <c r="I48" s="32"/>
      <c r="J48" s="38">
        <f t="shared" si="0"/>
        <v>0</v>
      </c>
      <c r="K48" s="39" t="str">
        <f t="shared" si="1"/>
        <v>OK</v>
      </c>
      <c r="L48" s="31"/>
      <c r="M48" s="31"/>
      <c r="N48" s="31"/>
      <c r="O48" s="31"/>
      <c r="P48" s="31"/>
      <c r="Q48" s="31"/>
      <c r="R48" s="31"/>
      <c r="S48" s="31"/>
      <c r="T48" s="31"/>
      <c r="U48" s="31"/>
      <c r="V48" s="31"/>
      <c r="W48" s="31"/>
      <c r="X48" s="46"/>
      <c r="Y48" s="46"/>
      <c r="Z48" s="46"/>
      <c r="AA48" s="46"/>
      <c r="AB48" s="46"/>
      <c r="AC48" s="46"/>
    </row>
    <row r="49" spans="1:29" ht="39.950000000000003" customHeight="1" x14ac:dyDescent="0.45">
      <c r="A49" s="146"/>
      <c r="B49" s="149"/>
      <c r="C49" s="65">
        <v>46</v>
      </c>
      <c r="D49" s="75" t="s">
        <v>59</v>
      </c>
      <c r="E49" s="104" t="s">
        <v>581</v>
      </c>
      <c r="F49" s="48" t="s">
        <v>35</v>
      </c>
      <c r="G49" s="48" t="s">
        <v>40</v>
      </c>
      <c r="H49" s="94">
        <v>0.49</v>
      </c>
      <c r="I49" s="32"/>
      <c r="J49" s="38">
        <f t="shared" si="0"/>
        <v>0</v>
      </c>
      <c r="K49" s="39" t="str">
        <f t="shared" si="1"/>
        <v>OK</v>
      </c>
      <c r="L49" s="31"/>
      <c r="M49" s="31"/>
      <c r="N49" s="31"/>
      <c r="O49" s="31"/>
      <c r="P49" s="31"/>
      <c r="Q49" s="31"/>
      <c r="R49" s="31"/>
      <c r="S49" s="31"/>
      <c r="T49" s="31"/>
      <c r="U49" s="31"/>
      <c r="V49" s="31"/>
      <c r="W49" s="31"/>
      <c r="X49" s="46"/>
      <c r="Y49" s="46"/>
      <c r="Z49" s="46"/>
      <c r="AA49" s="46"/>
      <c r="AB49" s="46"/>
      <c r="AC49" s="46"/>
    </row>
    <row r="50" spans="1:29" ht="39.950000000000003" customHeight="1" x14ac:dyDescent="0.45">
      <c r="A50" s="146"/>
      <c r="B50" s="149"/>
      <c r="C50" s="65">
        <v>47</v>
      </c>
      <c r="D50" s="75" t="s">
        <v>60</v>
      </c>
      <c r="E50" s="104" t="s">
        <v>582</v>
      </c>
      <c r="F50" s="48" t="s">
        <v>35</v>
      </c>
      <c r="G50" s="48" t="s">
        <v>40</v>
      </c>
      <c r="H50" s="94">
        <v>0.54</v>
      </c>
      <c r="I50" s="32"/>
      <c r="J50" s="38">
        <f t="shared" si="0"/>
        <v>0</v>
      </c>
      <c r="K50" s="39" t="str">
        <f t="shared" si="1"/>
        <v>OK</v>
      </c>
      <c r="L50" s="31"/>
      <c r="M50" s="31"/>
      <c r="N50" s="31"/>
      <c r="O50" s="31"/>
      <c r="P50" s="31"/>
      <c r="Q50" s="31"/>
      <c r="R50" s="31"/>
      <c r="S50" s="31"/>
      <c r="T50" s="31"/>
      <c r="U50" s="31"/>
      <c r="V50" s="31"/>
      <c r="W50" s="31"/>
      <c r="X50" s="46"/>
      <c r="Y50" s="46"/>
      <c r="Z50" s="46"/>
      <c r="AA50" s="46"/>
      <c r="AB50" s="46"/>
      <c r="AC50" s="46"/>
    </row>
    <row r="51" spans="1:29" ht="39.950000000000003" customHeight="1" x14ac:dyDescent="0.45">
      <c r="A51" s="146"/>
      <c r="B51" s="149"/>
      <c r="C51" s="65">
        <v>48</v>
      </c>
      <c r="D51" s="75" t="s">
        <v>61</v>
      </c>
      <c r="E51" s="104" t="s">
        <v>583</v>
      </c>
      <c r="F51" s="48" t="s">
        <v>35</v>
      </c>
      <c r="G51" s="48" t="s">
        <v>40</v>
      </c>
      <c r="H51" s="94">
        <v>0.54</v>
      </c>
      <c r="I51" s="32"/>
      <c r="J51" s="38">
        <f t="shared" si="0"/>
        <v>0</v>
      </c>
      <c r="K51" s="39" t="str">
        <f t="shared" si="1"/>
        <v>OK</v>
      </c>
      <c r="L51" s="31"/>
      <c r="M51" s="31"/>
      <c r="N51" s="31"/>
      <c r="O51" s="31"/>
      <c r="P51" s="31"/>
      <c r="Q51" s="31"/>
      <c r="R51" s="31"/>
      <c r="S51" s="31"/>
      <c r="T51" s="31"/>
      <c r="U51" s="31"/>
      <c r="V51" s="31"/>
      <c r="W51" s="31"/>
      <c r="X51" s="46"/>
      <c r="Y51" s="46"/>
      <c r="Z51" s="46"/>
      <c r="AA51" s="46"/>
      <c r="AB51" s="46"/>
      <c r="AC51" s="46"/>
    </row>
    <row r="52" spans="1:29" ht="39.950000000000003" customHeight="1" x14ac:dyDescent="0.45">
      <c r="A52" s="146"/>
      <c r="B52" s="149"/>
      <c r="C52" s="65">
        <v>49</v>
      </c>
      <c r="D52" s="75" t="s">
        <v>62</v>
      </c>
      <c r="E52" s="104" t="s">
        <v>584</v>
      </c>
      <c r="F52" s="48" t="s">
        <v>35</v>
      </c>
      <c r="G52" s="48" t="s">
        <v>40</v>
      </c>
      <c r="H52" s="94">
        <v>0.56000000000000005</v>
      </c>
      <c r="I52" s="32"/>
      <c r="J52" s="38">
        <f t="shared" si="0"/>
        <v>0</v>
      </c>
      <c r="K52" s="39" t="str">
        <f t="shared" si="1"/>
        <v>OK</v>
      </c>
      <c r="L52" s="31"/>
      <c r="M52" s="31"/>
      <c r="N52" s="31"/>
      <c r="O52" s="31"/>
      <c r="P52" s="31"/>
      <c r="Q52" s="31"/>
      <c r="R52" s="31"/>
      <c r="S52" s="31"/>
      <c r="T52" s="31"/>
      <c r="U52" s="31"/>
      <c r="V52" s="31"/>
      <c r="W52" s="31"/>
      <c r="X52" s="46"/>
      <c r="Y52" s="46"/>
      <c r="Z52" s="46"/>
      <c r="AA52" s="46"/>
      <c r="AB52" s="46"/>
      <c r="AC52" s="46"/>
    </row>
    <row r="53" spans="1:29" ht="39.950000000000003" customHeight="1" x14ac:dyDescent="0.45">
      <c r="A53" s="146"/>
      <c r="B53" s="149"/>
      <c r="C53" s="65">
        <v>50</v>
      </c>
      <c r="D53" s="75" t="s">
        <v>67</v>
      </c>
      <c r="E53" s="104" t="s">
        <v>585</v>
      </c>
      <c r="F53" s="48" t="s">
        <v>35</v>
      </c>
      <c r="G53" s="48" t="s">
        <v>40</v>
      </c>
      <c r="H53" s="94">
        <v>0.25</v>
      </c>
      <c r="I53" s="32"/>
      <c r="J53" s="38">
        <f t="shared" si="0"/>
        <v>0</v>
      </c>
      <c r="K53" s="39" t="str">
        <f t="shared" si="1"/>
        <v>OK</v>
      </c>
      <c r="L53" s="31"/>
      <c r="M53" s="31"/>
      <c r="N53" s="31"/>
      <c r="O53" s="31"/>
      <c r="P53" s="31"/>
      <c r="Q53" s="31"/>
      <c r="R53" s="31"/>
      <c r="S53" s="31"/>
      <c r="T53" s="31"/>
      <c r="U53" s="31"/>
      <c r="V53" s="31"/>
      <c r="W53" s="31"/>
      <c r="X53" s="46"/>
      <c r="Y53" s="46"/>
      <c r="Z53" s="46"/>
      <c r="AA53" s="46"/>
      <c r="AB53" s="46"/>
      <c r="AC53" s="46"/>
    </row>
    <row r="54" spans="1:29" ht="39.950000000000003" customHeight="1" x14ac:dyDescent="0.45">
      <c r="A54" s="146"/>
      <c r="B54" s="149"/>
      <c r="C54" s="65">
        <v>51</v>
      </c>
      <c r="D54" s="75" t="s">
        <v>66</v>
      </c>
      <c r="E54" s="104" t="s">
        <v>586</v>
      </c>
      <c r="F54" s="48" t="s">
        <v>35</v>
      </c>
      <c r="G54" s="48" t="s">
        <v>40</v>
      </c>
      <c r="H54" s="94">
        <v>0.55000000000000004</v>
      </c>
      <c r="I54" s="32"/>
      <c r="J54" s="38">
        <f t="shared" si="0"/>
        <v>0</v>
      </c>
      <c r="K54" s="39" t="str">
        <f t="shared" si="1"/>
        <v>OK</v>
      </c>
      <c r="L54" s="31"/>
      <c r="M54" s="31"/>
      <c r="N54" s="31"/>
      <c r="O54" s="31"/>
      <c r="P54" s="31"/>
      <c r="Q54" s="31"/>
      <c r="R54" s="31"/>
      <c r="S54" s="31"/>
      <c r="T54" s="31"/>
      <c r="U54" s="31"/>
      <c r="V54" s="31"/>
      <c r="W54" s="31"/>
      <c r="X54" s="46"/>
      <c r="Y54" s="46"/>
      <c r="Z54" s="46"/>
      <c r="AA54" s="46"/>
      <c r="AB54" s="46"/>
      <c r="AC54" s="46"/>
    </row>
    <row r="55" spans="1:29" ht="39.950000000000003" customHeight="1" x14ac:dyDescent="0.45">
      <c r="A55" s="146"/>
      <c r="B55" s="149"/>
      <c r="C55" s="65">
        <v>52</v>
      </c>
      <c r="D55" s="75" t="s">
        <v>68</v>
      </c>
      <c r="E55" s="104" t="s">
        <v>587</v>
      </c>
      <c r="F55" s="48" t="s">
        <v>35</v>
      </c>
      <c r="G55" s="48" t="s">
        <v>40</v>
      </c>
      <c r="H55" s="94">
        <v>0.6</v>
      </c>
      <c r="I55" s="32"/>
      <c r="J55" s="38">
        <f t="shared" si="0"/>
        <v>0</v>
      </c>
      <c r="K55" s="39" t="str">
        <f t="shared" si="1"/>
        <v>OK</v>
      </c>
      <c r="L55" s="31"/>
      <c r="M55" s="31"/>
      <c r="N55" s="31"/>
      <c r="O55" s="31"/>
      <c r="P55" s="31"/>
      <c r="Q55" s="31"/>
      <c r="R55" s="31"/>
      <c r="S55" s="31"/>
      <c r="T55" s="31"/>
      <c r="U55" s="31"/>
      <c r="V55" s="31"/>
      <c r="W55" s="31"/>
      <c r="X55" s="46"/>
      <c r="Y55" s="46"/>
      <c r="Z55" s="46"/>
      <c r="AA55" s="46"/>
      <c r="AB55" s="46"/>
      <c r="AC55" s="46"/>
    </row>
    <row r="56" spans="1:29" ht="39.950000000000003" customHeight="1" x14ac:dyDescent="0.45">
      <c r="A56" s="146"/>
      <c r="B56" s="149"/>
      <c r="C56" s="65">
        <v>53</v>
      </c>
      <c r="D56" s="75" t="s">
        <v>69</v>
      </c>
      <c r="E56" s="104" t="s">
        <v>588</v>
      </c>
      <c r="F56" s="48" t="s">
        <v>35</v>
      </c>
      <c r="G56" s="48" t="s">
        <v>40</v>
      </c>
      <c r="H56" s="94">
        <v>0.03</v>
      </c>
      <c r="I56" s="32"/>
      <c r="J56" s="38">
        <f t="shared" si="0"/>
        <v>0</v>
      </c>
      <c r="K56" s="39" t="str">
        <f t="shared" si="1"/>
        <v>OK</v>
      </c>
      <c r="L56" s="31"/>
      <c r="M56" s="31"/>
      <c r="N56" s="31"/>
      <c r="O56" s="31"/>
      <c r="P56" s="31"/>
      <c r="Q56" s="31"/>
      <c r="R56" s="31"/>
      <c r="S56" s="31"/>
      <c r="T56" s="31"/>
      <c r="U56" s="31"/>
      <c r="V56" s="31"/>
      <c r="W56" s="31"/>
      <c r="X56" s="46"/>
      <c r="Y56" s="46"/>
      <c r="Z56" s="46"/>
      <c r="AA56" s="46"/>
      <c r="AB56" s="46"/>
      <c r="AC56" s="46"/>
    </row>
    <row r="57" spans="1:29" ht="39.950000000000003" customHeight="1" x14ac:dyDescent="0.45">
      <c r="A57" s="146"/>
      <c r="B57" s="149"/>
      <c r="C57" s="65">
        <v>54</v>
      </c>
      <c r="D57" s="75" t="s">
        <v>70</v>
      </c>
      <c r="E57" s="104" t="s">
        <v>589</v>
      </c>
      <c r="F57" s="48" t="s">
        <v>35</v>
      </c>
      <c r="G57" s="48" t="s">
        <v>40</v>
      </c>
      <c r="H57" s="94">
        <v>0.05</v>
      </c>
      <c r="I57" s="32"/>
      <c r="J57" s="38">
        <f t="shared" si="0"/>
        <v>0</v>
      </c>
      <c r="K57" s="39" t="str">
        <f t="shared" si="1"/>
        <v>OK</v>
      </c>
      <c r="L57" s="31"/>
      <c r="M57" s="31"/>
      <c r="N57" s="31"/>
      <c r="O57" s="31"/>
      <c r="P57" s="31"/>
      <c r="Q57" s="31"/>
      <c r="R57" s="31"/>
      <c r="S57" s="31"/>
      <c r="T57" s="31"/>
      <c r="U57" s="31"/>
      <c r="V57" s="31"/>
      <c r="W57" s="31"/>
      <c r="X57" s="46"/>
      <c r="Y57" s="46"/>
      <c r="Z57" s="46"/>
      <c r="AA57" s="46"/>
      <c r="AB57" s="46"/>
      <c r="AC57" s="46"/>
    </row>
    <row r="58" spans="1:29" ht="39.950000000000003" customHeight="1" x14ac:dyDescent="0.45">
      <c r="A58" s="146"/>
      <c r="B58" s="149"/>
      <c r="C58" s="65">
        <v>55</v>
      </c>
      <c r="D58" s="75" t="s">
        <v>72</v>
      </c>
      <c r="E58" s="104" t="s">
        <v>590</v>
      </c>
      <c r="F58" s="48" t="s">
        <v>35</v>
      </c>
      <c r="G58" s="48" t="s">
        <v>40</v>
      </c>
      <c r="H58" s="94">
        <v>0.04</v>
      </c>
      <c r="I58" s="32"/>
      <c r="J58" s="38">
        <f t="shared" si="0"/>
        <v>0</v>
      </c>
      <c r="K58" s="39" t="str">
        <f t="shared" si="1"/>
        <v>OK</v>
      </c>
      <c r="L58" s="31"/>
      <c r="M58" s="31"/>
      <c r="N58" s="31"/>
      <c r="O58" s="31"/>
      <c r="P58" s="31"/>
      <c r="Q58" s="31"/>
      <c r="R58" s="31"/>
      <c r="S58" s="31"/>
      <c r="T58" s="31"/>
      <c r="U58" s="31"/>
      <c r="V58" s="31"/>
      <c r="W58" s="31"/>
      <c r="X58" s="46"/>
      <c r="Y58" s="46"/>
      <c r="Z58" s="46"/>
      <c r="AA58" s="46"/>
      <c r="AB58" s="46"/>
      <c r="AC58" s="46"/>
    </row>
    <row r="59" spans="1:29" ht="39.950000000000003" customHeight="1" x14ac:dyDescent="0.45">
      <c r="A59" s="146"/>
      <c r="B59" s="149"/>
      <c r="C59" s="65">
        <v>56</v>
      </c>
      <c r="D59" s="75" t="s">
        <v>73</v>
      </c>
      <c r="E59" s="104" t="s">
        <v>591</v>
      </c>
      <c r="F59" s="48" t="s">
        <v>35</v>
      </c>
      <c r="G59" s="48" t="s">
        <v>40</v>
      </c>
      <c r="H59" s="94">
        <v>0.05</v>
      </c>
      <c r="I59" s="32"/>
      <c r="J59" s="38">
        <f t="shared" si="0"/>
        <v>0</v>
      </c>
      <c r="K59" s="39" t="str">
        <f t="shared" si="1"/>
        <v>OK</v>
      </c>
      <c r="L59" s="31"/>
      <c r="M59" s="31"/>
      <c r="N59" s="31"/>
      <c r="O59" s="31"/>
      <c r="P59" s="31"/>
      <c r="Q59" s="31"/>
      <c r="R59" s="31"/>
      <c r="S59" s="31"/>
      <c r="T59" s="31"/>
      <c r="U59" s="31"/>
      <c r="V59" s="31"/>
      <c r="W59" s="31"/>
      <c r="X59" s="46"/>
      <c r="Y59" s="46"/>
      <c r="Z59" s="46"/>
      <c r="AA59" s="46"/>
      <c r="AB59" s="46"/>
      <c r="AC59" s="46"/>
    </row>
    <row r="60" spans="1:29" ht="39.950000000000003" customHeight="1" x14ac:dyDescent="0.45">
      <c r="A60" s="146"/>
      <c r="B60" s="149"/>
      <c r="C60" s="65">
        <v>57</v>
      </c>
      <c r="D60" s="75" t="s">
        <v>74</v>
      </c>
      <c r="E60" s="104" t="s">
        <v>592</v>
      </c>
      <c r="F60" s="48" t="s">
        <v>35</v>
      </c>
      <c r="G60" s="48" t="s">
        <v>40</v>
      </c>
      <c r="H60" s="94">
        <v>0.06</v>
      </c>
      <c r="I60" s="32"/>
      <c r="J60" s="38">
        <f t="shared" si="0"/>
        <v>0</v>
      </c>
      <c r="K60" s="39" t="str">
        <f t="shared" si="1"/>
        <v>OK</v>
      </c>
      <c r="L60" s="31"/>
      <c r="M60" s="31"/>
      <c r="N60" s="31"/>
      <c r="O60" s="31"/>
      <c r="P60" s="31"/>
      <c r="Q60" s="31"/>
      <c r="R60" s="31"/>
      <c r="S60" s="31"/>
      <c r="T60" s="31"/>
      <c r="U60" s="31"/>
      <c r="V60" s="31"/>
      <c r="W60" s="31"/>
      <c r="X60" s="46"/>
      <c r="Y60" s="46"/>
      <c r="Z60" s="46"/>
      <c r="AA60" s="46"/>
      <c r="AB60" s="46"/>
      <c r="AC60" s="46"/>
    </row>
    <row r="61" spans="1:29" ht="39.950000000000003" customHeight="1" x14ac:dyDescent="0.45">
      <c r="A61" s="146"/>
      <c r="B61" s="149"/>
      <c r="C61" s="65">
        <v>58</v>
      </c>
      <c r="D61" s="75" t="s">
        <v>75</v>
      </c>
      <c r="E61" s="104" t="s">
        <v>593</v>
      </c>
      <c r="F61" s="48" t="s">
        <v>35</v>
      </c>
      <c r="G61" s="48" t="s">
        <v>40</v>
      </c>
      <c r="H61" s="94">
        <v>0.11</v>
      </c>
      <c r="I61" s="32"/>
      <c r="J61" s="38">
        <f t="shared" si="0"/>
        <v>0</v>
      </c>
      <c r="K61" s="39" t="str">
        <f t="shared" si="1"/>
        <v>OK</v>
      </c>
      <c r="L61" s="31"/>
      <c r="M61" s="31"/>
      <c r="N61" s="31"/>
      <c r="O61" s="31"/>
      <c r="P61" s="31"/>
      <c r="Q61" s="31"/>
      <c r="R61" s="31"/>
      <c r="S61" s="31"/>
      <c r="T61" s="31"/>
      <c r="U61" s="31"/>
      <c r="V61" s="31"/>
      <c r="W61" s="31"/>
      <c r="X61" s="46"/>
      <c r="Y61" s="46"/>
      <c r="Z61" s="46"/>
      <c r="AA61" s="46"/>
      <c r="AB61" s="46"/>
      <c r="AC61" s="46"/>
    </row>
    <row r="62" spans="1:29" ht="39.950000000000003" customHeight="1" x14ac:dyDescent="0.45">
      <c r="A62" s="146"/>
      <c r="B62" s="149"/>
      <c r="C62" s="65">
        <v>59</v>
      </c>
      <c r="D62" s="75" t="s">
        <v>76</v>
      </c>
      <c r="E62" s="104" t="s">
        <v>594</v>
      </c>
      <c r="F62" s="48" t="s">
        <v>35</v>
      </c>
      <c r="G62" s="48" t="s">
        <v>40</v>
      </c>
      <c r="H62" s="94">
        <v>0.1</v>
      </c>
      <c r="I62" s="32"/>
      <c r="J62" s="38">
        <f t="shared" si="0"/>
        <v>0</v>
      </c>
      <c r="K62" s="39" t="str">
        <f t="shared" si="1"/>
        <v>OK</v>
      </c>
      <c r="L62" s="31"/>
      <c r="M62" s="31"/>
      <c r="N62" s="31"/>
      <c r="O62" s="31"/>
      <c r="P62" s="31"/>
      <c r="Q62" s="31"/>
      <c r="R62" s="31"/>
      <c r="S62" s="31"/>
      <c r="T62" s="31"/>
      <c r="U62" s="31"/>
      <c r="V62" s="31"/>
      <c r="W62" s="31"/>
      <c r="X62" s="46"/>
      <c r="Y62" s="46"/>
      <c r="Z62" s="46"/>
      <c r="AA62" s="46"/>
      <c r="AB62" s="46"/>
      <c r="AC62" s="46"/>
    </row>
    <row r="63" spans="1:29" ht="39.950000000000003" customHeight="1" x14ac:dyDescent="0.45">
      <c r="A63" s="146"/>
      <c r="B63" s="149"/>
      <c r="C63" s="65">
        <v>60</v>
      </c>
      <c r="D63" s="75" t="s">
        <v>77</v>
      </c>
      <c r="E63" s="104" t="s">
        <v>595</v>
      </c>
      <c r="F63" s="48" t="s">
        <v>35</v>
      </c>
      <c r="G63" s="48" t="s">
        <v>40</v>
      </c>
      <c r="H63" s="94">
        <v>0.18</v>
      </c>
      <c r="I63" s="32">
        <v>200</v>
      </c>
      <c r="J63" s="38">
        <f t="shared" si="0"/>
        <v>200</v>
      </c>
      <c r="K63" s="39" t="str">
        <f t="shared" si="1"/>
        <v>OK</v>
      </c>
      <c r="L63" s="31"/>
      <c r="M63" s="31"/>
      <c r="N63" s="31"/>
      <c r="O63" s="31"/>
      <c r="P63" s="31"/>
      <c r="Q63" s="31"/>
      <c r="R63" s="31"/>
      <c r="S63" s="31"/>
      <c r="T63" s="31"/>
      <c r="U63" s="31"/>
      <c r="V63" s="31"/>
      <c r="W63" s="31"/>
      <c r="X63" s="46"/>
      <c r="Y63" s="46"/>
      <c r="Z63" s="46"/>
      <c r="AA63" s="46"/>
      <c r="AB63" s="46"/>
      <c r="AC63" s="46"/>
    </row>
    <row r="64" spans="1:29" ht="39.950000000000003" customHeight="1" x14ac:dyDescent="0.45">
      <c r="A64" s="146"/>
      <c r="B64" s="149"/>
      <c r="C64" s="65">
        <v>61</v>
      </c>
      <c r="D64" s="75" t="s">
        <v>78</v>
      </c>
      <c r="E64" s="104" t="s">
        <v>596</v>
      </c>
      <c r="F64" s="48" t="s">
        <v>35</v>
      </c>
      <c r="G64" s="48" t="s">
        <v>40</v>
      </c>
      <c r="H64" s="94">
        <v>0.05</v>
      </c>
      <c r="I64" s="32"/>
      <c r="J64" s="38">
        <f t="shared" si="0"/>
        <v>0</v>
      </c>
      <c r="K64" s="39" t="str">
        <f t="shared" si="1"/>
        <v>OK</v>
      </c>
      <c r="L64" s="31"/>
      <c r="M64" s="31"/>
      <c r="N64" s="31"/>
      <c r="O64" s="31"/>
      <c r="P64" s="31"/>
      <c r="Q64" s="31"/>
      <c r="R64" s="31"/>
      <c r="S64" s="31"/>
      <c r="T64" s="31"/>
      <c r="U64" s="31"/>
      <c r="V64" s="31"/>
      <c r="W64" s="31"/>
      <c r="X64" s="46"/>
      <c r="Y64" s="46"/>
      <c r="Z64" s="46"/>
      <c r="AA64" s="46"/>
      <c r="AB64" s="46"/>
      <c r="AC64" s="46"/>
    </row>
    <row r="65" spans="1:29" ht="39.950000000000003" customHeight="1" x14ac:dyDescent="0.45">
      <c r="A65" s="146"/>
      <c r="B65" s="149"/>
      <c r="C65" s="65">
        <v>62</v>
      </c>
      <c r="D65" s="75" t="s">
        <v>79</v>
      </c>
      <c r="E65" s="104" t="s">
        <v>597</v>
      </c>
      <c r="F65" s="48" t="s">
        <v>35</v>
      </c>
      <c r="G65" s="48" t="s">
        <v>40</v>
      </c>
      <c r="H65" s="94">
        <v>0.04</v>
      </c>
      <c r="I65" s="32">
        <v>200</v>
      </c>
      <c r="J65" s="38">
        <f t="shared" si="0"/>
        <v>200</v>
      </c>
      <c r="K65" s="39" t="str">
        <f t="shared" si="1"/>
        <v>OK</v>
      </c>
      <c r="L65" s="31"/>
      <c r="M65" s="31"/>
      <c r="N65" s="31"/>
      <c r="O65" s="31"/>
      <c r="P65" s="31"/>
      <c r="Q65" s="31"/>
      <c r="R65" s="31"/>
      <c r="S65" s="31"/>
      <c r="T65" s="31"/>
      <c r="U65" s="31"/>
      <c r="V65" s="31"/>
      <c r="W65" s="31"/>
      <c r="X65" s="46"/>
      <c r="Y65" s="46"/>
      <c r="Z65" s="46"/>
      <c r="AA65" s="46"/>
      <c r="AB65" s="46"/>
      <c r="AC65" s="46"/>
    </row>
    <row r="66" spans="1:29" ht="39.950000000000003" customHeight="1" x14ac:dyDescent="0.45">
      <c r="A66" s="146"/>
      <c r="B66" s="149"/>
      <c r="C66" s="65">
        <v>63</v>
      </c>
      <c r="D66" s="75" t="s">
        <v>80</v>
      </c>
      <c r="E66" s="104" t="s">
        <v>598</v>
      </c>
      <c r="F66" s="48" t="s">
        <v>35</v>
      </c>
      <c r="G66" s="48" t="s">
        <v>40</v>
      </c>
      <c r="H66" s="94">
        <v>0.08</v>
      </c>
      <c r="I66" s="32"/>
      <c r="J66" s="38">
        <f t="shared" si="0"/>
        <v>0</v>
      </c>
      <c r="K66" s="39" t="str">
        <f t="shared" si="1"/>
        <v>OK</v>
      </c>
      <c r="L66" s="31"/>
      <c r="M66" s="31"/>
      <c r="N66" s="31"/>
      <c r="O66" s="31"/>
      <c r="P66" s="31"/>
      <c r="Q66" s="31"/>
      <c r="R66" s="31"/>
      <c r="S66" s="31"/>
      <c r="T66" s="31"/>
      <c r="U66" s="31"/>
      <c r="V66" s="31"/>
      <c r="W66" s="31"/>
      <c r="X66" s="46"/>
      <c r="Y66" s="46"/>
      <c r="Z66" s="46"/>
      <c r="AA66" s="46"/>
      <c r="AB66" s="46"/>
      <c r="AC66" s="46"/>
    </row>
    <row r="67" spans="1:29" ht="39.950000000000003" customHeight="1" x14ac:dyDescent="0.45">
      <c r="A67" s="146"/>
      <c r="B67" s="149"/>
      <c r="C67" s="65">
        <v>64</v>
      </c>
      <c r="D67" s="75" t="s">
        <v>63</v>
      </c>
      <c r="E67" s="104" t="s">
        <v>599</v>
      </c>
      <c r="F67" s="48" t="s">
        <v>35</v>
      </c>
      <c r="G67" s="48" t="s">
        <v>40</v>
      </c>
      <c r="H67" s="94">
        <v>0.03</v>
      </c>
      <c r="I67" s="32"/>
      <c r="J67" s="38">
        <f t="shared" si="0"/>
        <v>0</v>
      </c>
      <c r="K67" s="39" t="str">
        <f t="shared" si="1"/>
        <v>OK</v>
      </c>
      <c r="L67" s="31"/>
      <c r="M67" s="31"/>
      <c r="N67" s="31"/>
      <c r="O67" s="31"/>
      <c r="P67" s="31"/>
      <c r="Q67" s="31"/>
      <c r="R67" s="31"/>
      <c r="S67" s="31"/>
      <c r="T67" s="31"/>
      <c r="U67" s="31"/>
      <c r="V67" s="31"/>
      <c r="W67" s="31"/>
      <c r="X67" s="46"/>
      <c r="Y67" s="46"/>
      <c r="Z67" s="46"/>
      <c r="AA67" s="46"/>
      <c r="AB67" s="46"/>
      <c r="AC67" s="46"/>
    </row>
    <row r="68" spans="1:29" ht="39.950000000000003" customHeight="1" x14ac:dyDescent="0.45">
      <c r="A68" s="146"/>
      <c r="B68" s="149"/>
      <c r="C68" s="65">
        <v>65</v>
      </c>
      <c r="D68" s="75" t="s">
        <v>64</v>
      </c>
      <c r="E68" s="104" t="s">
        <v>600</v>
      </c>
      <c r="F68" s="48" t="s">
        <v>35</v>
      </c>
      <c r="G68" s="48" t="s">
        <v>40</v>
      </c>
      <c r="H68" s="94">
        <v>0.06</v>
      </c>
      <c r="I68" s="32"/>
      <c r="J68" s="38">
        <f t="shared" si="0"/>
        <v>0</v>
      </c>
      <c r="K68" s="39" t="str">
        <f t="shared" si="1"/>
        <v>OK</v>
      </c>
      <c r="L68" s="31"/>
      <c r="M68" s="31"/>
      <c r="N68" s="31"/>
      <c r="O68" s="31"/>
      <c r="P68" s="31"/>
      <c r="Q68" s="31"/>
      <c r="R68" s="31"/>
      <c r="S68" s="31"/>
      <c r="T68" s="31"/>
      <c r="U68" s="31"/>
      <c r="V68" s="31"/>
      <c r="W68" s="31"/>
      <c r="X68" s="46"/>
      <c r="Y68" s="46"/>
      <c r="Z68" s="46"/>
      <c r="AA68" s="46"/>
      <c r="AB68" s="46"/>
      <c r="AC68" s="46"/>
    </row>
    <row r="69" spans="1:29" ht="39.950000000000003" customHeight="1" x14ac:dyDescent="0.45">
      <c r="A69" s="146"/>
      <c r="B69" s="149"/>
      <c r="C69" s="65">
        <v>66</v>
      </c>
      <c r="D69" s="75" t="s">
        <v>65</v>
      </c>
      <c r="E69" s="104" t="s">
        <v>601</v>
      </c>
      <c r="F69" s="48" t="s">
        <v>35</v>
      </c>
      <c r="G69" s="48" t="s">
        <v>40</v>
      </c>
      <c r="H69" s="94">
        <v>0.06</v>
      </c>
      <c r="I69" s="32"/>
      <c r="J69" s="38">
        <f t="shared" ref="J69:J132" si="2">I69-(SUM(L69:AC69))</f>
        <v>0</v>
      </c>
      <c r="K69" s="39" t="str">
        <f t="shared" ref="K69:K132" si="3">IF(J69&lt;0,"ATENÇÃO","OK")</f>
        <v>OK</v>
      </c>
      <c r="L69" s="31"/>
      <c r="M69" s="31"/>
      <c r="N69" s="31"/>
      <c r="O69" s="31"/>
      <c r="P69" s="31"/>
      <c r="Q69" s="31"/>
      <c r="R69" s="31"/>
      <c r="S69" s="31"/>
      <c r="T69" s="31"/>
      <c r="U69" s="31"/>
      <c r="V69" s="31"/>
      <c r="W69" s="31"/>
      <c r="X69" s="46"/>
      <c r="Y69" s="46"/>
      <c r="Z69" s="46"/>
      <c r="AA69" s="46"/>
      <c r="AB69" s="46"/>
      <c r="AC69" s="46"/>
    </row>
    <row r="70" spans="1:29" ht="39.950000000000003" customHeight="1" x14ac:dyDescent="0.45">
      <c r="A70" s="146"/>
      <c r="B70" s="149"/>
      <c r="C70" s="65">
        <v>67</v>
      </c>
      <c r="D70" s="75" t="s">
        <v>71</v>
      </c>
      <c r="E70" s="104" t="s">
        <v>602</v>
      </c>
      <c r="F70" s="48" t="s">
        <v>35</v>
      </c>
      <c r="G70" s="48" t="s">
        <v>40</v>
      </c>
      <c r="H70" s="94">
        <v>0.03</v>
      </c>
      <c r="I70" s="32"/>
      <c r="J70" s="38">
        <f t="shared" si="2"/>
        <v>0</v>
      </c>
      <c r="K70" s="39" t="str">
        <f t="shared" si="3"/>
        <v>OK</v>
      </c>
      <c r="L70" s="31"/>
      <c r="M70" s="31"/>
      <c r="N70" s="31"/>
      <c r="O70" s="31"/>
      <c r="P70" s="31"/>
      <c r="Q70" s="31"/>
      <c r="R70" s="31"/>
      <c r="S70" s="31"/>
      <c r="T70" s="31"/>
      <c r="U70" s="31"/>
      <c r="V70" s="31"/>
      <c r="W70" s="31"/>
      <c r="X70" s="46"/>
      <c r="Y70" s="46"/>
      <c r="Z70" s="46"/>
      <c r="AA70" s="46"/>
      <c r="AB70" s="46"/>
      <c r="AC70" s="46"/>
    </row>
    <row r="71" spans="1:29" ht="39.950000000000003" customHeight="1" x14ac:dyDescent="0.45">
      <c r="A71" s="146"/>
      <c r="B71" s="149"/>
      <c r="C71" s="65">
        <v>68</v>
      </c>
      <c r="D71" s="77" t="s">
        <v>467</v>
      </c>
      <c r="E71" s="106" t="s">
        <v>603</v>
      </c>
      <c r="F71" s="48" t="s">
        <v>35</v>
      </c>
      <c r="G71" s="48" t="s">
        <v>40</v>
      </c>
      <c r="H71" s="94">
        <v>0.8</v>
      </c>
      <c r="I71" s="32"/>
      <c r="J71" s="38">
        <f t="shared" si="2"/>
        <v>0</v>
      </c>
      <c r="K71" s="39" t="str">
        <f t="shared" si="3"/>
        <v>OK</v>
      </c>
      <c r="L71" s="31"/>
      <c r="M71" s="31"/>
      <c r="N71" s="31"/>
      <c r="O71" s="31"/>
      <c r="P71" s="31"/>
      <c r="Q71" s="31"/>
      <c r="R71" s="31"/>
      <c r="S71" s="31"/>
      <c r="T71" s="31"/>
      <c r="U71" s="31"/>
      <c r="V71" s="31"/>
      <c r="W71" s="31"/>
      <c r="X71" s="46"/>
      <c r="Y71" s="46"/>
      <c r="Z71" s="46"/>
      <c r="AA71" s="46"/>
      <c r="AB71" s="46"/>
      <c r="AC71" s="46"/>
    </row>
    <row r="72" spans="1:29" ht="39.950000000000003" customHeight="1" x14ac:dyDescent="0.45">
      <c r="A72" s="146"/>
      <c r="B72" s="149"/>
      <c r="C72" s="63">
        <v>69</v>
      </c>
      <c r="D72" s="75" t="s">
        <v>100</v>
      </c>
      <c r="E72" s="104" t="s">
        <v>604</v>
      </c>
      <c r="F72" s="49" t="s">
        <v>99</v>
      </c>
      <c r="G72" s="49" t="s">
        <v>40</v>
      </c>
      <c r="H72" s="94">
        <v>0.09</v>
      </c>
      <c r="I72" s="32"/>
      <c r="J72" s="38">
        <f t="shared" si="2"/>
        <v>0</v>
      </c>
      <c r="K72" s="39" t="str">
        <f t="shared" si="3"/>
        <v>OK</v>
      </c>
      <c r="L72" s="31"/>
      <c r="M72" s="31"/>
      <c r="N72" s="31"/>
      <c r="O72" s="31"/>
      <c r="P72" s="31"/>
      <c r="Q72" s="31"/>
      <c r="R72" s="31"/>
      <c r="S72" s="31"/>
      <c r="T72" s="31"/>
      <c r="U72" s="31"/>
      <c r="V72" s="31"/>
      <c r="W72" s="31"/>
      <c r="X72" s="46"/>
      <c r="Y72" s="46"/>
      <c r="Z72" s="46"/>
      <c r="AA72" s="46"/>
      <c r="AB72" s="46"/>
      <c r="AC72" s="46"/>
    </row>
    <row r="73" spans="1:29" ht="39.950000000000003" customHeight="1" x14ac:dyDescent="0.45">
      <c r="A73" s="146"/>
      <c r="B73" s="149"/>
      <c r="C73" s="65">
        <v>70</v>
      </c>
      <c r="D73" s="75" t="s">
        <v>81</v>
      </c>
      <c r="E73" s="104" t="s">
        <v>605</v>
      </c>
      <c r="F73" s="48" t="s">
        <v>44</v>
      </c>
      <c r="G73" s="48" t="s">
        <v>40</v>
      </c>
      <c r="H73" s="94">
        <v>15.33</v>
      </c>
      <c r="I73" s="32"/>
      <c r="J73" s="38">
        <f t="shared" si="2"/>
        <v>0</v>
      </c>
      <c r="K73" s="39" t="str">
        <f t="shared" si="3"/>
        <v>OK</v>
      </c>
      <c r="L73" s="31"/>
      <c r="M73" s="31"/>
      <c r="N73" s="31"/>
      <c r="O73" s="31"/>
      <c r="P73" s="31"/>
      <c r="Q73" s="31"/>
      <c r="R73" s="31"/>
      <c r="S73" s="31"/>
      <c r="T73" s="31"/>
      <c r="U73" s="31"/>
      <c r="V73" s="31"/>
      <c r="W73" s="31"/>
      <c r="X73" s="46"/>
      <c r="Y73" s="46"/>
      <c r="Z73" s="46"/>
      <c r="AA73" s="46"/>
      <c r="AB73" s="46"/>
      <c r="AC73" s="46"/>
    </row>
    <row r="74" spans="1:29" ht="39.950000000000003" customHeight="1" x14ac:dyDescent="0.45">
      <c r="A74" s="146"/>
      <c r="B74" s="149"/>
      <c r="C74" s="65">
        <v>71</v>
      </c>
      <c r="D74" s="75" t="s">
        <v>82</v>
      </c>
      <c r="E74" s="104" t="s">
        <v>606</v>
      </c>
      <c r="F74" s="48" t="s">
        <v>44</v>
      </c>
      <c r="G74" s="48" t="s">
        <v>40</v>
      </c>
      <c r="H74" s="94">
        <v>14.67</v>
      </c>
      <c r="I74" s="32"/>
      <c r="J74" s="38">
        <f t="shared" si="2"/>
        <v>0</v>
      </c>
      <c r="K74" s="39" t="str">
        <f t="shared" si="3"/>
        <v>OK</v>
      </c>
      <c r="L74" s="31"/>
      <c r="M74" s="31"/>
      <c r="N74" s="31"/>
      <c r="O74" s="31"/>
      <c r="P74" s="31"/>
      <c r="Q74" s="31"/>
      <c r="R74" s="31"/>
      <c r="S74" s="31"/>
      <c r="T74" s="31"/>
      <c r="U74" s="31"/>
      <c r="V74" s="31"/>
      <c r="W74" s="31"/>
      <c r="X74" s="46"/>
      <c r="Y74" s="46"/>
      <c r="Z74" s="46"/>
      <c r="AA74" s="46"/>
      <c r="AB74" s="46"/>
      <c r="AC74" s="46"/>
    </row>
    <row r="75" spans="1:29" ht="39.950000000000003" customHeight="1" x14ac:dyDescent="0.45">
      <c r="A75" s="146"/>
      <c r="B75" s="149"/>
      <c r="C75" s="65">
        <v>72</v>
      </c>
      <c r="D75" s="75" t="s">
        <v>83</v>
      </c>
      <c r="E75" s="104" t="s">
        <v>607</v>
      </c>
      <c r="F75" s="48" t="s">
        <v>44</v>
      </c>
      <c r="G75" s="48" t="s">
        <v>40</v>
      </c>
      <c r="H75" s="94">
        <v>13.43</v>
      </c>
      <c r="I75" s="32"/>
      <c r="J75" s="38">
        <f t="shared" si="2"/>
        <v>0</v>
      </c>
      <c r="K75" s="39" t="str">
        <f t="shared" si="3"/>
        <v>OK</v>
      </c>
      <c r="L75" s="31"/>
      <c r="M75" s="31"/>
      <c r="N75" s="31"/>
      <c r="O75" s="31"/>
      <c r="P75" s="31"/>
      <c r="Q75" s="31"/>
      <c r="R75" s="31"/>
      <c r="S75" s="31"/>
      <c r="T75" s="31"/>
      <c r="U75" s="31"/>
      <c r="V75" s="31"/>
      <c r="W75" s="31"/>
      <c r="X75" s="46"/>
      <c r="Y75" s="46"/>
      <c r="Z75" s="46"/>
      <c r="AA75" s="46"/>
      <c r="AB75" s="46"/>
      <c r="AC75" s="46"/>
    </row>
    <row r="76" spans="1:29" ht="39.950000000000003" customHeight="1" x14ac:dyDescent="0.45">
      <c r="A76" s="146"/>
      <c r="B76" s="149"/>
      <c r="C76" s="65">
        <v>73</v>
      </c>
      <c r="D76" s="75" t="s">
        <v>84</v>
      </c>
      <c r="E76" s="104" t="s">
        <v>608</v>
      </c>
      <c r="F76" s="48" t="s">
        <v>44</v>
      </c>
      <c r="G76" s="48" t="s">
        <v>40</v>
      </c>
      <c r="H76" s="94">
        <v>10.08</v>
      </c>
      <c r="I76" s="32"/>
      <c r="J76" s="38">
        <f t="shared" si="2"/>
        <v>0</v>
      </c>
      <c r="K76" s="39" t="str">
        <f t="shared" si="3"/>
        <v>OK</v>
      </c>
      <c r="L76" s="31"/>
      <c r="M76" s="31"/>
      <c r="N76" s="31"/>
      <c r="O76" s="31"/>
      <c r="P76" s="31"/>
      <c r="Q76" s="31"/>
      <c r="R76" s="31"/>
      <c r="S76" s="31"/>
      <c r="T76" s="31"/>
      <c r="U76" s="31"/>
      <c r="V76" s="31"/>
      <c r="W76" s="31"/>
      <c r="X76" s="46"/>
      <c r="Y76" s="46"/>
      <c r="Z76" s="46"/>
      <c r="AA76" s="46"/>
      <c r="AB76" s="46"/>
      <c r="AC76" s="46"/>
    </row>
    <row r="77" spans="1:29" ht="39.950000000000003" customHeight="1" x14ac:dyDescent="0.45">
      <c r="A77" s="146"/>
      <c r="B77" s="149"/>
      <c r="C77" s="65">
        <v>74</v>
      </c>
      <c r="D77" s="75" t="s">
        <v>85</v>
      </c>
      <c r="E77" s="104" t="s">
        <v>609</v>
      </c>
      <c r="F77" s="48" t="s">
        <v>44</v>
      </c>
      <c r="G77" s="48" t="s">
        <v>40</v>
      </c>
      <c r="H77" s="94">
        <v>10.98</v>
      </c>
      <c r="I77" s="32"/>
      <c r="J77" s="38">
        <f t="shared" si="2"/>
        <v>0</v>
      </c>
      <c r="K77" s="39" t="str">
        <f t="shared" si="3"/>
        <v>OK</v>
      </c>
      <c r="L77" s="31"/>
      <c r="M77" s="31"/>
      <c r="N77" s="31"/>
      <c r="O77" s="31"/>
      <c r="P77" s="31"/>
      <c r="Q77" s="31"/>
      <c r="R77" s="31"/>
      <c r="S77" s="31"/>
      <c r="T77" s="31"/>
      <c r="U77" s="31"/>
      <c r="V77" s="31"/>
      <c r="W77" s="31"/>
      <c r="X77" s="46"/>
      <c r="Y77" s="46"/>
      <c r="Z77" s="46"/>
      <c r="AA77" s="46"/>
      <c r="AB77" s="46"/>
      <c r="AC77" s="46"/>
    </row>
    <row r="78" spans="1:29" ht="39.950000000000003" customHeight="1" x14ac:dyDescent="0.45">
      <c r="A78" s="146"/>
      <c r="B78" s="149"/>
      <c r="C78" s="65">
        <v>75</v>
      </c>
      <c r="D78" s="75" t="s">
        <v>86</v>
      </c>
      <c r="E78" s="104" t="s">
        <v>610</v>
      </c>
      <c r="F78" s="48" t="s">
        <v>44</v>
      </c>
      <c r="G78" s="48" t="s">
        <v>40</v>
      </c>
      <c r="H78" s="94">
        <v>12.06</v>
      </c>
      <c r="I78" s="32"/>
      <c r="J78" s="38">
        <f t="shared" si="2"/>
        <v>0</v>
      </c>
      <c r="K78" s="39" t="str">
        <f t="shared" si="3"/>
        <v>OK</v>
      </c>
      <c r="L78" s="31"/>
      <c r="M78" s="31"/>
      <c r="N78" s="31"/>
      <c r="O78" s="31"/>
      <c r="P78" s="31"/>
      <c r="Q78" s="31"/>
      <c r="R78" s="31"/>
      <c r="S78" s="31"/>
      <c r="T78" s="31"/>
      <c r="U78" s="31"/>
      <c r="V78" s="31"/>
      <c r="W78" s="31"/>
      <c r="X78" s="46"/>
      <c r="Y78" s="46"/>
      <c r="Z78" s="46"/>
      <c r="AA78" s="46"/>
      <c r="AB78" s="46"/>
      <c r="AC78" s="46"/>
    </row>
    <row r="79" spans="1:29" ht="39.950000000000003" customHeight="1" x14ac:dyDescent="0.45">
      <c r="A79" s="146"/>
      <c r="B79" s="149"/>
      <c r="C79" s="65">
        <v>76</v>
      </c>
      <c r="D79" s="75" t="s">
        <v>87</v>
      </c>
      <c r="E79" s="104" t="s">
        <v>611</v>
      </c>
      <c r="F79" s="48" t="s">
        <v>44</v>
      </c>
      <c r="G79" s="48" t="s">
        <v>40</v>
      </c>
      <c r="H79" s="94">
        <v>10.49</v>
      </c>
      <c r="I79" s="32">
        <v>1</v>
      </c>
      <c r="J79" s="38">
        <f t="shared" si="2"/>
        <v>1</v>
      </c>
      <c r="K79" s="39" t="str">
        <f t="shared" si="3"/>
        <v>OK</v>
      </c>
      <c r="L79" s="31"/>
      <c r="M79" s="31"/>
      <c r="N79" s="31"/>
      <c r="O79" s="31"/>
      <c r="P79" s="31"/>
      <c r="Q79" s="31"/>
      <c r="R79" s="31"/>
      <c r="S79" s="31"/>
      <c r="T79" s="31"/>
      <c r="U79" s="31"/>
      <c r="V79" s="31"/>
      <c r="W79" s="31"/>
      <c r="X79" s="46"/>
      <c r="Y79" s="46"/>
      <c r="Z79" s="46"/>
      <c r="AA79" s="46"/>
      <c r="AB79" s="46"/>
      <c r="AC79" s="46"/>
    </row>
    <row r="80" spans="1:29" ht="39.950000000000003" customHeight="1" x14ac:dyDescent="0.45">
      <c r="A80" s="146"/>
      <c r="B80" s="149"/>
      <c r="C80" s="65">
        <v>77</v>
      </c>
      <c r="D80" s="77" t="s">
        <v>612</v>
      </c>
      <c r="E80" s="106" t="s">
        <v>613</v>
      </c>
      <c r="F80" s="48" t="s">
        <v>44</v>
      </c>
      <c r="G80" s="48" t="s">
        <v>40</v>
      </c>
      <c r="H80" s="94">
        <v>11.88</v>
      </c>
      <c r="I80" s="32"/>
      <c r="J80" s="38">
        <f t="shared" si="2"/>
        <v>0</v>
      </c>
      <c r="K80" s="39" t="str">
        <f t="shared" si="3"/>
        <v>OK</v>
      </c>
      <c r="L80" s="31"/>
      <c r="M80" s="31"/>
      <c r="N80" s="31"/>
      <c r="O80" s="31"/>
      <c r="P80" s="31"/>
      <c r="Q80" s="31"/>
      <c r="R80" s="31"/>
      <c r="S80" s="31"/>
      <c r="T80" s="31"/>
      <c r="U80" s="31"/>
      <c r="V80" s="31"/>
      <c r="W80" s="31"/>
      <c r="X80" s="46"/>
      <c r="Y80" s="46"/>
      <c r="Z80" s="46"/>
      <c r="AA80" s="46"/>
      <c r="AB80" s="46"/>
      <c r="AC80" s="46"/>
    </row>
    <row r="81" spans="1:29" ht="39.950000000000003" customHeight="1" x14ac:dyDescent="0.45">
      <c r="A81" s="146"/>
      <c r="B81" s="149"/>
      <c r="C81" s="65">
        <v>78</v>
      </c>
      <c r="D81" s="75" t="s">
        <v>88</v>
      </c>
      <c r="E81" s="104" t="s">
        <v>614</v>
      </c>
      <c r="F81" s="48" t="s">
        <v>44</v>
      </c>
      <c r="G81" s="48" t="s">
        <v>40</v>
      </c>
      <c r="H81" s="94">
        <v>10.039999999999999</v>
      </c>
      <c r="I81" s="32"/>
      <c r="J81" s="38">
        <f t="shared" si="2"/>
        <v>0</v>
      </c>
      <c r="K81" s="39" t="str">
        <f t="shared" si="3"/>
        <v>OK</v>
      </c>
      <c r="L81" s="31"/>
      <c r="M81" s="31"/>
      <c r="N81" s="31"/>
      <c r="O81" s="31"/>
      <c r="P81" s="31"/>
      <c r="Q81" s="31"/>
      <c r="R81" s="31"/>
      <c r="S81" s="31"/>
      <c r="T81" s="31"/>
      <c r="U81" s="31"/>
      <c r="V81" s="31"/>
      <c r="W81" s="31"/>
      <c r="X81" s="46"/>
      <c r="Y81" s="46"/>
      <c r="Z81" s="46"/>
      <c r="AA81" s="46"/>
      <c r="AB81" s="46"/>
      <c r="AC81" s="46"/>
    </row>
    <row r="82" spans="1:29" ht="39.950000000000003" customHeight="1" x14ac:dyDescent="0.45">
      <c r="A82" s="146"/>
      <c r="B82" s="149"/>
      <c r="C82" s="65">
        <v>79</v>
      </c>
      <c r="D82" s="75" t="s">
        <v>89</v>
      </c>
      <c r="E82" s="104" t="s">
        <v>615</v>
      </c>
      <c r="F82" s="48" t="s">
        <v>44</v>
      </c>
      <c r="G82" s="48" t="s">
        <v>40</v>
      </c>
      <c r="H82" s="94">
        <v>10.67</v>
      </c>
      <c r="I82" s="32"/>
      <c r="J82" s="38">
        <f t="shared" si="2"/>
        <v>0</v>
      </c>
      <c r="K82" s="39" t="str">
        <f t="shared" si="3"/>
        <v>OK</v>
      </c>
      <c r="L82" s="31"/>
      <c r="M82" s="31"/>
      <c r="N82" s="31"/>
      <c r="O82" s="31"/>
      <c r="P82" s="31"/>
      <c r="Q82" s="31"/>
      <c r="R82" s="31"/>
      <c r="S82" s="31"/>
      <c r="T82" s="31"/>
      <c r="U82" s="31"/>
      <c r="V82" s="31"/>
      <c r="W82" s="31"/>
      <c r="X82" s="46"/>
      <c r="Y82" s="46"/>
      <c r="Z82" s="46"/>
      <c r="AA82" s="46"/>
      <c r="AB82" s="46"/>
      <c r="AC82" s="46"/>
    </row>
    <row r="83" spans="1:29" ht="39.950000000000003" customHeight="1" x14ac:dyDescent="0.45">
      <c r="A83" s="146"/>
      <c r="B83" s="149"/>
      <c r="C83" s="65">
        <v>80</v>
      </c>
      <c r="D83" s="74" t="s">
        <v>90</v>
      </c>
      <c r="E83" s="103" t="s">
        <v>616</v>
      </c>
      <c r="F83" s="48" t="s">
        <v>44</v>
      </c>
      <c r="G83" s="48" t="s">
        <v>40</v>
      </c>
      <c r="H83" s="94">
        <v>16</v>
      </c>
      <c r="I83" s="32"/>
      <c r="J83" s="38">
        <f t="shared" si="2"/>
        <v>0</v>
      </c>
      <c r="K83" s="39" t="str">
        <f t="shared" si="3"/>
        <v>OK</v>
      </c>
      <c r="L83" s="31"/>
      <c r="M83" s="31"/>
      <c r="N83" s="31"/>
      <c r="O83" s="31"/>
      <c r="P83" s="31"/>
      <c r="Q83" s="31"/>
      <c r="R83" s="31"/>
      <c r="S83" s="31"/>
      <c r="T83" s="31"/>
      <c r="U83" s="31"/>
      <c r="V83" s="31"/>
      <c r="W83" s="31"/>
      <c r="X83" s="46"/>
      <c r="Y83" s="46"/>
      <c r="Z83" s="46"/>
      <c r="AA83" s="46"/>
      <c r="AB83" s="46"/>
      <c r="AC83" s="46"/>
    </row>
    <row r="84" spans="1:29" ht="39.950000000000003" customHeight="1" x14ac:dyDescent="0.45">
      <c r="A84" s="146"/>
      <c r="B84" s="149"/>
      <c r="C84" s="65">
        <v>81</v>
      </c>
      <c r="D84" s="74" t="s">
        <v>468</v>
      </c>
      <c r="E84" s="103" t="s">
        <v>617</v>
      </c>
      <c r="F84" s="48" t="s">
        <v>44</v>
      </c>
      <c r="G84" s="48" t="s">
        <v>40</v>
      </c>
      <c r="H84" s="94">
        <v>20.43</v>
      </c>
      <c r="I84" s="32"/>
      <c r="J84" s="38">
        <f t="shared" si="2"/>
        <v>0</v>
      </c>
      <c r="K84" s="39" t="str">
        <f t="shared" si="3"/>
        <v>OK</v>
      </c>
      <c r="L84" s="31"/>
      <c r="M84" s="31"/>
      <c r="N84" s="31"/>
      <c r="O84" s="31"/>
      <c r="P84" s="31"/>
      <c r="Q84" s="31"/>
      <c r="R84" s="31"/>
      <c r="S84" s="31"/>
      <c r="T84" s="31"/>
      <c r="U84" s="31"/>
      <c r="V84" s="31"/>
      <c r="W84" s="31"/>
      <c r="X84" s="46"/>
      <c r="Y84" s="46"/>
      <c r="Z84" s="46"/>
      <c r="AA84" s="46"/>
      <c r="AB84" s="46"/>
      <c r="AC84" s="46"/>
    </row>
    <row r="85" spans="1:29" ht="39.950000000000003" customHeight="1" x14ac:dyDescent="0.45">
      <c r="A85" s="146"/>
      <c r="B85" s="149"/>
      <c r="C85" s="65">
        <v>82</v>
      </c>
      <c r="D85" s="74" t="s">
        <v>469</v>
      </c>
      <c r="E85" s="103" t="s">
        <v>618</v>
      </c>
      <c r="F85" s="48" t="s">
        <v>44</v>
      </c>
      <c r="G85" s="48" t="s">
        <v>40</v>
      </c>
      <c r="H85" s="94">
        <v>16.510000000000002</v>
      </c>
      <c r="I85" s="32"/>
      <c r="J85" s="38">
        <f t="shared" si="2"/>
        <v>0</v>
      </c>
      <c r="K85" s="39" t="str">
        <f t="shared" si="3"/>
        <v>OK</v>
      </c>
      <c r="L85" s="31"/>
      <c r="M85" s="31"/>
      <c r="N85" s="31"/>
      <c r="O85" s="31"/>
      <c r="P85" s="31"/>
      <c r="Q85" s="31"/>
      <c r="R85" s="31"/>
      <c r="S85" s="31"/>
      <c r="T85" s="31"/>
      <c r="U85" s="31"/>
      <c r="V85" s="31"/>
      <c r="W85" s="31"/>
      <c r="X85" s="46"/>
      <c r="Y85" s="46"/>
      <c r="Z85" s="46"/>
      <c r="AA85" s="46"/>
      <c r="AB85" s="46"/>
      <c r="AC85" s="46"/>
    </row>
    <row r="86" spans="1:29" ht="39.950000000000003" customHeight="1" x14ac:dyDescent="0.45">
      <c r="A86" s="146"/>
      <c r="B86" s="149"/>
      <c r="C86" s="65">
        <v>83</v>
      </c>
      <c r="D86" s="74" t="s">
        <v>91</v>
      </c>
      <c r="E86" s="103" t="s">
        <v>619</v>
      </c>
      <c r="F86" s="48" t="s">
        <v>92</v>
      </c>
      <c r="G86" s="48" t="s">
        <v>40</v>
      </c>
      <c r="H86" s="94">
        <v>35.130000000000003</v>
      </c>
      <c r="I86" s="32"/>
      <c r="J86" s="38">
        <f t="shared" si="2"/>
        <v>0</v>
      </c>
      <c r="K86" s="39" t="str">
        <f t="shared" si="3"/>
        <v>OK</v>
      </c>
      <c r="L86" s="31"/>
      <c r="M86" s="31"/>
      <c r="N86" s="31"/>
      <c r="O86" s="31"/>
      <c r="P86" s="31"/>
      <c r="Q86" s="31"/>
      <c r="R86" s="31"/>
      <c r="S86" s="31"/>
      <c r="T86" s="31"/>
      <c r="U86" s="31"/>
      <c r="V86" s="31"/>
      <c r="W86" s="31"/>
      <c r="X86" s="46"/>
      <c r="Y86" s="46"/>
      <c r="Z86" s="46"/>
      <c r="AA86" s="46"/>
      <c r="AB86" s="46"/>
      <c r="AC86" s="46"/>
    </row>
    <row r="87" spans="1:29" ht="39.950000000000003" customHeight="1" x14ac:dyDescent="0.45">
      <c r="A87" s="146"/>
      <c r="B87" s="149"/>
      <c r="C87" s="65">
        <v>84</v>
      </c>
      <c r="D87" s="74" t="s">
        <v>470</v>
      </c>
      <c r="E87" s="103" t="s">
        <v>620</v>
      </c>
      <c r="F87" s="48" t="s">
        <v>92</v>
      </c>
      <c r="G87" s="48" t="s">
        <v>40</v>
      </c>
      <c r="H87" s="94">
        <v>108.96</v>
      </c>
      <c r="I87" s="32"/>
      <c r="J87" s="38">
        <f t="shared" si="2"/>
        <v>0</v>
      </c>
      <c r="K87" s="39" t="str">
        <f t="shared" si="3"/>
        <v>OK</v>
      </c>
      <c r="L87" s="31"/>
      <c r="M87" s="31"/>
      <c r="N87" s="31"/>
      <c r="O87" s="31"/>
      <c r="P87" s="31"/>
      <c r="Q87" s="31"/>
      <c r="R87" s="31"/>
      <c r="S87" s="31"/>
      <c r="T87" s="31"/>
      <c r="U87" s="31"/>
      <c r="V87" s="31"/>
      <c r="W87" s="31"/>
      <c r="X87" s="46"/>
      <c r="Y87" s="46"/>
      <c r="Z87" s="46"/>
      <c r="AA87" s="46"/>
      <c r="AB87" s="46"/>
      <c r="AC87" s="46"/>
    </row>
    <row r="88" spans="1:29" ht="39.950000000000003" customHeight="1" x14ac:dyDescent="0.45">
      <c r="A88" s="146"/>
      <c r="B88" s="149"/>
      <c r="C88" s="65">
        <v>85</v>
      </c>
      <c r="D88" s="74" t="s">
        <v>93</v>
      </c>
      <c r="E88" s="103" t="s">
        <v>621</v>
      </c>
      <c r="F88" s="48" t="s">
        <v>92</v>
      </c>
      <c r="G88" s="48" t="s">
        <v>40</v>
      </c>
      <c r="H88" s="94">
        <v>35.32</v>
      </c>
      <c r="I88" s="32"/>
      <c r="J88" s="38">
        <f t="shared" si="2"/>
        <v>0</v>
      </c>
      <c r="K88" s="39" t="str">
        <f t="shared" si="3"/>
        <v>OK</v>
      </c>
      <c r="L88" s="31"/>
      <c r="M88" s="31"/>
      <c r="N88" s="31"/>
      <c r="O88" s="31"/>
      <c r="P88" s="31"/>
      <c r="Q88" s="31"/>
      <c r="R88" s="31"/>
      <c r="S88" s="31"/>
      <c r="T88" s="31"/>
      <c r="U88" s="31"/>
      <c r="V88" s="31"/>
      <c r="W88" s="31"/>
      <c r="X88" s="46"/>
      <c r="Y88" s="46"/>
      <c r="Z88" s="46"/>
      <c r="AA88" s="46"/>
      <c r="AB88" s="46"/>
      <c r="AC88" s="46"/>
    </row>
    <row r="89" spans="1:29" ht="39.950000000000003" customHeight="1" x14ac:dyDescent="0.45">
      <c r="A89" s="146"/>
      <c r="B89" s="149"/>
      <c r="C89" s="65">
        <v>86</v>
      </c>
      <c r="D89" s="74" t="s">
        <v>94</v>
      </c>
      <c r="E89" s="103" t="s">
        <v>622</v>
      </c>
      <c r="F89" s="48" t="s">
        <v>92</v>
      </c>
      <c r="G89" s="48" t="s">
        <v>40</v>
      </c>
      <c r="H89" s="94">
        <v>23.03</v>
      </c>
      <c r="I89" s="32">
        <v>2</v>
      </c>
      <c r="J89" s="38">
        <f t="shared" si="2"/>
        <v>2</v>
      </c>
      <c r="K89" s="39" t="str">
        <f t="shared" si="3"/>
        <v>OK</v>
      </c>
      <c r="L89" s="31"/>
      <c r="M89" s="31"/>
      <c r="N89" s="31"/>
      <c r="O89" s="31"/>
      <c r="P89" s="31"/>
      <c r="Q89" s="31"/>
      <c r="R89" s="31"/>
      <c r="S89" s="31"/>
      <c r="T89" s="31"/>
      <c r="U89" s="31"/>
      <c r="V89" s="31"/>
      <c r="W89" s="31"/>
      <c r="X89" s="46"/>
      <c r="Y89" s="46"/>
      <c r="Z89" s="46"/>
      <c r="AA89" s="46"/>
      <c r="AB89" s="46"/>
      <c r="AC89" s="46"/>
    </row>
    <row r="90" spans="1:29" ht="39.950000000000003" customHeight="1" x14ac:dyDescent="0.45">
      <c r="A90" s="146"/>
      <c r="B90" s="149"/>
      <c r="C90" s="65">
        <v>87</v>
      </c>
      <c r="D90" s="74" t="s">
        <v>95</v>
      </c>
      <c r="E90" s="103" t="s">
        <v>623</v>
      </c>
      <c r="F90" s="48" t="s">
        <v>92</v>
      </c>
      <c r="G90" s="48" t="s">
        <v>40</v>
      </c>
      <c r="H90" s="94">
        <v>26.46</v>
      </c>
      <c r="I90" s="32"/>
      <c r="J90" s="38">
        <f t="shared" si="2"/>
        <v>0</v>
      </c>
      <c r="K90" s="39" t="str">
        <f t="shared" si="3"/>
        <v>OK</v>
      </c>
      <c r="L90" s="31"/>
      <c r="M90" s="31"/>
      <c r="N90" s="31"/>
      <c r="O90" s="31"/>
      <c r="P90" s="31"/>
      <c r="Q90" s="31"/>
      <c r="R90" s="31"/>
      <c r="S90" s="31"/>
      <c r="T90" s="31"/>
      <c r="U90" s="31"/>
      <c r="V90" s="31"/>
      <c r="W90" s="31"/>
      <c r="X90" s="46"/>
      <c r="Y90" s="46"/>
      <c r="Z90" s="46"/>
      <c r="AA90" s="46"/>
      <c r="AB90" s="46"/>
      <c r="AC90" s="46"/>
    </row>
    <row r="91" spans="1:29" ht="39.950000000000003" customHeight="1" x14ac:dyDescent="0.45">
      <c r="A91" s="146"/>
      <c r="B91" s="149"/>
      <c r="C91" s="65">
        <v>88</v>
      </c>
      <c r="D91" s="74" t="s">
        <v>96</v>
      </c>
      <c r="E91" s="103" t="s">
        <v>624</v>
      </c>
      <c r="F91" s="48" t="s">
        <v>92</v>
      </c>
      <c r="G91" s="48" t="s">
        <v>40</v>
      </c>
      <c r="H91" s="94">
        <v>34.31</v>
      </c>
      <c r="I91" s="32"/>
      <c r="J91" s="38">
        <f t="shared" si="2"/>
        <v>0</v>
      </c>
      <c r="K91" s="39" t="str">
        <f t="shared" si="3"/>
        <v>OK</v>
      </c>
      <c r="L91" s="31"/>
      <c r="M91" s="31"/>
      <c r="N91" s="31"/>
      <c r="O91" s="31"/>
      <c r="P91" s="31"/>
      <c r="Q91" s="31"/>
      <c r="R91" s="31"/>
      <c r="S91" s="31"/>
      <c r="T91" s="31"/>
      <c r="U91" s="31"/>
      <c r="V91" s="31"/>
      <c r="W91" s="31"/>
      <c r="X91" s="46"/>
      <c r="Y91" s="46"/>
      <c r="Z91" s="46"/>
      <c r="AA91" s="46"/>
      <c r="AB91" s="46"/>
      <c r="AC91" s="46"/>
    </row>
    <row r="92" spans="1:29" ht="39.950000000000003" customHeight="1" x14ac:dyDescent="0.45">
      <c r="A92" s="147"/>
      <c r="B92" s="150"/>
      <c r="C92" s="65">
        <v>89</v>
      </c>
      <c r="D92" s="74" t="s">
        <v>97</v>
      </c>
      <c r="E92" s="103" t="s">
        <v>625</v>
      </c>
      <c r="F92" s="48" t="s">
        <v>92</v>
      </c>
      <c r="G92" s="48" t="s">
        <v>40</v>
      </c>
      <c r="H92" s="94">
        <v>50.27</v>
      </c>
      <c r="I92" s="32"/>
      <c r="J92" s="38">
        <f t="shared" si="2"/>
        <v>0</v>
      </c>
      <c r="K92" s="39" t="str">
        <f t="shared" si="3"/>
        <v>OK</v>
      </c>
      <c r="L92" s="31"/>
      <c r="M92" s="31"/>
      <c r="N92" s="31"/>
      <c r="O92" s="31"/>
      <c r="P92" s="31"/>
      <c r="Q92" s="31"/>
      <c r="R92" s="31"/>
      <c r="S92" s="31"/>
      <c r="T92" s="31"/>
      <c r="U92" s="31"/>
      <c r="V92" s="31"/>
      <c r="W92" s="31"/>
      <c r="X92" s="46"/>
      <c r="Y92" s="46"/>
      <c r="Z92" s="46"/>
      <c r="AA92" s="46"/>
      <c r="AB92" s="46"/>
      <c r="AC92" s="46"/>
    </row>
    <row r="93" spans="1:29" ht="39.950000000000003" customHeight="1" x14ac:dyDescent="0.45">
      <c r="A93" s="139">
        <v>2</v>
      </c>
      <c r="B93" s="151" t="s">
        <v>626</v>
      </c>
      <c r="C93" s="67">
        <v>90</v>
      </c>
      <c r="D93" s="78" t="s">
        <v>102</v>
      </c>
      <c r="E93" s="107" t="s">
        <v>627</v>
      </c>
      <c r="F93" s="51" t="s">
        <v>35</v>
      </c>
      <c r="G93" s="51" t="s">
        <v>40</v>
      </c>
      <c r="H93" s="95">
        <v>1.23</v>
      </c>
      <c r="I93" s="32"/>
      <c r="J93" s="38">
        <f t="shared" si="2"/>
        <v>0</v>
      </c>
      <c r="K93" s="39" t="str">
        <f t="shared" si="3"/>
        <v>OK</v>
      </c>
      <c r="L93" s="31"/>
      <c r="M93" s="31"/>
      <c r="N93" s="31"/>
      <c r="O93" s="31"/>
      <c r="P93" s="31"/>
      <c r="Q93" s="31"/>
      <c r="R93" s="31"/>
      <c r="S93" s="31"/>
      <c r="T93" s="31"/>
      <c r="U93" s="31"/>
      <c r="V93" s="31"/>
      <c r="W93" s="31"/>
      <c r="X93" s="46"/>
      <c r="Y93" s="46"/>
      <c r="Z93" s="46"/>
      <c r="AA93" s="46"/>
      <c r="AB93" s="46"/>
      <c r="AC93" s="46"/>
    </row>
    <row r="94" spans="1:29" ht="39.950000000000003" customHeight="1" x14ac:dyDescent="0.45">
      <c r="A94" s="140"/>
      <c r="B94" s="152"/>
      <c r="C94" s="67">
        <v>91</v>
      </c>
      <c r="D94" s="78" t="s">
        <v>103</v>
      </c>
      <c r="E94" s="107" t="s">
        <v>628</v>
      </c>
      <c r="F94" s="51" t="s">
        <v>35</v>
      </c>
      <c r="G94" s="51" t="s">
        <v>40</v>
      </c>
      <c r="H94" s="95">
        <v>1.61</v>
      </c>
      <c r="I94" s="32"/>
      <c r="J94" s="38">
        <f t="shared" si="2"/>
        <v>0</v>
      </c>
      <c r="K94" s="39" t="str">
        <f t="shared" si="3"/>
        <v>OK</v>
      </c>
      <c r="L94" s="31"/>
      <c r="M94" s="31"/>
      <c r="N94" s="31"/>
      <c r="O94" s="31"/>
      <c r="P94" s="31"/>
      <c r="Q94" s="31"/>
      <c r="R94" s="31"/>
      <c r="S94" s="31"/>
      <c r="T94" s="31"/>
      <c r="U94" s="31"/>
      <c r="V94" s="31"/>
      <c r="W94" s="31"/>
      <c r="X94" s="46"/>
      <c r="Y94" s="46"/>
      <c r="Z94" s="46"/>
      <c r="AA94" s="46"/>
      <c r="AB94" s="46"/>
      <c r="AC94" s="46"/>
    </row>
    <row r="95" spans="1:29" ht="39.950000000000003" customHeight="1" x14ac:dyDescent="0.45">
      <c r="A95" s="140"/>
      <c r="B95" s="152"/>
      <c r="C95" s="67">
        <v>92</v>
      </c>
      <c r="D95" s="78" t="s">
        <v>104</v>
      </c>
      <c r="E95" s="107" t="s">
        <v>629</v>
      </c>
      <c r="F95" s="51" t="s">
        <v>35</v>
      </c>
      <c r="G95" s="51" t="s">
        <v>40</v>
      </c>
      <c r="H95" s="95">
        <v>1.5</v>
      </c>
      <c r="I95" s="32"/>
      <c r="J95" s="38">
        <f t="shared" si="2"/>
        <v>0</v>
      </c>
      <c r="K95" s="39" t="str">
        <f t="shared" si="3"/>
        <v>OK</v>
      </c>
      <c r="L95" s="31"/>
      <c r="M95" s="31"/>
      <c r="N95" s="31"/>
      <c r="O95" s="31"/>
      <c r="P95" s="31"/>
      <c r="Q95" s="31"/>
      <c r="R95" s="31"/>
      <c r="S95" s="31"/>
      <c r="T95" s="31"/>
      <c r="U95" s="31"/>
      <c r="V95" s="31"/>
      <c r="W95" s="31"/>
      <c r="X95" s="46"/>
      <c r="Y95" s="46"/>
      <c r="Z95" s="46"/>
      <c r="AA95" s="46"/>
      <c r="AB95" s="46"/>
      <c r="AC95" s="46"/>
    </row>
    <row r="96" spans="1:29" ht="39.950000000000003" customHeight="1" x14ac:dyDescent="0.45">
      <c r="A96" s="140"/>
      <c r="B96" s="152"/>
      <c r="C96" s="67">
        <v>93</v>
      </c>
      <c r="D96" s="78" t="s">
        <v>105</v>
      </c>
      <c r="E96" s="107" t="s">
        <v>630</v>
      </c>
      <c r="F96" s="51" t="s">
        <v>35</v>
      </c>
      <c r="G96" s="51" t="s">
        <v>40</v>
      </c>
      <c r="H96" s="95">
        <v>1.43</v>
      </c>
      <c r="I96" s="32">
        <v>4</v>
      </c>
      <c r="J96" s="38">
        <f t="shared" si="2"/>
        <v>4</v>
      </c>
      <c r="K96" s="39" t="str">
        <f t="shared" si="3"/>
        <v>OK</v>
      </c>
      <c r="L96" s="31"/>
      <c r="M96" s="31"/>
      <c r="N96" s="31"/>
      <c r="O96" s="31"/>
      <c r="P96" s="31"/>
      <c r="Q96" s="31"/>
      <c r="R96" s="31"/>
      <c r="S96" s="31"/>
      <c r="T96" s="31"/>
      <c r="U96" s="31"/>
      <c r="V96" s="31"/>
      <c r="W96" s="31"/>
      <c r="X96" s="46"/>
      <c r="Y96" s="46"/>
      <c r="Z96" s="46"/>
      <c r="AA96" s="46"/>
      <c r="AB96" s="46"/>
      <c r="AC96" s="46"/>
    </row>
    <row r="97" spans="1:29" ht="39.950000000000003" customHeight="1" x14ac:dyDescent="0.45">
      <c r="A97" s="140"/>
      <c r="B97" s="152"/>
      <c r="C97" s="67">
        <v>94</v>
      </c>
      <c r="D97" s="78" t="s">
        <v>106</v>
      </c>
      <c r="E97" s="107" t="s">
        <v>631</v>
      </c>
      <c r="F97" s="51" t="s">
        <v>35</v>
      </c>
      <c r="G97" s="51" t="s">
        <v>40</v>
      </c>
      <c r="H97" s="95">
        <v>1.42</v>
      </c>
      <c r="I97" s="32"/>
      <c r="J97" s="38">
        <f t="shared" si="2"/>
        <v>0</v>
      </c>
      <c r="K97" s="39" t="str">
        <f t="shared" si="3"/>
        <v>OK</v>
      </c>
      <c r="L97" s="31"/>
      <c r="M97" s="31"/>
      <c r="N97" s="31"/>
      <c r="O97" s="31"/>
      <c r="P97" s="31"/>
      <c r="Q97" s="31"/>
      <c r="R97" s="31"/>
      <c r="S97" s="31"/>
      <c r="T97" s="31"/>
      <c r="U97" s="31"/>
      <c r="V97" s="31"/>
      <c r="W97" s="31"/>
      <c r="X97" s="46"/>
      <c r="Y97" s="46"/>
      <c r="Z97" s="46"/>
      <c r="AA97" s="46"/>
      <c r="AB97" s="46"/>
      <c r="AC97" s="46"/>
    </row>
    <row r="98" spans="1:29" ht="39.950000000000003" customHeight="1" x14ac:dyDescent="0.45">
      <c r="A98" s="140"/>
      <c r="B98" s="152"/>
      <c r="C98" s="67">
        <v>95</v>
      </c>
      <c r="D98" s="78" t="s">
        <v>107</v>
      </c>
      <c r="E98" s="107" t="s">
        <v>632</v>
      </c>
      <c r="F98" s="51" t="s">
        <v>35</v>
      </c>
      <c r="G98" s="51" t="s">
        <v>40</v>
      </c>
      <c r="H98" s="95">
        <v>1</v>
      </c>
      <c r="I98" s="32"/>
      <c r="J98" s="38">
        <f t="shared" si="2"/>
        <v>0</v>
      </c>
      <c r="K98" s="39" t="str">
        <f t="shared" si="3"/>
        <v>OK</v>
      </c>
      <c r="L98" s="31"/>
      <c r="M98" s="31"/>
      <c r="N98" s="31"/>
      <c r="O98" s="31"/>
      <c r="P98" s="31"/>
      <c r="Q98" s="31"/>
      <c r="R98" s="31"/>
      <c r="S98" s="31"/>
      <c r="T98" s="31"/>
      <c r="U98" s="31"/>
      <c r="V98" s="31"/>
      <c r="W98" s="31"/>
      <c r="X98" s="46"/>
      <c r="Y98" s="46"/>
      <c r="Z98" s="46"/>
      <c r="AA98" s="46"/>
      <c r="AB98" s="46"/>
      <c r="AC98" s="46"/>
    </row>
    <row r="99" spans="1:29" ht="39.950000000000003" customHeight="1" x14ac:dyDescent="0.45">
      <c r="A99" s="140"/>
      <c r="B99" s="152"/>
      <c r="C99" s="67">
        <v>96</v>
      </c>
      <c r="D99" s="78" t="s">
        <v>108</v>
      </c>
      <c r="E99" s="107" t="s">
        <v>633</v>
      </c>
      <c r="F99" s="51" t="s">
        <v>35</v>
      </c>
      <c r="G99" s="51" t="s">
        <v>40</v>
      </c>
      <c r="H99" s="95">
        <v>1</v>
      </c>
      <c r="I99" s="32"/>
      <c r="J99" s="38">
        <f t="shared" si="2"/>
        <v>0</v>
      </c>
      <c r="K99" s="39" t="str">
        <f t="shared" si="3"/>
        <v>OK</v>
      </c>
      <c r="L99" s="31"/>
      <c r="M99" s="31"/>
      <c r="N99" s="31"/>
      <c r="O99" s="31"/>
      <c r="P99" s="31"/>
      <c r="Q99" s="31"/>
      <c r="R99" s="31"/>
      <c r="S99" s="31"/>
      <c r="T99" s="31"/>
      <c r="U99" s="31"/>
      <c r="V99" s="31"/>
      <c r="W99" s="31"/>
      <c r="X99" s="46"/>
      <c r="Y99" s="46"/>
      <c r="Z99" s="46"/>
      <c r="AA99" s="46"/>
      <c r="AB99" s="46"/>
      <c r="AC99" s="46"/>
    </row>
    <row r="100" spans="1:29" ht="39.950000000000003" customHeight="1" x14ac:dyDescent="0.45">
      <c r="A100" s="140"/>
      <c r="B100" s="152"/>
      <c r="C100" s="67">
        <v>97</v>
      </c>
      <c r="D100" s="78" t="s">
        <v>109</v>
      </c>
      <c r="E100" s="107" t="s">
        <v>634</v>
      </c>
      <c r="F100" s="51" t="s">
        <v>35</v>
      </c>
      <c r="G100" s="51" t="s">
        <v>40</v>
      </c>
      <c r="H100" s="95">
        <v>1</v>
      </c>
      <c r="I100" s="32"/>
      <c r="J100" s="38">
        <f t="shared" si="2"/>
        <v>0</v>
      </c>
      <c r="K100" s="39" t="str">
        <f t="shared" si="3"/>
        <v>OK</v>
      </c>
      <c r="L100" s="31"/>
      <c r="M100" s="31"/>
      <c r="N100" s="31"/>
      <c r="O100" s="31"/>
      <c r="P100" s="31"/>
      <c r="Q100" s="31"/>
      <c r="R100" s="31"/>
      <c r="S100" s="31"/>
      <c r="T100" s="31"/>
      <c r="U100" s="31"/>
      <c r="V100" s="31"/>
      <c r="W100" s="31"/>
      <c r="X100" s="46"/>
      <c r="Y100" s="46"/>
      <c r="Z100" s="46"/>
      <c r="AA100" s="46"/>
      <c r="AB100" s="46"/>
      <c r="AC100" s="46"/>
    </row>
    <row r="101" spans="1:29" ht="39.950000000000003" customHeight="1" x14ac:dyDescent="0.45">
      <c r="A101" s="140"/>
      <c r="B101" s="152"/>
      <c r="C101" s="67">
        <v>98</v>
      </c>
      <c r="D101" s="78" t="s">
        <v>635</v>
      </c>
      <c r="E101" s="107" t="s">
        <v>636</v>
      </c>
      <c r="F101" s="51" t="s">
        <v>35</v>
      </c>
      <c r="G101" s="51" t="s">
        <v>40</v>
      </c>
      <c r="H101" s="95">
        <v>0.92</v>
      </c>
      <c r="I101" s="32"/>
      <c r="J101" s="38">
        <f t="shared" si="2"/>
        <v>0</v>
      </c>
      <c r="K101" s="39" t="str">
        <f t="shared" si="3"/>
        <v>OK</v>
      </c>
      <c r="L101" s="31"/>
      <c r="M101" s="31"/>
      <c r="N101" s="31"/>
      <c r="O101" s="31"/>
      <c r="P101" s="31"/>
      <c r="Q101" s="31"/>
      <c r="R101" s="31"/>
      <c r="S101" s="31"/>
      <c r="T101" s="31"/>
      <c r="U101" s="31"/>
      <c r="V101" s="31"/>
      <c r="W101" s="31"/>
      <c r="X101" s="46"/>
      <c r="Y101" s="46"/>
      <c r="Z101" s="46"/>
      <c r="AA101" s="46"/>
      <c r="AB101" s="46"/>
      <c r="AC101" s="46"/>
    </row>
    <row r="102" spans="1:29" ht="39.950000000000003" customHeight="1" x14ac:dyDescent="0.45">
      <c r="A102" s="140"/>
      <c r="B102" s="152"/>
      <c r="C102" s="67">
        <v>99</v>
      </c>
      <c r="D102" s="78" t="s">
        <v>110</v>
      </c>
      <c r="E102" s="107" t="s">
        <v>637</v>
      </c>
      <c r="F102" s="51" t="s">
        <v>35</v>
      </c>
      <c r="G102" s="51" t="s">
        <v>40</v>
      </c>
      <c r="H102" s="95">
        <v>1</v>
      </c>
      <c r="I102" s="32"/>
      <c r="J102" s="38">
        <f t="shared" si="2"/>
        <v>0</v>
      </c>
      <c r="K102" s="39" t="str">
        <f t="shared" si="3"/>
        <v>OK</v>
      </c>
      <c r="L102" s="31"/>
      <c r="M102" s="31"/>
      <c r="N102" s="31"/>
      <c r="O102" s="31"/>
      <c r="P102" s="31"/>
      <c r="Q102" s="31"/>
      <c r="R102" s="31"/>
      <c r="S102" s="31"/>
      <c r="T102" s="31"/>
      <c r="U102" s="31"/>
      <c r="V102" s="31"/>
      <c r="W102" s="31"/>
      <c r="X102" s="46"/>
      <c r="Y102" s="46"/>
      <c r="Z102" s="46"/>
      <c r="AA102" s="46"/>
      <c r="AB102" s="46"/>
      <c r="AC102" s="46"/>
    </row>
    <row r="103" spans="1:29" ht="39.950000000000003" customHeight="1" x14ac:dyDescent="0.45">
      <c r="A103" s="140"/>
      <c r="B103" s="152"/>
      <c r="C103" s="67">
        <v>100</v>
      </c>
      <c r="D103" s="78" t="s">
        <v>111</v>
      </c>
      <c r="E103" s="107" t="s">
        <v>638</v>
      </c>
      <c r="F103" s="51" t="s">
        <v>35</v>
      </c>
      <c r="G103" s="51" t="s">
        <v>40</v>
      </c>
      <c r="H103" s="95">
        <v>1.3</v>
      </c>
      <c r="I103" s="32"/>
      <c r="J103" s="38">
        <f t="shared" si="2"/>
        <v>0</v>
      </c>
      <c r="K103" s="39" t="str">
        <f t="shared" si="3"/>
        <v>OK</v>
      </c>
      <c r="L103" s="31"/>
      <c r="M103" s="31"/>
      <c r="N103" s="31"/>
      <c r="O103" s="31"/>
      <c r="P103" s="31"/>
      <c r="Q103" s="31"/>
      <c r="R103" s="31"/>
      <c r="S103" s="31"/>
      <c r="T103" s="31"/>
      <c r="U103" s="31"/>
      <c r="V103" s="31"/>
      <c r="W103" s="31"/>
      <c r="X103" s="46"/>
      <c r="Y103" s="46"/>
      <c r="Z103" s="46"/>
      <c r="AA103" s="46"/>
      <c r="AB103" s="46"/>
      <c r="AC103" s="46"/>
    </row>
    <row r="104" spans="1:29" ht="39.950000000000003" customHeight="1" x14ac:dyDescent="0.45">
      <c r="A104" s="140"/>
      <c r="B104" s="152"/>
      <c r="C104" s="67">
        <v>101</v>
      </c>
      <c r="D104" s="78" t="s">
        <v>639</v>
      </c>
      <c r="E104" s="107" t="s">
        <v>640</v>
      </c>
      <c r="F104" s="51" t="s">
        <v>35</v>
      </c>
      <c r="G104" s="51" t="s">
        <v>40</v>
      </c>
      <c r="H104" s="95">
        <v>0.8</v>
      </c>
      <c r="I104" s="32"/>
      <c r="J104" s="38">
        <f t="shared" si="2"/>
        <v>0</v>
      </c>
      <c r="K104" s="39" t="str">
        <f t="shared" si="3"/>
        <v>OK</v>
      </c>
      <c r="L104" s="31"/>
      <c r="M104" s="31"/>
      <c r="N104" s="31"/>
      <c r="O104" s="31"/>
      <c r="P104" s="31"/>
      <c r="Q104" s="31"/>
      <c r="R104" s="31"/>
      <c r="S104" s="31"/>
      <c r="T104" s="31"/>
      <c r="U104" s="31"/>
      <c r="V104" s="31"/>
      <c r="W104" s="31"/>
      <c r="X104" s="46"/>
      <c r="Y104" s="46"/>
      <c r="Z104" s="46"/>
      <c r="AA104" s="46"/>
      <c r="AB104" s="46"/>
      <c r="AC104" s="46"/>
    </row>
    <row r="105" spans="1:29" ht="39.950000000000003" customHeight="1" x14ac:dyDescent="0.45">
      <c r="A105" s="140"/>
      <c r="B105" s="152"/>
      <c r="C105" s="67">
        <v>102</v>
      </c>
      <c r="D105" s="78" t="s">
        <v>112</v>
      </c>
      <c r="E105" s="107" t="s">
        <v>630</v>
      </c>
      <c r="F105" s="51" t="s">
        <v>35</v>
      </c>
      <c r="G105" s="51" t="s">
        <v>40</v>
      </c>
      <c r="H105" s="95">
        <v>1</v>
      </c>
      <c r="I105" s="32"/>
      <c r="J105" s="38">
        <f t="shared" si="2"/>
        <v>0</v>
      </c>
      <c r="K105" s="39" t="str">
        <f t="shared" si="3"/>
        <v>OK</v>
      </c>
      <c r="L105" s="31"/>
      <c r="M105" s="31"/>
      <c r="N105" s="31"/>
      <c r="O105" s="31"/>
      <c r="P105" s="31"/>
      <c r="Q105" s="31"/>
      <c r="R105" s="31"/>
      <c r="S105" s="31"/>
      <c r="T105" s="31"/>
      <c r="U105" s="31"/>
      <c r="V105" s="31"/>
      <c r="W105" s="31"/>
      <c r="X105" s="46"/>
      <c r="Y105" s="46"/>
      <c r="Z105" s="46"/>
      <c r="AA105" s="46"/>
      <c r="AB105" s="46"/>
      <c r="AC105" s="46"/>
    </row>
    <row r="106" spans="1:29" ht="39.950000000000003" customHeight="1" x14ac:dyDescent="0.45">
      <c r="A106" s="140"/>
      <c r="B106" s="152"/>
      <c r="C106" s="67">
        <v>103</v>
      </c>
      <c r="D106" s="78" t="s">
        <v>113</v>
      </c>
      <c r="E106" s="107" t="s">
        <v>641</v>
      </c>
      <c r="F106" s="51" t="s">
        <v>35</v>
      </c>
      <c r="G106" s="51" t="s">
        <v>40</v>
      </c>
      <c r="H106" s="95">
        <v>3.76</v>
      </c>
      <c r="I106" s="32">
        <v>2</v>
      </c>
      <c r="J106" s="38">
        <f t="shared" si="2"/>
        <v>2</v>
      </c>
      <c r="K106" s="39" t="str">
        <f t="shared" si="3"/>
        <v>OK</v>
      </c>
      <c r="L106" s="31"/>
      <c r="M106" s="31"/>
      <c r="N106" s="31"/>
      <c r="O106" s="31"/>
      <c r="P106" s="31"/>
      <c r="Q106" s="31"/>
      <c r="R106" s="31"/>
      <c r="S106" s="31"/>
      <c r="T106" s="31"/>
      <c r="U106" s="31"/>
      <c r="V106" s="31"/>
      <c r="W106" s="31"/>
      <c r="X106" s="46"/>
      <c r="Y106" s="46"/>
      <c r="Z106" s="46"/>
      <c r="AA106" s="46"/>
      <c r="AB106" s="46"/>
      <c r="AC106" s="46"/>
    </row>
    <row r="107" spans="1:29" ht="39.950000000000003" customHeight="1" x14ac:dyDescent="0.45">
      <c r="A107" s="140"/>
      <c r="B107" s="152"/>
      <c r="C107" s="67">
        <v>104</v>
      </c>
      <c r="D107" s="78" t="s">
        <v>114</v>
      </c>
      <c r="E107" s="107" t="s">
        <v>642</v>
      </c>
      <c r="F107" s="51" t="s">
        <v>35</v>
      </c>
      <c r="G107" s="51" t="s">
        <v>40</v>
      </c>
      <c r="H107" s="95">
        <v>5.93</v>
      </c>
      <c r="I107" s="32">
        <v>2</v>
      </c>
      <c r="J107" s="38">
        <f t="shared" si="2"/>
        <v>2</v>
      </c>
      <c r="K107" s="39" t="str">
        <f t="shared" si="3"/>
        <v>OK</v>
      </c>
      <c r="L107" s="31"/>
      <c r="M107" s="31"/>
      <c r="N107" s="31"/>
      <c r="O107" s="31"/>
      <c r="P107" s="31"/>
      <c r="Q107" s="31"/>
      <c r="R107" s="31"/>
      <c r="S107" s="31"/>
      <c r="T107" s="31"/>
      <c r="U107" s="31"/>
      <c r="V107" s="31"/>
      <c r="W107" s="31"/>
      <c r="X107" s="46"/>
      <c r="Y107" s="46"/>
      <c r="Z107" s="46"/>
      <c r="AA107" s="46"/>
      <c r="AB107" s="46"/>
      <c r="AC107" s="46"/>
    </row>
    <row r="108" spans="1:29" ht="39.950000000000003" customHeight="1" x14ac:dyDescent="0.45">
      <c r="A108" s="140"/>
      <c r="B108" s="152"/>
      <c r="C108" s="67">
        <v>105</v>
      </c>
      <c r="D108" s="78" t="s">
        <v>643</v>
      </c>
      <c r="E108" s="107" t="s">
        <v>644</v>
      </c>
      <c r="F108" s="51" t="s">
        <v>115</v>
      </c>
      <c r="G108" s="51" t="s">
        <v>40</v>
      </c>
      <c r="H108" s="95">
        <v>25</v>
      </c>
      <c r="I108" s="32">
        <v>1</v>
      </c>
      <c r="J108" s="38">
        <f t="shared" si="2"/>
        <v>1</v>
      </c>
      <c r="K108" s="39" t="str">
        <f t="shared" si="3"/>
        <v>OK</v>
      </c>
      <c r="L108" s="31"/>
      <c r="M108" s="31"/>
      <c r="N108" s="31"/>
      <c r="O108" s="31"/>
      <c r="P108" s="31"/>
      <c r="Q108" s="31"/>
      <c r="R108" s="31"/>
      <c r="S108" s="31"/>
      <c r="T108" s="31"/>
      <c r="U108" s="31"/>
      <c r="V108" s="31"/>
      <c r="W108" s="31"/>
      <c r="X108" s="46"/>
      <c r="Y108" s="46"/>
      <c r="Z108" s="46"/>
      <c r="AA108" s="46"/>
      <c r="AB108" s="46"/>
      <c r="AC108" s="46"/>
    </row>
    <row r="109" spans="1:29" ht="39.950000000000003" customHeight="1" x14ac:dyDescent="0.45">
      <c r="A109" s="140"/>
      <c r="B109" s="152"/>
      <c r="C109" s="67">
        <v>106</v>
      </c>
      <c r="D109" s="78" t="s">
        <v>645</v>
      </c>
      <c r="E109" s="107" t="s">
        <v>646</v>
      </c>
      <c r="F109" s="51" t="s">
        <v>35</v>
      </c>
      <c r="G109" s="51" t="s">
        <v>40</v>
      </c>
      <c r="H109" s="95">
        <v>60</v>
      </c>
      <c r="I109" s="32">
        <v>1</v>
      </c>
      <c r="J109" s="38">
        <f t="shared" si="2"/>
        <v>1</v>
      </c>
      <c r="K109" s="39" t="str">
        <f t="shared" si="3"/>
        <v>OK</v>
      </c>
      <c r="L109" s="31"/>
      <c r="M109" s="31"/>
      <c r="N109" s="31"/>
      <c r="O109" s="31"/>
      <c r="P109" s="31"/>
      <c r="Q109" s="31"/>
      <c r="R109" s="31"/>
      <c r="S109" s="31"/>
      <c r="T109" s="31"/>
      <c r="U109" s="31"/>
      <c r="V109" s="31"/>
      <c r="W109" s="31"/>
      <c r="X109" s="46"/>
      <c r="Y109" s="46"/>
      <c r="Z109" s="46"/>
      <c r="AA109" s="46"/>
      <c r="AB109" s="46"/>
      <c r="AC109" s="46"/>
    </row>
    <row r="110" spans="1:29" ht="39.950000000000003" customHeight="1" x14ac:dyDescent="0.45">
      <c r="A110" s="140"/>
      <c r="B110" s="152"/>
      <c r="C110" s="67">
        <v>107</v>
      </c>
      <c r="D110" s="78" t="s">
        <v>647</v>
      </c>
      <c r="E110" s="107" t="s">
        <v>648</v>
      </c>
      <c r="F110" s="51" t="s">
        <v>35</v>
      </c>
      <c r="G110" s="51" t="s">
        <v>40</v>
      </c>
      <c r="H110" s="95">
        <v>7.17</v>
      </c>
      <c r="I110" s="32"/>
      <c r="J110" s="38">
        <f t="shared" si="2"/>
        <v>0</v>
      </c>
      <c r="K110" s="39" t="str">
        <f t="shared" si="3"/>
        <v>OK</v>
      </c>
      <c r="L110" s="31"/>
      <c r="M110" s="31"/>
      <c r="N110" s="31"/>
      <c r="O110" s="31"/>
      <c r="P110" s="31"/>
      <c r="Q110" s="31"/>
      <c r="R110" s="31"/>
      <c r="S110" s="31"/>
      <c r="T110" s="31"/>
      <c r="U110" s="31"/>
      <c r="V110" s="31"/>
      <c r="W110" s="31"/>
      <c r="X110" s="46"/>
      <c r="Y110" s="46"/>
      <c r="Z110" s="46"/>
      <c r="AA110" s="46"/>
      <c r="AB110" s="46"/>
      <c r="AC110" s="46"/>
    </row>
    <row r="111" spans="1:29" ht="39.950000000000003" customHeight="1" x14ac:dyDescent="0.45">
      <c r="A111" s="140"/>
      <c r="B111" s="152"/>
      <c r="C111" s="67">
        <v>108</v>
      </c>
      <c r="D111" s="78" t="s">
        <v>116</v>
      </c>
      <c r="E111" s="107" t="s">
        <v>649</v>
      </c>
      <c r="F111" s="51" t="s">
        <v>35</v>
      </c>
      <c r="G111" s="51" t="s">
        <v>40</v>
      </c>
      <c r="H111" s="95">
        <v>1.9</v>
      </c>
      <c r="I111" s="32">
        <v>2</v>
      </c>
      <c r="J111" s="38">
        <f t="shared" si="2"/>
        <v>2</v>
      </c>
      <c r="K111" s="39" t="str">
        <f t="shared" si="3"/>
        <v>OK</v>
      </c>
      <c r="L111" s="31"/>
      <c r="M111" s="31"/>
      <c r="N111" s="31"/>
      <c r="O111" s="31"/>
      <c r="P111" s="31"/>
      <c r="Q111" s="31"/>
      <c r="R111" s="31"/>
      <c r="S111" s="31"/>
      <c r="T111" s="31"/>
      <c r="U111" s="31"/>
      <c r="V111" s="31"/>
      <c r="W111" s="31"/>
      <c r="X111" s="46"/>
      <c r="Y111" s="46"/>
      <c r="Z111" s="46"/>
      <c r="AA111" s="46"/>
      <c r="AB111" s="46"/>
      <c r="AC111" s="46"/>
    </row>
    <row r="112" spans="1:29" ht="39.950000000000003" customHeight="1" x14ac:dyDescent="0.45">
      <c r="A112" s="140"/>
      <c r="B112" s="152"/>
      <c r="C112" s="67">
        <v>109</v>
      </c>
      <c r="D112" s="78" t="s">
        <v>117</v>
      </c>
      <c r="E112" s="107" t="s">
        <v>650</v>
      </c>
      <c r="F112" s="51" t="s">
        <v>35</v>
      </c>
      <c r="G112" s="51" t="s">
        <v>40</v>
      </c>
      <c r="H112" s="95">
        <v>3.7</v>
      </c>
      <c r="I112" s="32">
        <v>2</v>
      </c>
      <c r="J112" s="38">
        <f t="shared" si="2"/>
        <v>2</v>
      </c>
      <c r="K112" s="39" t="str">
        <f t="shared" si="3"/>
        <v>OK</v>
      </c>
      <c r="L112" s="31"/>
      <c r="M112" s="31"/>
      <c r="N112" s="31"/>
      <c r="O112" s="31"/>
      <c r="P112" s="31"/>
      <c r="Q112" s="31"/>
      <c r="R112" s="31"/>
      <c r="S112" s="31"/>
      <c r="T112" s="31"/>
      <c r="U112" s="31"/>
      <c r="V112" s="31"/>
      <c r="W112" s="31"/>
      <c r="X112" s="46"/>
      <c r="Y112" s="46"/>
      <c r="Z112" s="46"/>
      <c r="AA112" s="46"/>
      <c r="AB112" s="46"/>
      <c r="AC112" s="46"/>
    </row>
    <row r="113" spans="1:29" ht="39.950000000000003" customHeight="1" x14ac:dyDescent="0.45">
      <c r="A113" s="140"/>
      <c r="B113" s="152"/>
      <c r="C113" s="67">
        <v>110</v>
      </c>
      <c r="D113" s="78" t="s">
        <v>118</v>
      </c>
      <c r="E113" s="107" t="s">
        <v>651</v>
      </c>
      <c r="F113" s="51" t="s">
        <v>35</v>
      </c>
      <c r="G113" s="51" t="s">
        <v>40</v>
      </c>
      <c r="H113" s="95">
        <v>6.25</v>
      </c>
      <c r="I113" s="32">
        <v>2</v>
      </c>
      <c r="J113" s="38">
        <f t="shared" si="2"/>
        <v>2</v>
      </c>
      <c r="K113" s="39" t="str">
        <f t="shared" si="3"/>
        <v>OK</v>
      </c>
      <c r="L113" s="31"/>
      <c r="M113" s="31"/>
      <c r="N113" s="31"/>
      <c r="O113" s="31"/>
      <c r="P113" s="31"/>
      <c r="Q113" s="31"/>
      <c r="R113" s="31"/>
      <c r="S113" s="31"/>
      <c r="T113" s="31"/>
      <c r="U113" s="31"/>
      <c r="V113" s="31"/>
      <c r="W113" s="31"/>
      <c r="X113" s="46"/>
      <c r="Y113" s="46"/>
      <c r="Z113" s="46"/>
      <c r="AA113" s="46"/>
      <c r="AB113" s="46"/>
      <c r="AC113" s="46"/>
    </row>
    <row r="114" spans="1:29" ht="39.950000000000003" customHeight="1" x14ac:dyDescent="0.45">
      <c r="A114" s="140"/>
      <c r="B114" s="152"/>
      <c r="C114" s="67">
        <v>111</v>
      </c>
      <c r="D114" s="78" t="s">
        <v>119</v>
      </c>
      <c r="E114" s="108" t="s">
        <v>652</v>
      </c>
      <c r="F114" s="51" t="s">
        <v>35</v>
      </c>
      <c r="G114" s="51" t="s">
        <v>40</v>
      </c>
      <c r="H114" s="95">
        <v>2.73</v>
      </c>
      <c r="I114" s="32">
        <v>3</v>
      </c>
      <c r="J114" s="38">
        <f t="shared" si="2"/>
        <v>3</v>
      </c>
      <c r="K114" s="39" t="str">
        <f t="shared" si="3"/>
        <v>OK</v>
      </c>
      <c r="L114" s="31"/>
      <c r="M114" s="31"/>
      <c r="N114" s="31"/>
      <c r="O114" s="31"/>
      <c r="P114" s="31"/>
      <c r="Q114" s="31"/>
      <c r="R114" s="31"/>
      <c r="S114" s="31"/>
      <c r="T114" s="31"/>
      <c r="U114" s="31"/>
      <c r="V114" s="31"/>
      <c r="W114" s="31"/>
      <c r="X114" s="46"/>
      <c r="Y114" s="46"/>
      <c r="Z114" s="46"/>
      <c r="AA114" s="46"/>
      <c r="AB114" s="46"/>
      <c r="AC114" s="46"/>
    </row>
    <row r="115" spans="1:29" ht="39.950000000000003" customHeight="1" x14ac:dyDescent="0.45">
      <c r="A115" s="140"/>
      <c r="B115" s="152"/>
      <c r="C115" s="67">
        <v>112</v>
      </c>
      <c r="D115" s="78" t="s">
        <v>120</v>
      </c>
      <c r="E115" s="107" t="s">
        <v>653</v>
      </c>
      <c r="F115" s="51" t="s">
        <v>35</v>
      </c>
      <c r="G115" s="51" t="s">
        <v>40</v>
      </c>
      <c r="H115" s="95">
        <v>2.96</v>
      </c>
      <c r="I115" s="32">
        <v>3</v>
      </c>
      <c r="J115" s="38">
        <f t="shared" si="2"/>
        <v>3</v>
      </c>
      <c r="K115" s="39" t="str">
        <f t="shared" si="3"/>
        <v>OK</v>
      </c>
      <c r="L115" s="31"/>
      <c r="M115" s="31"/>
      <c r="N115" s="31"/>
      <c r="O115" s="31"/>
      <c r="P115" s="31"/>
      <c r="Q115" s="31"/>
      <c r="R115" s="31"/>
      <c r="S115" s="31"/>
      <c r="T115" s="31"/>
      <c r="U115" s="31"/>
      <c r="V115" s="31"/>
      <c r="W115" s="31"/>
      <c r="X115" s="46"/>
      <c r="Y115" s="46"/>
      <c r="Z115" s="46"/>
      <c r="AA115" s="46"/>
      <c r="AB115" s="46"/>
      <c r="AC115" s="46"/>
    </row>
    <row r="116" spans="1:29" ht="39.950000000000003" customHeight="1" x14ac:dyDescent="0.45">
      <c r="A116" s="140"/>
      <c r="B116" s="152"/>
      <c r="C116" s="67">
        <v>113</v>
      </c>
      <c r="D116" s="78" t="s">
        <v>121</v>
      </c>
      <c r="E116" s="107" t="s">
        <v>654</v>
      </c>
      <c r="F116" s="51" t="s">
        <v>35</v>
      </c>
      <c r="G116" s="51" t="s">
        <v>40</v>
      </c>
      <c r="H116" s="95">
        <v>7.3</v>
      </c>
      <c r="I116" s="32">
        <v>3</v>
      </c>
      <c r="J116" s="38">
        <f t="shared" si="2"/>
        <v>3</v>
      </c>
      <c r="K116" s="39" t="str">
        <f t="shared" si="3"/>
        <v>OK</v>
      </c>
      <c r="L116" s="31"/>
      <c r="M116" s="31"/>
      <c r="N116" s="31"/>
      <c r="O116" s="31"/>
      <c r="P116" s="31"/>
      <c r="Q116" s="31"/>
      <c r="R116" s="31"/>
      <c r="S116" s="31"/>
      <c r="T116" s="31"/>
      <c r="U116" s="31"/>
      <c r="V116" s="31"/>
      <c r="W116" s="31"/>
      <c r="X116" s="46"/>
      <c r="Y116" s="46"/>
      <c r="Z116" s="46"/>
      <c r="AA116" s="46"/>
      <c r="AB116" s="46"/>
      <c r="AC116" s="46"/>
    </row>
    <row r="117" spans="1:29" ht="39.950000000000003" customHeight="1" x14ac:dyDescent="0.45">
      <c r="A117" s="140"/>
      <c r="B117" s="152"/>
      <c r="C117" s="67">
        <v>114</v>
      </c>
      <c r="D117" s="78" t="s">
        <v>122</v>
      </c>
      <c r="E117" s="107" t="s">
        <v>655</v>
      </c>
      <c r="F117" s="51" t="s">
        <v>35</v>
      </c>
      <c r="G117" s="51" t="s">
        <v>40</v>
      </c>
      <c r="H117" s="95">
        <v>9</v>
      </c>
      <c r="I117" s="32">
        <v>3</v>
      </c>
      <c r="J117" s="38">
        <f t="shared" si="2"/>
        <v>3</v>
      </c>
      <c r="K117" s="39" t="str">
        <f t="shared" si="3"/>
        <v>OK</v>
      </c>
      <c r="L117" s="31"/>
      <c r="M117" s="31"/>
      <c r="N117" s="31"/>
      <c r="O117" s="31"/>
      <c r="P117" s="31"/>
      <c r="Q117" s="31"/>
      <c r="R117" s="31"/>
      <c r="S117" s="31"/>
      <c r="T117" s="31"/>
      <c r="U117" s="31"/>
      <c r="V117" s="31"/>
      <c r="W117" s="31"/>
      <c r="X117" s="46"/>
      <c r="Y117" s="46"/>
      <c r="Z117" s="46"/>
      <c r="AA117" s="46"/>
      <c r="AB117" s="46"/>
      <c r="AC117" s="46"/>
    </row>
    <row r="118" spans="1:29" ht="39.950000000000003" customHeight="1" x14ac:dyDescent="0.45">
      <c r="A118" s="140"/>
      <c r="B118" s="152"/>
      <c r="C118" s="67">
        <v>115</v>
      </c>
      <c r="D118" s="78" t="s">
        <v>471</v>
      </c>
      <c r="E118" s="107" t="s">
        <v>656</v>
      </c>
      <c r="F118" s="51" t="s">
        <v>35</v>
      </c>
      <c r="G118" s="51" t="s">
        <v>40</v>
      </c>
      <c r="H118" s="95">
        <v>3.14</v>
      </c>
      <c r="I118" s="32"/>
      <c r="J118" s="38">
        <f t="shared" si="2"/>
        <v>0</v>
      </c>
      <c r="K118" s="39" t="str">
        <f t="shared" si="3"/>
        <v>OK</v>
      </c>
      <c r="L118" s="31"/>
      <c r="M118" s="31"/>
      <c r="N118" s="31"/>
      <c r="O118" s="31"/>
      <c r="P118" s="31"/>
      <c r="Q118" s="31"/>
      <c r="R118" s="31"/>
      <c r="S118" s="31"/>
      <c r="T118" s="31"/>
      <c r="U118" s="31"/>
      <c r="V118" s="31"/>
      <c r="W118" s="31"/>
      <c r="X118" s="46"/>
      <c r="Y118" s="46"/>
      <c r="Z118" s="46"/>
      <c r="AA118" s="46"/>
      <c r="AB118" s="46"/>
      <c r="AC118" s="46"/>
    </row>
    <row r="119" spans="1:29" ht="39.950000000000003" customHeight="1" x14ac:dyDescent="0.45">
      <c r="A119" s="140"/>
      <c r="B119" s="152"/>
      <c r="C119" s="67">
        <v>116</v>
      </c>
      <c r="D119" s="78" t="s">
        <v>123</v>
      </c>
      <c r="E119" s="107" t="s">
        <v>657</v>
      </c>
      <c r="F119" s="51" t="s">
        <v>124</v>
      </c>
      <c r="G119" s="51" t="s">
        <v>40</v>
      </c>
      <c r="H119" s="95">
        <v>9</v>
      </c>
      <c r="I119" s="32">
        <v>3</v>
      </c>
      <c r="J119" s="38">
        <f t="shared" si="2"/>
        <v>3</v>
      </c>
      <c r="K119" s="39" t="str">
        <f t="shared" si="3"/>
        <v>OK</v>
      </c>
      <c r="L119" s="31"/>
      <c r="M119" s="31"/>
      <c r="N119" s="31"/>
      <c r="O119" s="31"/>
      <c r="P119" s="31"/>
      <c r="Q119" s="31"/>
      <c r="R119" s="31"/>
      <c r="S119" s="31"/>
      <c r="T119" s="31"/>
      <c r="U119" s="31"/>
      <c r="V119" s="31"/>
      <c r="W119" s="31"/>
      <c r="X119" s="46"/>
      <c r="Y119" s="46"/>
      <c r="Z119" s="46"/>
      <c r="AA119" s="46"/>
      <c r="AB119" s="46"/>
      <c r="AC119" s="46"/>
    </row>
    <row r="120" spans="1:29" ht="39.950000000000003" customHeight="1" x14ac:dyDescent="0.45">
      <c r="A120" s="140"/>
      <c r="B120" s="152"/>
      <c r="C120" s="67">
        <v>117</v>
      </c>
      <c r="D120" s="78" t="s">
        <v>125</v>
      </c>
      <c r="E120" s="107" t="s">
        <v>658</v>
      </c>
      <c r="F120" s="51" t="s">
        <v>35</v>
      </c>
      <c r="G120" s="51" t="s">
        <v>40</v>
      </c>
      <c r="H120" s="95">
        <v>9</v>
      </c>
      <c r="I120" s="32"/>
      <c r="J120" s="38">
        <f t="shared" si="2"/>
        <v>0</v>
      </c>
      <c r="K120" s="39" t="str">
        <f t="shared" si="3"/>
        <v>OK</v>
      </c>
      <c r="L120" s="31"/>
      <c r="M120" s="31"/>
      <c r="N120" s="31"/>
      <c r="O120" s="31"/>
      <c r="P120" s="31"/>
      <c r="Q120" s="31"/>
      <c r="R120" s="31"/>
      <c r="S120" s="31"/>
      <c r="T120" s="31"/>
      <c r="U120" s="31"/>
      <c r="V120" s="31"/>
      <c r="W120" s="31"/>
      <c r="X120" s="46"/>
      <c r="Y120" s="46"/>
      <c r="Z120" s="46"/>
      <c r="AA120" s="46"/>
      <c r="AB120" s="46"/>
      <c r="AC120" s="46"/>
    </row>
    <row r="121" spans="1:29" ht="39.950000000000003" customHeight="1" x14ac:dyDescent="0.45">
      <c r="A121" s="140"/>
      <c r="B121" s="152"/>
      <c r="C121" s="67">
        <v>118</v>
      </c>
      <c r="D121" s="78" t="s">
        <v>126</v>
      </c>
      <c r="E121" s="107" t="s">
        <v>659</v>
      </c>
      <c r="F121" s="51" t="s">
        <v>35</v>
      </c>
      <c r="G121" s="51" t="s">
        <v>40</v>
      </c>
      <c r="H121" s="95">
        <v>55</v>
      </c>
      <c r="I121" s="32"/>
      <c r="J121" s="38">
        <f t="shared" si="2"/>
        <v>0</v>
      </c>
      <c r="K121" s="39" t="str">
        <f t="shared" si="3"/>
        <v>OK</v>
      </c>
      <c r="L121" s="31"/>
      <c r="M121" s="31"/>
      <c r="N121" s="31"/>
      <c r="O121" s="31"/>
      <c r="P121" s="31"/>
      <c r="Q121" s="31"/>
      <c r="R121" s="31"/>
      <c r="S121" s="31"/>
      <c r="T121" s="31"/>
      <c r="U121" s="31"/>
      <c r="V121" s="31"/>
      <c r="W121" s="31"/>
      <c r="X121" s="46"/>
      <c r="Y121" s="46"/>
      <c r="Z121" s="46"/>
      <c r="AA121" s="46"/>
      <c r="AB121" s="46"/>
      <c r="AC121" s="46"/>
    </row>
    <row r="122" spans="1:29" ht="39.950000000000003" customHeight="1" x14ac:dyDescent="0.45">
      <c r="A122" s="140"/>
      <c r="B122" s="152"/>
      <c r="C122" s="67">
        <v>119</v>
      </c>
      <c r="D122" s="78" t="s">
        <v>127</v>
      </c>
      <c r="E122" s="107" t="s">
        <v>658</v>
      </c>
      <c r="F122" s="51" t="s">
        <v>35</v>
      </c>
      <c r="G122" s="51" t="s">
        <v>40</v>
      </c>
      <c r="H122" s="95">
        <v>12.57</v>
      </c>
      <c r="I122" s="32">
        <v>1</v>
      </c>
      <c r="J122" s="38">
        <f t="shared" si="2"/>
        <v>1</v>
      </c>
      <c r="K122" s="39" t="str">
        <f t="shared" si="3"/>
        <v>OK</v>
      </c>
      <c r="L122" s="31"/>
      <c r="M122" s="31"/>
      <c r="N122" s="31"/>
      <c r="O122" s="31"/>
      <c r="P122" s="31"/>
      <c r="Q122" s="31"/>
      <c r="R122" s="31"/>
      <c r="S122" s="31"/>
      <c r="T122" s="31"/>
      <c r="U122" s="31"/>
      <c r="V122" s="31"/>
      <c r="W122" s="31"/>
      <c r="X122" s="46"/>
      <c r="Y122" s="46"/>
      <c r="Z122" s="46"/>
      <c r="AA122" s="46"/>
      <c r="AB122" s="46"/>
      <c r="AC122" s="46"/>
    </row>
    <row r="123" spans="1:29" ht="39.950000000000003" customHeight="1" x14ac:dyDescent="0.45">
      <c r="A123" s="140"/>
      <c r="B123" s="152"/>
      <c r="C123" s="67">
        <v>120</v>
      </c>
      <c r="D123" s="78" t="s">
        <v>427</v>
      </c>
      <c r="E123" s="107" t="s">
        <v>660</v>
      </c>
      <c r="F123" s="51" t="s">
        <v>428</v>
      </c>
      <c r="G123" s="51" t="s">
        <v>40</v>
      </c>
      <c r="H123" s="95">
        <v>4.34</v>
      </c>
      <c r="I123" s="32"/>
      <c r="J123" s="38">
        <f t="shared" si="2"/>
        <v>0</v>
      </c>
      <c r="K123" s="39" t="str">
        <f t="shared" si="3"/>
        <v>OK</v>
      </c>
      <c r="L123" s="31"/>
      <c r="M123" s="31"/>
      <c r="N123" s="31"/>
      <c r="O123" s="31"/>
      <c r="P123" s="31"/>
      <c r="Q123" s="31"/>
      <c r="R123" s="31"/>
      <c r="S123" s="31"/>
      <c r="T123" s="31"/>
      <c r="U123" s="31"/>
      <c r="V123" s="31"/>
      <c r="W123" s="31"/>
      <c r="X123" s="46"/>
      <c r="Y123" s="46"/>
      <c r="Z123" s="46"/>
      <c r="AA123" s="46"/>
      <c r="AB123" s="46"/>
      <c r="AC123" s="46"/>
    </row>
    <row r="124" spans="1:29" ht="39.950000000000003" customHeight="1" x14ac:dyDescent="0.45">
      <c r="A124" s="140"/>
      <c r="B124" s="152"/>
      <c r="C124" s="67">
        <v>121</v>
      </c>
      <c r="D124" s="78" t="s">
        <v>128</v>
      </c>
      <c r="E124" s="107" t="s">
        <v>661</v>
      </c>
      <c r="F124" s="51" t="s">
        <v>115</v>
      </c>
      <c r="G124" s="51" t="s">
        <v>40</v>
      </c>
      <c r="H124" s="95">
        <v>50</v>
      </c>
      <c r="I124" s="32"/>
      <c r="J124" s="38">
        <f t="shared" si="2"/>
        <v>0</v>
      </c>
      <c r="K124" s="39" t="str">
        <f t="shared" si="3"/>
        <v>OK</v>
      </c>
      <c r="L124" s="31"/>
      <c r="M124" s="31"/>
      <c r="N124" s="31"/>
      <c r="O124" s="31"/>
      <c r="P124" s="31"/>
      <c r="Q124" s="31"/>
      <c r="R124" s="31"/>
      <c r="S124" s="31"/>
      <c r="T124" s="31"/>
      <c r="U124" s="31"/>
      <c r="V124" s="31"/>
      <c r="W124" s="31"/>
      <c r="X124" s="46"/>
      <c r="Y124" s="46"/>
      <c r="Z124" s="46"/>
      <c r="AA124" s="46"/>
      <c r="AB124" s="46"/>
      <c r="AC124" s="46"/>
    </row>
    <row r="125" spans="1:29" ht="39.950000000000003" customHeight="1" x14ac:dyDescent="0.45">
      <c r="A125" s="140"/>
      <c r="B125" s="152"/>
      <c r="C125" s="67">
        <v>122</v>
      </c>
      <c r="D125" s="78" t="s">
        <v>662</v>
      </c>
      <c r="E125" s="107" t="s">
        <v>663</v>
      </c>
      <c r="F125" s="51" t="s">
        <v>129</v>
      </c>
      <c r="G125" s="51" t="s">
        <v>40</v>
      </c>
      <c r="H125" s="95">
        <v>150</v>
      </c>
      <c r="I125" s="32"/>
      <c r="J125" s="38">
        <f t="shared" si="2"/>
        <v>0</v>
      </c>
      <c r="K125" s="39" t="str">
        <f t="shared" si="3"/>
        <v>OK</v>
      </c>
      <c r="L125" s="31"/>
      <c r="M125" s="31"/>
      <c r="N125" s="31"/>
      <c r="O125" s="31"/>
      <c r="P125" s="31"/>
      <c r="Q125" s="31"/>
      <c r="R125" s="31"/>
      <c r="S125" s="31"/>
      <c r="T125" s="31"/>
      <c r="U125" s="31"/>
      <c r="V125" s="31"/>
      <c r="W125" s="31"/>
      <c r="X125" s="46"/>
      <c r="Y125" s="46"/>
      <c r="Z125" s="46"/>
      <c r="AA125" s="46"/>
      <c r="AB125" s="46"/>
      <c r="AC125" s="46"/>
    </row>
    <row r="126" spans="1:29" ht="39.950000000000003" customHeight="1" x14ac:dyDescent="0.45">
      <c r="A126" s="140"/>
      <c r="B126" s="152"/>
      <c r="C126" s="67">
        <v>123</v>
      </c>
      <c r="D126" s="78" t="s">
        <v>664</v>
      </c>
      <c r="E126" s="107" t="s">
        <v>665</v>
      </c>
      <c r="F126" s="51" t="s">
        <v>129</v>
      </c>
      <c r="G126" s="51" t="s">
        <v>40</v>
      </c>
      <c r="H126" s="95">
        <v>50</v>
      </c>
      <c r="I126" s="32">
        <v>1</v>
      </c>
      <c r="J126" s="38">
        <f t="shared" si="2"/>
        <v>1</v>
      </c>
      <c r="K126" s="39" t="str">
        <f t="shared" si="3"/>
        <v>OK</v>
      </c>
      <c r="L126" s="31"/>
      <c r="M126" s="31"/>
      <c r="N126" s="31"/>
      <c r="O126" s="31"/>
      <c r="P126" s="31"/>
      <c r="Q126" s="31"/>
      <c r="R126" s="31"/>
      <c r="S126" s="31"/>
      <c r="T126" s="31"/>
      <c r="U126" s="31"/>
      <c r="V126" s="31"/>
      <c r="W126" s="31"/>
      <c r="X126" s="46"/>
      <c r="Y126" s="46"/>
      <c r="Z126" s="46"/>
      <c r="AA126" s="46"/>
      <c r="AB126" s="46"/>
      <c r="AC126" s="46"/>
    </row>
    <row r="127" spans="1:29" ht="39.950000000000003" customHeight="1" x14ac:dyDescent="0.45">
      <c r="A127" s="140"/>
      <c r="B127" s="152"/>
      <c r="C127" s="67">
        <v>124</v>
      </c>
      <c r="D127" s="78" t="s">
        <v>666</v>
      </c>
      <c r="E127" s="107" t="s">
        <v>667</v>
      </c>
      <c r="F127" s="51" t="s">
        <v>129</v>
      </c>
      <c r="G127" s="51" t="s">
        <v>40</v>
      </c>
      <c r="H127" s="95">
        <v>150</v>
      </c>
      <c r="I127" s="32"/>
      <c r="J127" s="38">
        <f t="shared" si="2"/>
        <v>0</v>
      </c>
      <c r="K127" s="39" t="str">
        <f t="shared" si="3"/>
        <v>OK</v>
      </c>
      <c r="L127" s="31"/>
      <c r="M127" s="31"/>
      <c r="N127" s="31"/>
      <c r="O127" s="31"/>
      <c r="P127" s="31"/>
      <c r="Q127" s="31"/>
      <c r="R127" s="31"/>
      <c r="S127" s="31"/>
      <c r="T127" s="31"/>
      <c r="U127" s="31"/>
      <c r="V127" s="31"/>
      <c r="W127" s="31"/>
      <c r="X127" s="46"/>
      <c r="Y127" s="46"/>
      <c r="Z127" s="46"/>
      <c r="AA127" s="46"/>
      <c r="AB127" s="46"/>
      <c r="AC127" s="46"/>
    </row>
    <row r="128" spans="1:29" ht="39.950000000000003" customHeight="1" x14ac:dyDescent="0.45">
      <c r="A128" s="140"/>
      <c r="B128" s="152"/>
      <c r="C128" s="67">
        <v>125</v>
      </c>
      <c r="D128" s="78" t="s">
        <v>130</v>
      </c>
      <c r="E128" s="107" t="s">
        <v>668</v>
      </c>
      <c r="F128" s="51" t="s">
        <v>131</v>
      </c>
      <c r="G128" s="51" t="s">
        <v>40</v>
      </c>
      <c r="H128" s="95">
        <v>36.68</v>
      </c>
      <c r="I128" s="32"/>
      <c r="J128" s="38">
        <f t="shared" si="2"/>
        <v>0</v>
      </c>
      <c r="K128" s="39" t="str">
        <f t="shared" si="3"/>
        <v>OK</v>
      </c>
      <c r="L128" s="31"/>
      <c r="M128" s="31"/>
      <c r="N128" s="31"/>
      <c r="O128" s="31"/>
      <c r="P128" s="31"/>
      <c r="Q128" s="31"/>
      <c r="R128" s="31"/>
      <c r="S128" s="31"/>
      <c r="T128" s="31"/>
      <c r="U128" s="31"/>
      <c r="V128" s="31"/>
      <c r="W128" s="31"/>
      <c r="X128" s="46"/>
      <c r="Y128" s="46"/>
      <c r="Z128" s="46"/>
      <c r="AA128" s="46"/>
      <c r="AB128" s="46"/>
      <c r="AC128" s="46"/>
    </row>
    <row r="129" spans="1:29" ht="39.950000000000003" customHeight="1" x14ac:dyDescent="0.45">
      <c r="A129" s="140"/>
      <c r="B129" s="152"/>
      <c r="C129" s="67">
        <v>126</v>
      </c>
      <c r="D129" s="78" t="s">
        <v>669</v>
      </c>
      <c r="E129" s="107" t="s">
        <v>646</v>
      </c>
      <c r="F129" s="51" t="s">
        <v>129</v>
      </c>
      <c r="G129" s="51" t="s">
        <v>40</v>
      </c>
      <c r="H129" s="95">
        <v>152</v>
      </c>
      <c r="I129" s="32"/>
      <c r="J129" s="38">
        <f t="shared" si="2"/>
        <v>0</v>
      </c>
      <c r="K129" s="39" t="str">
        <f t="shared" si="3"/>
        <v>OK</v>
      </c>
      <c r="L129" s="31"/>
      <c r="M129" s="31"/>
      <c r="N129" s="31"/>
      <c r="O129" s="31"/>
      <c r="P129" s="31"/>
      <c r="Q129" s="31"/>
      <c r="R129" s="31"/>
      <c r="S129" s="31"/>
      <c r="T129" s="31"/>
      <c r="U129" s="31"/>
      <c r="V129" s="31"/>
      <c r="W129" s="31"/>
      <c r="X129" s="46"/>
      <c r="Y129" s="46"/>
      <c r="Z129" s="46"/>
      <c r="AA129" s="46"/>
      <c r="AB129" s="46"/>
      <c r="AC129" s="46"/>
    </row>
    <row r="130" spans="1:29" ht="39.950000000000003" customHeight="1" x14ac:dyDescent="0.45">
      <c r="A130" s="140"/>
      <c r="B130" s="152"/>
      <c r="C130" s="67">
        <v>127</v>
      </c>
      <c r="D130" s="78" t="s">
        <v>670</v>
      </c>
      <c r="E130" s="107" t="s">
        <v>665</v>
      </c>
      <c r="F130" s="51" t="s">
        <v>115</v>
      </c>
      <c r="G130" s="51" t="s">
        <v>40</v>
      </c>
      <c r="H130" s="95">
        <v>55</v>
      </c>
      <c r="I130" s="32"/>
      <c r="J130" s="38">
        <f t="shared" si="2"/>
        <v>0</v>
      </c>
      <c r="K130" s="39" t="str">
        <f t="shared" si="3"/>
        <v>OK</v>
      </c>
      <c r="L130" s="31"/>
      <c r="M130" s="31"/>
      <c r="N130" s="31"/>
      <c r="O130" s="31"/>
      <c r="P130" s="31"/>
      <c r="Q130" s="31"/>
      <c r="R130" s="31"/>
      <c r="S130" s="31"/>
      <c r="T130" s="31"/>
      <c r="U130" s="31"/>
      <c r="V130" s="31"/>
      <c r="W130" s="31"/>
      <c r="X130" s="46"/>
      <c r="Y130" s="46"/>
      <c r="Z130" s="46"/>
      <c r="AA130" s="46"/>
      <c r="AB130" s="46"/>
      <c r="AC130" s="46"/>
    </row>
    <row r="131" spans="1:29" ht="39.950000000000003" customHeight="1" x14ac:dyDescent="0.45">
      <c r="A131" s="140"/>
      <c r="B131" s="152"/>
      <c r="C131" s="67">
        <v>128</v>
      </c>
      <c r="D131" s="78" t="s">
        <v>671</v>
      </c>
      <c r="E131" s="107" t="s">
        <v>672</v>
      </c>
      <c r="F131" s="51" t="s">
        <v>115</v>
      </c>
      <c r="G131" s="51" t="s">
        <v>40</v>
      </c>
      <c r="H131" s="95">
        <v>58.57</v>
      </c>
      <c r="I131" s="32">
        <v>1</v>
      </c>
      <c r="J131" s="38">
        <f t="shared" si="2"/>
        <v>1</v>
      </c>
      <c r="K131" s="39" t="str">
        <f t="shared" si="3"/>
        <v>OK</v>
      </c>
      <c r="L131" s="31"/>
      <c r="M131" s="31"/>
      <c r="N131" s="31"/>
      <c r="O131" s="31"/>
      <c r="P131" s="31"/>
      <c r="Q131" s="31"/>
      <c r="R131" s="31"/>
      <c r="S131" s="31"/>
      <c r="T131" s="31"/>
      <c r="U131" s="31"/>
      <c r="V131" s="31"/>
      <c r="W131" s="31"/>
      <c r="X131" s="46"/>
      <c r="Y131" s="46"/>
      <c r="Z131" s="46"/>
      <c r="AA131" s="46"/>
      <c r="AB131" s="46"/>
      <c r="AC131" s="46"/>
    </row>
    <row r="132" spans="1:29" ht="39.950000000000003" customHeight="1" x14ac:dyDescent="0.45">
      <c r="A132" s="140"/>
      <c r="B132" s="152"/>
      <c r="C132" s="67">
        <v>129</v>
      </c>
      <c r="D132" s="78" t="s">
        <v>673</v>
      </c>
      <c r="E132" s="107" t="s">
        <v>674</v>
      </c>
      <c r="F132" s="51" t="s">
        <v>35</v>
      </c>
      <c r="G132" s="51" t="s">
        <v>40</v>
      </c>
      <c r="H132" s="95">
        <v>16.21</v>
      </c>
      <c r="I132" s="32">
        <v>5</v>
      </c>
      <c r="J132" s="38">
        <f t="shared" si="2"/>
        <v>5</v>
      </c>
      <c r="K132" s="39" t="str">
        <f t="shared" si="3"/>
        <v>OK</v>
      </c>
      <c r="L132" s="31"/>
      <c r="M132" s="31"/>
      <c r="N132" s="31"/>
      <c r="O132" s="31"/>
      <c r="P132" s="31"/>
      <c r="Q132" s="31"/>
      <c r="R132" s="31"/>
      <c r="S132" s="31"/>
      <c r="T132" s="31"/>
      <c r="U132" s="31"/>
      <c r="V132" s="31"/>
      <c r="W132" s="31"/>
      <c r="X132" s="46"/>
      <c r="Y132" s="46"/>
      <c r="Z132" s="46"/>
      <c r="AA132" s="46"/>
      <c r="AB132" s="46"/>
      <c r="AC132" s="46"/>
    </row>
    <row r="133" spans="1:29" ht="39.950000000000003" customHeight="1" x14ac:dyDescent="0.45">
      <c r="A133" s="140"/>
      <c r="B133" s="152"/>
      <c r="C133" s="67">
        <v>130</v>
      </c>
      <c r="D133" s="78" t="s">
        <v>675</v>
      </c>
      <c r="E133" s="107" t="s">
        <v>674</v>
      </c>
      <c r="F133" s="51" t="s">
        <v>35</v>
      </c>
      <c r="G133" s="51" t="s">
        <v>40</v>
      </c>
      <c r="H133" s="95">
        <v>23.92</v>
      </c>
      <c r="I133" s="32">
        <v>5</v>
      </c>
      <c r="J133" s="38">
        <f t="shared" ref="J133:J196" si="4">I133-(SUM(L133:AC133))</f>
        <v>5</v>
      </c>
      <c r="K133" s="39" t="str">
        <f t="shared" ref="K133:K196" si="5">IF(J133&lt;0,"ATENÇÃO","OK")</f>
        <v>OK</v>
      </c>
      <c r="L133" s="31"/>
      <c r="M133" s="31"/>
      <c r="N133" s="31"/>
      <c r="O133" s="31"/>
      <c r="P133" s="31"/>
      <c r="Q133" s="31"/>
      <c r="R133" s="31"/>
      <c r="S133" s="31"/>
      <c r="T133" s="31"/>
      <c r="U133" s="31"/>
      <c r="V133" s="31"/>
      <c r="W133" s="31"/>
      <c r="X133" s="46"/>
      <c r="Y133" s="46"/>
      <c r="Z133" s="46"/>
      <c r="AA133" s="46"/>
      <c r="AB133" s="46"/>
      <c r="AC133" s="46"/>
    </row>
    <row r="134" spans="1:29" ht="39.950000000000003" customHeight="1" x14ac:dyDescent="0.45">
      <c r="A134" s="140"/>
      <c r="B134" s="152"/>
      <c r="C134" s="67">
        <v>131</v>
      </c>
      <c r="D134" s="78" t="s">
        <v>432</v>
      </c>
      <c r="E134" s="107" t="s">
        <v>676</v>
      </c>
      <c r="F134" s="51" t="s">
        <v>431</v>
      </c>
      <c r="G134" s="51" t="s">
        <v>40</v>
      </c>
      <c r="H134" s="95">
        <v>62.95</v>
      </c>
      <c r="I134" s="32">
        <v>1</v>
      </c>
      <c r="J134" s="38">
        <f t="shared" si="4"/>
        <v>1</v>
      </c>
      <c r="K134" s="39" t="str">
        <f t="shared" si="5"/>
        <v>OK</v>
      </c>
      <c r="L134" s="31"/>
      <c r="M134" s="31"/>
      <c r="N134" s="31"/>
      <c r="O134" s="31"/>
      <c r="P134" s="31"/>
      <c r="Q134" s="31"/>
      <c r="R134" s="31"/>
      <c r="S134" s="31"/>
      <c r="T134" s="31"/>
      <c r="U134" s="31"/>
      <c r="V134" s="31"/>
      <c r="W134" s="31"/>
      <c r="X134" s="46"/>
      <c r="Y134" s="46"/>
      <c r="Z134" s="46"/>
      <c r="AA134" s="46"/>
      <c r="AB134" s="46"/>
      <c r="AC134" s="46"/>
    </row>
    <row r="135" spans="1:29" ht="39.950000000000003" customHeight="1" x14ac:dyDescent="0.45">
      <c r="A135" s="140"/>
      <c r="B135" s="152"/>
      <c r="C135" s="67">
        <v>132</v>
      </c>
      <c r="D135" s="78" t="s">
        <v>433</v>
      </c>
      <c r="E135" s="107" t="s">
        <v>677</v>
      </c>
      <c r="F135" s="51" t="s">
        <v>228</v>
      </c>
      <c r="G135" s="51" t="s">
        <v>40</v>
      </c>
      <c r="H135" s="95">
        <v>4.4400000000000004</v>
      </c>
      <c r="I135" s="32"/>
      <c r="J135" s="38">
        <f t="shared" si="4"/>
        <v>0</v>
      </c>
      <c r="K135" s="39" t="str">
        <f t="shared" si="5"/>
        <v>OK</v>
      </c>
      <c r="L135" s="31"/>
      <c r="M135" s="31"/>
      <c r="N135" s="31"/>
      <c r="O135" s="31"/>
      <c r="P135" s="31"/>
      <c r="Q135" s="31"/>
      <c r="R135" s="31"/>
      <c r="S135" s="31"/>
      <c r="T135" s="31"/>
      <c r="U135" s="31"/>
      <c r="V135" s="31"/>
      <c r="W135" s="31"/>
      <c r="X135" s="46"/>
      <c r="Y135" s="46"/>
      <c r="Z135" s="46"/>
      <c r="AA135" s="46"/>
      <c r="AB135" s="46"/>
      <c r="AC135" s="46"/>
    </row>
    <row r="136" spans="1:29" ht="39.950000000000003" customHeight="1" x14ac:dyDescent="0.45">
      <c r="A136" s="140"/>
      <c r="B136" s="152"/>
      <c r="C136" s="67">
        <v>133</v>
      </c>
      <c r="D136" s="78" t="s">
        <v>132</v>
      </c>
      <c r="E136" s="107" t="s">
        <v>678</v>
      </c>
      <c r="F136" s="51" t="s">
        <v>35</v>
      </c>
      <c r="G136" s="51" t="s">
        <v>40</v>
      </c>
      <c r="H136" s="95">
        <v>15.58</v>
      </c>
      <c r="I136" s="32"/>
      <c r="J136" s="38">
        <f t="shared" si="4"/>
        <v>0</v>
      </c>
      <c r="K136" s="39" t="str">
        <f t="shared" si="5"/>
        <v>OK</v>
      </c>
      <c r="L136" s="31"/>
      <c r="M136" s="31"/>
      <c r="N136" s="31"/>
      <c r="O136" s="31"/>
      <c r="P136" s="31"/>
      <c r="Q136" s="31"/>
      <c r="R136" s="31"/>
      <c r="S136" s="31"/>
      <c r="T136" s="31"/>
      <c r="U136" s="31"/>
      <c r="V136" s="31"/>
      <c r="W136" s="31"/>
      <c r="X136" s="46"/>
      <c r="Y136" s="46"/>
      <c r="Z136" s="46"/>
      <c r="AA136" s="46"/>
      <c r="AB136" s="46"/>
      <c r="AC136" s="46"/>
    </row>
    <row r="137" spans="1:29" ht="39.950000000000003" customHeight="1" x14ac:dyDescent="0.45">
      <c r="A137" s="140"/>
      <c r="B137" s="152"/>
      <c r="C137" s="67">
        <v>134</v>
      </c>
      <c r="D137" s="78" t="s">
        <v>133</v>
      </c>
      <c r="E137" s="107" t="s">
        <v>679</v>
      </c>
      <c r="F137" s="51" t="s">
        <v>35</v>
      </c>
      <c r="G137" s="51" t="s">
        <v>40</v>
      </c>
      <c r="H137" s="95">
        <v>1.4</v>
      </c>
      <c r="I137" s="32"/>
      <c r="J137" s="38">
        <f t="shared" si="4"/>
        <v>0</v>
      </c>
      <c r="K137" s="39" t="str">
        <f t="shared" si="5"/>
        <v>OK</v>
      </c>
      <c r="L137" s="31"/>
      <c r="M137" s="31"/>
      <c r="N137" s="31"/>
      <c r="O137" s="31"/>
      <c r="P137" s="31"/>
      <c r="Q137" s="31"/>
      <c r="R137" s="31"/>
      <c r="S137" s="31"/>
      <c r="T137" s="31"/>
      <c r="U137" s="31"/>
      <c r="V137" s="31"/>
      <c r="W137" s="31"/>
      <c r="X137" s="46"/>
      <c r="Y137" s="46"/>
      <c r="Z137" s="46"/>
      <c r="AA137" s="46"/>
      <c r="AB137" s="46"/>
      <c r="AC137" s="46"/>
    </row>
    <row r="138" spans="1:29" ht="39.950000000000003" customHeight="1" x14ac:dyDescent="0.45">
      <c r="A138" s="140"/>
      <c r="B138" s="152"/>
      <c r="C138" s="67">
        <v>135</v>
      </c>
      <c r="D138" s="78" t="s">
        <v>680</v>
      </c>
      <c r="E138" s="107" t="s">
        <v>681</v>
      </c>
      <c r="F138" s="51" t="s">
        <v>35</v>
      </c>
      <c r="G138" s="51" t="s">
        <v>40</v>
      </c>
      <c r="H138" s="95">
        <v>1.91</v>
      </c>
      <c r="I138" s="32"/>
      <c r="J138" s="38">
        <f t="shared" si="4"/>
        <v>0</v>
      </c>
      <c r="K138" s="39" t="str">
        <f t="shared" si="5"/>
        <v>OK</v>
      </c>
      <c r="L138" s="31"/>
      <c r="M138" s="31"/>
      <c r="N138" s="31"/>
      <c r="O138" s="31"/>
      <c r="P138" s="31"/>
      <c r="Q138" s="31"/>
      <c r="R138" s="31"/>
      <c r="S138" s="31"/>
      <c r="T138" s="31"/>
      <c r="U138" s="31"/>
      <c r="V138" s="31"/>
      <c r="W138" s="31"/>
      <c r="X138" s="46"/>
      <c r="Y138" s="46"/>
      <c r="Z138" s="46"/>
      <c r="AA138" s="46"/>
      <c r="AB138" s="46"/>
      <c r="AC138" s="46"/>
    </row>
    <row r="139" spans="1:29" ht="39.950000000000003" customHeight="1" x14ac:dyDescent="0.45">
      <c r="A139" s="140"/>
      <c r="B139" s="152"/>
      <c r="C139" s="67">
        <v>136</v>
      </c>
      <c r="D139" s="78" t="s">
        <v>134</v>
      </c>
      <c r="E139" s="107" t="s">
        <v>682</v>
      </c>
      <c r="F139" s="51" t="s">
        <v>35</v>
      </c>
      <c r="G139" s="51" t="s">
        <v>40</v>
      </c>
      <c r="H139" s="95">
        <v>5.46</v>
      </c>
      <c r="I139" s="32"/>
      <c r="J139" s="38">
        <f t="shared" si="4"/>
        <v>0</v>
      </c>
      <c r="K139" s="39" t="str">
        <f t="shared" si="5"/>
        <v>OK</v>
      </c>
      <c r="L139" s="31"/>
      <c r="M139" s="31"/>
      <c r="N139" s="31"/>
      <c r="O139" s="31"/>
      <c r="P139" s="31"/>
      <c r="Q139" s="31"/>
      <c r="R139" s="31"/>
      <c r="S139" s="31"/>
      <c r="T139" s="31"/>
      <c r="U139" s="31"/>
      <c r="V139" s="31"/>
      <c r="W139" s="31"/>
      <c r="X139" s="46"/>
      <c r="Y139" s="46"/>
      <c r="Z139" s="46"/>
      <c r="AA139" s="46"/>
      <c r="AB139" s="46"/>
      <c r="AC139" s="46"/>
    </row>
    <row r="140" spans="1:29" ht="39.950000000000003" customHeight="1" x14ac:dyDescent="0.45">
      <c r="A140" s="140"/>
      <c r="B140" s="152"/>
      <c r="C140" s="67">
        <v>137</v>
      </c>
      <c r="D140" s="78" t="s">
        <v>135</v>
      </c>
      <c r="E140" s="107" t="s">
        <v>658</v>
      </c>
      <c r="F140" s="51" t="s">
        <v>131</v>
      </c>
      <c r="G140" s="51" t="s">
        <v>40</v>
      </c>
      <c r="H140" s="95">
        <v>24.21</v>
      </c>
      <c r="I140" s="32">
        <v>1</v>
      </c>
      <c r="J140" s="38">
        <f t="shared" si="4"/>
        <v>1</v>
      </c>
      <c r="K140" s="39" t="str">
        <f t="shared" si="5"/>
        <v>OK</v>
      </c>
      <c r="L140" s="31"/>
      <c r="M140" s="31"/>
      <c r="N140" s="31"/>
      <c r="O140" s="31"/>
      <c r="P140" s="31"/>
      <c r="Q140" s="31"/>
      <c r="R140" s="31"/>
      <c r="S140" s="31"/>
      <c r="T140" s="31"/>
      <c r="U140" s="31"/>
      <c r="V140" s="31"/>
      <c r="W140" s="31"/>
      <c r="X140" s="46"/>
      <c r="Y140" s="46"/>
      <c r="Z140" s="46"/>
      <c r="AA140" s="46"/>
      <c r="AB140" s="46"/>
      <c r="AC140" s="46"/>
    </row>
    <row r="141" spans="1:29" ht="39.950000000000003" customHeight="1" x14ac:dyDescent="0.45">
      <c r="A141" s="140"/>
      <c r="B141" s="152"/>
      <c r="C141" s="68">
        <v>138</v>
      </c>
      <c r="D141" s="79" t="s">
        <v>683</v>
      </c>
      <c r="E141" s="109" t="s">
        <v>684</v>
      </c>
      <c r="F141" s="42" t="s">
        <v>115</v>
      </c>
      <c r="G141" s="52" t="s">
        <v>40</v>
      </c>
      <c r="H141" s="96">
        <v>1137.08</v>
      </c>
      <c r="I141" s="32"/>
      <c r="J141" s="38">
        <f t="shared" si="4"/>
        <v>0</v>
      </c>
      <c r="K141" s="39" t="str">
        <f t="shared" si="5"/>
        <v>OK</v>
      </c>
      <c r="L141" s="31"/>
      <c r="M141" s="31"/>
      <c r="N141" s="31"/>
      <c r="O141" s="31"/>
      <c r="P141" s="31"/>
      <c r="Q141" s="31"/>
      <c r="R141" s="31"/>
      <c r="S141" s="31"/>
      <c r="T141" s="31"/>
      <c r="U141" s="31"/>
      <c r="V141" s="31"/>
      <c r="W141" s="31"/>
      <c r="X141" s="46"/>
      <c r="Y141" s="46"/>
      <c r="Z141" s="46"/>
      <c r="AA141" s="46"/>
      <c r="AB141" s="46"/>
      <c r="AC141" s="46"/>
    </row>
    <row r="142" spans="1:29" ht="39.950000000000003" customHeight="1" x14ac:dyDescent="0.45">
      <c r="A142" s="140"/>
      <c r="B142" s="152"/>
      <c r="C142" s="67">
        <v>139</v>
      </c>
      <c r="D142" s="78" t="s">
        <v>685</v>
      </c>
      <c r="E142" s="110" t="s">
        <v>665</v>
      </c>
      <c r="F142" s="52" t="s">
        <v>115</v>
      </c>
      <c r="G142" s="52" t="s">
        <v>40</v>
      </c>
      <c r="H142" s="96">
        <v>86.68</v>
      </c>
      <c r="I142" s="32"/>
      <c r="J142" s="38">
        <f t="shared" si="4"/>
        <v>0</v>
      </c>
      <c r="K142" s="39" t="str">
        <f t="shared" si="5"/>
        <v>OK</v>
      </c>
      <c r="L142" s="31"/>
      <c r="M142" s="31"/>
      <c r="N142" s="31"/>
      <c r="O142" s="31"/>
      <c r="P142" s="31"/>
      <c r="Q142" s="31"/>
      <c r="R142" s="31"/>
      <c r="S142" s="31"/>
      <c r="T142" s="31"/>
      <c r="U142" s="31"/>
      <c r="V142" s="31"/>
      <c r="W142" s="31"/>
      <c r="X142" s="46"/>
      <c r="Y142" s="46"/>
      <c r="Z142" s="46"/>
      <c r="AA142" s="46"/>
      <c r="AB142" s="46"/>
      <c r="AC142" s="46"/>
    </row>
    <row r="143" spans="1:29" ht="39.950000000000003" customHeight="1" x14ac:dyDescent="0.45">
      <c r="A143" s="140"/>
      <c r="B143" s="152"/>
      <c r="C143" s="67">
        <v>140</v>
      </c>
      <c r="D143" s="78" t="s">
        <v>686</v>
      </c>
      <c r="E143" s="110" t="s">
        <v>687</v>
      </c>
      <c r="F143" s="52" t="s">
        <v>129</v>
      </c>
      <c r="G143" s="52" t="s">
        <v>40</v>
      </c>
      <c r="H143" s="96">
        <v>222.92</v>
      </c>
      <c r="I143" s="32"/>
      <c r="J143" s="38">
        <f t="shared" si="4"/>
        <v>0</v>
      </c>
      <c r="K143" s="39" t="str">
        <f t="shared" si="5"/>
        <v>OK</v>
      </c>
      <c r="L143" s="31"/>
      <c r="M143" s="31"/>
      <c r="N143" s="31"/>
      <c r="O143" s="31"/>
      <c r="P143" s="31"/>
      <c r="Q143" s="31"/>
      <c r="R143" s="31"/>
      <c r="S143" s="31"/>
      <c r="T143" s="31"/>
      <c r="U143" s="31"/>
      <c r="V143" s="31"/>
      <c r="W143" s="31"/>
      <c r="X143" s="46"/>
      <c r="Y143" s="46"/>
      <c r="Z143" s="46"/>
      <c r="AA143" s="46"/>
      <c r="AB143" s="46"/>
      <c r="AC143" s="46"/>
    </row>
    <row r="144" spans="1:29" ht="39.950000000000003" customHeight="1" x14ac:dyDescent="0.45">
      <c r="A144" s="140"/>
      <c r="B144" s="152"/>
      <c r="C144" s="67">
        <v>141</v>
      </c>
      <c r="D144" s="78" t="s">
        <v>688</v>
      </c>
      <c r="E144" s="110" t="s">
        <v>689</v>
      </c>
      <c r="F144" s="52" t="s">
        <v>131</v>
      </c>
      <c r="G144" s="52" t="s">
        <v>40</v>
      </c>
      <c r="H144" s="96">
        <v>74.92</v>
      </c>
      <c r="I144" s="32"/>
      <c r="J144" s="38">
        <f t="shared" si="4"/>
        <v>0</v>
      </c>
      <c r="K144" s="39" t="str">
        <f t="shared" si="5"/>
        <v>OK</v>
      </c>
      <c r="L144" s="31"/>
      <c r="M144" s="31"/>
      <c r="N144" s="31"/>
      <c r="O144" s="31"/>
      <c r="P144" s="31"/>
      <c r="Q144" s="31"/>
      <c r="R144" s="31"/>
      <c r="S144" s="31"/>
      <c r="T144" s="31"/>
      <c r="U144" s="31"/>
      <c r="V144" s="31"/>
      <c r="W144" s="31"/>
      <c r="X144" s="46"/>
      <c r="Y144" s="46"/>
      <c r="Z144" s="46"/>
      <c r="AA144" s="46"/>
      <c r="AB144" s="46"/>
      <c r="AC144" s="46"/>
    </row>
    <row r="145" spans="1:29" ht="39.950000000000003" customHeight="1" x14ac:dyDescent="0.45">
      <c r="A145" s="140"/>
      <c r="B145" s="152"/>
      <c r="C145" s="67">
        <v>142</v>
      </c>
      <c r="D145" s="78" t="s">
        <v>690</v>
      </c>
      <c r="E145" s="107" t="s">
        <v>691</v>
      </c>
      <c r="F145" s="52" t="s">
        <v>115</v>
      </c>
      <c r="G145" s="52" t="s">
        <v>40</v>
      </c>
      <c r="H145" s="96">
        <v>50.67</v>
      </c>
      <c r="I145" s="32"/>
      <c r="J145" s="38">
        <f t="shared" si="4"/>
        <v>0</v>
      </c>
      <c r="K145" s="39" t="str">
        <f t="shared" si="5"/>
        <v>OK</v>
      </c>
      <c r="L145" s="31"/>
      <c r="M145" s="31"/>
      <c r="N145" s="31"/>
      <c r="O145" s="31"/>
      <c r="P145" s="31"/>
      <c r="Q145" s="31"/>
      <c r="R145" s="31"/>
      <c r="S145" s="31"/>
      <c r="T145" s="31"/>
      <c r="U145" s="31"/>
      <c r="V145" s="31"/>
      <c r="W145" s="31"/>
      <c r="X145" s="46"/>
      <c r="Y145" s="46"/>
      <c r="Z145" s="46"/>
      <c r="AA145" s="46"/>
      <c r="AB145" s="46"/>
      <c r="AC145" s="46"/>
    </row>
    <row r="146" spans="1:29" ht="39.950000000000003" customHeight="1" x14ac:dyDescent="0.45">
      <c r="A146" s="140"/>
      <c r="B146" s="152"/>
      <c r="C146" s="67">
        <v>143</v>
      </c>
      <c r="D146" s="78" t="s">
        <v>692</v>
      </c>
      <c r="E146" s="110" t="s">
        <v>693</v>
      </c>
      <c r="F146" s="52" t="s">
        <v>115</v>
      </c>
      <c r="G146" s="52" t="s">
        <v>40</v>
      </c>
      <c r="H146" s="96">
        <v>65.5</v>
      </c>
      <c r="I146" s="32"/>
      <c r="J146" s="38">
        <f t="shared" si="4"/>
        <v>0</v>
      </c>
      <c r="K146" s="39" t="str">
        <f t="shared" si="5"/>
        <v>OK</v>
      </c>
      <c r="L146" s="31"/>
      <c r="M146" s="31"/>
      <c r="N146" s="31"/>
      <c r="O146" s="31"/>
      <c r="P146" s="31"/>
      <c r="Q146" s="31"/>
      <c r="R146" s="31"/>
      <c r="S146" s="31"/>
      <c r="T146" s="31"/>
      <c r="U146" s="31"/>
      <c r="V146" s="31"/>
      <c r="W146" s="31"/>
      <c r="X146" s="46"/>
      <c r="Y146" s="46"/>
      <c r="Z146" s="46"/>
      <c r="AA146" s="46"/>
      <c r="AB146" s="46"/>
      <c r="AC146" s="46"/>
    </row>
    <row r="147" spans="1:29" ht="39.950000000000003" customHeight="1" x14ac:dyDescent="0.45">
      <c r="A147" s="141"/>
      <c r="B147" s="153"/>
      <c r="C147" s="67">
        <v>144</v>
      </c>
      <c r="D147" s="78" t="s">
        <v>694</v>
      </c>
      <c r="E147" s="110" t="s">
        <v>695</v>
      </c>
      <c r="F147" s="52" t="s">
        <v>115</v>
      </c>
      <c r="G147" s="52" t="s">
        <v>40</v>
      </c>
      <c r="H147" s="96">
        <v>58.36</v>
      </c>
      <c r="I147" s="32"/>
      <c r="J147" s="38">
        <f t="shared" si="4"/>
        <v>0</v>
      </c>
      <c r="K147" s="39" t="str">
        <f t="shared" si="5"/>
        <v>OK</v>
      </c>
      <c r="L147" s="31"/>
      <c r="M147" s="31"/>
      <c r="N147" s="31"/>
      <c r="O147" s="31"/>
      <c r="P147" s="31"/>
      <c r="Q147" s="31"/>
      <c r="R147" s="31"/>
      <c r="S147" s="31"/>
      <c r="T147" s="31"/>
      <c r="U147" s="31"/>
      <c r="V147" s="31"/>
      <c r="W147" s="31"/>
      <c r="X147" s="46"/>
      <c r="Y147" s="46"/>
      <c r="Z147" s="46"/>
      <c r="AA147" s="46"/>
      <c r="AB147" s="46"/>
      <c r="AC147" s="46"/>
    </row>
    <row r="148" spans="1:29" ht="39.950000000000003" customHeight="1" x14ac:dyDescent="0.45">
      <c r="A148" s="154">
        <v>3</v>
      </c>
      <c r="B148" s="100"/>
      <c r="C148" s="66">
        <v>145</v>
      </c>
      <c r="D148" s="75" t="s">
        <v>696</v>
      </c>
      <c r="E148" s="104" t="s">
        <v>697</v>
      </c>
      <c r="F148" s="49" t="s">
        <v>136</v>
      </c>
      <c r="G148" s="49" t="s">
        <v>40</v>
      </c>
      <c r="H148" s="94">
        <v>10.63</v>
      </c>
      <c r="I148" s="32">
        <v>1</v>
      </c>
      <c r="J148" s="38">
        <f t="shared" si="4"/>
        <v>1</v>
      </c>
      <c r="K148" s="39" t="str">
        <f t="shared" si="5"/>
        <v>OK</v>
      </c>
      <c r="L148" s="31"/>
      <c r="M148" s="31"/>
      <c r="N148" s="31"/>
      <c r="O148" s="31"/>
      <c r="P148" s="31"/>
      <c r="Q148" s="31"/>
      <c r="R148" s="31"/>
      <c r="S148" s="31"/>
      <c r="T148" s="31"/>
      <c r="U148" s="31"/>
      <c r="V148" s="31"/>
      <c r="W148" s="31"/>
      <c r="X148" s="46"/>
      <c r="Y148" s="46"/>
      <c r="Z148" s="46"/>
      <c r="AA148" s="46"/>
      <c r="AB148" s="46"/>
      <c r="AC148" s="46"/>
    </row>
    <row r="149" spans="1:29" ht="39.950000000000003" customHeight="1" x14ac:dyDescent="0.45">
      <c r="A149" s="155"/>
      <c r="B149" s="101"/>
      <c r="C149" s="66">
        <v>146</v>
      </c>
      <c r="D149" s="75" t="s">
        <v>455</v>
      </c>
      <c r="E149" s="104" t="s">
        <v>698</v>
      </c>
      <c r="F149" s="49" t="s">
        <v>228</v>
      </c>
      <c r="G149" s="49" t="s">
        <v>40</v>
      </c>
      <c r="H149" s="94">
        <v>4.1399999999999997</v>
      </c>
      <c r="I149" s="32">
        <v>4</v>
      </c>
      <c r="J149" s="38">
        <f t="shared" si="4"/>
        <v>4</v>
      </c>
      <c r="K149" s="39" t="str">
        <f t="shared" si="5"/>
        <v>OK</v>
      </c>
      <c r="L149" s="31"/>
      <c r="M149" s="31"/>
      <c r="N149" s="31"/>
      <c r="O149" s="31"/>
      <c r="P149" s="31"/>
      <c r="Q149" s="31"/>
      <c r="R149" s="31"/>
      <c r="S149" s="31"/>
      <c r="T149" s="31"/>
      <c r="U149" s="31"/>
      <c r="V149" s="31"/>
      <c r="W149" s="31"/>
      <c r="X149" s="46"/>
      <c r="Y149" s="46"/>
      <c r="Z149" s="46"/>
      <c r="AA149" s="46"/>
      <c r="AB149" s="46"/>
      <c r="AC149" s="46"/>
    </row>
    <row r="150" spans="1:29" ht="39.950000000000003" customHeight="1" x14ac:dyDescent="0.45">
      <c r="A150" s="155"/>
      <c r="B150" s="101"/>
      <c r="C150" s="66">
        <v>147</v>
      </c>
      <c r="D150" s="75" t="s">
        <v>452</v>
      </c>
      <c r="E150" s="104" t="s">
        <v>699</v>
      </c>
      <c r="F150" s="49" t="s">
        <v>428</v>
      </c>
      <c r="G150" s="49" t="s">
        <v>40</v>
      </c>
      <c r="H150" s="94">
        <v>7.4</v>
      </c>
      <c r="I150" s="32"/>
      <c r="J150" s="38">
        <f t="shared" si="4"/>
        <v>0</v>
      </c>
      <c r="K150" s="39" t="str">
        <f t="shared" si="5"/>
        <v>OK</v>
      </c>
      <c r="L150" s="31"/>
      <c r="M150" s="31"/>
      <c r="N150" s="31"/>
      <c r="O150" s="31"/>
      <c r="P150" s="31"/>
      <c r="Q150" s="31"/>
      <c r="R150" s="31"/>
      <c r="S150" s="31"/>
      <c r="T150" s="31"/>
      <c r="U150" s="31"/>
      <c r="V150" s="31"/>
      <c r="W150" s="31"/>
      <c r="X150" s="46"/>
      <c r="Y150" s="46"/>
      <c r="Z150" s="46"/>
      <c r="AA150" s="46"/>
      <c r="AB150" s="46"/>
      <c r="AC150" s="46"/>
    </row>
    <row r="151" spans="1:29" ht="39.950000000000003" customHeight="1" x14ac:dyDescent="0.45">
      <c r="A151" s="155"/>
      <c r="B151" s="101"/>
      <c r="C151" s="66">
        <v>148</v>
      </c>
      <c r="D151" s="75" t="s">
        <v>137</v>
      </c>
      <c r="E151" s="104" t="s">
        <v>700</v>
      </c>
      <c r="F151" s="49" t="s">
        <v>35</v>
      </c>
      <c r="G151" s="49" t="s">
        <v>40</v>
      </c>
      <c r="H151" s="94">
        <v>14.79</v>
      </c>
      <c r="I151" s="32">
        <v>4</v>
      </c>
      <c r="J151" s="38">
        <f t="shared" si="4"/>
        <v>4</v>
      </c>
      <c r="K151" s="39" t="str">
        <f t="shared" si="5"/>
        <v>OK</v>
      </c>
      <c r="L151" s="31"/>
      <c r="M151" s="31"/>
      <c r="N151" s="31"/>
      <c r="O151" s="31"/>
      <c r="P151" s="31"/>
      <c r="Q151" s="31"/>
      <c r="R151" s="31"/>
      <c r="S151" s="31"/>
      <c r="T151" s="31"/>
      <c r="U151" s="31"/>
      <c r="V151" s="31"/>
      <c r="W151" s="31"/>
      <c r="X151" s="46"/>
      <c r="Y151" s="46"/>
      <c r="Z151" s="46"/>
      <c r="AA151" s="46"/>
      <c r="AB151" s="46"/>
      <c r="AC151" s="46"/>
    </row>
    <row r="152" spans="1:29" ht="39.950000000000003" customHeight="1" x14ac:dyDescent="0.45">
      <c r="A152" s="155"/>
      <c r="B152" s="101"/>
      <c r="C152" s="66">
        <v>149</v>
      </c>
      <c r="D152" s="75" t="s">
        <v>138</v>
      </c>
      <c r="E152" s="104" t="s">
        <v>701</v>
      </c>
      <c r="F152" s="49" t="s">
        <v>35</v>
      </c>
      <c r="G152" s="49" t="s">
        <v>40</v>
      </c>
      <c r="H152" s="94">
        <v>49.8</v>
      </c>
      <c r="I152" s="32">
        <v>5</v>
      </c>
      <c r="J152" s="38">
        <f t="shared" si="4"/>
        <v>5</v>
      </c>
      <c r="K152" s="39" t="str">
        <f t="shared" si="5"/>
        <v>OK</v>
      </c>
      <c r="L152" s="31"/>
      <c r="M152" s="31"/>
      <c r="N152" s="31"/>
      <c r="O152" s="31"/>
      <c r="P152" s="31"/>
      <c r="Q152" s="31"/>
      <c r="R152" s="31"/>
      <c r="S152" s="31"/>
      <c r="T152" s="31"/>
      <c r="U152" s="31"/>
      <c r="V152" s="31"/>
      <c r="W152" s="31"/>
      <c r="X152" s="46"/>
      <c r="Y152" s="46"/>
      <c r="Z152" s="46"/>
      <c r="AA152" s="46"/>
      <c r="AB152" s="46"/>
      <c r="AC152" s="46"/>
    </row>
    <row r="153" spans="1:29" ht="39.950000000000003" customHeight="1" x14ac:dyDescent="0.45">
      <c r="A153" s="155"/>
      <c r="B153" s="101"/>
      <c r="C153" s="66">
        <v>150</v>
      </c>
      <c r="D153" s="75" t="s">
        <v>139</v>
      </c>
      <c r="E153" s="104" t="s">
        <v>702</v>
      </c>
      <c r="F153" s="49" t="s">
        <v>31</v>
      </c>
      <c r="G153" s="49" t="s">
        <v>40</v>
      </c>
      <c r="H153" s="94">
        <v>8.81</v>
      </c>
      <c r="I153" s="32"/>
      <c r="J153" s="38">
        <f t="shared" si="4"/>
        <v>0</v>
      </c>
      <c r="K153" s="39" t="str">
        <f t="shared" si="5"/>
        <v>OK</v>
      </c>
      <c r="L153" s="31"/>
      <c r="M153" s="31"/>
      <c r="N153" s="31"/>
      <c r="O153" s="31"/>
      <c r="P153" s="31"/>
      <c r="Q153" s="31"/>
      <c r="R153" s="31"/>
      <c r="S153" s="31"/>
      <c r="T153" s="31"/>
      <c r="U153" s="31"/>
      <c r="V153" s="31"/>
      <c r="W153" s="31"/>
      <c r="X153" s="46"/>
      <c r="Y153" s="46"/>
      <c r="Z153" s="46"/>
      <c r="AA153" s="46"/>
      <c r="AB153" s="46"/>
      <c r="AC153" s="46"/>
    </row>
    <row r="154" spans="1:29" ht="39.950000000000003" customHeight="1" x14ac:dyDescent="0.45">
      <c r="A154" s="155"/>
      <c r="B154" s="101"/>
      <c r="C154" s="66">
        <v>151</v>
      </c>
      <c r="D154" s="75" t="s">
        <v>140</v>
      </c>
      <c r="E154" s="104" t="s">
        <v>703</v>
      </c>
      <c r="F154" s="49" t="s">
        <v>35</v>
      </c>
      <c r="G154" s="49" t="s">
        <v>40</v>
      </c>
      <c r="H154" s="94">
        <v>1</v>
      </c>
      <c r="I154" s="32">
        <v>30</v>
      </c>
      <c r="J154" s="38">
        <f t="shared" si="4"/>
        <v>30</v>
      </c>
      <c r="K154" s="39" t="str">
        <f t="shared" si="5"/>
        <v>OK</v>
      </c>
      <c r="L154" s="31"/>
      <c r="M154" s="31"/>
      <c r="N154" s="31"/>
      <c r="O154" s="31"/>
      <c r="P154" s="31"/>
      <c r="Q154" s="31"/>
      <c r="R154" s="31"/>
      <c r="S154" s="31"/>
      <c r="T154" s="31"/>
      <c r="U154" s="31"/>
      <c r="V154" s="31"/>
      <c r="W154" s="31"/>
      <c r="X154" s="46"/>
      <c r="Y154" s="46"/>
      <c r="Z154" s="46"/>
      <c r="AA154" s="46"/>
      <c r="AB154" s="46"/>
      <c r="AC154" s="46"/>
    </row>
    <row r="155" spans="1:29" ht="39.950000000000003" customHeight="1" x14ac:dyDescent="0.45">
      <c r="A155" s="155"/>
      <c r="B155" s="101"/>
      <c r="C155" s="66">
        <v>152</v>
      </c>
      <c r="D155" s="75" t="s">
        <v>141</v>
      </c>
      <c r="E155" s="104" t="s">
        <v>704</v>
      </c>
      <c r="F155" s="49" t="s">
        <v>142</v>
      </c>
      <c r="G155" s="49" t="s">
        <v>40</v>
      </c>
      <c r="H155" s="94">
        <v>1.76</v>
      </c>
      <c r="I155" s="32"/>
      <c r="J155" s="38">
        <f t="shared" si="4"/>
        <v>0</v>
      </c>
      <c r="K155" s="39" t="str">
        <f t="shared" si="5"/>
        <v>OK</v>
      </c>
      <c r="L155" s="31"/>
      <c r="M155" s="31"/>
      <c r="N155" s="31"/>
      <c r="O155" s="31"/>
      <c r="P155" s="31"/>
      <c r="Q155" s="31"/>
      <c r="R155" s="31"/>
      <c r="S155" s="31"/>
      <c r="T155" s="31"/>
      <c r="U155" s="31"/>
      <c r="V155" s="31"/>
      <c r="W155" s="31"/>
      <c r="X155" s="46"/>
      <c r="Y155" s="46"/>
      <c r="Z155" s="46"/>
      <c r="AA155" s="46"/>
      <c r="AB155" s="46"/>
      <c r="AC155" s="46"/>
    </row>
    <row r="156" spans="1:29" ht="39.950000000000003" customHeight="1" x14ac:dyDescent="0.45">
      <c r="A156" s="155"/>
      <c r="B156" s="101"/>
      <c r="C156" s="66">
        <v>153</v>
      </c>
      <c r="D156" s="75" t="s">
        <v>143</v>
      </c>
      <c r="E156" s="104" t="s">
        <v>705</v>
      </c>
      <c r="F156" s="49" t="s">
        <v>35</v>
      </c>
      <c r="G156" s="49" t="s">
        <v>40</v>
      </c>
      <c r="H156" s="94">
        <v>8.1</v>
      </c>
      <c r="I156" s="32"/>
      <c r="J156" s="38">
        <f t="shared" si="4"/>
        <v>0</v>
      </c>
      <c r="K156" s="39" t="str">
        <f t="shared" si="5"/>
        <v>OK</v>
      </c>
      <c r="L156" s="31"/>
      <c r="M156" s="31"/>
      <c r="N156" s="31"/>
      <c r="O156" s="31"/>
      <c r="P156" s="31"/>
      <c r="Q156" s="31"/>
      <c r="R156" s="31"/>
      <c r="S156" s="31"/>
      <c r="T156" s="31"/>
      <c r="U156" s="31"/>
      <c r="V156" s="31"/>
      <c r="W156" s="31"/>
      <c r="X156" s="46"/>
      <c r="Y156" s="46"/>
      <c r="Z156" s="46"/>
      <c r="AA156" s="46"/>
      <c r="AB156" s="46"/>
      <c r="AC156" s="46"/>
    </row>
    <row r="157" spans="1:29" ht="39.950000000000003" customHeight="1" x14ac:dyDescent="0.45">
      <c r="A157" s="155"/>
      <c r="B157" s="101"/>
      <c r="C157" s="66">
        <v>154</v>
      </c>
      <c r="D157" s="75" t="s">
        <v>472</v>
      </c>
      <c r="E157" s="104" t="s">
        <v>706</v>
      </c>
      <c r="F157" s="49" t="s">
        <v>35</v>
      </c>
      <c r="G157" s="49" t="s">
        <v>40</v>
      </c>
      <c r="H157" s="94">
        <v>45.91</v>
      </c>
      <c r="I157" s="32">
        <v>1</v>
      </c>
      <c r="J157" s="38">
        <f t="shared" si="4"/>
        <v>1</v>
      </c>
      <c r="K157" s="39" t="str">
        <f t="shared" si="5"/>
        <v>OK</v>
      </c>
      <c r="L157" s="31"/>
      <c r="M157" s="31"/>
      <c r="N157" s="31"/>
      <c r="O157" s="31"/>
      <c r="P157" s="31"/>
      <c r="Q157" s="31"/>
      <c r="R157" s="31"/>
      <c r="S157" s="31"/>
      <c r="T157" s="31"/>
      <c r="U157" s="31"/>
      <c r="V157" s="31"/>
      <c r="W157" s="31"/>
      <c r="X157" s="46"/>
      <c r="Y157" s="46"/>
      <c r="Z157" s="46"/>
      <c r="AA157" s="46"/>
      <c r="AB157" s="46"/>
      <c r="AC157" s="46"/>
    </row>
    <row r="158" spans="1:29" ht="39.950000000000003" customHeight="1" x14ac:dyDescent="0.45">
      <c r="A158" s="155"/>
      <c r="B158" s="101"/>
      <c r="C158" s="66">
        <v>155</v>
      </c>
      <c r="D158" s="75" t="s">
        <v>144</v>
      </c>
      <c r="E158" s="104" t="s">
        <v>707</v>
      </c>
      <c r="F158" s="49" t="s">
        <v>35</v>
      </c>
      <c r="G158" s="49" t="s">
        <v>40</v>
      </c>
      <c r="H158" s="94">
        <v>15.93</v>
      </c>
      <c r="I158" s="32"/>
      <c r="J158" s="38">
        <f t="shared" si="4"/>
        <v>0</v>
      </c>
      <c r="K158" s="39" t="str">
        <f t="shared" si="5"/>
        <v>OK</v>
      </c>
      <c r="L158" s="31"/>
      <c r="M158" s="31"/>
      <c r="N158" s="31"/>
      <c r="O158" s="31"/>
      <c r="P158" s="31"/>
      <c r="Q158" s="31"/>
      <c r="R158" s="31"/>
      <c r="S158" s="31"/>
      <c r="T158" s="31"/>
      <c r="U158" s="31"/>
      <c r="V158" s="31"/>
      <c r="W158" s="31"/>
      <c r="X158" s="46"/>
      <c r="Y158" s="46"/>
      <c r="Z158" s="46"/>
      <c r="AA158" s="46"/>
      <c r="AB158" s="46"/>
      <c r="AC158" s="46"/>
    </row>
    <row r="159" spans="1:29" ht="39.950000000000003" customHeight="1" x14ac:dyDescent="0.45">
      <c r="A159" s="155"/>
      <c r="B159" s="101"/>
      <c r="C159" s="66">
        <v>156</v>
      </c>
      <c r="D159" s="75" t="s">
        <v>145</v>
      </c>
      <c r="E159" s="104" t="s">
        <v>708</v>
      </c>
      <c r="F159" s="49" t="s">
        <v>146</v>
      </c>
      <c r="G159" s="49" t="s">
        <v>40</v>
      </c>
      <c r="H159" s="94">
        <v>3.71</v>
      </c>
      <c r="I159" s="32">
        <v>1</v>
      </c>
      <c r="J159" s="38">
        <f t="shared" si="4"/>
        <v>1</v>
      </c>
      <c r="K159" s="39" t="str">
        <f t="shared" si="5"/>
        <v>OK</v>
      </c>
      <c r="L159" s="31"/>
      <c r="M159" s="31"/>
      <c r="N159" s="31"/>
      <c r="O159" s="31"/>
      <c r="P159" s="31"/>
      <c r="Q159" s="31"/>
      <c r="R159" s="31"/>
      <c r="S159" s="31"/>
      <c r="T159" s="31"/>
      <c r="U159" s="31"/>
      <c r="V159" s="31"/>
      <c r="W159" s="31"/>
      <c r="X159" s="46"/>
      <c r="Y159" s="46"/>
      <c r="Z159" s="46"/>
      <c r="AA159" s="46"/>
      <c r="AB159" s="46"/>
      <c r="AC159" s="46"/>
    </row>
    <row r="160" spans="1:29" ht="39.950000000000003" customHeight="1" x14ac:dyDescent="0.45">
      <c r="A160" s="155"/>
      <c r="B160" s="157" t="s">
        <v>514</v>
      </c>
      <c r="C160" s="66">
        <v>157</v>
      </c>
      <c r="D160" s="75" t="s">
        <v>147</v>
      </c>
      <c r="E160" s="104" t="s">
        <v>709</v>
      </c>
      <c r="F160" s="49" t="s">
        <v>35</v>
      </c>
      <c r="G160" s="49" t="s">
        <v>40</v>
      </c>
      <c r="H160" s="94">
        <v>9.58</v>
      </c>
      <c r="I160" s="32"/>
      <c r="J160" s="38">
        <f t="shared" si="4"/>
        <v>0</v>
      </c>
      <c r="K160" s="39" t="str">
        <f t="shared" si="5"/>
        <v>OK</v>
      </c>
      <c r="L160" s="31"/>
      <c r="M160" s="31"/>
      <c r="N160" s="31"/>
      <c r="O160" s="31"/>
      <c r="P160" s="31"/>
      <c r="Q160" s="31"/>
      <c r="R160" s="31"/>
      <c r="S160" s="31"/>
      <c r="T160" s="31"/>
      <c r="U160" s="31"/>
      <c r="V160" s="31"/>
      <c r="W160" s="31"/>
      <c r="X160" s="46"/>
      <c r="Y160" s="46"/>
      <c r="Z160" s="46"/>
      <c r="AA160" s="46"/>
      <c r="AB160" s="46"/>
      <c r="AC160" s="46"/>
    </row>
    <row r="161" spans="1:29" ht="39.950000000000003" customHeight="1" x14ac:dyDescent="0.45">
      <c r="A161" s="155"/>
      <c r="B161" s="157"/>
      <c r="C161" s="66">
        <v>158</v>
      </c>
      <c r="D161" s="80" t="s">
        <v>473</v>
      </c>
      <c r="E161" s="111" t="s">
        <v>710</v>
      </c>
      <c r="F161" s="49" t="s">
        <v>435</v>
      </c>
      <c r="G161" s="50" t="s">
        <v>40</v>
      </c>
      <c r="H161" s="94">
        <v>4.4000000000000004</v>
      </c>
      <c r="I161" s="32">
        <v>5</v>
      </c>
      <c r="J161" s="38">
        <f t="shared" si="4"/>
        <v>5</v>
      </c>
      <c r="K161" s="39" t="str">
        <f t="shared" si="5"/>
        <v>OK</v>
      </c>
      <c r="L161" s="31"/>
      <c r="M161" s="31"/>
      <c r="N161" s="31"/>
      <c r="O161" s="31"/>
      <c r="P161" s="31"/>
      <c r="Q161" s="31"/>
      <c r="R161" s="31"/>
      <c r="S161" s="31"/>
      <c r="T161" s="31"/>
      <c r="U161" s="31"/>
      <c r="V161" s="31"/>
      <c r="W161" s="31"/>
      <c r="X161" s="46"/>
      <c r="Y161" s="46"/>
      <c r="Z161" s="46"/>
      <c r="AA161" s="46"/>
      <c r="AB161" s="46"/>
      <c r="AC161" s="46"/>
    </row>
    <row r="162" spans="1:29" ht="39.950000000000003" customHeight="1" x14ac:dyDescent="0.45">
      <c r="A162" s="155"/>
      <c r="B162" s="157"/>
      <c r="C162" s="66">
        <v>159</v>
      </c>
      <c r="D162" s="81" t="s">
        <v>474</v>
      </c>
      <c r="E162" s="112" t="s">
        <v>711</v>
      </c>
      <c r="F162" s="49" t="s">
        <v>228</v>
      </c>
      <c r="G162" s="50" t="s">
        <v>40</v>
      </c>
      <c r="H162" s="94">
        <v>11.69</v>
      </c>
      <c r="I162" s="32">
        <v>1</v>
      </c>
      <c r="J162" s="38">
        <f t="shared" si="4"/>
        <v>1</v>
      </c>
      <c r="K162" s="39" t="str">
        <f t="shared" si="5"/>
        <v>OK</v>
      </c>
      <c r="L162" s="31"/>
      <c r="M162" s="31"/>
      <c r="N162" s="31"/>
      <c r="O162" s="31"/>
      <c r="P162" s="31"/>
      <c r="Q162" s="31"/>
      <c r="R162" s="31"/>
      <c r="S162" s="31"/>
      <c r="T162" s="31"/>
      <c r="U162" s="31"/>
      <c r="V162" s="31"/>
      <c r="W162" s="31"/>
      <c r="X162" s="46"/>
      <c r="Y162" s="46"/>
      <c r="Z162" s="46"/>
      <c r="AA162" s="46"/>
      <c r="AB162" s="46"/>
      <c r="AC162" s="46"/>
    </row>
    <row r="163" spans="1:29" ht="39.950000000000003" customHeight="1" x14ac:dyDescent="0.45">
      <c r="A163" s="155"/>
      <c r="B163" s="157"/>
      <c r="C163" s="66">
        <v>160</v>
      </c>
      <c r="D163" s="81" t="s">
        <v>475</v>
      </c>
      <c r="E163" s="112" t="s">
        <v>712</v>
      </c>
      <c r="F163" s="49" t="s">
        <v>476</v>
      </c>
      <c r="G163" s="50" t="s">
        <v>40</v>
      </c>
      <c r="H163" s="94">
        <v>19.25</v>
      </c>
      <c r="I163" s="32"/>
      <c r="J163" s="38">
        <f t="shared" si="4"/>
        <v>0</v>
      </c>
      <c r="K163" s="39" t="str">
        <f t="shared" si="5"/>
        <v>OK</v>
      </c>
      <c r="L163" s="31"/>
      <c r="M163" s="31"/>
      <c r="N163" s="31"/>
      <c r="O163" s="31"/>
      <c r="P163" s="31"/>
      <c r="Q163" s="31"/>
      <c r="R163" s="31"/>
      <c r="S163" s="31"/>
      <c r="T163" s="31"/>
      <c r="U163" s="31"/>
      <c r="V163" s="31"/>
      <c r="W163" s="31"/>
      <c r="X163" s="46"/>
      <c r="Y163" s="46"/>
      <c r="Z163" s="46"/>
      <c r="AA163" s="46"/>
      <c r="AB163" s="46"/>
      <c r="AC163" s="46"/>
    </row>
    <row r="164" spans="1:29" ht="39.950000000000003" customHeight="1" x14ac:dyDescent="0.45">
      <c r="A164" s="155"/>
      <c r="B164" s="157"/>
      <c r="C164" s="66">
        <v>161</v>
      </c>
      <c r="D164" s="75" t="s">
        <v>148</v>
      </c>
      <c r="E164" s="104" t="s">
        <v>713</v>
      </c>
      <c r="F164" s="49" t="s">
        <v>35</v>
      </c>
      <c r="G164" s="49" t="s">
        <v>40</v>
      </c>
      <c r="H164" s="94">
        <v>4.4400000000000004</v>
      </c>
      <c r="I164" s="32"/>
      <c r="J164" s="38">
        <f t="shared" si="4"/>
        <v>0</v>
      </c>
      <c r="K164" s="39" t="str">
        <f t="shared" si="5"/>
        <v>OK</v>
      </c>
      <c r="L164" s="31"/>
      <c r="M164" s="31"/>
      <c r="N164" s="31"/>
      <c r="O164" s="31"/>
      <c r="P164" s="31"/>
      <c r="Q164" s="31"/>
      <c r="R164" s="31"/>
      <c r="S164" s="31"/>
      <c r="T164" s="31"/>
      <c r="U164" s="31"/>
      <c r="V164" s="31"/>
      <c r="W164" s="31"/>
      <c r="X164" s="46"/>
      <c r="Y164" s="46"/>
      <c r="Z164" s="46"/>
      <c r="AA164" s="46"/>
      <c r="AB164" s="46"/>
      <c r="AC164" s="46"/>
    </row>
    <row r="165" spans="1:29" ht="39.950000000000003" customHeight="1" x14ac:dyDescent="0.45">
      <c r="A165" s="155"/>
      <c r="B165" s="157"/>
      <c r="C165" s="66">
        <v>162</v>
      </c>
      <c r="D165" s="75" t="s">
        <v>149</v>
      </c>
      <c r="E165" s="104" t="s">
        <v>714</v>
      </c>
      <c r="F165" s="49" t="s">
        <v>44</v>
      </c>
      <c r="G165" s="49" t="s">
        <v>40</v>
      </c>
      <c r="H165" s="94">
        <v>12.33</v>
      </c>
      <c r="I165" s="32"/>
      <c r="J165" s="38">
        <f t="shared" si="4"/>
        <v>0</v>
      </c>
      <c r="K165" s="39" t="str">
        <f t="shared" si="5"/>
        <v>OK</v>
      </c>
      <c r="L165" s="31"/>
      <c r="M165" s="31"/>
      <c r="N165" s="31"/>
      <c r="O165" s="31"/>
      <c r="P165" s="31"/>
      <c r="Q165" s="31"/>
      <c r="R165" s="31"/>
      <c r="S165" s="31"/>
      <c r="T165" s="31"/>
      <c r="U165" s="31"/>
      <c r="V165" s="31"/>
      <c r="W165" s="31"/>
      <c r="X165" s="46"/>
      <c r="Y165" s="46"/>
      <c r="Z165" s="46"/>
      <c r="AA165" s="46"/>
      <c r="AB165" s="46"/>
      <c r="AC165" s="46"/>
    </row>
    <row r="166" spans="1:29" ht="39.950000000000003" customHeight="1" x14ac:dyDescent="0.45">
      <c r="A166" s="155"/>
      <c r="B166" s="157"/>
      <c r="C166" s="66">
        <v>163</v>
      </c>
      <c r="D166" s="75" t="s">
        <v>150</v>
      </c>
      <c r="E166" s="104" t="s">
        <v>715</v>
      </c>
      <c r="F166" s="49" t="s">
        <v>35</v>
      </c>
      <c r="G166" s="49" t="s">
        <v>40</v>
      </c>
      <c r="H166" s="94">
        <v>4.96</v>
      </c>
      <c r="I166" s="32">
        <v>4</v>
      </c>
      <c r="J166" s="38">
        <f t="shared" si="4"/>
        <v>4</v>
      </c>
      <c r="K166" s="39" t="str">
        <f t="shared" si="5"/>
        <v>OK</v>
      </c>
      <c r="L166" s="31"/>
      <c r="M166" s="31"/>
      <c r="N166" s="31"/>
      <c r="O166" s="31"/>
      <c r="P166" s="31"/>
      <c r="Q166" s="31"/>
      <c r="R166" s="31"/>
      <c r="S166" s="31"/>
      <c r="T166" s="31"/>
      <c r="U166" s="31"/>
      <c r="V166" s="31"/>
      <c r="W166" s="31"/>
      <c r="X166" s="46"/>
      <c r="Y166" s="46"/>
      <c r="Z166" s="46"/>
      <c r="AA166" s="46"/>
      <c r="AB166" s="46"/>
      <c r="AC166" s="46"/>
    </row>
    <row r="167" spans="1:29" ht="39.950000000000003" customHeight="1" x14ac:dyDescent="0.45">
      <c r="A167" s="155"/>
      <c r="B167" s="157"/>
      <c r="C167" s="66">
        <v>164</v>
      </c>
      <c r="D167" s="75" t="s">
        <v>151</v>
      </c>
      <c r="E167" s="104" t="s">
        <v>716</v>
      </c>
      <c r="F167" s="49" t="s">
        <v>35</v>
      </c>
      <c r="G167" s="49" t="s">
        <v>40</v>
      </c>
      <c r="H167" s="94">
        <v>6.22</v>
      </c>
      <c r="I167" s="32">
        <v>5</v>
      </c>
      <c r="J167" s="38">
        <f t="shared" si="4"/>
        <v>5</v>
      </c>
      <c r="K167" s="39" t="str">
        <f t="shared" si="5"/>
        <v>OK</v>
      </c>
      <c r="L167" s="31"/>
      <c r="M167" s="31"/>
      <c r="N167" s="31"/>
      <c r="O167" s="31"/>
      <c r="P167" s="31"/>
      <c r="Q167" s="31"/>
      <c r="R167" s="31"/>
      <c r="S167" s="31"/>
      <c r="T167" s="31"/>
      <c r="U167" s="31"/>
      <c r="V167" s="31"/>
      <c r="W167" s="31"/>
      <c r="X167" s="46"/>
      <c r="Y167" s="46"/>
      <c r="Z167" s="46"/>
      <c r="AA167" s="46"/>
      <c r="AB167" s="46"/>
      <c r="AC167" s="46"/>
    </row>
    <row r="168" spans="1:29" ht="39.950000000000003" customHeight="1" x14ac:dyDescent="0.45">
      <c r="A168" s="155"/>
      <c r="B168" s="157"/>
      <c r="C168" s="66">
        <v>165</v>
      </c>
      <c r="D168" s="75" t="s">
        <v>477</v>
      </c>
      <c r="E168" s="104" t="s">
        <v>717</v>
      </c>
      <c r="F168" s="49" t="s">
        <v>35</v>
      </c>
      <c r="G168" s="49" t="s">
        <v>40</v>
      </c>
      <c r="H168" s="94">
        <v>3.85</v>
      </c>
      <c r="I168" s="32">
        <v>5</v>
      </c>
      <c r="J168" s="38">
        <f t="shared" si="4"/>
        <v>5</v>
      </c>
      <c r="K168" s="39" t="str">
        <f t="shared" si="5"/>
        <v>OK</v>
      </c>
      <c r="L168" s="31"/>
      <c r="M168" s="31"/>
      <c r="N168" s="31"/>
      <c r="O168" s="31"/>
      <c r="P168" s="31"/>
      <c r="Q168" s="31"/>
      <c r="R168" s="31"/>
      <c r="S168" s="31"/>
      <c r="T168" s="31"/>
      <c r="U168" s="31"/>
      <c r="V168" s="31"/>
      <c r="W168" s="31"/>
      <c r="X168" s="46"/>
      <c r="Y168" s="46"/>
      <c r="Z168" s="46"/>
      <c r="AA168" s="46"/>
      <c r="AB168" s="46"/>
      <c r="AC168" s="46"/>
    </row>
    <row r="169" spans="1:29" ht="39.950000000000003" customHeight="1" x14ac:dyDescent="0.45">
      <c r="A169" s="155"/>
      <c r="B169" s="157"/>
      <c r="C169" s="66">
        <v>166</v>
      </c>
      <c r="D169" s="75" t="s">
        <v>152</v>
      </c>
      <c r="E169" s="104" t="s">
        <v>718</v>
      </c>
      <c r="F169" s="49" t="s">
        <v>35</v>
      </c>
      <c r="G169" s="49" t="s">
        <v>40</v>
      </c>
      <c r="H169" s="94">
        <v>1.66</v>
      </c>
      <c r="I169" s="32">
        <v>10</v>
      </c>
      <c r="J169" s="38">
        <f t="shared" si="4"/>
        <v>10</v>
      </c>
      <c r="K169" s="39" t="str">
        <f t="shared" si="5"/>
        <v>OK</v>
      </c>
      <c r="L169" s="31"/>
      <c r="M169" s="31"/>
      <c r="N169" s="31"/>
      <c r="O169" s="31"/>
      <c r="P169" s="31"/>
      <c r="Q169" s="31"/>
      <c r="R169" s="31"/>
      <c r="S169" s="31"/>
      <c r="T169" s="31"/>
      <c r="U169" s="31"/>
      <c r="V169" s="31"/>
      <c r="W169" s="31"/>
      <c r="X169" s="46"/>
      <c r="Y169" s="46"/>
      <c r="Z169" s="46"/>
      <c r="AA169" s="46"/>
      <c r="AB169" s="46"/>
      <c r="AC169" s="46"/>
    </row>
    <row r="170" spans="1:29" ht="39.950000000000003" customHeight="1" x14ac:dyDescent="0.45">
      <c r="A170" s="155"/>
      <c r="B170" s="157"/>
      <c r="C170" s="66">
        <v>167</v>
      </c>
      <c r="D170" s="75" t="s">
        <v>153</v>
      </c>
      <c r="E170" s="104" t="s">
        <v>719</v>
      </c>
      <c r="F170" s="49" t="s">
        <v>35</v>
      </c>
      <c r="G170" s="49" t="s">
        <v>40</v>
      </c>
      <c r="H170" s="94">
        <v>23.84</v>
      </c>
      <c r="I170" s="32"/>
      <c r="J170" s="38">
        <f t="shared" si="4"/>
        <v>0</v>
      </c>
      <c r="K170" s="39" t="str">
        <f t="shared" si="5"/>
        <v>OK</v>
      </c>
      <c r="L170" s="31"/>
      <c r="M170" s="31"/>
      <c r="N170" s="31"/>
      <c r="O170" s="31"/>
      <c r="P170" s="31"/>
      <c r="Q170" s="31"/>
      <c r="R170" s="31"/>
      <c r="S170" s="31"/>
      <c r="T170" s="31"/>
      <c r="U170" s="31"/>
      <c r="V170" s="31"/>
      <c r="W170" s="31"/>
      <c r="X170" s="46"/>
      <c r="Y170" s="46"/>
      <c r="Z170" s="46"/>
      <c r="AA170" s="46"/>
      <c r="AB170" s="46"/>
      <c r="AC170" s="46"/>
    </row>
    <row r="171" spans="1:29" ht="39.950000000000003" customHeight="1" x14ac:dyDescent="0.45">
      <c r="A171" s="155"/>
      <c r="B171" s="157"/>
      <c r="C171" s="66">
        <v>168</v>
      </c>
      <c r="D171" s="75" t="s">
        <v>154</v>
      </c>
      <c r="E171" s="104" t="s">
        <v>720</v>
      </c>
      <c r="F171" s="49" t="s">
        <v>31</v>
      </c>
      <c r="G171" s="49" t="s">
        <v>40</v>
      </c>
      <c r="H171" s="94">
        <v>10.83</v>
      </c>
      <c r="I171" s="32">
        <v>1</v>
      </c>
      <c r="J171" s="38">
        <f t="shared" si="4"/>
        <v>1</v>
      </c>
      <c r="K171" s="39" t="str">
        <f t="shared" si="5"/>
        <v>OK</v>
      </c>
      <c r="L171" s="31"/>
      <c r="M171" s="31"/>
      <c r="N171" s="31"/>
      <c r="O171" s="31"/>
      <c r="P171" s="31"/>
      <c r="Q171" s="31"/>
      <c r="R171" s="31"/>
      <c r="S171" s="31"/>
      <c r="T171" s="31"/>
      <c r="U171" s="31"/>
      <c r="V171" s="31"/>
      <c r="W171" s="31"/>
      <c r="X171" s="46"/>
      <c r="Y171" s="46"/>
      <c r="Z171" s="46"/>
      <c r="AA171" s="46"/>
      <c r="AB171" s="46"/>
      <c r="AC171" s="46"/>
    </row>
    <row r="172" spans="1:29" ht="39.950000000000003" customHeight="1" x14ac:dyDescent="0.45">
      <c r="A172" s="155"/>
      <c r="B172" s="157"/>
      <c r="C172" s="66">
        <v>169</v>
      </c>
      <c r="D172" s="75" t="s">
        <v>721</v>
      </c>
      <c r="E172" s="104" t="s">
        <v>722</v>
      </c>
      <c r="F172" s="49" t="s">
        <v>32</v>
      </c>
      <c r="G172" s="49" t="s">
        <v>40</v>
      </c>
      <c r="H172" s="94">
        <v>6.62</v>
      </c>
      <c r="I172" s="32"/>
      <c r="J172" s="38">
        <f t="shared" si="4"/>
        <v>0</v>
      </c>
      <c r="K172" s="39" t="str">
        <f t="shared" si="5"/>
        <v>OK</v>
      </c>
      <c r="L172" s="31"/>
      <c r="M172" s="31"/>
      <c r="N172" s="31"/>
      <c r="O172" s="31"/>
      <c r="P172" s="31"/>
      <c r="Q172" s="31"/>
      <c r="R172" s="31"/>
      <c r="S172" s="31"/>
      <c r="T172" s="31"/>
      <c r="U172" s="31"/>
      <c r="V172" s="31"/>
      <c r="W172" s="31"/>
      <c r="X172" s="46"/>
      <c r="Y172" s="46"/>
      <c r="Z172" s="46"/>
      <c r="AA172" s="46"/>
      <c r="AB172" s="46"/>
      <c r="AC172" s="46"/>
    </row>
    <row r="173" spans="1:29" ht="39.950000000000003" customHeight="1" x14ac:dyDescent="0.45">
      <c r="A173" s="155"/>
      <c r="B173" s="157"/>
      <c r="C173" s="66">
        <v>170</v>
      </c>
      <c r="D173" s="75" t="s">
        <v>155</v>
      </c>
      <c r="E173" s="104" t="s">
        <v>723</v>
      </c>
      <c r="F173" s="49" t="s">
        <v>32</v>
      </c>
      <c r="G173" s="49" t="s">
        <v>40</v>
      </c>
      <c r="H173" s="94">
        <v>13.77</v>
      </c>
      <c r="I173" s="32">
        <v>2</v>
      </c>
      <c r="J173" s="38">
        <f t="shared" si="4"/>
        <v>2</v>
      </c>
      <c r="K173" s="39" t="str">
        <f t="shared" si="5"/>
        <v>OK</v>
      </c>
      <c r="L173" s="31"/>
      <c r="M173" s="31"/>
      <c r="N173" s="31"/>
      <c r="O173" s="31"/>
      <c r="P173" s="31"/>
      <c r="Q173" s="31"/>
      <c r="R173" s="31"/>
      <c r="S173" s="31"/>
      <c r="T173" s="31"/>
      <c r="U173" s="31"/>
      <c r="V173" s="31"/>
      <c r="W173" s="31"/>
      <c r="X173" s="46"/>
      <c r="Y173" s="46"/>
      <c r="Z173" s="46"/>
      <c r="AA173" s="46"/>
      <c r="AB173" s="46"/>
      <c r="AC173" s="46"/>
    </row>
    <row r="174" spans="1:29" ht="39.950000000000003" customHeight="1" x14ac:dyDescent="0.45">
      <c r="A174" s="155"/>
      <c r="B174" s="157"/>
      <c r="C174" s="66">
        <v>171</v>
      </c>
      <c r="D174" s="75" t="s">
        <v>436</v>
      </c>
      <c r="E174" s="104" t="s">
        <v>724</v>
      </c>
      <c r="F174" s="49" t="s">
        <v>437</v>
      </c>
      <c r="G174" s="49" t="s">
        <v>40</v>
      </c>
      <c r="H174" s="94">
        <v>10.53</v>
      </c>
      <c r="I174" s="32"/>
      <c r="J174" s="38">
        <f t="shared" si="4"/>
        <v>0</v>
      </c>
      <c r="K174" s="39" t="str">
        <f t="shared" si="5"/>
        <v>OK</v>
      </c>
      <c r="L174" s="31"/>
      <c r="M174" s="31"/>
      <c r="N174" s="31"/>
      <c r="O174" s="31"/>
      <c r="P174" s="31"/>
      <c r="Q174" s="31"/>
      <c r="R174" s="31"/>
      <c r="S174" s="31"/>
      <c r="T174" s="31"/>
      <c r="U174" s="31"/>
      <c r="V174" s="31"/>
      <c r="W174" s="31"/>
      <c r="X174" s="46"/>
      <c r="Y174" s="46"/>
      <c r="Z174" s="46"/>
      <c r="AA174" s="46"/>
      <c r="AB174" s="46"/>
      <c r="AC174" s="46"/>
    </row>
    <row r="175" spans="1:29" ht="39.950000000000003" customHeight="1" x14ac:dyDescent="0.45">
      <c r="A175" s="155"/>
      <c r="B175" s="157"/>
      <c r="C175" s="66">
        <v>172</v>
      </c>
      <c r="D175" s="75" t="s">
        <v>449</v>
      </c>
      <c r="E175" s="104" t="s">
        <v>725</v>
      </c>
      <c r="F175" s="49" t="s">
        <v>228</v>
      </c>
      <c r="G175" s="49" t="s">
        <v>40</v>
      </c>
      <c r="H175" s="94">
        <v>132.34</v>
      </c>
      <c r="I175" s="32"/>
      <c r="J175" s="38">
        <f t="shared" si="4"/>
        <v>0</v>
      </c>
      <c r="K175" s="39" t="str">
        <f t="shared" si="5"/>
        <v>OK</v>
      </c>
      <c r="L175" s="31"/>
      <c r="M175" s="31"/>
      <c r="N175" s="31"/>
      <c r="O175" s="31"/>
      <c r="P175" s="31"/>
      <c r="Q175" s="31"/>
      <c r="R175" s="31"/>
      <c r="S175" s="31"/>
      <c r="T175" s="31"/>
      <c r="U175" s="31"/>
      <c r="V175" s="31"/>
      <c r="W175" s="31"/>
      <c r="X175" s="46"/>
      <c r="Y175" s="46"/>
      <c r="Z175" s="46"/>
      <c r="AA175" s="46"/>
      <c r="AB175" s="46"/>
      <c r="AC175" s="46"/>
    </row>
    <row r="176" spans="1:29" ht="39.950000000000003" customHeight="1" x14ac:dyDescent="0.45">
      <c r="A176" s="155"/>
      <c r="B176" s="157"/>
      <c r="C176" s="65">
        <v>173</v>
      </c>
      <c r="D176" s="74" t="s">
        <v>726</v>
      </c>
      <c r="E176" s="103" t="s">
        <v>727</v>
      </c>
      <c r="F176" s="64" t="s">
        <v>131</v>
      </c>
      <c r="G176" s="64" t="s">
        <v>40</v>
      </c>
      <c r="H176" s="93">
        <v>60.13</v>
      </c>
      <c r="I176" s="32"/>
      <c r="J176" s="38">
        <f t="shared" si="4"/>
        <v>0</v>
      </c>
      <c r="K176" s="39" t="str">
        <f t="shared" si="5"/>
        <v>OK</v>
      </c>
      <c r="L176" s="31"/>
      <c r="M176" s="31"/>
      <c r="N176" s="31"/>
      <c r="O176" s="31"/>
      <c r="P176" s="31"/>
      <c r="Q176" s="31"/>
      <c r="R176" s="31"/>
      <c r="S176" s="31"/>
      <c r="T176" s="31"/>
      <c r="U176" s="31"/>
      <c r="V176" s="31"/>
      <c r="W176" s="31"/>
      <c r="X176" s="46"/>
      <c r="Y176" s="46"/>
      <c r="Z176" s="46"/>
      <c r="AA176" s="46"/>
      <c r="AB176" s="46"/>
      <c r="AC176" s="46"/>
    </row>
    <row r="177" spans="1:29" ht="39.950000000000003" customHeight="1" x14ac:dyDescent="0.45">
      <c r="A177" s="155"/>
      <c r="B177" s="157"/>
      <c r="C177" s="65">
        <v>174</v>
      </c>
      <c r="D177" s="74" t="s">
        <v>728</v>
      </c>
      <c r="E177" s="103" t="s">
        <v>729</v>
      </c>
      <c r="F177" s="64" t="s">
        <v>35</v>
      </c>
      <c r="G177" s="64" t="s">
        <v>40</v>
      </c>
      <c r="H177" s="93">
        <v>66.92</v>
      </c>
      <c r="I177" s="32"/>
      <c r="J177" s="38">
        <f t="shared" si="4"/>
        <v>0</v>
      </c>
      <c r="K177" s="39" t="str">
        <f t="shared" si="5"/>
        <v>OK</v>
      </c>
      <c r="L177" s="31"/>
      <c r="M177" s="31"/>
      <c r="N177" s="31"/>
      <c r="O177" s="31"/>
      <c r="P177" s="31"/>
      <c r="Q177" s="31"/>
      <c r="R177" s="31"/>
      <c r="S177" s="31"/>
      <c r="T177" s="31"/>
      <c r="U177" s="31"/>
      <c r="V177" s="31"/>
      <c r="W177" s="31"/>
      <c r="X177" s="46"/>
      <c r="Y177" s="46"/>
      <c r="Z177" s="46"/>
      <c r="AA177" s="46"/>
      <c r="AB177" s="46"/>
      <c r="AC177" s="46"/>
    </row>
    <row r="178" spans="1:29" ht="39.950000000000003" customHeight="1" x14ac:dyDescent="0.45">
      <c r="A178" s="155"/>
      <c r="B178" s="157"/>
      <c r="C178" s="65">
        <v>175</v>
      </c>
      <c r="D178" s="74" t="s">
        <v>730</v>
      </c>
      <c r="E178" s="103" t="s">
        <v>731</v>
      </c>
      <c r="F178" s="64" t="s">
        <v>35</v>
      </c>
      <c r="G178" s="64" t="s">
        <v>40</v>
      </c>
      <c r="H178" s="93">
        <v>6.14</v>
      </c>
      <c r="I178" s="32"/>
      <c r="J178" s="38">
        <f t="shared" si="4"/>
        <v>0</v>
      </c>
      <c r="K178" s="39" t="str">
        <f t="shared" si="5"/>
        <v>OK</v>
      </c>
      <c r="L178" s="31"/>
      <c r="M178" s="31"/>
      <c r="N178" s="31"/>
      <c r="O178" s="31"/>
      <c r="P178" s="31"/>
      <c r="Q178" s="31"/>
      <c r="R178" s="31"/>
      <c r="S178" s="31"/>
      <c r="T178" s="31"/>
      <c r="U178" s="31"/>
      <c r="V178" s="31"/>
      <c r="W178" s="31"/>
      <c r="X178" s="46"/>
      <c r="Y178" s="46"/>
      <c r="Z178" s="46"/>
      <c r="AA178" s="46"/>
      <c r="AB178" s="46"/>
      <c r="AC178" s="46"/>
    </row>
    <row r="179" spans="1:29" ht="39.950000000000003" customHeight="1" x14ac:dyDescent="0.45">
      <c r="A179" s="155"/>
      <c r="B179" s="157"/>
      <c r="C179" s="63">
        <v>176</v>
      </c>
      <c r="D179" s="81" t="s">
        <v>732</v>
      </c>
      <c r="E179" s="112" t="s">
        <v>733</v>
      </c>
      <c r="F179" s="49" t="s">
        <v>4</v>
      </c>
      <c r="G179" s="64" t="s">
        <v>40</v>
      </c>
      <c r="H179" s="93">
        <v>36.56</v>
      </c>
      <c r="I179" s="32"/>
      <c r="J179" s="38">
        <f t="shared" si="4"/>
        <v>0</v>
      </c>
      <c r="K179" s="39" t="str">
        <f t="shared" si="5"/>
        <v>OK</v>
      </c>
      <c r="L179" s="31"/>
      <c r="M179" s="31"/>
      <c r="N179" s="31"/>
      <c r="O179" s="31"/>
      <c r="P179" s="31"/>
      <c r="Q179" s="31"/>
      <c r="R179" s="31"/>
      <c r="S179" s="31"/>
      <c r="T179" s="31"/>
      <c r="U179" s="31"/>
      <c r="V179" s="31"/>
      <c r="W179" s="31"/>
      <c r="X179" s="46"/>
      <c r="Y179" s="46"/>
      <c r="Z179" s="46"/>
      <c r="AA179" s="46"/>
      <c r="AB179" s="46"/>
      <c r="AC179" s="46"/>
    </row>
    <row r="180" spans="1:29" ht="39.950000000000003" customHeight="1" x14ac:dyDescent="0.45">
      <c r="A180" s="155"/>
      <c r="B180" s="157"/>
      <c r="C180" s="63">
        <v>177</v>
      </c>
      <c r="D180" s="73" t="s">
        <v>734</v>
      </c>
      <c r="E180" s="102" t="s">
        <v>735</v>
      </c>
      <c r="F180" s="64" t="s">
        <v>228</v>
      </c>
      <c r="G180" s="64" t="s">
        <v>40</v>
      </c>
      <c r="H180" s="93">
        <v>60.85</v>
      </c>
      <c r="I180" s="32"/>
      <c r="J180" s="38">
        <f t="shared" si="4"/>
        <v>0</v>
      </c>
      <c r="K180" s="39" t="str">
        <f t="shared" si="5"/>
        <v>OK</v>
      </c>
      <c r="L180" s="31"/>
      <c r="M180" s="31"/>
      <c r="N180" s="31"/>
      <c r="O180" s="31"/>
      <c r="P180" s="31"/>
      <c r="Q180" s="31"/>
      <c r="R180" s="31"/>
      <c r="S180" s="31"/>
      <c r="T180" s="31"/>
      <c r="U180" s="31"/>
      <c r="V180" s="31"/>
      <c r="W180" s="31"/>
      <c r="X180" s="46"/>
      <c r="Y180" s="46"/>
      <c r="Z180" s="46"/>
      <c r="AA180" s="46"/>
      <c r="AB180" s="46"/>
      <c r="AC180" s="46"/>
    </row>
    <row r="181" spans="1:29" ht="39.950000000000003" customHeight="1" x14ac:dyDescent="0.45">
      <c r="A181" s="155"/>
      <c r="B181" s="157"/>
      <c r="C181" s="65">
        <v>178</v>
      </c>
      <c r="D181" s="74" t="s">
        <v>736</v>
      </c>
      <c r="E181" s="103" t="s">
        <v>737</v>
      </c>
      <c r="F181" s="48" t="s">
        <v>35</v>
      </c>
      <c r="G181" s="64" t="s">
        <v>40</v>
      </c>
      <c r="H181" s="93">
        <v>17.39</v>
      </c>
      <c r="I181" s="32"/>
      <c r="J181" s="38">
        <f t="shared" si="4"/>
        <v>0</v>
      </c>
      <c r="K181" s="39" t="str">
        <f t="shared" si="5"/>
        <v>OK</v>
      </c>
      <c r="L181" s="31"/>
      <c r="M181" s="31"/>
      <c r="N181" s="31"/>
      <c r="O181" s="31"/>
      <c r="P181" s="31"/>
      <c r="Q181" s="31"/>
      <c r="R181" s="31"/>
      <c r="S181" s="31"/>
      <c r="T181" s="31"/>
      <c r="U181" s="31"/>
      <c r="V181" s="31"/>
      <c r="W181" s="31"/>
      <c r="X181" s="46"/>
      <c r="Y181" s="46"/>
      <c r="Z181" s="46"/>
      <c r="AA181" s="46"/>
      <c r="AB181" s="46"/>
      <c r="AC181" s="46"/>
    </row>
    <row r="182" spans="1:29" ht="39.950000000000003" customHeight="1" x14ac:dyDescent="0.45">
      <c r="A182" s="156"/>
      <c r="B182" s="158"/>
      <c r="C182" s="65">
        <v>179</v>
      </c>
      <c r="D182" s="74" t="s">
        <v>738</v>
      </c>
      <c r="E182" s="103" t="s">
        <v>739</v>
      </c>
      <c r="F182" s="64" t="s">
        <v>131</v>
      </c>
      <c r="G182" s="64" t="s">
        <v>40</v>
      </c>
      <c r="H182" s="93">
        <v>12.07</v>
      </c>
      <c r="I182" s="32"/>
      <c r="J182" s="38">
        <f t="shared" si="4"/>
        <v>0</v>
      </c>
      <c r="K182" s="39" t="str">
        <f t="shared" si="5"/>
        <v>OK</v>
      </c>
      <c r="L182" s="31"/>
      <c r="M182" s="31"/>
      <c r="N182" s="31"/>
      <c r="O182" s="31"/>
      <c r="P182" s="31"/>
      <c r="Q182" s="31"/>
      <c r="R182" s="31"/>
      <c r="S182" s="31"/>
      <c r="T182" s="31"/>
      <c r="U182" s="31"/>
      <c r="V182" s="31"/>
      <c r="W182" s="31"/>
      <c r="X182" s="46"/>
      <c r="Y182" s="46"/>
      <c r="Z182" s="46"/>
      <c r="AA182" s="46"/>
      <c r="AB182" s="46"/>
      <c r="AC182" s="46"/>
    </row>
    <row r="183" spans="1:29" ht="39.950000000000003" customHeight="1" x14ac:dyDescent="0.45">
      <c r="A183" s="139">
        <v>4</v>
      </c>
      <c r="B183" s="151" t="s">
        <v>740</v>
      </c>
      <c r="C183" s="67">
        <v>180</v>
      </c>
      <c r="D183" s="78" t="s">
        <v>156</v>
      </c>
      <c r="E183" s="107" t="s">
        <v>741</v>
      </c>
      <c r="F183" s="51" t="s">
        <v>35</v>
      </c>
      <c r="G183" s="51" t="s">
        <v>157</v>
      </c>
      <c r="H183" s="95">
        <v>8.5</v>
      </c>
      <c r="I183" s="32">
        <v>15</v>
      </c>
      <c r="J183" s="38">
        <f t="shared" si="4"/>
        <v>15</v>
      </c>
      <c r="K183" s="39" t="str">
        <f t="shared" si="5"/>
        <v>OK</v>
      </c>
      <c r="L183" s="31"/>
      <c r="M183" s="31"/>
      <c r="N183" s="31"/>
      <c r="O183" s="31"/>
      <c r="P183" s="31"/>
      <c r="Q183" s="31"/>
      <c r="R183" s="31"/>
      <c r="S183" s="31"/>
      <c r="T183" s="31"/>
      <c r="U183" s="31"/>
      <c r="V183" s="31"/>
      <c r="W183" s="31"/>
      <c r="X183" s="46"/>
      <c r="Y183" s="46"/>
      <c r="Z183" s="46"/>
      <c r="AA183" s="46"/>
      <c r="AB183" s="46"/>
      <c r="AC183" s="46"/>
    </row>
    <row r="184" spans="1:29" ht="39.950000000000003" customHeight="1" x14ac:dyDescent="0.45">
      <c r="A184" s="140"/>
      <c r="B184" s="152"/>
      <c r="C184" s="67">
        <v>181</v>
      </c>
      <c r="D184" s="78" t="s">
        <v>158</v>
      </c>
      <c r="E184" s="107" t="s">
        <v>742</v>
      </c>
      <c r="F184" s="51" t="s">
        <v>35</v>
      </c>
      <c r="G184" s="51" t="s">
        <v>157</v>
      </c>
      <c r="H184" s="95">
        <v>1.1599999999999999</v>
      </c>
      <c r="I184" s="32">
        <v>1</v>
      </c>
      <c r="J184" s="38">
        <f t="shared" si="4"/>
        <v>1</v>
      </c>
      <c r="K184" s="39" t="str">
        <f t="shared" si="5"/>
        <v>OK</v>
      </c>
      <c r="L184" s="31"/>
      <c r="M184" s="31"/>
      <c r="N184" s="31"/>
      <c r="O184" s="31"/>
      <c r="P184" s="31"/>
      <c r="Q184" s="31"/>
      <c r="R184" s="31"/>
      <c r="S184" s="31"/>
      <c r="T184" s="31"/>
      <c r="U184" s="31"/>
      <c r="V184" s="31"/>
      <c r="W184" s="31"/>
      <c r="X184" s="46"/>
      <c r="Y184" s="46"/>
      <c r="Z184" s="46"/>
      <c r="AA184" s="46"/>
      <c r="AB184" s="46"/>
      <c r="AC184" s="46"/>
    </row>
    <row r="185" spans="1:29" ht="39.950000000000003" customHeight="1" x14ac:dyDescent="0.45">
      <c r="A185" s="140"/>
      <c r="B185" s="152"/>
      <c r="C185" s="67">
        <v>182</v>
      </c>
      <c r="D185" s="78" t="s">
        <v>159</v>
      </c>
      <c r="E185" s="107" t="s">
        <v>741</v>
      </c>
      <c r="F185" s="51" t="s">
        <v>35</v>
      </c>
      <c r="G185" s="51" t="s">
        <v>157</v>
      </c>
      <c r="H185" s="95">
        <v>12</v>
      </c>
      <c r="I185" s="32">
        <v>1</v>
      </c>
      <c r="J185" s="38">
        <f t="shared" si="4"/>
        <v>1</v>
      </c>
      <c r="K185" s="39" t="str">
        <f t="shared" si="5"/>
        <v>OK</v>
      </c>
      <c r="L185" s="31"/>
      <c r="M185" s="31"/>
      <c r="N185" s="31"/>
      <c r="O185" s="31"/>
      <c r="P185" s="31"/>
      <c r="Q185" s="31"/>
      <c r="R185" s="31"/>
      <c r="S185" s="31"/>
      <c r="T185" s="31"/>
      <c r="U185" s="31"/>
      <c r="V185" s="31"/>
      <c r="W185" s="31"/>
      <c r="X185" s="46"/>
      <c r="Y185" s="46"/>
      <c r="Z185" s="46"/>
      <c r="AA185" s="46"/>
      <c r="AB185" s="46"/>
      <c r="AC185" s="46"/>
    </row>
    <row r="186" spans="1:29" ht="39.950000000000003" customHeight="1" x14ac:dyDescent="0.45">
      <c r="A186" s="140"/>
      <c r="B186" s="152"/>
      <c r="C186" s="67">
        <v>183</v>
      </c>
      <c r="D186" s="78" t="s">
        <v>160</v>
      </c>
      <c r="E186" s="107" t="s">
        <v>741</v>
      </c>
      <c r="F186" s="51" t="s">
        <v>35</v>
      </c>
      <c r="G186" s="51" t="s">
        <v>157</v>
      </c>
      <c r="H186" s="95">
        <v>8</v>
      </c>
      <c r="I186" s="32"/>
      <c r="J186" s="38">
        <f t="shared" si="4"/>
        <v>0</v>
      </c>
      <c r="K186" s="39" t="str">
        <f t="shared" si="5"/>
        <v>OK</v>
      </c>
      <c r="L186" s="31"/>
      <c r="M186" s="31"/>
      <c r="N186" s="31"/>
      <c r="O186" s="31"/>
      <c r="P186" s="31"/>
      <c r="Q186" s="31"/>
      <c r="R186" s="31"/>
      <c r="S186" s="31"/>
      <c r="T186" s="31"/>
      <c r="U186" s="31"/>
      <c r="V186" s="31"/>
      <c r="W186" s="31"/>
      <c r="X186" s="46"/>
      <c r="Y186" s="46"/>
      <c r="Z186" s="46"/>
      <c r="AA186" s="46"/>
      <c r="AB186" s="46"/>
      <c r="AC186" s="46"/>
    </row>
    <row r="187" spans="1:29" ht="39.950000000000003" customHeight="1" x14ac:dyDescent="0.45">
      <c r="A187" s="140"/>
      <c r="B187" s="152"/>
      <c r="C187" s="67">
        <v>184</v>
      </c>
      <c r="D187" s="78" t="s">
        <v>161</v>
      </c>
      <c r="E187" s="107">
        <v>954</v>
      </c>
      <c r="F187" s="51" t="s">
        <v>35</v>
      </c>
      <c r="G187" s="51" t="s">
        <v>157</v>
      </c>
      <c r="H187" s="95">
        <v>8</v>
      </c>
      <c r="I187" s="32">
        <v>1</v>
      </c>
      <c r="J187" s="38">
        <f t="shared" si="4"/>
        <v>1</v>
      </c>
      <c r="K187" s="39" t="str">
        <f t="shared" si="5"/>
        <v>OK</v>
      </c>
      <c r="L187" s="31"/>
      <c r="M187" s="31"/>
      <c r="N187" s="31"/>
      <c r="O187" s="31"/>
      <c r="P187" s="31"/>
      <c r="Q187" s="31"/>
      <c r="R187" s="31"/>
      <c r="S187" s="31"/>
      <c r="T187" s="31"/>
      <c r="U187" s="31"/>
      <c r="V187" s="31"/>
      <c r="W187" s="31"/>
      <c r="X187" s="46"/>
      <c r="Y187" s="46"/>
      <c r="Z187" s="46"/>
      <c r="AA187" s="46"/>
      <c r="AB187" s="46"/>
      <c r="AC187" s="46"/>
    </row>
    <row r="188" spans="1:29" ht="39.950000000000003" customHeight="1" x14ac:dyDescent="0.45">
      <c r="A188" s="140"/>
      <c r="B188" s="152"/>
      <c r="C188" s="67">
        <v>185</v>
      </c>
      <c r="D188" s="78" t="s">
        <v>162</v>
      </c>
      <c r="E188" s="107">
        <v>954</v>
      </c>
      <c r="F188" s="51" t="s">
        <v>35</v>
      </c>
      <c r="G188" s="51" t="s">
        <v>157</v>
      </c>
      <c r="H188" s="95">
        <v>10</v>
      </c>
      <c r="I188" s="32"/>
      <c r="J188" s="38">
        <f t="shared" si="4"/>
        <v>0</v>
      </c>
      <c r="K188" s="39" t="str">
        <f t="shared" si="5"/>
        <v>OK</v>
      </c>
      <c r="L188" s="31"/>
      <c r="M188" s="31"/>
      <c r="N188" s="31"/>
      <c r="O188" s="31"/>
      <c r="P188" s="31"/>
      <c r="Q188" s="31"/>
      <c r="R188" s="31"/>
      <c r="S188" s="31"/>
      <c r="T188" s="31"/>
      <c r="U188" s="31"/>
      <c r="V188" s="31"/>
      <c r="W188" s="31"/>
      <c r="X188" s="46"/>
      <c r="Y188" s="46"/>
      <c r="Z188" s="46"/>
      <c r="AA188" s="46"/>
      <c r="AB188" s="46"/>
      <c r="AC188" s="46"/>
    </row>
    <row r="189" spans="1:29" ht="39.950000000000003" customHeight="1" x14ac:dyDescent="0.45">
      <c r="A189" s="140"/>
      <c r="B189" s="152"/>
      <c r="C189" s="67">
        <v>186</v>
      </c>
      <c r="D189" s="78" t="s">
        <v>163</v>
      </c>
      <c r="E189" s="107">
        <v>954</v>
      </c>
      <c r="F189" s="51" t="s">
        <v>35</v>
      </c>
      <c r="G189" s="51" t="s">
        <v>157</v>
      </c>
      <c r="H189" s="95">
        <v>7.91</v>
      </c>
      <c r="I189" s="32"/>
      <c r="J189" s="38">
        <f t="shared" si="4"/>
        <v>0</v>
      </c>
      <c r="K189" s="39" t="str">
        <f t="shared" si="5"/>
        <v>OK</v>
      </c>
      <c r="L189" s="31"/>
      <c r="M189" s="31"/>
      <c r="N189" s="31"/>
      <c r="O189" s="31"/>
      <c r="P189" s="31"/>
      <c r="Q189" s="31"/>
      <c r="R189" s="31"/>
      <c r="S189" s="31"/>
      <c r="T189" s="31"/>
      <c r="U189" s="31"/>
      <c r="V189" s="31"/>
      <c r="W189" s="31"/>
      <c r="X189" s="46"/>
      <c r="Y189" s="46"/>
      <c r="Z189" s="46"/>
      <c r="AA189" s="46"/>
      <c r="AB189" s="46"/>
      <c r="AC189" s="46"/>
    </row>
    <row r="190" spans="1:29" ht="39.950000000000003" customHeight="1" x14ac:dyDescent="0.45">
      <c r="A190" s="140"/>
      <c r="B190" s="152"/>
      <c r="C190" s="67">
        <v>187</v>
      </c>
      <c r="D190" s="78" t="s">
        <v>164</v>
      </c>
      <c r="E190" s="107">
        <v>954</v>
      </c>
      <c r="F190" s="51" t="s">
        <v>35</v>
      </c>
      <c r="G190" s="51" t="s">
        <v>157</v>
      </c>
      <c r="H190" s="95">
        <v>5</v>
      </c>
      <c r="I190" s="32"/>
      <c r="J190" s="38">
        <f t="shared" si="4"/>
        <v>0</v>
      </c>
      <c r="K190" s="39" t="str">
        <f t="shared" si="5"/>
        <v>OK</v>
      </c>
      <c r="L190" s="31"/>
      <c r="M190" s="31"/>
      <c r="N190" s="31"/>
      <c r="O190" s="31"/>
      <c r="P190" s="31"/>
      <c r="Q190" s="31"/>
      <c r="R190" s="31"/>
      <c r="S190" s="31"/>
      <c r="T190" s="31"/>
      <c r="U190" s="31"/>
      <c r="V190" s="31"/>
      <c r="W190" s="31"/>
      <c r="X190" s="46"/>
      <c r="Y190" s="46"/>
      <c r="Z190" s="46"/>
      <c r="AA190" s="46"/>
      <c r="AB190" s="46"/>
      <c r="AC190" s="46"/>
    </row>
    <row r="191" spans="1:29" ht="39.950000000000003" customHeight="1" x14ac:dyDescent="0.45">
      <c r="A191" s="140"/>
      <c r="B191" s="152"/>
      <c r="C191" s="67">
        <v>188</v>
      </c>
      <c r="D191" s="78" t="s">
        <v>165</v>
      </c>
      <c r="E191" s="107">
        <v>954</v>
      </c>
      <c r="F191" s="51" t="s">
        <v>35</v>
      </c>
      <c r="G191" s="51" t="s">
        <v>157</v>
      </c>
      <c r="H191" s="95">
        <v>26.46</v>
      </c>
      <c r="I191" s="32"/>
      <c r="J191" s="38">
        <f t="shared" si="4"/>
        <v>0</v>
      </c>
      <c r="K191" s="39" t="str">
        <f t="shared" si="5"/>
        <v>OK</v>
      </c>
      <c r="L191" s="31"/>
      <c r="M191" s="31"/>
      <c r="N191" s="31"/>
      <c r="O191" s="31"/>
      <c r="P191" s="31"/>
      <c r="Q191" s="31"/>
      <c r="R191" s="31"/>
      <c r="S191" s="31"/>
      <c r="T191" s="31"/>
      <c r="U191" s="31"/>
      <c r="V191" s="31"/>
      <c r="W191" s="31"/>
      <c r="X191" s="46"/>
      <c r="Y191" s="46"/>
      <c r="Z191" s="46"/>
      <c r="AA191" s="46"/>
      <c r="AB191" s="46"/>
      <c r="AC191" s="46"/>
    </row>
    <row r="192" spans="1:29" ht="39.950000000000003" customHeight="1" x14ac:dyDescent="0.45">
      <c r="A192" s="140"/>
      <c r="B192" s="152"/>
      <c r="C192" s="67">
        <v>189</v>
      </c>
      <c r="D192" s="78" t="s">
        <v>166</v>
      </c>
      <c r="E192" s="107">
        <v>954</v>
      </c>
      <c r="F192" s="51" t="s">
        <v>35</v>
      </c>
      <c r="G192" s="51" t="s">
        <v>157</v>
      </c>
      <c r="H192" s="95">
        <v>27.05</v>
      </c>
      <c r="I192" s="32"/>
      <c r="J192" s="38">
        <f t="shared" si="4"/>
        <v>0</v>
      </c>
      <c r="K192" s="39" t="str">
        <f t="shared" si="5"/>
        <v>OK</v>
      </c>
      <c r="L192" s="31"/>
      <c r="M192" s="31"/>
      <c r="N192" s="31"/>
      <c r="O192" s="31"/>
      <c r="P192" s="31"/>
      <c r="Q192" s="31"/>
      <c r="R192" s="31"/>
      <c r="S192" s="31"/>
      <c r="T192" s="31"/>
      <c r="U192" s="31"/>
      <c r="V192" s="31"/>
      <c r="W192" s="31"/>
      <c r="X192" s="46"/>
      <c r="Y192" s="46"/>
      <c r="Z192" s="46"/>
      <c r="AA192" s="46"/>
      <c r="AB192" s="46"/>
      <c r="AC192" s="46"/>
    </row>
    <row r="193" spans="1:29" ht="39.950000000000003" customHeight="1" x14ac:dyDescent="0.45">
      <c r="A193" s="140"/>
      <c r="B193" s="152"/>
      <c r="C193" s="67">
        <v>190</v>
      </c>
      <c r="D193" s="78" t="s">
        <v>167</v>
      </c>
      <c r="E193" s="107">
        <v>954</v>
      </c>
      <c r="F193" s="51" t="s">
        <v>35</v>
      </c>
      <c r="G193" s="51" t="s">
        <v>157</v>
      </c>
      <c r="H193" s="95">
        <v>6.52</v>
      </c>
      <c r="I193" s="32"/>
      <c r="J193" s="38">
        <f t="shared" si="4"/>
        <v>0</v>
      </c>
      <c r="K193" s="39" t="str">
        <f t="shared" si="5"/>
        <v>OK</v>
      </c>
      <c r="L193" s="31"/>
      <c r="M193" s="31"/>
      <c r="N193" s="31"/>
      <c r="O193" s="31"/>
      <c r="P193" s="31"/>
      <c r="Q193" s="31"/>
      <c r="R193" s="31"/>
      <c r="S193" s="31"/>
      <c r="T193" s="31"/>
      <c r="U193" s="31"/>
      <c r="V193" s="31"/>
      <c r="W193" s="31"/>
      <c r="X193" s="46"/>
      <c r="Y193" s="46"/>
      <c r="Z193" s="46"/>
      <c r="AA193" s="46"/>
      <c r="AB193" s="46"/>
      <c r="AC193" s="46"/>
    </row>
    <row r="194" spans="1:29" ht="39.950000000000003" customHeight="1" x14ac:dyDescent="0.45">
      <c r="A194" s="140"/>
      <c r="B194" s="152"/>
      <c r="C194" s="67">
        <v>191</v>
      </c>
      <c r="D194" s="78" t="s">
        <v>168</v>
      </c>
      <c r="E194" s="107" t="s">
        <v>741</v>
      </c>
      <c r="F194" s="51" t="s">
        <v>35</v>
      </c>
      <c r="G194" s="51" t="s">
        <v>157</v>
      </c>
      <c r="H194" s="95">
        <v>5</v>
      </c>
      <c r="I194" s="32">
        <v>1</v>
      </c>
      <c r="J194" s="38">
        <f t="shared" si="4"/>
        <v>1</v>
      </c>
      <c r="K194" s="39" t="str">
        <f t="shared" si="5"/>
        <v>OK</v>
      </c>
      <c r="L194" s="31"/>
      <c r="M194" s="31"/>
      <c r="N194" s="31"/>
      <c r="O194" s="31"/>
      <c r="P194" s="31"/>
      <c r="Q194" s="31"/>
      <c r="R194" s="31"/>
      <c r="S194" s="31"/>
      <c r="T194" s="31"/>
      <c r="U194" s="31"/>
      <c r="V194" s="31"/>
      <c r="W194" s="31"/>
      <c r="X194" s="46"/>
      <c r="Y194" s="46"/>
      <c r="Z194" s="46"/>
      <c r="AA194" s="46"/>
      <c r="AB194" s="46"/>
      <c r="AC194" s="46"/>
    </row>
    <row r="195" spans="1:29" ht="39.950000000000003" customHeight="1" x14ac:dyDescent="0.45">
      <c r="A195" s="140"/>
      <c r="B195" s="152"/>
      <c r="C195" s="67">
        <v>192</v>
      </c>
      <c r="D195" s="79" t="s">
        <v>169</v>
      </c>
      <c r="E195" s="113" t="s">
        <v>741</v>
      </c>
      <c r="F195" s="51" t="s">
        <v>35</v>
      </c>
      <c r="G195" s="51" t="s">
        <v>157</v>
      </c>
      <c r="H195" s="95">
        <v>3</v>
      </c>
      <c r="I195" s="32"/>
      <c r="J195" s="38">
        <f t="shared" si="4"/>
        <v>0</v>
      </c>
      <c r="K195" s="39" t="str">
        <f t="shared" si="5"/>
        <v>OK</v>
      </c>
      <c r="L195" s="31"/>
      <c r="M195" s="31"/>
      <c r="N195" s="31"/>
      <c r="O195" s="31"/>
      <c r="P195" s="31"/>
      <c r="Q195" s="31"/>
      <c r="R195" s="31"/>
      <c r="S195" s="31"/>
      <c r="T195" s="31"/>
      <c r="U195" s="31"/>
      <c r="V195" s="31"/>
      <c r="W195" s="31"/>
      <c r="X195" s="46"/>
      <c r="Y195" s="46"/>
      <c r="Z195" s="46"/>
      <c r="AA195" s="46"/>
      <c r="AB195" s="46"/>
      <c r="AC195" s="46"/>
    </row>
    <row r="196" spans="1:29" ht="39.950000000000003" customHeight="1" x14ac:dyDescent="0.45">
      <c r="A196" s="140"/>
      <c r="B196" s="152"/>
      <c r="C196" s="67">
        <v>193</v>
      </c>
      <c r="D196" s="78" t="s">
        <v>170</v>
      </c>
      <c r="E196" s="107" t="s">
        <v>741</v>
      </c>
      <c r="F196" s="51" t="s">
        <v>35</v>
      </c>
      <c r="G196" s="51" t="s">
        <v>157</v>
      </c>
      <c r="H196" s="95">
        <v>18</v>
      </c>
      <c r="I196" s="32"/>
      <c r="J196" s="38">
        <f t="shared" si="4"/>
        <v>0</v>
      </c>
      <c r="K196" s="39" t="str">
        <f t="shared" si="5"/>
        <v>OK</v>
      </c>
      <c r="L196" s="31"/>
      <c r="M196" s="31"/>
      <c r="N196" s="31"/>
      <c r="O196" s="31"/>
      <c r="P196" s="31"/>
      <c r="Q196" s="31"/>
      <c r="R196" s="31"/>
      <c r="S196" s="31"/>
      <c r="T196" s="31"/>
      <c r="U196" s="31"/>
      <c r="V196" s="31"/>
      <c r="W196" s="31"/>
      <c r="X196" s="46"/>
      <c r="Y196" s="46"/>
      <c r="Z196" s="46"/>
      <c r="AA196" s="46"/>
      <c r="AB196" s="46"/>
      <c r="AC196" s="46"/>
    </row>
    <row r="197" spans="1:29" ht="39.950000000000003" customHeight="1" x14ac:dyDescent="0.45">
      <c r="A197" s="140"/>
      <c r="B197" s="152"/>
      <c r="C197" s="67">
        <v>194</v>
      </c>
      <c r="D197" s="78" t="s">
        <v>171</v>
      </c>
      <c r="E197" s="107" t="s">
        <v>34</v>
      </c>
      <c r="F197" s="51" t="s">
        <v>35</v>
      </c>
      <c r="G197" s="51" t="s">
        <v>157</v>
      </c>
      <c r="H197" s="95">
        <v>16</v>
      </c>
      <c r="I197" s="32"/>
      <c r="J197" s="38">
        <f t="shared" ref="J197:J260" si="6">I197-(SUM(L197:AC197))</f>
        <v>0</v>
      </c>
      <c r="K197" s="39" t="str">
        <f t="shared" ref="K197:K260" si="7">IF(J197&lt;0,"ATENÇÃO","OK")</f>
        <v>OK</v>
      </c>
      <c r="L197" s="31"/>
      <c r="M197" s="31"/>
      <c r="N197" s="31"/>
      <c r="O197" s="31"/>
      <c r="P197" s="31"/>
      <c r="Q197" s="31"/>
      <c r="R197" s="31"/>
      <c r="S197" s="31"/>
      <c r="T197" s="31"/>
      <c r="U197" s="31"/>
      <c r="V197" s="31"/>
      <c r="W197" s="31"/>
      <c r="X197" s="46"/>
      <c r="Y197" s="46"/>
      <c r="Z197" s="46"/>
      <c r="AA197" s="46"/>
      <c r="AB197" s="46"/>
      <c r="AC197" s="46"/>
    </row>
    <row r="198" spans="1:29" ht="39.950000000000003" customHeight="1" x14ac:dyDescent="0.45">
      <c r="A198" s="140"/>
      <c r="B198" s="152"/>
      <c r="C198" s="67">
        <v>195</v>
      </c>
      <c r="D198" s="78" t="s">
        <v>172</v>
      </c>
      <c r="E198" s="107" t="s">
        <v>741</v>
      </c>
      <c r="F198" s="51" t="s">
        <v>35</v>
      </c>
      <c r="G198" s="51" t="s">
        <v>157</v>
      </c>
      <c r="H198" s="95">
        <v>15.99</v>
      </c>
      <c r="I198" s="32"/>
      <c r="J198" s="38">
        <f t="shared" si="6"/>
        <v>0</v>
      </c>
      <c r="K198" s="39" t="str">
        <f t="shared" si="7"/>
        <v>OK</v>
      </c>
      <c r="L198" s="31"/>
      <c r="M198" s="31"/>
      <c r="N198" s="31"/>
      <c r="O198" s="31"/>
      <c r="P198" s="31"/>
      <c r="Q198" s="31"/>
      <c r="R198" s="31"/>
      <c r="S198" s="31"/>
      <c r="T198" s="31"/>
      <c r="U198" s="31"/>
      <c r="V198" s="31"/>
      <c r="W198" s="31"/>
      <c r="X198" s="46"/>
      <c r="Y198" s="46"/>
      <c r="Z198" s="46"/>
      <c r="AA198" s="46"/>
      <c r="AB198" s="46"/>
      <c r="AC198" s="46"/>
    </row>
    <row r="199" spans="1:29" ht="39.950000000000003" customHeight="1" x14ac:dyDescent="0.45">
      <c r="A199" s="140"/>
      <c r="B199" s="152"/>
      <c r="C199" s="67">
        <v>196</v>
      </c>
      <c r="D199" s="78" t="s">
        <v>173</v>
      </c>
      <c r="E199" s="107" t="s">
        <v>741</v>
      </c>
      <c r="F199" s="51" t="s">
        <v>35</v>
      </c>
      <c r="G199" s="51" t="s">
        <v>157</v>
      </c>
      <c r="H199" s="95">
        <v>22.85</v>
      </c>
      <c r="I199" s="32"/>
      <c r="J199" s="38">
        <f t="shared" si="6"/>
        <v>0</v>
      </c>
      <c r="K199" s="39" t="str">
        <f t="shared" si="7"/>
        <v>OK</v>
      </c>
      <c r="L199" s="31"/>
      <c r="M199" s="31"/>
      <c r="N199" s="31"/>
      <c r="O199" s="31"/>
      <c r="P199" s="31"/>
      <c r="Q199" s="31"/>
      <c r="R199" s="31"/>
      <c r="S199" s="31"/>
      <c r="T199" s="31"/>
      <c r="U199" s="31"/>
      <c r="V199" s="31"/>
      <c r="W199" s="31"/>
      <c r="X199" s="46"/>
      <c r="Y199" s="46"/>
      <c r="Z199" s="46"/>
      <c r="AA199" s="46"/>
      <c r="AB199" s="46"/>
      <c r="AC199" s="46"/>
    </row>
    <row r="200" spans="1:29" ht="39.950000000000003" customHeight="1" x14ac:dyDescent="0.45">
      <c r="A200" s="140"/>
      <c r="B200" s="152"/>
      <c r="C200" s="67">
        <v>197</v>
      </c>
      <c r="D200" s="78" t="s">
        <v>174</v>
      </c>
      <c r="E200" s="107" t="s">
        <v>741</v>
      </c>
      <c r="F200" s="51" t="s">
        <v>35</v>
      </c>
      <c r="G200" s="51" t="s">
        <v>157</v>
      </c>
      <c r="H200" s="95">
        <v>20.79</v>
      </c>
      <c r="I200" s="32"/>
      <c r="J200" s="38">
        <f t="shared" si="6"/>
        <v>0</v>
      </c>
      <c r="K200" s="39" t="str">
        <f t="shared" si="7"/>
        <v>OK</v>
      </c>
      <c r="L200" s="31"/>
      <c r="M200" s="31"/>
      <c r="N200" s="31"/>
      <c r="O200" s="31"/>
      <c r="P200" s="31"/>
      <c r="Q200" s="31"/>
      <c r="R200" s="31"/>
      <c r="S200" s="31"/>
      <c r="T200" s="31"/>
      <c r="U200" s="31"/>
      <c r="V200" s="31"/>
      <c r="W200" s="31"/>
      <c r="X200" s="46"/>
      <c r="Y200" s="46"/>
      <c r="Z200" s="46"/>
      <c r="AA200" s="46"/>
      <c r="AB200" s="46"/>
      <c r="AC200" s="46"/>
    </row>
    <row r="201" spans="1:29" ht="39.950000000000003" customHeight="1" x14ac:dyDescent="0.45">
      <c r="A201" s="140"/>
      <c r="B201" s="152"/>
      <c r="C201" s="67">
        <v>198</v>
      </c>
      <c r="D201" s="78" t="s">
        <v>175</v>
      </c>
      <c r="E201" s="107" t="s">
        <v>743</v>
      </c>
      <c r="F201" s="51" t="s">
        <v>35</v>
      </c>
      <c r="G201" s="51" t="s">
        <v>157</v>
      </c>
      <c r="H201" s="95">
        <v>30</v>
      </c>
      <c r="I201" s="32"/>
      <c r="J201" s="38">
        <f t="shared" si="6"/>
        <v>0</v>
      </c>
      <c r="K201" s="39" t="str">
        <f t="shared" si="7"/>
        <v>OK</v>
      </c>
      <c r="L201" s="31"/>
      <c r="M201" s="31"/>
      <c r="N201" s="31"/>
      <c r="O201" s="31"/>
      <c r="P201" s="31"/>
      <c r="Q201" s="31"/>
      <c r="R201" s="31"/>
      <c r="S201" s="31"/>
      <c r="T201" s="31"/>
      <c r="U201" s="31"/>
      <c r="V201" s="31"/>
      <c r="W201" s="31"/>
      <c r="X201" s="46"/>
      <c r="Y201" s="46"/>
      <c r="Z201" s="46"/>
      <c r="AA201" s="46"/>
      <c r="AB201" s="46"/>
      <c r="AC201" s="46"/>
    </row>
    <row r="202" spans="1:29" ht="39.950000000000003" customHeight="1" x14ac:dyDescent="0.45">
      <c r="A202" s="140"/>
      <c r="B202" s="152"/>
      <c r="C202" s="67">
        <v>199</v>
      </c>
      <c r="D202" s="78" t="s">
        <v>176</v>
      </c>
      <c r="E202" s="107" t="s">
        <v>743</v>
      </c>
      <c r="F202" s="51" t="s">
        <v>35</v>
      </c>
      <c r="G202" s="51" t="s">
        <v>157</v>
      </c>
      <c r="H202" s="95">
        <v>20</v>
      </c>
      <c r="I202" s="32"/>
      <c r="J202" s="38">
        <f t="shared" si="6"/>
        <v>0</v>
      </c>
      <c r="K202" s="39" t="str">
        <f t="shared" si="7"/>
        <v>OK</v>
      </c>
      <c r="L202" s="31"/>
      <c r="M202" s="31"/>
      <c r="N202" s="31"/>
      <c r="O202" s="31"/>
      <c r="P202" s="31"/>
      <c r="Q202" s="31"/>
      <c r="R202" s="31"/>
      <c r="S202" s="31"/>
      <c r="T202" s="31"/>
      <c r="U202" s="31"/>
      <c r="V202" s="31"/>
      <c r="W202" s="31"/>
      <c r="X202" s="46"/>
      <c r="Y202" s="46"/>
      <c r="Z202" s="46"/>
      <c r="AA202" s="46"/>
      <c r="AB202" s="46"/>
      <c r="AC202" s="46"/>
    </row>
    <row r="203" spans="1:29" ht="39.950000000000003" customHeight="1" x14ac:dyDescent="0.45">
      <c r="A203" s="140"/>
      <c r="B203" s="152"/>
      <c r="C203" s="67">
        <v>200</v>
      </c>
      <c r="D203" s="78" t="s">
        <v>177</v>
      </c>
      <c r="E203" s="107" t="s">
        <v>743</v>
      </c>
      <c r="F203" s="51" t="s">
        <v>35</v>
      </c>
      <c r="G203" s="51" t="s">
        <v>157</v>
      </c>
      <c r="H203" s="95">
        <v>30</v>
      </c>
      <c r="I203" s="32">
        <v>1</v>
      </c>
      <c r="J203" s="38">
        <f t="shared" si="6"/>
        <v>1</v>
      </c>
      <c r="K203" s="39" t="str">
        <f t="shared" si="7"/>
        <v>OK</v>
      </c>
      <c r="L203" s="31"/>
      <c r="M203" s="31"/>
      <c r="N203" s="31"/>
      <c r="O203" s="31"/>
      <c r="P203" s="31"/>
      <c r="Q203" s="31"/>
      <c r="R203" s="31"/>
      <c r="S203" s="31"/>
      <c r="T203" s="31"/>
      <c r="U203" s="31"/>
      <c r="V203" s="31"/>
      <c r="W203" s="31"/>
      <c r="X203" s="46"/>
      <c r="Y203" s="46"/>
      <c r="Z203" s="46"/>
      <c r="AA203" s="46"/>
      <c r="AB203" s="46"/>
      <c r="AC203" s="46"/>
    </row>
    <row r="204" spans="1:29" ht="39.950000000000003" customHeight="1" x14ac:dyDescent="0.45">
      <c r="A204" s="140"/>
      <c r="B204" s="152"/>
      <c r="C204" s="67">
        <v>201</v>
      </c>
      <c r="D204" s="78" t="s">
        <v>178</v>
      </c>
      <c r="E204" s="107" t="s">
        <v>743</v>
      </c>
      <c r="F204" s="51" t="s">
        <v>35</v>
      </c>
      <c r="G204" s="51" t="s">
        <v>157</v>
      </c>
      <c r="H204" s="95">
        <v>25</v>
      </c>
      <c r="I204" s="32"/>
      <c r="J204" s="38">
        <f t="shared" si="6"/>
        <v>0</v>
      </c>
      <c r="K204" s="39" t="str">
        <f t="shared" si="7"/>
        <v>OK</v>
      </c>
      <c r="L204" s="31"/>
      <c r="M204" s="31"/>
      <c r="N204" s="31"/>
      <c r="O204" s="31"/>
      <c r="P204" s="31"/>
      <c r="Q204" s="31"/>
      <c r="R204" s="31"/>
      <c r="S204" s="31"/>
      <c r="T204" s="31"/>
      <c r="U204" s="31"/>
      <c r="V204" s="31"/>
      <c r="W204" s="31"/>
      <c r="X204" s="46"/>
      <c r="Y204" s="46"/>
      <c r="Z204" s="46"/>
      <c r="AA204" s="46"/>
      <c r="AB204" s="46"/>
      <c r="AC204" s="46"/>
    </row>
    <row r="205" spans="1:29" ht="39.950000000000003" customHeight="1" x14ac:dyDescent="0.45">
      <c r="A205" s="140"/>
      <c r="B205" s="152"/>
      <c r="C205" s="67">
        <v>202</v>
      </c>
      <c r="D205" s="78" t="s">
        <v>179</v>
      </c>
      <c r="E205" s="107" t="s">
        <v>743</v>
      </c>
      <c r="F205" s="51" t="s">
        <v>35</v>
      </c>
      <c r="G205" s="51" t="s">
        <v>157</v>
      </c>
      <c r="H205" s="95">
        <v>20</v>
      </c>
      <c r="I205" s="32">
        <v>1</v>
      </c>
      <c r="J205" s="38">
        <f t="shared" si="6"/>
        <v>1</v>
      </c>
      <c r="K205" s="39" t="str">
        <f t="shared" si="7"/>
        <v>OK</v>
      </c>
      <c r="L205" s="31"/>
      <c r="M205" s="31"/>
      <c r="N205" s="31"/>
      <c r="O205" s="31"/>
      <c r="P205" s="31"/>
      <c r="Q205" s="31"/>
      <c r="R205" s="31"/>
      <c r="S205" s="31"/>
      <c r="T205" s="31"/>
      <c r="U205" s="31"/>
      <c r="V205" s="31"/>
      <c r="W205" s="31"/>
      <c r="X205" s="46"/>
      <c r="Y205" s="46"/>
      <c r="Z205" s="46"/>
      <c r="AA205" s="46"/>
      <c r="AB205" s="46"/>
      <c r="AC205" s="46"/>
    </row>
    <row r="206" spans="1:29" ht="39.950000000000003" customHeight="1" x14ac:dyDescent="0.45">
      <c r="A206" s="140"/>
      <c r="B206" s="152"/>
      <c r="C206" s="67">
        <v>203</v>
      </c>
      <c r="D206" s="78" t="s">
        <v>180</v>
      </c>
      <c r="E206" s="107" t="s">
        <v>480</v>
      </c>
      <c r="F206" s="51" t="s">
        <v>35</v>
      </c>
      <c r="G206" s="51" t="s">
        <v>157</v>
      </c>
      <c r="H206" s="95">
        <v>8.35</v>
      </c>
      <c r="I206" s="32"/>
      <c r="J206" s="38">
        <f t="shared" si="6"/>
        <v>0</v>
      </c>
      <c r="K206" s="39" t="str">
        <f t="shared" si="7"/>
        <v>OK</v>
      </c>
      <c r="L206" s="31"/>
      <c r="M206" s="31"/>
      <c r="N206" s="31"/>
      <c r="O206" s="31"/>
      <c r="P206" s="31"/>
      <c r="Q206" s="31"/>
      <c r="R206" s="31"/>
      <c r="S206" s="31"/>
      <c r="T206" s="31"/>
      <c r="U206" s="31"/>
      <c r="V206" s="31"/>
      <c r="W206" s="31"/>
      <c r="X206" s="46"/>
      <c r="Y206" s="46"/>
      <c r="Z206" s="46"/>
      <c r="AA206" s="46"/>
      <c r="AB206" s="46"/>
      <c r="AC206" s="46"/>
    </row>
    <row r="207" spans="1:29" ht="39.950000000000003" customHeight="1" x14ac:dyDescent="0.45">
      <c r="A207" s="140"/>
      <c r="B207" s="152"/>
      <c r="C207" s="67">
        <v>204</v>
      </c>
      <c r="D207" s="78" t="s">
        <v>181</v>
      </c>
      <c r="E207" s="107" t="s">
        <v>741</v>
      </c>
      <c r="F207" s="51" t="s">
        <v>35</v>
      </c>
      <c r="G207" s="51" t="s">
        <v>157</v>
      </c>
      <c r="H207" s="95">
        <v>10</v>
      </c>
      <c r="I207" s="32"/>
      <c r="J207" s="38">
        <f t="shared" si="6"/>
        <v>0</v>
      </c>
      <c r="K207" s="39" t="str">
        <f t="shared" si="7"/>
        <v>OK</v>
      </c>
      <c r="L207" s="31"/>
      <c r="M207" s="31"/>
      <c r="N207" s="31"/>
      <c r="O207" s="31"/>
      <c r="P207" s="31"/>
      <c r="Q207" s="31"/>
      <c r="R207" s="31"/>
      <c r="S207" s="31"/>
      <c r="T207" s="31"/>
      <c r="U207" s="31"/>
      <c r="V207" s="31"/>
      <c r="W207" s="31"/>
      <c r="X207" s="46"/>
      <c r="Y207" s="46"/>
      <c r="Z207" s="46"/>
      <c r="AA207" s="46"/>
      <c r="AB207" s="46"/>
      <c r="AC207" s="46"/>
    </row>
    <row r="208" spans="1:29" ht="39.950000000000003" customHeight="1" x14ac:dyDescent="0.45">
      <c r="A208" s="140"/>
      <c r="B208" s="152"/>
      <c r="C208" s="67">
        <v>205</v>
      </c>
      <c r="D208" s="78" t="s">
        <v>182</v>
      </c>
      <c r="E208" s="107" t="s">
        <v>34</v>
      </c>
      <c r="F208" s="51" t="s">
        <v>35</v>
      </c>
      <c r="G208" s="51" t="s">
        <v>157</v>
      </c>
      <c r="H208" s="95">
        <v>22.26</v>
      </c>
      <c r="I208" s="32"/>
      <c r="J208" s="38">
        <f t="shared" si="6"/>
        <v>0</v>
      </c>
      <c r="K208" s="39" t="str">
        <f t="shared" si="7"/>
        <v>OK</v>
      </c>
      <c r="L208" s="31"/>
      <c r="M208" s="31"/>
      <c r="N208" s="31"/>
      <c r="O208" s="31"/>
      <c r="P208" s="31"/>
      <c r="Q208" s="31"/>
      <c r="R208" s="31"/>
      <c r="S208" s="31"/>
      <c r="T208" s="31"/>
      <c r="U208" s="31"/>
      <c r="V208" s="31"/>
      <c r="W208" s="31"/>
      <c r="X208" s="46"/>
      <c r="Y208" s="46"/>
      <c r="Z208" s="46"/>
      <c r="AA208" s="46"/>
      <c r="AB208" s="46"/>
      <c r="AC208" s="46"/>
    </row>
    <row r="209" spans="1:29" ht="39.950000000000003" customHeight="1" x14ac:dyDescent="0.45">
      <c r="A209" s="140"/>
      <c r="B209" s="152"/>
      <c r="C209" s="67">
        <v>206</v>
      </c>
      <c r="D209" s="78" t="s">
        <v>183</v>
      </c>
      <c r="E209" s="107" t="s">
        <v>34</v>
      </c>
      <c r="F209" s="51" t="s">
        <v>35</v>
      </c>
      <c r="G209" s="51" t="s">
        <v>157</v>
      </c>
      <c r="H209" s="95">
        <v>16.690000000000001</v>
      </c>
      <c r="I209" s="32"/>
      <c r="J209" s="38">
        <f t="shared" si="6"/>
        <v>0</v>
      </c>
      <c r="K209" s="39" t="str">
        <f t="shared" si="7"/>
        <v>OK</v>
      </c>
      <c r="L209" s="31"/>
      <c r="M209" s="31"/>
      <c r="N209" s="31"/>
      <c r="O209" s="31"/>
      <c r="P209" s="31"/>
      <c r="Q209" s="31"/>
      <c r="R209" s="31"/>
      <c r="S209" s="31"/>
      <c r="T209" s="31"/>
      <c r="U209" s="31"/>
      <c r="V209" s="31"/>
      <c r="W209" s="31"/>
      <c r="X209" s="46"/>
      <c r="Y209" s="46"/>
      <c r="Z209" s="46"/>
      <c r="AA209" s="46"/>
      <c r="AB209" s="46"/>
      <c r="AC209" s="46"/>
    </row>
    <row r="210" spans="1:29" ht="39.950000000000003" customHeight="1" x14ac:dyDescent="0.45">
      <c r="A210" s="140"/>
      <c r="B210" s="152"/>
      <c r="C210" s="67">
        <v>207</v>
      </c>
      <c r="D210" s="78" t="s">
        <v>184</v>
      </c>
      <c r="E210" s="107" t="s">
        <v>34</v>
      </c>
      <c r="F210" s="51" t="s">
        <v>35</v>
      </c>
      <c r="G210" s="51" t="s">
        <v>157</v>
      </c>
      <c r="H210" s="95">
        <v>33.96</v>
      </c>
      <c r="I210" s="32"/>
      <c r="J210" s="38">
        <f t="shared" si="6"/>
        <v>0</v>
      </c>
      <c r="K210" s="39" t="str">
        <f t="shared" si="7"/>
        <v>OK</v>
      </c>
      <c r="L210" s="31"/>
      <c r="M210" s="31"/>
      <c r="N210" s="31"/>
      <c r="O210" s="31"/>
      <c r="P210" s="31"/>
      <c r="Q210" s="31"/>
      <c r="R210" s="31"/>
      <c r="S210" s="31"/>
      <c r="T210" s="31"/>
      <c r="U210" s="31"/>
      <c r="V210" s="31"/>
      <c r="W210" s="31"/>
      <c r="X210" s="46"/>
      <c r="Y210" s="46"/>
      <c r="Z210" s="46"/>
      <c r="AA210" s="46"/>
      <c r="AB210" s="46"/>
      <c r="AC210" s="46"/>
    </row>
    <row r="211" spans="1:29" ht="39.950000000000003" customHeight="1" x14ac:dyDescent="0.45">
      <c r="A211" s="140"/>
      <c r="B211" s="152"/>
      <c r="C211" s="67">
        <v>208</v>
      </c>
      <c r="D211" s="78" t="s">
        <v>185</v>
      </c>
      <c r="E211" s="107" t="s">
        <v>34</v>
      </c>
      <c r="F211" s="51" t="s">
        <v>35</v>
      </c>
      <c r="G211" s="51" t="s">
        <v>157</v>
      </c>
      <c r="H211" s="95">
        <v>17.690000000000001</v>
      </c>
      <c r="I211" s="32"/>
      <c r="J211" s="38">
        <f t="shared" si="6"/>
        <v>0</v>
      </c>
      <c r="K211" s="39" t="str">
        <f t="shared" si="7"/>
        <v>OK</v>
      </c>
      <c r="L211" s="31"/>
      <c r="M211" s="31"/>
      <c r="N211" s="31"/>
      <c r="O211" s="31"/>
      <c r="P211" s="31"/>
      <c r="Q211" s="31"/>
      <c r="R211" s="31"/>
      <c r="S211" s="31"/>
      <c r="T211" s="31"/>
      <c r="U211" s="31"/>
      <c r="V211" s="31"/>
      <c r="W211" s="31"/>
      <c r="X211" s="46"/>
      <c r="Y211" s="46"/>
      <c r="Z211" s="46"/>
      <c r="AA211" s="46"/>
      <c r="AB211" s="46"/>
      <c r="AC211" s="46"/>
    </row>
    <row r="212" spans="1:29" ht="39.950000000000003" customHeight="1" x14ac:dyDescent="0.45">
      <c r="A212" s="140"/>
      <c r="B212" s="152"/>
      <c r="C212" s="67">
        <v>209</v>
      </c>
      <c r="D212" s="78" t="s">
        <v>186</v>
      </c>
      <c r="E212" s="107" t="s">
        <v>741</v>
      </c>
      <c r="F212" s="51" t="s">
        <v>35</v>
      </c>
      <c r="G212" s="51" t="s">
        <v>157</v>
      </c>
      <c r="H212" s="95">
        <v>28.15</v>
      </c>
      <c r="I212" s="32"/>
      <c r="J212" s="38">
        <f t="shared" si="6"/>
        <v>0</v>
      </c>
      <c r="K212" s="39" t="str">
        <f t="shared" si="7"/>
        <v>OK</v>
      </c>
      <c r="L212" s="31"/>
      <c r="M212" s="31"/>
      <c r="N212" s="31"/>
      <c r="O212" s="31"/>
      <c r="P212" s="31"/>
      <c r="Q212" s="31"/>
      <c r="R212" s="31"/>
      <c r="S212" s="31"/>
      <c r="T212" s="31"/>
      <c r="U212" s="31"/>
      <c r="V212" s="31"/>
      <c r="W212" s="31"/>
      <c r="X212" s="46"/>
      <c r="Y212" s="46"/>
      <c r="Z212" s="46"/>
      <c r="AA212" s="46"/>
      <c r="AB212" s="46"/>
      <c r="AC212" s="46"/>
    </row>
    <row r="213" spans="1:29" ht="39.950000000000003" customHeight="1" x14ac:dyDescent="0.45">
      <c r="A213" s="140"/>
      <c r="B213" s="152"/>
      <c r="C213" s="67">
        <v>210</v>
      </c>
      <c r="D213" s="78" t="s">
        <v>187</v>
      </c>
      <c r="E213" s="107" t="s">
        <v>741</v>
      </c>
      <c r="F213" s="51" t="s">
        <v>35</v>
      </c>
      <c r="G213" s="51" t="s">
        <v>157</v>
      </c>
      <c r="H213" s="95">
        <v>47.56</v>
      </c>
      <c r="I213" s="32"/>
      <c r="J213" s="38">
        <f t="shared" si="6"/>
        <v>0</v>
      </c>
      <c r="K213" s="39" t="str">
        <f t="shared" si="7"/>
        <v>OK</v>
      </c>
      <c r="L213" s="31"/>
      <c r="M213" s="31"/>
      <c r="N213" s="31"/>
      <c r="O213" s="31"/>
      <c r="P213" s="31"/>
      <c r="Q213" s="31"/>
      <c r="R213" s="31"/>
      <c r="S213" s="31"/>
      <c r="T213" s="31"/>
      <c r="U213" s="31"/>
      <c r="V213" s="31"/>
      <c r="W213" s="31"/>
      <c r="X213" s="46"/>
      <c r="Y213" s="46"/>
      <c r="Z213" s="46"/>
      <c r="AA213" s="46"/>
      <c r="AB213" s="46"/>
      <c r="AC213" s="46"/>
    </row>
    <row r="214" spans="1:29" ht="39.950000000000003" customHeight="1" x14ac:dyDescent="0.45">
      <c r="A214" s="140"/>
      <c r="B214" s="152"/>
      <c r="C214" s="67">
        <v>211</v>
      </c>
      <c r="D214" s="78" t="s">
        <v>188</v>
      </c>
      <c r="E214" s="107" t="s">
        <v>741</v>
      </c>
      <c r="F214" s="51" t="s">
        <v>35</v>
      </c>
      <c r="G214" s="51" t="s">
        <v>40</v>
      </c>
      <c r="H214" s="95">
        <v>71.11</v>
      </c>
      <c r="I214" s="32"/>
      <c r="J214" s="38">
        <f t="shared" si="6"/>
        <v>0</v>
      </c>
      <c r="K214" s="39" t="str">
        <f t="shared" si="7"/>
        <v>OK</v>
      </c>
      <c r="L214" s="31"/>
      <c r="M214" s="31"/>
      <c r="N214" s="31"/>
      <c r="O214" s="31"/>
      <c r="P214" s="31"/>
      <c r="Q214" s="31"/>
      <c r="R214" s="31"/>
      <c r="S214" s="31"/>
      <c r="T214" s="31"/>
      <c r="U214" s="31"/>
      <c r="V214" s="31"/>
      <c r="W214" s="31"/>
      <c r="X214" s="46"/>
      <c r="Y214" s="46"/>
      <c r="Z214" s="46"/>
      <c r="AA214" s="46"/>
      <c r="AB214" s="46"/>
      <c r="AC214" s="46"/>
    </row>
    <row r="215" spans="1:29" ht="39.950000000000003" customHeight="1" x14ac:dyDescent="0.45">
      <c r="A215" s="140"/>
      <c r="B215" s="152"/>
      <c r="C215" s="67">
        <v>212</v>
      </c>
      <c r="D215" s="78" t="s">
        <v>189</v>
      </c>
      <c r="E215" s="107" t="s">
        <v>741</v>
      </c>
      <c r="F215" s="51" t="s">
        <v>35</v>
      </c>
      <c r="G215" s="51" t="s">
        <v>157</v>
      </c>
      <c r="H215" s="95">
        <v>19</v>
      </c>
      <c r="I215" s="32"/>
      <c r="J215" s="38">
        <f t="shared" si="6"/>
        <v>0</v>
      </c>
      <c r="K215" s="39" t="str">
        <f t="shared" si="7"/>
        <v>OK</v>
      </c>
      <c r="L215" s="31"/>
      <c r="M215" s="31"/>
      <c r="N215" s="31"/>
      <c r="O215" s="31"/>
      <c r="P215" s="31"/>
      <c r="Q215" s="31"/>
      <c r="R215" s="31"/>
      <c r="S215" s="31"/>
      <c r="T215" s="31"/>
      <c r="U215" s="31"/>
      <c r="V215" s="31"/>
      <c r="W215" s="31"/>
      <c r="X215" s="46"/>
      <c r="Y215" s="46"/>
      <c r="Z215" s="46"/>
      <c r="AA215" s="46"/>
      <c r="AB215" s="46"/>
      <c r="AC215" s="46"/>
    </row>
    <row r="216" spans="1:29" ht="39.950000000000003" customHeight="1" x14ac:dyDescent="0.45">
      <c r="A216" s="140"/>
      <c r="B216" s="152"/>
      <c r="C216" s="67">
        <v>213</v>
      </c>
      <c r="D216" s="78" t="s">
        <v>190</v>
      </c>
      <c r="E216" s="107" t="s">
        <v>741</v>
      </c>
      <c r="F216" s="51" t="s">
        <v>35</v>
      </c>
      <c r="G216" s="51" t="s">
        <v>157</v>
      </c>
      <c r="H216" s="95">
        <v>13.51</v>
      </c>
      <c r="I216" s="32"/>
      <c r="J216" s="38">
        <f t="shared" si="6"/>
        <v>0</v>
      </c>
      <c r="K216" s="39" t="str">
        <f t="shared" si="7"/>
        <v>OK</v>
      </c>
      <c r="L216" s="31"/>
      <c r="M216" s="31"/>
      <c r="N216" s="31"/>
      <c r="O216" s="31"/>
      <c r="P216" s="31"/>
      <c r="Q216" s="31"/>
      <c r="R216" s="31"/>
      <c r="S216" s="31"/>
      <c r="T216" s="31"/>
      <c r="U216" s="31"/>
      <c r="V216" s="31"/>
      <c r="W216" s="31"/>
      <c r="X216" s="46"/>
      <c r="Y216" s="46"/>
      <c r="Z216" s="46"/>
      <c r="AA216" s="46"/>
      <c r="AB216" s="46"/>
      <c r="AC216" s="46"/>
    </row>
    <row r="217" spans="1:29" ht="39.950000000000003" customHeight="1" x14ac:dyDescent="0.45">
      <c r="A217" s="140"/>
      <c r="B217" s="152"/>
      <c r="C217" s="67">
        <v>214</v>
      </c>
      <c r="D217" s="78" t="s">
        <v>191</v>
      </c>
      <c r="E217" s="107" t="s">
        <v>741</v>
      </c>
      <c r="F217" s="51" t="s">
        <v>35</v>
      </c>
      <c r="G217" s="51" t="s">
        <v>157</v>
      </c>
      <c r="H217" s="95">
        <v>14</v>
      </c>
      <c r="I217" s="32">
        <v>1</v>
      </c>
      <c r="J217" s="38">
        <f t="shared" si="6"/>
        <v>1</v>
      </c>
      <c r="K217" s="39" t="str">
        <f t="shared" si="7"/>
        <v>OK</v>
      </c>
      <c r="L217" s="31"/>
      <c r="M217" s="31"/>
      <c r="N217" s="31"/>
      <c r="O217" s="31"/>
      <c r="P217" s="31"/>
      <c r="Q217" s="31"/>
      <c r="R217" s="31"/>
      <c r="S217" s="31"/>
      <c r="T217" s="31"/>
      <c r="U217" s="31"/>
      <c r="V217" s="31"/>
      <c r="W217" s="31"/>
      <c r="X217" s="46"/>
      <c r="Y217" s="46"/>
      <c r="Z217" s="46"/>
      <c r="AA217" s="46"/>
      <c r="AB217" s="46"/>
      <c r="AC217" s="46"/>
    </row>
    <row r="218" spans="1:29" ht="39.950000000000003" customHeight="1" x14ac:dyDescent="0.45">
      <c r="A218" s="140"/>
      <c r="B218" s="152"/>
      <c r="C218" s="67">
        <v>215</v>
      </c>
      <c r="D218" s="78" t="s">
        <v>192</v>
      </c>
      <c r="E218" s="107" t="s">
        <v>34</v>
      </c>
      <c r="F218" s="51" t="s">
        <v>35</v>
      </c>
      <c r="G218" s="51" t="s">
        <v>157</v>
      </c>
      <c r="H218" s="95">
        <v>21.79</v>
      </c>
      <c r="I218" s="32"/>
      <c r="J218" s="38">
        <f t="shared" si="6"/>
        <v>0</v>
      </c>
      <c r="K218" s="39" t="str">
        <f t="shared" si="7"/>
        <v>OK</v>
      </c>
      <c r="L218" s="31"/>
      <c r="M218" s="31"/>
      <c r="N218" s="31"/>
      <c r="O218" s="31"/>
      <c r="P218" s="31"/>
      <c r="Q218" s="31"/>
      <c r="R218" s="31"/>
      <c r="S218" s="31"/>
      <c r="T218" s="31"/>
      <c r="U218" s="31"/>
      <c r="V218" s="31"/>
      <c r="W218" s="31"/>
      <c r="X218" s="46"/>
      <c r="Y218" s="46"/>
      <c r="Z218" s="46"/>
      <c r="AA218" s="46"/>
      <c r="AB218" s="46"/>
      <c r="AC218" s="46"/>
    </row>
    <row r="219" spans="1:29" ht="39.950000000000003" customHeight="1" x14ac:dyDescent="0.45">
      <c r="A219" s="140"/>
      <c r="B219" s="152"/>
      <c r="C219" s="67">
        <v>216</v>
      </c>
      <c r="D219" s="78" t="s">
        <v>193</v>
      </c>
      <c r="E219" s="107" t="s">
        <v>34</v>
      </c>
      <c r="F219" s="51" t="s">
        <v>35</v>
      </c>
      <c r="G219" s="51" t="s">
        <v>157</v>
      </c>
      <c r="H219" s="95">
        <v>45</v>
      </c>
      <c r="I219" s="32"/>
      <c r="J219" s="38">
        <f t="shared" si="6"/>
        <v>0</v>
      </c>
      <c r="K219" s="39" t="str">
        <f t="shared" si="7"/>
        <v>OK</v>
      </c>
      <c r="L219" s="31"/>
      <c r="M219" s="31"/>
      <c r="N219" s="31"/>
      <c r="O219" s="31"/>
      <c r="P219" s="31"/>
      <c r="Q219" s="31"/>
      <c r="R219" s="31"/>
      <c r="S219" s="31"/>
      <c r="T219" s="31"/>
      <c r="U219" s="31"/>
      <c r="V219" s="31"/>
      <c r="W219" s="31"/>
      <c r="X219" s="46"/>
      <c r="Y219" s="46"/>
      <c r="Z219" s="46"/>
      <c r="AA219" s="46"/>
      <c r="AB219" s="46"/>
      <c r="AC219" s="46"/>
    </row>
    <row r="220" spans="1:29" ht="39.950000000000003" customHeight="1" x14ac:dyDescent="0.45">
      <c r="A220" s="140"/>
      <c r="B220" s="152"/>
      <c r="C220" s="67">
        <v>217</v>
      </c>
      <c r="D220" s="78" t="s">
        <v>194</v>
      </c>
      <c r="E220" s="107" t="s">
        <v>480</v>
      </c>
      <c r="F220" s="51" t="s">
        <v>35</v>
      </c>
      <c r="G220" s="51" t="s">
        <v>157</v>
      </c>
      <c r="H220" s="95">
        <v>25</v>
      </c>
      <c r="I220" s="32">
        <v>1</v>
      </c>
      <c r="J220" s="38">
        <f t="shared" si="6"/>
        <v>1</v>
      </c>
      <c r="K220" s="39" t="str">
        <f t="shared" si="7"/>
        <v>OK</v>
      </c>
      <c r="L220" s="31"/>
      <c r="M220" s="31"/>
      <c r="N220" s="31"/>
      <c r="O220" s="31"/>
      <c r="P220" s="31"/>
      <c r="Q220" s="31"/>
      <c r="R220" s="31"/>
      <c r="S220" s="31"/>
      <c r="T220" s="31"/>
      <c r="U220" s="31"/>
      <c r="V220" s="31"/>
      <c r="W220" s="31"/>
      <c r="X220" s="46"/>
      <c r="Y220" s="46"/>
      <c r="Z220" s="46"/>
      <c r="AA220" s="46"/>
      <c r="AB220" s="46"/>
      <c r="AC220" s="46"/>
    </row>
    <row r="221" spans="1:29" ht="39.950000000000003" customHeight="1" x14ac:dyDescent="0.45">
      <c r="A221" s="140"/>
      <c r="B221" s="152"/>
      <c r="C221" s="67">
        <v>218</v>
      </c>
      <c r="D221" s="78" t="s">
        <v>195</v>
      </c>
      <c r="E221" s="107" t="s">
        <v>741</v>
      </c>
      <c r="F221" s="51" t="s">
        <v>35</v>
      </c>
      <c r="G221" s="51" t="s">
        <v>157</v>
      </c>
      <c r="H221" s="95">
        <v>40.590000000000003</v>
      </c>
      <c r="I221" s="32"/>
      <c r="J221" s="38">
        <f t="shared" si="6"/>
        <v>0</v>
      </c>
      <c r="K221" s="39" t="str">
        <f t="shared" si="7"/>
        <v>OK</v>
      </c>
      <c r="L221" s="31"/>
      <c r="M221" s="31"/>
      <c r="N221" s="31"/>
      <c r="O221" s="31"/>
      <c r="P221" s="31"/>
      <c r="Q221" s="31"/>
      <c r="R221" s="31"/>
      <c r="S221" s="31"/>
      <c r="T221" s="31"/>
      <c r="U221" s="31"/>
      <c r="V221" s="31"/>
      <c r="W221" s="31"/>
      <c r="X221" s="46"/>
      <c r="Y221" s="46"/>
      <c r="Z221" s="46"/>
      <c r="AA221" s="46"/>
      <c r="AB221" s="46"/>
      <c r="AC221" s="46"/>
    </row>
    <row r="222" spans="1:29" ht="39.950000000000003" customHeight="1" x14ac:dyDescent="0.45">
      <c r="A222" s="140"/>
      <c r="B222" s="152"/>
      <c r="C222" s="67">
        <v>219</v>
      </c>
      <c r="D222" s="78" t="s">
        <v>196</v>
      </c>
      <c r="E222" s="107" t="s">
        <v>741</v>
      </c>
      <c r="F222" s="51" t="s">
        <v>35</v>
      </c>
      <c r="G222" s="51" t="s">
        <v>157</v>
      </c>
      <c r="H222" s="95">
        <v>34</v>
      </c>
      <c r="I222" s="32"/>
      <c r="J222" s="38">
        <f t="shared" si="6"/>
        <v>0</v>
      </c>
      <c r="K222" s="39" t="str">
        <f t="shared" si="7"/>
        <v>OK</v>
      </c>
      <c r="L222" s="31"/>
      <c r="M222" s="31"/>
      <c r="N222" s="31"/>
      <c r="O222" s="31"/>
      <c r="P222" s="31"/>
      <c r="Q222" s="31"/>
      <c r="R222" s="31"/>
      <c r="S222" s="31"/>
      <c r="T222" s="31"/>
      <c r="U222" s="31"/>
      <c r="V222" s="31"/>
      <c r="W222" s="31"/>
      <c r="X222" s="46"/>
      <c r="Y222" s="46"/>
      <c r="Z222" s="46"/>
      <c r="AA222" s="46"/>
      <c r="AB222" s="46"/>
      <c r="AC222" s="46"/>
    </row>
    <row r="223" spans="1:29" ht="39.950000000000003" customHeight="1" x14ac:dyDescent="0.45">
      <c r="A223" s="140"/>
      <c r="B223" s="152"/>
      <c r="C223" s="67">
        <v>220</v>
      </c>
      <c r="D223" s="78" t="s">
        <v>197</v>
      </c>
      <c r="E223" s="107" t="s">
        <v>741</v>
      </c>
      <c r="F223" s="51" t="s">
        <v>35</v>
      </c>
      <c r="G223" s="51" t="s">
        <v>157</v>
      </c>
      <c r="H223" s="95">
        <v>7</v>
      </c>
      <c r="I223" s="32">
        <v>1</v>
      </c>
      <c r="J223" s="38">
        <f t="shared" si="6"/>
        <v>1</v>
      </c>
      <c r="K223" s="39" t="str">
        <f t="shared" si="7"/>
        <v>OK</v>
      </c>
      <c r="L223" s="31"/>
      <c r="M223" s="31"/>
      <c r="N223" s="31"/>
      <c r="O223" s="31"/>
      <c r="P223" s="31"/>
      <c r="Q223" s="31"/>
      <c r="R223" s="31"/>
      <c r="S223" s="31"/>
      <c r="T223" s="31"/>
      <c r="U223" s="31"/>
      <c r="V223" s="31"/>
      <c r="W223" s="31"/>
      <c r="X223" s="46"/>
      <c r="Y223" s="46"/>
      <c r="Z223" s="46"/>
      <c r="AA223" s="46"/>
      <c r="AB223" s="46"/>
      <c r="AC223" s="46"/>
    </row>
    <row r="224" spans="1:29" ht="39.950000000000003" customHeight="1" x14ac:dyDescent="0.45">
      <c r="A224" s="140"/>
      <c r="B224" s="152"/>
      <c r="C224" s="67">
        <v>221</v>
      </c>
      <c r="D224" s="78" t="s">
        <v>198</v>
      </c>
      <c r="E224" s="107" t="s">
        <v>741</v>
      </c>
      <c r="F224" s="51" t="s">
        <v>35</v>
      </c>
      <c r="G224" s="51" t="s">
        <v>157</v>
      </c>
      <c r="H224" s="95">
        <v>44.64</v>
      </c>
      <c r="I224" s="32"/>
      <c r="J224" s="38">
        <f t="shared" si="6"/>
        <v>0</v>
      </c>
      <c r="K224" s="39" t="str">
        <f t="shared" si="7"/>
        <v>OK</v>
      </c>
      <c r="L224" s="31"/>
      <c r="M224" s="31"/>
      <c r="N224" s="31"/>
      <c r="O224" s="31"/>
      <c r="P224" s="31"/>
      <c r="Q224" s="31"/>
      <c r="R224" s="31"/>
      <c r="S224" s="31"/>
      <c r="T224" s="31"/>
      <c r="U224" s="31"/>
      <c r="V224" s="31"/>
      <c r="W224" s="31"/>
      <c r="X224" s="46"/>
      <c r="Y224" s="46"/>
      <c r="Z224" s="46"/>
      <c r="AA224" s="46"/>
      <c r="AB224" s="46"/>
      <c r="AC224" s="46"/>
    </row>
    <row r="225" spans="1:29" ht="39.950000000000003" customHeight="1" x14ac:dyDescent="0.45">
      <c r="A225" s="140"/>
      <c r="B225" s="152"/>
      <c r="C225" s="67">
        <v>222</v>
      </c>
      <c r="D225" s="78" t="s">
        <v>199</v>
      </c>
      <c r="E225" s="107" t="s">
        <v>744</v>
      </c>
      <c r="F225" s="51" t="s">
        <v>35</v>
      </c>
      <c r="G225" s="51" t="s">
        <v>157</v>
      </c>
      <c r="H225" s="95">
        <v>153.91</v>
      </c>
      <c r="I225" s="32"/>
      <c r="J225" s="38">
        <f t="shared" si="6"/>
        <v>0</v>
      </c>
      <c r="K225" s="39" t="str">
        <f t="shared" si="7"/>
        <v>OK</v>
      </c>
      <c r="L225" s="31"/>
      <c r="M225" s="31"/>
      <c r="N225" s="31"/>
      <c r="O225" s="31"/>
      <c r="P225" s="31"/>
      <c r="Q225" s="31"/>
      <c r="R225" s="31"/>
      <c r="S225" s="31"/>
      <c r="T225" s="31"/>
      <c r="U225" s="31"/>
      <c r="V225" s="31"/>
      <c r="W225" s="31"/>
      <c r="X225" s="46"/>
      <c r="Y225" s="46"/>
      <c r="Z225" s="46"/>
      <c r="AA225" s="46"/>
      <c r="AB225" s="46"/>
      <c r="AC225" s="46"/>
    </row>
    <row r="226" spans="1:29" ht="39.950000000000003" customHeight="1" x14ac:dyDescent="0.45">
      <c r="A226" s="140"/>
      <c r="B226" s="152"/>
      <c r="C226" s="67">
        <v>223</v>
      </c>
      <c r="D226" s="78" t="s">
        <v>200</v>
      </c>
      <c r="E226" s="107" t="s">
        <v>745</v>
      </c>
      <c r="F226" s="51" t="s">
        <v>35</v>
      </c>
      <c r="G226" s="51" t="s">
        <v>157</v>
      </c>
      <c r="H226" s="95">
        <v>66.87</v>
      </c>
      <c r="I226" s="32"/>
      <c r="J226" s="38">
        <f t="shared" si="6"/>
        <v>0</v>
      </c>
      <c r="K226" s="39" t="str">
        <f t="shared" si="7"/>
        <v>OK</v>
      </c>
      <c r="L226" s="31"/>
      <c r="M226" s="31"/>
      <c r="N226" s="31"/>
      <c r="O226" s="31"/>
      <c r="P226" s="31"/>
      <c r="Q226" s="31"/>
      <c r="R226" s="31"/>
      <c r="S226" s="31"/>
      <c r="T226" s="31"/>
      <c r="U226" s="31"/>
      <c r="V226" s="31"/>
      <c r="W226" s="31"/>
      <c r="X226" s="46"/>
      <c r="Y226" s="46"/>
      <c r="Z226" s="46"/>
      <c r="AA226" s="46"/>
      <c r="AB226" s="46"/>
      <c r="AC226" s="46"/>
    </row>
    <row r="227" spans="1:29" ht="39.950000000000003" customHeight="1" x14ac:dyDescent="0.45">
      <c r="A227" s="140"/>
      <c r="B227" s="152"/>
      <c r="C227" s="67">
        <v>224</v>
      </c>
      <c r="D227" s="78" t="s">
        <v>746</v>
      </c>
      <c r="E227" s="107" t="s">
        <v>744</v>
      </c>
      <c r="F227" s="51" t="s">
        <v>228</v>
      </c>
      <c r="G227" s="51" t="s">
        <v>157</v>
      </c>
      <c r="H227" s="95">
        <v>222</v>
      </c>
      <c r="I227" s="32"/>
      <c r="J227" s="38">
        <f t="shared" si="6"/>
        <v>0</v>
      </c>
      <c r="K227" s="39" t="str">
        <f t="shared" si="7"/>
        <v>OK</v>
      </c>
      <c r="L227" s="31"/>
      <c r="M227" s="31"/>
      <c r="N227" s="31"/>
      <c r="O227" s="31"/>
      <c r="P227" s="31"/>
      <c r="Q227" s="31"/>
      <c r="R227" s="31"/>
      <c r="S227" s="31"/>
      <c r="T227" s="31"/>
      <c r="U227" s="31"/>
      <c r="V227" s="31"/>
      <c r="W227" s="31"/>
      <c r="X227" s="46"/>
      <c r="Y227" s="46"/>
      <c r="Z227" s="46"/>
      <c r="AA227" s="46"/>
      <c r="AB227" s="46"/>
      <c r="AC227" s="46"/>
    </row>
    <row r="228" spans="1:29" ht="39.950000000000003" customHeight="1" x14ac:dyDescent="0.45">
      <c r="A228" s="140"/>
      <c r="B228" s="152"/>
      <c r="C228" s="67">
        <v>225</v>
      </c>
      <c r="D228" s="78" t="s">
        <v>747</v>
      </c>
      <c r="E228" s="107" t="s">
        <v>481</v>
      </c>
      <c r="F228" s="51" t="s">
        <v>228</v>
      </c>
      <c r="G228" s="51" t="s">
        <v>157</v>
      </c>
      <c r="H228" s="95">
        <v>491.29</v>
      </c>
      <c r="I228" s="32"/>
      <c r="J228" s="38">
        <f t="shared" si="6"/>
        <v>0</v>
      </c>
      <c r="K228" s="39" t="str">
        <f t="shared" si="7"/>
        <v>OK</v>
      </c>
      <c r="L228" s="31"/>
      <c r="M228" s="31"/>
      <c r="N228" s="31"/>
      <c r="O228" s="31"/>
      <c r="P228" s="31"/>
      <c r="Q228" s="31"/>
      <c r="R228" s="31"/>
      <c r="S228" s="31"/>
      <c r="T228" s="31"/>
      <c r="U228" s="31"/>
      <c r="V228" s="31"/>
      <c r="W228" s="31"/>
      <c r="X228" s="46"/>
      <c r="Y228" s="46"/>
      <c r="Z228" s="46"/>
      <c r="AA228" s="46"/>
      <c r="AB228" s="46"/>
      <c r="AC228" s="46"/>
    </row>
    <row r="229" spans="1:29" ht="39.950000000000003" customHeight="1" x14ac:dyDescent="0.45">
      <c r="A229" s="140"/>
      <c r="B229" s="152"/>
      <c r="C229" s="67">
        <v>226</v>
      </c>
      <c r="D229" s="78" t="s">
        <v>201</v>
      </c>
      <c r="E229" s="107" t="s">
        <v>34</v>
      </c>
      <c r="F229" s="51" t="s">
        <v>35</v>
      </c>
      <c r="G229" s="51" t="s">
        <v>157</v>
      </c>
      <c r="H229" s="95">
        <v>27.11</v>
      </c>
      <c r="I229" s="32"/>
      <c r="J229" s="38">
        <f t="shared" si="6"/>
        <v>0</v>
      </c>
      <c r="K229" s="39" t="str">
        <f t="shared" si="7"/>
        <v>OK</v>
      </c>
      <c r="L229" s="31"/>
      <c r="M229" s="31"/>
      <c r="N229" s="31"/>
      <c r="O229" s="31"/>
      <c r="P229" s="31"/>
      <c r="Q229" s="31"/>
      <c r="R229" s="31"/>
      <c r="S229" s="31"/>
      <c r="T229" s="31"/>
      <c r="U229" s="31"/>
      <c r="V229" s="31"/>
      <c r="W229" s="31"/>
      <c r="X229" s="46"/>
      <c r="Y229" s="46"/>
      <c r="Z229" s="46"/>
      <c r="AA229" s="46"/>
      <c r="AB229" s="46"/>
      <c r="AC229" s="46"/>
    </row>
    <row r="230" spans="1:29" ht="39.950000000000003" customHeight="1" x14ac:dyDescent="0.45">
      <c r="A230" s="140"/>
      <c r="B230" s="152"/>
      <c r="C230" s="67">
        <v>227</v>
      </c>
      <c r="D230" s="78" t="s">
        <v>202</v>
      </c>
      <c r="E230" s="107" t="s">
        <v>34</v>
      </c>
      <c r="F230" s="51" t="s">
        <v>35</v>
      </c>
      <c r="G230" s="51" t="s">
        <v>157</v>
      </c>
      <c r="H230" s="95">
        <v>18</v>
      </c>
      <c r="I230" s="32"/>
      <c r="J230" s="38">
        <f t="shared" si="6"/>
        <v>0</v>
      </c>
      <c r="K230" s="39" t="str">
        <f t="shared" si="7"/>
        <v>OK</v>
      </c>
      <c r="L230" s="31"/>
      <c r="M230" s="31"/>
      <c r="N230" s="31"/>
      <c r="O230" s="31"/>
      <c r="P230" s="31"/>
      <c r="Q230" s="31"/>
      <c r="R230" s="31"/>
      <c r="S230" s="31"/>
      <c r="T230" s="31"/>
      <c r="U230" s="31"/>
      <c r="V230" s="31"/>
      <c r="W230" s="31"/>
      <c r="X230" s="46"/>
      <c r="Y230" s="46"/>
      <c r="Z230" s="46"/>
      <c r="AA230" s="46"/>
      <c r="AB230" s="46"/>
      <c r="AC230" s="46"/>
    </row>
    <row r="231" spans="1:29" ht="39.950000000000003" customHeight="1" x14ac:dyDescent="0.45">
      <c r="A231" s="140"/>
      <c r="B231" s="152"/>
      <c r="C231" s="67">
        <v>228</v>
      </c>
      <c r="D231" s="78" t="s">
        <v>203</v>
      </c>
      <c r="E231" s="107" t="s">
        <v>741</v>
      </c>
      <c r="F231" s="51" t="s">
        <v>35</v>
      </c>
      <c r="G231" s="51" t="s">
        <v>157</v>
      </c>
      <c r="H231" s="95">
        <v>27.3</v>
      </c>
      <c r="I231" s="32"/>
      <c r="J231" s="38">
        <f t="shared" si="6"/>
        <v>0</v>
      </c>
      <c r="K231" s="39" t="str">
        <f t="shared" si="7"/>
        <v>OK</v>
      </c>
      <c r="L231" s="31"/>
      <c r="M231" s="31"/>
      <c r="N231" s="31"/>
      <c r="O231" s="31"/>
      <c r="P231" s="31"/>
      <c r="Q231" s="31"/>
      <c r="R231" s="31"/>
      <c r="S231" s="31"/>
      <c r="T231" s="31"/>
      <c r="U231" s="31"/>
      <c r="V231" s="31"/>
      <c r="W231" s="31"/>
      <c r="X231" s="46"/>
      <c r="Y231" s="46"/>
      <c r="Z231" s="46"/>
      <c r="AA231" s="46"/>
      <c r="AB231" s="46"/>
      <c r="AC231" s="46"/>
    </row>
    <row r="232" spans="1:29" ht="39.950000000000003" customHeight="1" x14ac:dyDescent="0.45">
      <c r="A232" s="140"/>
      <c r="B232" s="152"/>
      <c r="C232" s="67">
        <v>229</v>
      </c>
      <c r="D232" s="78" t="s">
        <v>204</v>
      </c>
      <c r="E232" s="107" t="s">
        <v>34</v>
      </c>
      <c r="F232" s="51" t="s">
        <v>35</v>
      </c>
      <c r="G232" s="51" t="s">
        <v>157</v>
      </c>
      <c r="H232" s="95">
        <v>42.67</v>
      </c>
      <c r="I232" s="32"/>
      <c r="J232" s="38">
        <f t="shared" si="6"/>
        <v>0</v>
      </c>
      <c r="K232" s="39" t="str">
        <f t="shared" si="7"/>
        <v>OK</v>
      </c>
      <c r="L232" s="31"/>
      <c r="M232" s="31"/>
      <c r="N232" s="31"/>
      <c r="O232" s="31"/>
      <c r="P232" s="31"/>
      <c r="Q232" s="31"/>
      <c r="R232" s="31"/>
      <c r="S232" s="31"/>
      <c r="T232" s="31"/>
      <c r="U232" s="31"/>
      <c r="V232" s="31"/>
      <c r="W232" s="31"/>
      <c r="X232" s="46"/>
      <c r="Y232" s="46"/>
      <c r="Z232" s="46"/>
      <c r="AA232" s="46"/>
      <c r="AB232" s="46"/>
      <c r="AC232" s="46"/>
    </row>
    <row r="233" spans="1:29" ht="39.950000000000003" customHeight="1" x14ac:dyDescent="0.45">
      <c r="A233" s="140"/>
      <c r="B233" s="152"/>
      <c r="C233" s="67">
        <v>230</v>
      </c>
      <c r="D233" s="78" t="s">
        <v>205</v>
      </c>
      <c r="E233" s="107" t="s">
        <v>741</v>
      </c>
      <c r="F233" s="51" t="s">
        <v>35</v>
      </c>
      <c r="G233" s="51" t="s">
        <v>157</v>
      </c>
      <c r="H233" s="95">
        <v>22.91</v>
      </c>
      <c r="I233" s="32"/>
      <c r="J233" s="38">
        <f t="shared" si="6"/>
        <v>0</v>
      </c>
      <c r="K233" s="39" t="str">
        <f t="shared" si="7"/>
        <v>OK</v>
      </c>
      <c r="L233" s="31"/>
      <c r="M233" s="31"/>
      <c r="N233" s="31"/>
      <c r="O233" s="31"/>
      <c r="P233" s="31"/>
      <c r="Q233" s="31"/>
      <c r="R233" s="31"/>
      <c r="S233" s="31"/>
      <c r="T233" s="31"/>
      <c r="U233" s="31"/>
      <c r="V233" s="31"/>
      <c r="W233" s="31"/>
      <c r="X233" s="46"/>
      <c r="Y233" s="46"/>
      <c r="Z233" s="46"/>
      <c r="AA233" s="46"/>
      <c r="AB233" s="46"/>
      <c r="AC233" s="46"/>
    </row>
    <row r="234" spans="1:29" ht="39.950000000000003" customHeight="1" x14ac:dyDescent="0.45">
      <c r="A234" s="140"/>
      <c r="B234" s="152"/>
      <c r="C234" s="67">
        <v>231</v>
      </c>
      <c r="D234" s="78" t="s">
        <v>748</v>
      </c>
      <c r="E234" s="107" t="s">
        <v>749</v>
      </c>
      <c r="F234" s="51" t="s">
        <v>35</v>
      </c>
      <c r="G234" s="51" t="s">
        <v>157</v>
      </c>
      <c r="H234" s="95">
        <v>8.41</v>
      </c>
      <c r="I234" s="32"/>
      <c r="J234" s="38">
        <f t="shared" si="6"/>
        <v>0</v>
      </c>
      <c r="K234" s="39" t="str">
        <f t="shared" si="7"/>
        <v>OK</v>
      </c>
      <c r="L234" s="31"/>
      <c r="M234" s="31"/>
      <c r="N234" s="31"/>
      <c r="O234" s="31"/>
      <c r="P234" s="31"/>
      <c r="Q234" s="31"/>
      <c r="R234" s="31"/>
      <c r="S234" s="31"/>
      <c r="T234" s="31"/>
      <c r="U234" s="31"/>
      <c r="V234" s="31"/>
      <c r="W234" s="31"/>
      <c r="X234" s="46"/>
      <c r="Y234" s="46"/>
      <c r="Z234" s="46"/>
      <c r="AA234" s="46"/>
      <c r="AB234" s="46"/>
      <c r="AC234" s="46"/>
    </row>
    <row r="235" spans="1:29" ht="39.950000000000003" customHeight="1" x14ac:dyDescent="0.45">
      <c r="A235" s="140"/>
      <c r="B235" s="152"/>
      <c r="C235" s="67">
        <v>232</v>
      </c>
      <c r="D235" s="78" t="s">
        <v>426</v>
      </c>
      <c r="E235" s="107" t="s">
        <v>741</v>
      </c>
      <c r="F235" s="51" t="s">
        <v>228</v>
      </c>
      <c r="G235" s="51" t="s">
        <v>157</v>
      </c>
      <c r="H235" s="95">
        <v>16.82</v>
      </c>
      <c r="I235" s="32"/>
      <c r="J235" s="38">
        <f t="shared" si="6"/>
        <v>0</v>
      </c>
      <c r="K235" s="39" t="str">
        <f t="shared" si="7"/>
        <v>OK</v>
      </c>
      <c r="L235" s="31"/>
      <c r="M235" s="31"/>
      <c r="N235" s="31"/>
      <c r="O235" s="31"/>
      <c r="P235" s="31"/>
      <c r="Q235" s="31"/>
      <c r="R235" s="31"/>
      <c r="S235" s="31"/>
      <c r="T235" s="31"/>
      <c r="U235" s="31"/>
      <c r="V235" s="31"/>
      <c r="W235" s="31"/>
      <c r="X235" s="46"/>
      <c r="Y235" s="46"/>
      <c r="Z235" s="46"/>
      <c r="AA235" s="46"/>
      <c r="AB235" s="46"/>
      <c r="AC235" s="46"/>
    </row>
    <row r="236" spans="1:29" ht="39.950000000000003" customHeight="1" x14ac:dyDescent="0.45">
      <c r="A236" s="140"/>
      <c r="B236" s="152"/>
      <c r="C236" s="67">
        <v>233</v>
      </c>
      <c r="D236" s="78" t="s">
        <v>443</v>
      </c>
      <c r="E236" s="107">
        <v>954</v>
      </c>
      <c r="F236" s="51" t="s">
        <v>228</v>
      </c>
      <c r="G236" s="51" t="s">
        <v>157</v>
      </c>
      <c r="H236" s="95">
        <v>48</v>
      </c>
      <c r="I236" s="32"/>
      <c r="J236" s="38">
        <f t="shared" si="6"/>
        <v>0</v>
      </c>
      <c r="K236" s="39" t="str">
        <f t="shared" si="7"/>
        <v>OK</v>
      </c>
      <c r="L236" s="31"/>
      <c r="M236" s="31"/>
      <c r="N236" s="31"/>
      <c r="O236" s="31"/>
      <c r="P236" s="31"/>
      <c r="Q236" s="31"/>
      <c r="R236" s="31"/>
      <c r="S236" s="31"/>
      <c r="T236" s="31"/>
      <c r="U236" s="31"/>
      <c r="V236" s="31"/>
      <c r="W236" s="31"/>
      <c r="X236" s="46"/>
      <c r="Y236" s="46"/>
      <c r="Z236" s="46"/>
      <c r="AA236" s="46"/>
      <c r="AB236" s="46"/>
      <c r="AC236" s="46"/>
    </row>
    <row r="237" spans="1:29" ht="39.950000000000003" customHeight="1" x14ac:dyDescent="0.45">
      <c r="A237" s="140"/>
      <c r="B237" s="152"/>
      <c r="C237" s="67">
        <v>234</v>
      </c>
      <c r="D237" s="78" t="s">
        <v>444</v>
      </c>
      <c r="E237" s="107" t="s">
        <v>34</v>
      </c>
      <c r="F237" s="51" t="s">
        <v>228</v>
      </c>
      <c r="G237" s="51" t="s">
        <v>157</v>
      </c>
      <c r="H237" s="95">
        <v>27.6</v>
      </c>
      <c r="I237" s="32"/>
      <c r="J237" s="38">
        <f t="shared" si="6"/>
        <v>0</v>
      </c>
      <c r="K237" s="39" t="str">
        <f t="shared" si="7"/>
        <v>OK</v>
      </c>
      <c r="L237" s="31"/>
      <c r="M237" s="31"/>
      <c r="N237" s="31"/>
      <c r="O237" s="31"/>
      <c r="P237" s="31"/>
      <c r="Q237" s="31"/>
      <c r="R237" s="31"/>
      <c r="S237" s="31"/>
      <c r="T237" s="31"/>
      <c r="U237" s="31"/>
      <c r="V237" s="31"/>
      <c r="W237" s="31"/>
      <c r="X237" s="46"/>
      <c r="Y237" s="46"/>
      <c r="Z237" s="46"/>
      <c r="AA237" s="46"/>
      <c r="AB237" s="46"/>
      <c r="AC237" s="46"/>
    </row>
    <row r="238" spans="1:29" ht="39.950000000000003" customHeight="1" x14ac:dyDescent="0.45">
      <c r="A238" s="140"/>
      <c r="B238" s="152"/>
      <c r="C238" s="67">
        <v>235</v>
      </c>
      <c r="D238" s="78" t="s">
        <v>429</v>
      </c>
      <c r="E238" s="107" t="s">
        <v>480</v>
      </c>
      <c r="F238" s="51" t="s">
        <v>228</v>
      </c>
      <c r="G238" s="51" t="s">
        <v>157</v>
      </c>
      <c r="H238" s="95">
        <v>3</v>
      </c>
      <c r="I238" s="32"/>
      <c r="J238" s="38">
        <f t="shared" si="6"/>
        <v>0</v>
      </c>
      <c r="K238" s="39" t="str">
        <f t="shared" si="7"/>
        <v>OK</v>
      </c>
      <c r="L238" s="31"/>
      <c r="M238" s="31"/>
      <c r="N238" s="31"/>
      <c r="O238" s="31"/>
      <c r="P238" s="31"/>
      <c r="Q238" s="31"/>
      <c r="R238" s="31"/>
      <c r="S238" s="31"/>
      <c r="T238" s="31"/>
      <c r="U238" s="31"/>
      <c r="V238" s="31"/>
      <c r="W238" s="31"/>
      <c r="X238" s="46"/>
      <c r="Y238" s="46"/>
      <c r="Z238" s="46"/>
      <c r="AA238" s="46"/>
      <c r="AB238" s="46"/>
      <c r="AC238" s="46"/>
    </row>
    <row r="239" spans="1:29" ht="39.950000000000003" customHeight="1" x14ac:dyDescent="0.45">
      <c r="A239" s="140"/>
      <c r="B239" s="152"/>
      <c r="C239" s="67">
        <v>236</v>
      </c>
      <c r="D239" s="78" t="s">
        <v>442</v>
      </c>
      <c r="E239" s="107" t="s">
        <v>484</v>
      </c>
      <c r="F239" s="51" t="s">
        <v>228</v>
      </c>
      <c r="G239" s="51" t="s">
        <v>157</v>
      </c>
      <c r="H239" s="95">
        <v>9.3000000000000007</v>
      </c>
      <c r="I239" s="32"/>
      <c r="J239" s="38">
        <f t="shared" si="6"/>
        <v>0</v>
      </c>
      <c r="K239" s="39" t="str">
        <f t="shared" si="7"/>
        <v>OK</v>
      </c>
      <c r="L239" s="31"/>
      <c r="M239" s="31"/>
      <c r="N239" s="31"/>
      <c r="O239" s="31"/>
      <c r="P239" s="31"/>
      <c r="Q239" s="31"/>
      <c r="R239" s="31"/>
      <c r="S239" s="31"/>
      <c r="T239" s="31"/>
      <c r="U239" s="31"/>
      <c r="V239" s="31"/>
      <c r="W239" s="31"/>
      <c r="X239" s="46"/>
      <c r="Y239" s="46"/>
      <c r="Z239" s="46"/>
      <c r="AA239" s="46"/>
      <c r="AB239" s="46"/>
      <c r="AC239" s="46"/>
    </row>
    <row r="240" spans="1:29" ht="39.950000000000003" customHeight="1" x14ac:dyDescent="0.45">
      <c r="A240" s="140"/>
      <c r="B240" s="152"/>
      <c r="C240" s="67">
        <v>237</v>
      </c>
      <c r="D240" s="78" t="s">
        <v>445</v>
      </c>
      <c r="E240" s="107" t="s">
        <v>480</v>
      </c>
      <c r="F240" s="51" t="s">
        <v>228</v>
      </c>
      <c r="G240" s="51" t="s">
        <v>157</v>
      </c>
      <c r="H240" s="95">
        <v>26</v>
      </c>
      <c r="I240" s="32"/>
      <c r="J240" s="38">
        <f t="shared" si="6"/>
        <v>0</v>
      </c>
      <c r="K240" s="39" t="str">
        <f t="shared" si="7"/>
        <v>OK</v>
      </c>
      <c r="L240" s="31"/>
      <c r="M240" s="31"/>
      <c r="N240" s="31"/>
      <c r="O240" s="31"/>
      <c r="P240" s="31"/>
      <c r="Q240" s="31"/>
      <c r="R240" s="31"/>
      <c r="S240" s="31"/>
      <c r="T240" s="31"/>
      <c r="U240" s="31"/>
      <c r="V240" s="31"/>
      <c r="W240" s="31"/>
      <c r="X240" s="46"/>
      <c r="Y240" s="46"/>
      <c r="Z240" s="46"/>
      <c r="AA240" s="46"/>
      <c r="AB240" s="46"/>
      <c r="AC240" s="46"/>
    </row>
    <row r="241" spans="1:29" ht="39.950000000000003" customHeight="1" x14ac:dyDescent="0.45">
      <c r="A241" s="140"/>
      <c r="B241" s="152"/>
      <c r="C241" s="67">
        <v>238</v>
      </c>
      <c r="D241" s="78" t="s">
        <v>482</v>
      </c>
      <c r="E241" s="107" t="s">
        <v>34</v>
      </c>
      <c r="F241" s="51" t="s">
        <v>228</v>
      </c>
      <c r="G241" s="51" t="s">
        <v>157</v>
      </c>
      <c r="H241" s="95">
        <v>23.9</v>
      </c>
      <c r="I241" s="32"/>
      <c r="J241" s="38">
        <f t="shared" si="6"/>
        <v>0</v>
      </c>
      <c r="K241" s="39" t="str">
        <f t="shared" si="7"/>
        <v>OK</v>
      </c>
      <c r="L241" s="31"/>
      <c r="M241" s="31"/>
      <c r="N241" s="31"/>
      <c r="O241" s="31"/>
      <c r="P241" s="31"/>
      <c r="Q241" s="31"/>
      <c r="R241" s="31"/>
      <c r="S241" s="31"/>
      <c r="T241" s="31"/>
      <c r="U241" s="31"/>
      <c r="V241" s="31"/>
      <c r="W241" s="31"/>
      <c r="X241" s="46"/>
      <c r="Y241" s="46"/>
      <c r="Z241" s="46"/>
      <c r="AA241" s="46"/>
      <c r="AB241" s="46"/>
      <c r="AC241" s="46"/>
    </row>
    <row r="242" spans="1:29" ht="39.950000000000003" customHeight="1" x14ac:dyDescent="0.45">
      <c r="A242" s="140"/>
      <c r="B242" s="152"/>
      <c r="C242" s="67">
        <v>239</v>
      </c>
      <c r="D242" s="78" t="s">
        <v>483</v>
      </c>
      <c r="E242" s="107">
        <v>954</v>
      </c>
      <c r="F242" s="51" t="s">
        <v>228</v>
      </c>
      <c r="G242" s="51" t="s">
        <v>157</v>
      </c>
      <c r="H242" s="95">
        <v>32.299999999999997</v>
      </c>
      <c r="I242" s="32"/>
      <c r="J242" s="38">
        <f t="shared" si="6"/>
        <v>0</v>
      </c>
      <c r="K242" s="39" t="str">
        <f t="shared" si="7"/>
        <v>OK</v>
      </c>
      <c r="L242" s="31"/>
      <c r="M242" s="31"/>
      <c r="N242" s="31"/>
      <c r="O242" s="31"/>
      <c r="P242" s="31"/>
      <c r="Q242" s="31"/>
      <c r="R242" s="31"/>
      <c r="S242" s="31"/>
      <c r="T242" s="31"/>
      <c r="U242" s="31"/>
      <c r="V242" s="31"/>
      <c r="W242" s="31"/>
      <c r="X242" s="46"/>
      <c r="Y242" s="46"/>
      <c r="Z242" s="46"/>
      <c r="AA242" s="46"/>
      <c r="AB242" s="46"/>
      <c r="AC242" s="46"/>
    </row>
    <row r="243" spans="1:29" ht="39.950000000000003" customHeight="1" x14ac:dyDescent="0.45">
      <c r="A243" s="140"/>
      <c r="B243" s="152"/>
      <c r="C243" s="67">
        <v>240</v>
      </c>
      <c r="D243" s="78" t="s">
        <v>446</v>
      </c>
      <c r="E243" s="107" t="s">
        <v>741</v>
      </c>
      <c r="F243" s="51" t="s">
        <v>228</v>
      </c>
      <c r="G243" s="51" t="s">
        <v>157</v>
      </c>
      <c r="H243" s="95">
        <v>22</v>
      </c>
      <c r="I243" s="32"/>
      <c r="J243" s="38">
        <f t="shared" si="6"/>
        <v>0</v>
      </c>
      <c r="K243" s="39" t="str">
        <f t="shared" si="7"/>
        <v>OK</v>
      </c>
      <c r="L243" s="31"/>
      <c r="M243" s="31"/>
      <c r="N243" s="31"/>
      <c r="O243" s="31"/>
      <c r="P243" s="31"/>
      <c r="Q243" s="31"/>
      <c r="R243" s="31"/>
      <c r="S243" s="31"/>
      <c r="T243" s="31"/>
      <c r="U243" s="31"/>
      <c r="V243" s="31"/>
      <c r="W243" s="31"/>
      <c r="X243" s="46"/>
      <c r="Y243" s="46"/>
      <c r="Z243" s="46"/>
      <c r="AA243" s="46"/>
      <c r="AB243" s="46"/>
      <c r="AC243" s="46"/>
    </row>
    <row r="244" spans="1:29" ht="39.950000000000003" customHeight="1" x14ac:dyDescent="0.45">
      <c r="A244" s="140"/>
      <c r="B244" s="152"/>
      <c r="C244" s="67">
        <v>241</v>
      </c>
      <c r="D244" s="78" t="s">
        <v>447</v>
      </c>
      <c r="E244" s="107" t="s">
        <v>34</v>
      </c>
      <c r="F244" s="51" t="s">
        <v>228</v>
      </c>
      <c r="G244" s="51" t="s">
        <v>40</v>
      </c>
      <c r="H244" s="95">
        <v>13.43</v>
      </c>
      <c r="I244" s="32"/>
      <c r="J244" s="38">
        <f t="shared" si="6"/>
        <v>0</v>
      </c>
      <c r="K244" s="39" t="str">
        <f t="shared" si="7"/>
        <v>OK</v>
      </c>
      <c r="L244" s="31"/>
      <c r="M244" s="31"/>
      <c r="N244" s="31"/>
      <c r="O244" s="31"/>
      <c r="P244" s="31"/>
      <c r="Q244" s="31"/>
      <c r="R244" s="31"/>
      <c r="S244" s="31"/>
      <c r="T244" s="31"/>
      <c r="U244" s="31"/>
      <c r="V244" s="31"/>
      <c r="W244" s="31"/>
      <c r="X244" s="46"/>
      <c r="Y244" s="46"/>
      <c r="Z244" s="46"/>
      <c r="AA244" s="46"/>
      <c r="AB244" s="46"/>
      <c r="AC244" s="46"/>
    </row>
    <row r="245" spans="1:29" ht="39.950000000000003" customHeight="1" x14ac:dyDescent="0.45">
      <c r="A245" s="140"/>
      <c r="B245" s="152"/>
      <c r="C245" s="67">
        <v>242</v>
      </c>
      <c r="D245" s="78" t="s">
        <v>448</v>
      </c>
      <c r="E245" s="107" t="s">
        <v>34</v>
      </c>
      <c r="F245" s="51" t="s">
        <v>228</v>
      </c>
      <c r="G245" s="51" t="s">
        <v>157</v>
      </c>
      <c r="H245" s="95">
        <v>26.45</v>
      </c>
      <c r="I245" s="32"/>
      <c r="J245" s="38">
        <f t="shared" si="6"/>
        <v>0</v>
      </c>
      <c r="K245" s="39" t="str">
        <f t="shared" si="7"/>
        <v>OK</v>
      </c>
      <c r="L245" s="31"/>
      <c r="M245" s="31"/>
      <c r="N245" s="31"/>
      <c r="O245" s="31"/>
      <c r="P245" s="31"/>
      <c r="Q245" s="31"/>
      <c r="R245" s="31"/>
      <c r="S245" s="31"/>
      <c r="T245" s="31"/>
      <c r="U245" s="31"/>
      <c r="V245" s="31"/>
      <c r="W245" s="31"/>
      <c r="X245" s="46"/>
      <c r="Y245" s="46"/>
      <c r="Z245" s="46"/>
      <c r="AA245" s="46"/>
      <c r="AB245" s="46"/>
      <c r="AC245" s="46"/>
    </row>
    <row r="246" spans="1:29" ht="39.950000000000003" customHeight="1" x14ac:dyDescent="0.45">
      <c r="A246" s="140"/>
      <c r="B246" s="152"/>
      <c r="C246" s="67">
        <v>243</v>
      </c>
      <c r="D246" s="78" t="s">
        <v>450</v>
      </c>
      <c r="E246" s="107" t="s">
        <v>741</v>
      </c>
      <c r="F246" s="51" t="s">
        <v>228</v>
      </c>
      <c r="G246" s="51" t="s">
        <v>157</v>
      </c>
      <c r="H246" s="95">
        <v>48</v>
      </c>
      <c r="I246" s="32"/>
      <c r="J246" s="38">
        <f t="shared" si="6"/>
        <v>0</v>
      </c>
      <c r="K246" s="39" t="str">
        <f t="shared" si="7"/>
        <v>OK</v>
      </c>
      <c r="L246" s="31"/>
      <c r="M246" s="31"/>
      <c r="N246" s="31"/>
      <c r="O246" s="31"/>
      <c r="P246" s="31"/>
      <c r="Q246" s="31"/>
      <c r="R246" s="31"/>
      <c r="S246" s="31"/>
      <c r="T246" s="31"/>
      <c r="U246" s="31"/>
      <c r="V246" s="31"/>
      <c r="W246" s="31"/>
      <c r="X246" s="46"/>
      <c r="Y246" s="46"/>
      <c r="Z246" s="46"/>
      <c r="AA246" s="46"/>
      <c r="AB246" s="46"/>
      <c r="AC246" s="46"/>
    </row>
    <row r="247" spans="1:29" ht="39.950000000000003" customHeight="1" x14ac:dyDescent="0.45">
      <c r="A247" s="140"/>
      <c r="B247" s="152"/>
      <c r="C247" s="68">
        <v>244</v>
      </c>
      <c r="D247" s="78" t="s">
        <v>750</v>
      </c>
      <c r="E247" s="107" t="s">
        <v>478</v>
      </c>
      <c r="F247" s="51" t="s">
        <v>4</v>
      </c>
      <c r="G247" s="52" t="s">
        <v>157</v>
      </c>
      <c r="H247" s="96">
        <v>17.059999999999999</v>
      </c>
      <c r="I247" s="32"/>
      <c r="J247" s="38">
        <f t="shared" si="6"/>
        <v>0</v>
      </c>
      <c r="K247" s="39" t="str">
        <f t="shared" si="7"/>
        <v>OK</v>
      </c>
      <c r="L247" s="31"/>
      <c r="M247" s="31"/>
      <c r="N247" s="31"/>
      <c r="O247" s="31"/>
      <c r="P247" s="31"/>
      <c r="Q247" s="31"/>
      <c r="R247" s="31"/>
      <c r="S247" s="31"/>
      <c r="T247" s="31"/>
      <c r="U247" s="31"/>
      <c r="V247" s="31"/>
      <c r="W247" s="31"/>
      <c r="X247" s="46"/>
      <c r="Y247" s="46"/>
      <c r="Z247" s="46"/>
      <c r="AA247" s="46"/>
      <c r="AB247" s="46"/>
      <c r="AC247" s="46"/>
    </row>
    <row r="248" spans="1:29" ht="39.950000000000003" customHeight="1" x14ac:dyDescent="0.45">
      <c r="A248" s="140"/>
      <c r="B248" s="152"/>
      <c r="C248" s="67">
        <v>245</v>
      </c>
      <c r="D248" s="78" t="s">
        <v>751</v>
      </c>
      <c r="E248" s="107" t="s">
        <v>479</v>
      </c>
      <c r="F248" s="52" t="s">
        <v>35</v>
      </c>
      <c r="G248" s="52" t="s">
        <v>157</v>
      </c>
      <c r="H248" s="96">
        <v>799.76</v>
      </c>
      <c r="I248" s="32"/>
      <c r="J248" s="38">
        <f t="shared" si="6"/>
        <v>0</v>
      </c>
      <c r="K248" s="39" t="str">
        <f t="shared" si="7"/>
        <v>OK</v>
      </c>
      <c r="L248" s="31"/>
      <c r="M248" s="31"/>
      <c r="N248" s="31"/>
      <c r="O248" s="31"/>
      <c r="P248" s="31"/>
      <c r="Q248" s="31"/>
      <c r="R248" s="31"/>
      <c r="S248" s="31"/>
      <c r="T248" s="31"/>
      <c r="U248" s="31"/>
      <c r="V248" s="31"/>
      <c r="W248" s="31"/>
      <c r="X248" s="46"/>
      <c r="Y248" s="46"/>
      <c r="Z248" s="46"/>
      <c r="AA248" s="46"/>
      <c r="AB248" s="46"/>
      <c r="AC248" s="46"/>
    </row>
    <row r="249" spans="1:29" ht="39.950000000000003" customHeight="1" x14ac:dyDescent="0.45">
      <c r="A249" s="140"/>
      <c r="B249" s="152"/>
      <c r="C249" s="67">
        <v>246</v>
      </c>
      <c r="D249" s="78" t="s">
        <v>752</v>
      </c>
      <c r="E249" s="107" t="s">
        <v>741</v>
      </c>
      <c r="F249" s="52" t="s">
        <v>35</v>
      </c>
      <c r="G249" s="52" t="s">
        <v>157</v>
      </c>
      <c r="H249" s="96">
        <v>11.99</v>
      </c>
      <c r="I249" s="32"/>
      <c r="J249" s="38">
        <f t="shared" si="6"/>
        <v>0</v>
      </c>
      <c r="K249" s="39" t="str">
        <f t="shared" si="7"/>
        <v>OK</v>
      </c>
      <c r="L249" s="31"/>
      <c r="M249" s="31"/>
      <c r="N249" s="31"/>
      <c r="O249" s="31"/>
      <c r="P249" s="31"/>
      <c r="Q249" s="31"/>
      <c r="R249" s="31"/>
      <c r="S249" s="31"/>
      <c r="T249" s="31"/>
      <c r="U249" s="31"/>
      <c r="V249" s="31"/>
      <c r="W249" s="31"/>
      <c r="X249" s="46"/>
      <c r="Y249" s="46"/>
      <c r="Z249" s="46"/>
      <c r="AA249" s="46"/>
      <c r="AB249" s="46"/>
      <c r="AC249" s="46"/>
    </row>
    <row r="250" spans="1:29" ht="39.950000000000003" customHeight="1" x14ac:dyDescent="0.45">
      <c r="A250" s="140"/>
      <c r="B250" s="152"/>
      <c r="C250" s="68">
        <v>247</v>
      </c>
      <c r="D250" s="78" t="s">
        <v>753</v>
      </c>
      <c r="E250" s="107">
        <v>954</v>
      </c>
      <c r="F250" s="52" t="s">
        <v>99</v>
      </c>
      <c r="G250" s="52" t="s">
        <v>157</v>
      </c>
      <c r="H250" s="96">
        <v>55</v>
      </c>
      <c r="I250" s="32"/>
      <c r="J250" s="38">
        <f t="shared" si="6"/>
        <v>0</v>
      </c>
      <c r="K250" s="39" t="str">
        <f t="shared" si="7"/>
        <v>OK</v>
      </c>
      <c r="L250" s="31"/>
      <c r="M250" s="31"/>
      <c r="N250" s="31"/>
      <c r="O250" s="31"/>
      <c r="P250" s="31"/>
      <c r="Q250" s="31"/>
      <c r="R250" s="31"/>
      <c r="S250" s="31"/>
      <c r="T250" s="31"/>
      <c r="U250" s="31"/>
      <c r="V250" s="31"/>
      <c r="W250" s="31"/>
      <c r="X250" s="46"/>
      <c r="Y250" s="46"/>
      <c r="Z250" s="46"/>
      <c r="AA250" s="46"/>
      <c r="AB250" s="46"/>
      <c r="AC250" s="46"/>
    </row>
    <row r="251" spans="1:29" ht="39.950000000000003" customHeight="1" x14ac:dyDescent="0.45">
      <c r="A251" s="140"/>
      <c r="B251" s="152"/>
      <c r="C251" s="68">
        <v>248</v>
      </c>
      <c r="D251" s="78" t="s">
        <v>754</v>
      </c>
      <c r="E251" s="107" t="s">
        <v>34</v>
      </c>
      <c r="F251" s="52" t="s">
        <v>99</v>
      </c>
      <c r="G251" s="52" t="s">
        <v>157</v>
      </c>
      <c r="H251" s="96">
        <v>401.04</v>
      </c>
      <c r="I251" s="32"/>
      <c r="J251" s="38">
        <f t="shared" si="6"/>
        <v>0</v>
      </c>
      <c r="K251" s="39" t="str">
        <f t="shared" si="7"/>
        <v>OK</v>
      </c>
      <c r="L251" s="31"/>
      <c r="M251" s="31"/>
      <c r="N251" s="31"/>
      <c r="O251" s="31"/>
      <c r="P251" s="31"/>
      <c r="Q251" s="31"/>
      <c r="R251" s="31"/>
      <c r="S251" s="31"/>
      <c r="T251" s="31"/>
      <c r="U251" s="31"/>
      <c r="V251" s="31"/>
      <c r="W251" s="31"/>
      <c r="X251" s="46"/>
      <c r="Y251" s="46"/>
      <c r="Z251" s="46"/>
      <c r="AA251" s="46"/>
      <c r="AB251" s="46"/>
      <c r="AC251" s="46"/>
    </row>
    <row r="252" spans="1:29" ht="39.950000000000003" customHeight="1" x14ac:dyDescent="0.45">
      <c r="A252" s="140"/>
      <c r="B252" s="152"/>
      <c r="C252" s="68">
        <v>249</v>
      </c>
      <c r="D252" s="78" t="s">
        <v>755</v>
      </c>
      <c r="E252" s="107" t="s">
        <v>756</v>
      </c>
      <c r="F252" s="52" t="s">
        <v>99</v>
      </c>
      <c r="G252" s="52" t="s">
        <v>157</v>
      </c>
      <c r="H252" s="96">
        <v>390</v>
      </c>
      <c r="I252" s="32"/>
      <c r="J252" s="38">
        <f t="shared" si="6"/>
        <v>0</v>
      </c>
      <c r="K252" s="39" t="str">
        <f t="shared" si="7"/>
        <v>OK</v>
      </c>
      <c r="L252" s="31"/>
      <c r="M252" s="31"/>
      <c r="N252" s="31"/>
      <c r="O252" s="31"/>
      <c r="P252" s="31"/>
      <c r="Q252" s="31"/>
      <c r="R252" s="31"/>
      <c r="S252" s="31"/>
      <c r="T252" s="31"/>
      <c r="U252" s="31"/>
      <c r="V252" s="31"/>
      <c r="W252" s="31"/>
      <c r="X252" s="46"/>
      <c r="Y252" s="46"/>
      <c r="Z252" s="46"/>
      <c r="AA252" s="46"/>
      <c r="AB252" s="46"/>
      <c r="AC252" s="46"/>
    </row>
    <row r="253" spans="1:29" ht="39.950000000000003" customHeight="1" x14ac:dyDescent="0.45">
      <c r="A253" s="140"/>
      <c r="B253" s="152"/>
      <c r="C253" s="68">
        <v>250</v>
      </c>
      <c r="D253" s="78" t="s">
        <v>757</v>
      </c>
      <c r="E253" s="107" t="s">
        <v>478</v>
      </c>
      <c r="F253" s="52" t="s">
        <v>99</v>
      </c>
      <c r="G253" s="52" t="s">
        <v>157</v>
      </c>
      <c r="H253" s="96">
        <v>12.74</v>
      </c>
      <c r="I253" s="32"/>
      <c r="J253" s="38">
        <f t="shared" si="6"/>
        <v>0</v>
      </c>
      <c r="K253" s="39" t="str">
        <f t="shared" si="7"/>
        <v>OK</v>
      </c>
      <c r="L253" s="31"/>
      <c r="M253" s="31"/>
      <c r="N253" s="31"/>
      <c r="O253" s="31"/>
      <c r="P253" s="31"/>
      <c r="Q253" s="31"/>
      <c r="R253" s="31"/>
      <c r="S253" s="31"/>
      <c r="T253" s="31"/>
      <c r="U253" s="31"/>
      <c r="V253" s="31"/>
      <c r="W253" s="31"/>
      <c r="X253" s="46"/>
      <c r="Y253" s="46"/>
      <c r="Z253" s="46"/>
      <c r="AA253" s="46"/>
      <c r="AB253" s="46"/>
      <c r="AC253" s="46"/>
    </row>
    <row r="254" spans="1:29" ht="39.950000000000003" customHeight="1" x14ac:dyDescent="0.45">
      <c r="A254" s="140"/>
      <c r="B254" s="152"/>
      <c r="C254" s="68">
        <v>251</v>
      </c>
      <c r="D254" s="82" t="s">
        <v>758</v>
      </c>
      <c r="E254" s="114" t="s">
        <v>478</v>
      </c>
      <c r="F254" s="51" t="s">
        <v>99</v>
      </c>
      <c r="G254" s="52" t="s">
        <v>157</v>
      </c>
      <c r="H254" s="96">
        <v>18</v>
      </c>
      <c r="I254" s="32"/>
      <c r="J254" s="38">
        <f t="shared" si="6"/>
        <v>0</v>
      </c>
      <c r="K254" s="39" t="str">
        <f t="shared" si="7"/>
        <v>OK</v>
      </c>
      <c r="L254" s="31"/>
      <c r="M254" s="31"/>
      <c r="N254" s="31"/>
      <c r="O254" s="31"/>
      <c r="P254" s="31"/>
      <c r="Q254" s="31"/>
      <c r="R254" s="31"/>
      <c r="S254" s="31"/>
      <c r="T254" s="31"/>
      <c r="U254" s="31"/>
      <c r="V254" s="31"/>
      <c r="W254" s="31"/>
      <c r="X254" s="46"/>
      <c r="Y254" s="46"/>
      <c r="Z254" s="46"/>
      <c r="AA254" s="46"/>
      <c r="AB254" s="46"/>
      <c r="AC254" s="46"/>
    </row>
    <row r="255" spans="1:29" ht="39.950000000000003" customHeight="1" x14ac:dyDescent="0.45">
      <c r="A255" s="140"/>
      <c r="B255" s="152"/>
      <c r="C255" s="67">
        <v>252</v>
      </c>
      <c r="D255" s="78" t="s">
        <v>759</v>
      </c>
      <c r="E255" s="107" t="s">
        <v>480</v>
      </c>
      <c r="F255" s="52" t="s">
        <v>383</v>
      </c>
      <c r="G255" s="52" t="s">
        <v>157</v>
      </c>
      <c r="H255" s="96">
        <v>40</v>
      </c>
      <c r="I255" s="32"/>
      <c r="J255" s="38">
        <f t="shared" si="6"/>
        <v>0</v>
      </c>
      <c r="K255" s="39" t="str">
        <f t="shared" si="7"/>
        <v>OK</v>
      </c>
      <c r="L255" s="31"/>
      <c r="M255" s="31"/>
      <c r="N255" s="31"/>
      <c r="O255" s="31"/>
      <c r="P255" s="31"/>
      <c r="Q255" s="31"/>
      <c r="R255" s="31"/>
      <c r="S255" s="31"/>
      <c r="T255" s="31"/>
      <c r="U255" s="31"/>
      <c r="V255" s="31"/>
      <c r="W255" s="31"/>
      <c r="X255" s="46"/>
      <c r="Y255" s="46"/>
      <c r="Z255" s="46"/>
      <c r="AA255" s="46"/>
      <c r="AB255" s="46"/>
      <c r="AC255" s="46"/>
    </row>
    <row r="256" spans="1:29" ht="39.950000000000003" customHeight="1" x14ac:dyDescent="0.45">
      <c r="A256" s="140"/>
      <c r="B256" s="152"/>
      <c r="C256" s="68">
        <v>253</v>
      </c>
      <c r="D256" s="83" t="s">
        <v>760</v>
      </c>
      <c r="E256" s="109" t="s">
        <v>761</v>
      </c>
      <c r="F256" s="42" t="s">
        <v>99</v>
      </c>
      <c r="G256" s="52" t="s">
        <v>157</v>
      </c>
      <c r="H256" s="96">
        <v>31.26</v>
      </c>
      <c r="I256" s="32"/>
      <c r="J256" s="38">
        <f t="shared" si="6"/>
        <v>0</v>
      </c>
      <c r="K256" s="39" t="str">
        <f t="shared" si="7"/>
        <v>OK</v>
      </c>
      <c r="L256" s="31"/>
      <c r="M256" s="31"/>
      <c r="N256" s="31"/>
      <c r="O256" s="31"/>
      <c r="P256" s="31"/>
      <c r="Q256" s="31"/>
      <c r="R256" s="31"/>
      <c r="S256" s="31"/>
      <c r="T256" s="31"/>
      <c r="U256" s="31"/>
      <c r="V256" s="31"/>
      <c r="W256" s="31"/>
      <c r="X256" s="46"/>
      <c r="Y256" s="46"/>
      <c r="Z256" s="46"/>
      <c r="AA256" s="46"/>
      <c r="AB256" s="46"/>
      <c r="AC256" s="46"/>
    </row>
    <row r="257" spans="1:29" ht="39.950000000000003" customHeight="1" x14ac:dyDescent="0.45">
      <c r="A257" s="140"/>
      <c r="B257" s="152"/>
      <c r="C257" s="68">
        <v>254</v>
      </c>
      <c r="D257" s="78" t="s">
        <v>762</v>
      </c>
      <c r="E257" s="107" t="s">
        <v>763</v>
      </c>
      <c r="F257" s="51" t="s">
        <v>99</v>
      </c>
      <c r="G257" s="52" t="s">
        <v>157</v>
      </c>
      <c r="H257" s="96">
        <v>130</v>
      </c>
      <c r="I257" s="32"/>
      <c r="J257" s="38">
        <f t="shared" si="6"/>
        <v>0</v>
      </c>
      <c r="K257" s="39" t="str">
        <f t="shared" si="7"/>
        <v>OK</v>
      </c>
      <c r="L257" s="31"/>
      <c r="M257" s="31"/>
      <c r="N257" s="31"/>
      <c r="O257" s="31"/>
      <c r="P257" s="31"/>
      <c r="Q257" s="31"/>
      <c r="R257" s="31"/>
      <c r="S257" s="31"/>
      <c r="T257" s="31"/>
      <c r="U257" s="31"/>
      <c r="V257" s="31"/>
      <c r="W257" s="31"/>
      <c r="X257" s="46"/>
      <c r="Y257" s="46"/>
      <c r="Z257" s="46"/>
      <c r="AA257" s="46"/>
      <c r="AB257" s="46"/>
      <c r="AC257" s="46"/>
    </row>
    <row r="258" spans="1:29" ht="39.950000000000003" customHeight="1" x14ac:dyDescent="0.45">
      <c r="A258" s="141"/>
      <c r="B258" s="153"/>
      <c r="C258" s="68">
        <v>255</v>
      </c>
      <c r="D258" s="78" t="s">
        <v>764</v>
      </c>
      <c r="E258" s="107" t="s">
        <v>741</v>
      </c>
      <c r="F258" s="52" t="s">
        <v>99</v>
      </c>
      <c r="G258" s="52" t="s">
        <v>157</v>
      </c>
      <c r="H258" s="96">
        <v>289.02</v>
      </c>
      <c r="I258" s="32"/>
      <c r="J258" s="38">
        <f t="shared" si="6"/>
        <v>0</v>
      </c>
      <c r="K258" s="39" t="str">
        <f t="shared" si="7"/>
        <v>OK</v>
      </c>
      <c r="L258" s="31"/>
      <c r="M258" s="31"/>
      <c r="N258" s="31"/>
      <c r="O258" s="31"/>
      <c r="P258" s="31"/>
      <c r="Q258" s="31"/>
      <c r="R258" s="31"/>
      <c r="S258" s="31"/>
      <c r="T258" s="31"/>
      <c r="U258" s="31"/>
      <c r="V258" s="31"/>
      <c r="W258" s="31"/>
      <c r="X258" s="46"/>
      <c r="Y258" s="46"/>
      <c r="Z258" s="46"/>
      <c r="AA258" s="46"/>
      <c r="AB258" s="46"/>
      <c r="AC258" s="46"/>
    </row>
    <row r="259" spans="1:29" ht="39.950000000000003" customHeight="1" x14ac:dyDescent="0.45">
      <c r="A259" s="154">
        <v>5</v>
      </c>
      <c r="B259" s="159" t="s">
        <v>514</v>
      </c>
      <c r="C259" s="66">
        <v>256</v>
      </c>
      <c r="D259" s="75" t="s">
        <v>206</v>
      </c>
      <c r="E259" s="104" t="s">
        <v>765</v>
      </c>
      <c r="F259" s="49" t="s">
        <v>207</v>
      </c>
      <c r="G259" s="49" t="s">
        <v>40</v>
      </c>
      <c r="H259" s="94">
        <v>89.46</v>
      </c>
      <c r="I259" s="32">
        <v>1</v>
      </c>
      <c r="J259" s="38">
        <f t="shared" si="6"/>
        <v>1</v>
      </c>
      <c r="K259" s="39" t="str">
        <f t="shared" si="7"/>
        <v>OK</v>
      </c>
      <c r="L259" s="31"/>
      <c r="M259" s="31"/>
      <c r="N259" s="31"/>
      <c r="O259" s="31"/>
      <c r="P259" s="31"/>
      <c r="Q259" s="31"/>
      <c r="R259" s="31"/>
      <c r="S259" s="31"/>
      <c r="T259" s="31"/>
      <c r="U259" s="31"/>
      <c r="V259" s="31"/>
      <c r="W259" s="31"/>
      <c r="X259" s="46"/>
      <c r="Y259" s="46"/>
      <c r="Z259" s="46"/>
      <c r="AA259" s="46"/>
      <c r="AB259" s="46"/>
      <c r="AC259" s="46"/>
    </row>
    <row r="260" spans="1:29" ht="39.950000000000003" customHeight="1" x14ac:dyDescent="0.45">
      <c r="A260" s="155"/>
      <c r="B260" s="157"/>
      <c r="C260" s="66">
        <v>257</v>
      </c>
      <c r="D260" s="75" t="s">
        <v>208</v>
      </c>
      <c r="E260" s="104" t="s">
        <v>766</v>
      </c>
      <c r="F260" s="49" t="s">
        <v>207</v>
      </c>
      <c r="G260" s="49" t="s">
        <v>40</v>
      </c>
      <c r="H260" s="94">
        <v>70.819999999999993</v>
      </c>
      <c r="I260" s="32">
        <v>1</v>
      </c>
      <c r="J260" s="38">
        <f t="shared" si="6"/>
        <v>1</v>
      </c>
      <c r="K260" s="39" t="str">
        <f t="shared" si="7"/>
        <v>OK</v>
      </c>
      <c r="L260" s="31"/>
      <c r="M260" s="31"/>
      <c r="N260" s="31"/>
      <c r="O260" s="31"/>
      <c r="P260" s="56"/>
      <c r="Q260" s="31"/>
      <c r="R260" s="31"/>
      <c r="S260" s="31"/>
      <c r="T260" s="31"/>
      <c r="U260" s="31"/>
      <c r="V260" s="31"/>
      <c r="W260" s="31"/>
      <c r="X260" s="46"/>
      <c r="Y260" s="46"/>
      <c r="Z260" s="46"/>
      <c r="AA260" s="46"/>
      <c r="AB260" s="46"/>
      <c r="AC260" s="46"/>
    </row>
    <row r="261" spans="1:29" ht="39.950000000000003" customHeight="1" x14ac:dyDescent="0.45">
      <c r="A261" s="155"/>
      <c r="B261" s="157"/>
      <c r="C261" s="66">
        <v>258</v>
      </c>
      <c r="D261" s="75" t="s">
        <v>209</v>
      </c>
      <c r="E261" s="104" t="s">
        <v>767</v>
      </c>
      <c r="F261" s="49" t="s">
        <v>207</v>
      </c>
      <c r="G261" s="49" t="s">
        <v>40</v>
      </c>
      <c r="H261" s="94">
        <v>64.53</v>
      </c>
      <c r="I261" s="32">
        <v>1</v>
      </c>
      <c r="J261" s="38">
        <f t="shared" ref="J261:J324" si="8">I261-(SUM(L261:AC261))</f>
        <v>1</v>
      </c>
      <c r="K261" s="39" t="str">
        <f t="shared" ref="K261:K324" si="9">IF(J261&lt;0,"ATENÇÃO","OK")</f>
        <v>OK</v>
      </c>
      <c r="L261" s="31"/>
      <c r="M261" s="31"/>
      <c r="N261" s="31"/>
      <c r="O261" s="31"/>
      <c r="P261" s="31"/>
      <c r="Q261" s="31"/>
      <c r="R261" s="31"/>
      <c r="S261" s="31"/>
      <c r="T261" s="31"/>
      <c r="U261" s="31"/>
      <c r="V261" s="31"/>
      <c r="W261" s="31"/>
      <c r="X261" s="46"/>
      <c r="Y261" s="46"/>
      <c r="Z261" s="46"/>
      <c r="AA261" s="46"/>
      <c r="AB261" s="46"/>
      <c r="AC261" s="46"/>
    </row>
    <row r="262" spans="1:29" ht="39.950000000000003" customHeight="1" x14ac:dyDescent="0.45">
      <c r="A262" s="155"/>
      <c r="B262" s="157"/>
      <c r="C262" s="66">
        <v>259</v>
      </c>
      <c r="D262" s="75" t="s">
        <v>440</v>
      </c>
      <c r="E262" s="104" t="s">
        <v>768</v>
      </c>
      <c r="F262" s="49" t="s">
        <v>441</v>
      </c>
      <c r="G262" s="49" t="s">
        <v>40</v>
      </c>
      <c r="H262" s="94">
        <v>17.649999999999999</v>
      </c>
      <c r="I262" s="32"/>
      <c r="J262" s="38">
        <f t="shared" si="8"/>
        <v>0</v>
      </c>
      <c r="K262" s="39" t="str">
        <f t="shared" si="9"/>
        <v>OK</v>
      </c>
      <c r="L262" s="31"/>
      <c r="M262" s="31"/>
      <c r="N262" s="31"/>
      <c r="O262" s="31"/>
      <c r="P262" s="31"/>
      <c r="Q262" s="31"/>
      <c r="R262" s="31"/>
      <c r="S262" s="31"/>
      <c r="T262" s="31"/>
      <c r="U262" s="31"/>
      <c r="V262" s="31"/>
      <c r="W262" s="31"/>
      <c r="X262" s="46"/>
      <c r="Y262" s="46"/>
      <c r="Z262" s="46"/>
      <c r="AA262" s="46"/>
      <c r="AB262" s="46"/>
      <c r="AC262" s="46"/>
    </row>
    <row r="263" spans="1:29" ht="39.950000000000003" customHeight="1" x14ac:dyDescent="0.45">
      <c r="A263" s="155"/>
      <c r="B263" s="157"/>
      <c r="C263" s="66">
        <v>260</v>
      </c>
      <c r="D263" s="75" t="s">
        <v>210</v>
      </c>
      <c r="E263" s="104" t="s">
        <v>769</v>
      </c>
      <c r="F263" s="49" t="s">
        <v>211</v>
      </c>
      <c r="G263" s="49" t="s">
        <v>40</v>
      </c>
      <c r="H263" s="94">
        <v>11.16</v>
      </c>
      <c r="I263" s="32">
        <v>1</v>
      </c>
      <c r="J263" s="38">
        <f t="shared" si="8"/>
        <v>1</v>
      </c>
      <c r="K263" s="39" t="str">
        <f t="shared" si="9"/>
        <v>OK</v>
      </c>
      <c r="L263" s="31"/>
      <c r="M263" s="31"/>
      <c r="N263" s="31"/>
      <c r="O263" s="31"/>
      <c r="P263" s="31"/>
      <c r="Q263" s="31"/>
      <c r="R263" s="31"/>
      <c r="S263" s="31"/>
      <c r="T263" s="31"/>
      <c r="U263" s="31"/>
      <c r="V263" s="31"/>
      <c r="W263" s="31"/>
      <c r="X263" s="46"/>
      <c r="Y263" s="46"/>
      <c r="Z263" s="46"/>
      <c r="AA263" s="46"/>
      <c r="AB263" s="46"/>
      <c r="AC263" s="46"/>
    </row>
    <row r="264" spans="1:29" ht="39.950000000000003" customHeight="1" x14ac:dyDescent="0.45">
      <c r="A264" s="155"/>
      <c r="B264" s="157"/>
      <c r="C264" s="66">
        <v>261</v>
      </c>
      <c r="D264" s="75" t="s">
        <v>212</v>
      </c>
      <c r="E264" s="104" t="s">
        <v>769</v>
      </c>
      <c r="F264" s="49" t="s">
        <v>211</v>
      </c>
      <c r="G264" s="49" t="s">
        <v>40</v>
      </c>
      <c r="H264" s="94">
        <v>3.86</v>
      </c>
      <c r="I264" s="32">
        <v>1</v>
      </c>
      <c r="J264" s="38">
        <f t="shared" si="8"/>
        <v>1</v>
      </c>
      <c r="K264" s="39" t="str">
        <f t="shared" si="9"/>
        <v>OK</v>
      </c>
      <c r="L264" s="31"/>
      <c r="M264" s="31"/>
      <c r="N264" s="31"/>
      <c r="O264" s="31"/>
      <c r="P264" s="31"/>
      <c r="Q264" s="31"/>
      <c r="R264" s="31"/>
      <c r="S264" s="31"/>
      <c r="T264" s="31"/>
      <c r="U264" s="31"/>
      <c r="V264" s="31"/>
      <c r="W264" s="31"/>
      <c r="X264" s="46"/>
      <c r="Y264" s="46"/>
      <c r="Z264" s="46"/>
      <c r="AA264" s="46"/>
      <c r="AB264" s="46"/>
      <c r="AC264" s="46"/>
    </row>
    <row r="265" spans="1:29" ht="39.950000000000003" customHeight="1" x14ac:dyDescent="0.45">
      <c r="A265" s="155"/>
      <c r="B265" s="157"/>
      <c r="C265" s="66">
        <v>262</v>
      </c>
      <c r="D265" s="75" t="s">
        <v>213</v>
      </c>
      <c r="E265" s="104" t="s">
        <v>770</v>
      </c>
      <c r="F265" s="49" t="s">
        <v>207</v>
      </c>
      <c r="G265" s="49" t="s">
        <v>40</v>
      </c>
      <c r="H265" s="94">
        <v>64.16</v>
      </c>
      <c r="I265" s="32">
        <v>1</v>
      </c>
      <c r="J265" s="38">
        <f t="shared" si="8"/>
        <v>1</v>
      </c>
      <c r="K265" s="39" t="str">
        <f t="shared" si="9"/>
        <v>OK</v>
      </c>
      <c r="L265" s="31"/>
      <c r="M265" s="31"/>
      <c r="N265" s="31"/>
      <c r="O265" s="31"/>
      <c r="P265" s="31"/>
      <c r="Q265" s="31"/>
      <c r="R265" s="31"/>
      <c r="S265" s="31"/>
      <c r="T265" s="31"/>
      <c r="U265" s="31"/>
      <c r="V265" s="31"/>
      <c r="W265" s="31"/>
      <c r="X265" s="46"/>
      <c r="Y265" s="46"/>
      <c r="Z265" s="46"/>
      <c r="AA265" s="46"/>
      <c r="AB265" s="46"/>
      <c r="AC265" s="46"/>
    </row>
    <row r="266" spans="1:29" ht="39.950000000000003" customHeight="1" x14ac:dyDescent="0.45">
      <c r="A266" s="155"/>
      <c r="B266" s="157"/>
      <c r="C266" s="66">
        <v>263</v>
      </c>
      <c r="D266" s="77" t="s">
        <v>214</v>
      </c>
      <c r="E266" s="106" t="s">
        <v>771</v>
      </c>
      <c r="F266" s="49" t="s">
        <v>207</v>
      </c>
      <c r="G266" s="49" t="s">
        <v>40</v>
      </c>
      <c r="H266" s="94">
        <v>78.599999999999994</v>
      </c>
      <c r="I266" s="32">
        <v>1</v>
      </c>
      <c r="J266" s="38">
        <f t="shared" si="8"/>
        <v>1</v>
      </c>
      <c r="K266" s="39" t="str">
        <f t="shared" si="9"/>
        <v>OK</v>
      </c>
      <c r="L266" s="31"/>
      <c r="M266" s="31"/>
      <c r="N266" s="31"/>
      <c r="O266" s="31"/>
      <c r="P266" s="31"/>
      <c r="Q266" s="31"/>
      <c r="R266" s="31"/>
      <c r="S266" s="31"/>
      <c r="T266" s="31"/>
      <c r="U266" s="31"/>
      <c r="V266" s="31"/>
      <c r="W266" s="31"/>
      <c r="X266" s="46"/>
      <c r="Y266" s="46"/>
      <c r="Z266" s="46"/>
      <c r="AA266" s="46"/>
      <c r="AB266" s="46"/>
      <c r="AC266" s="46"/>
    </row>
    <row r="267" spans="1:29" ht="39.950000000000003" customHeight="1" x14ac:dyDescent="0.45">
      <c r="A267" s="155"/>
      <c r="B267" s="157"/>
      <c r="C267" s="66">
        <v>264</v>
      </c>
      <c r="D267" s="75" t="s">
        <v>215</v>
      </c>
      <c r="E267" s="104" t="s">
        <v>772</v>
      </c>
      <c r="F267" s="49" t="s">
        <v>211</v>
      </c>
      <c r="G267" s="49" t="s">
        <v>40</v>
      </c>
      <c r="H267" s="94">
        <v>10.4</v>
      </c>
      <c r="I267" s="32"/>
      <c r="J267" s="38">
        <f t="shared" si="8"/>
        <v>0</v>
      </c>
      <c r="K267" s="39" t="str">
        <f t="shared" si="9"/>
        <v>OK</v>
      </c>
      <c r="L267" s="31"/>
      <c r="M267" s="31"/>
      <c r="N267" s="31"/>
      <c r="O267" s="31"/>
      <c r="P267" s="56"/>
      <c r="Q267" s="31"/>
      <c r="R267" s="31"/>
      <c r="S267" s="31"/>
      <c r="T267" s="31"/>
      <c r="U267" s="31"/>
      <c r="V267" s="31"/>
      <c r="W267" s="31"/>
      <c r="X267" s="46"/>
      <c r="Y267" s="46"/>
      <c r="Z267" s="46"/>
      <c r="AA267" s="46"/>
      <c r="AB267" s="46"/>
      <c r="AC267" s="46"/>
    </row>
    <row r="268" spans="1:29" ht="39.950000000000003" customHeight="1" x14ac:dyDescent="0.45">
      <c r="A268" s="155"/>
      <c r="B268" s="157"/>
      <c r="C268" s="66">
        <v>265</v>
      </c>
      <c r="D268" s="75" t="s">
        <v>216</v>
      </c>
      <c r="E268" s="104" t="s">
        <v>773</v>
      </c>
      <c r="F268" s="49" t="s">
        <v>211</v>
      </c>
      <c r="G268" s="49" t="s">
        <v>40</v>
      </c>
      <c r="H268" s="94">
        <v>17.88</v>
      </c>
      <c r="I268" s="32"/>
      <c r="J268" s="38">
        <f t="shared" si="8"/>
        <v>0</v>
      </c>
      <c r="K268" s="39" t="str">
        <f t="shared" si="9"/>
        <v>OK</v>
      </c>
      <c r="L268" s="31"/>
      <c r="M268" s="31"/>
      <c r="N268" s="31"/>
      <c r="O268" s="31"/>
      <c r="P268" s="56"/>
      <c r="Q268" s="31"/>
      <c r="R268" s="31"/>
      <c r="S268" s="31"/>
      <c r="T268" s="31"/>
      <c r="U268" s="31"/>
      <c r="V268" s="31"/>
      <c r="W268" s="31"/>
      <c r="X268" s="46"/>
      <c r="Y268" s="46"/>
      <c r="Z268" s="46"/>
      <c r="AA268" s="46"/>
      <c r="AB268" s="46"/>
      <c r="AC268" s="46"/>
    </row>
    <row r="269" spans="1:29" ht="39.950000000000003" customHeight="1" x14ac:dyDescent="0.45">
      <c r="A269" s="155"/>
      <c r="B269" s="157"/>
      <c r="C269" s="66">
        <v>266</v>
      </c>
      <c r="D269" s="75" t="s">
        <v>217</v>
      </c>
      <c r="E269" s="104" t="s">
        <v>774</v>
      </c>
      <c r="F269" s="49" t="s">
        <v>211</v>
      </c>
      <c r="G269" s="49" t="s">
        <v>40</v>
      </c>
      <c r="H269" s="94">
        <v>21.53</v>
      </c>
      <c r="I269" s="32">
        <v>1</v>
      </c>
      <c r="J269" s="38">
        <f t="shared" si="8"/>
        <v>1</v>
      </c>
      <c r="K269" s="39" t="str">
        <f t="shared" si="9"/>
        <v>OK</v>
      </c>
      <c r="L269" s="31"/>
      <c r="M269" s="31"/>
      <c r="N269" s="31"/>
      <c r="O269" s="31"/>
      <c r="P269" s="31"/>
      <c r="Q269" s="31"/>
      <c r="R269" s="31"/>
      <c r="S269" s="31"/>
      <c r="T269" s="31"/>
      <c r="U269" s="31"/>
      <c r="V269" s="31"/>
      <c r="W269" s="31"/>
      <c r="X269" s="46"/>
      <c r="Y269" s="46"/>
      <c r="Z269" s="46"/>
      <c r="AA269" s="46"/>
      <c r="AB269" s="46"/>
      <c r="AC269" s="46"/>
    </row>
    <row r="270" spans="1:29" ht="39.950000000000003" customHeight="1" x14ac:dyDescent="0.45">
      <c r="A270" s="155"/>
      <c r="B270" s="157"/>
      <c r="C270" s="66">
        <v>267</v>
      </c>
      <c r="D270" s="75" t="s">
        <v>218</v>
      </c>
      <c r="E270" s="104" t="s">
        <v>775</v>
      </c>
      <c r="F270" s="49" t="s">
        <v>35</v>
      </c>
      <c r="G270" s="49" t="s">
        <v>40</v>
      </c>
      <c r="H270" s="94">
        <v>22.76</v>
      </c>
      <c r="I270" s="32"/>
      <c r="J270" s="38">
        <f t="shared" si="8"/>
        <v>0</v>
      </c>
      <c r="K270" s="39" t="str">
        <f t="shared" si="9"/>
        <v>OK</v>
      </c>
      <c r="L270" s="31"/>
      <c r="M270" s="31"/>
      <c r="N270" s="31"/>
      <c r="O270" s="31"/>
      <c r="P270" s="31"/>
      <c r="Q270" s="31"/>
      <c r="R270" s="31"/>
      <c r="S270" s="31"/>
      <c r="T270" s="31"/>
      <c r="U270" s="31"/>
      <c r="V270" s="31"/>
      <c r="W270" s="31"/>
      <c r="X270" s="46"/>
      <c r="Y270" s="46"/>
      <c r="Z270" s="46"/>
      <c r="AA270" s="46"/>
      <c r="AB270" s="46"/>
      <c r="AC270" s="46"/>
    </row>
    <row r="271" spans="1:29" ht="39.950000000000003" customHeight="1" x14ac:dyDescent="0.45">
      <c r="A271" s="155"/>
      <c r="B271" s="157"/>
      <c r="C271" s="66">
        <v>268</v>
      </c>
      <c r="D271" s="75" t="s">
        <v>219</v>
      </c>
      <c r="E271" s="104" t="s">
        <v>776</v>
      </c>
      <c r="F271" s="49" t="s">
        <v>35</v>
      </c>
      <c r="G271" s="49" t="s">
        <v>40</v>
      </c>
      <c r="H271" s="94">
        <v>5.43</v>
      </c>
      <c r="I271" s="32"/>
      <c r="J271" s="38">
        <f t="shared" si="8"/>
        <v>0</v>
      </c>
      <c r="K271" s="39" t="str">
        <f t="shared" si="9"/>
        <v>OK</v>
      </c>
      <c r="L271" s="31"/>
      <c r="M271" s="31"/>
      <c r="N271" s="31"/>
      <c r="O271" s="31"/>
      <c r="P271" s="31"/>
      <c r="Q271" s="31"/>
      <c r="R271" s="31"/>
      <c r="S271" s="31"/>
      <c r="T271" s="31"/>
      <c r="U271" s="31"/>
      <c r="V271" s="31"/>
      <c r="W271" s="31"/>
      <c r="X271" s="46"/>
      <c r="Y271" s="46"/>
      <c r="Z271" s="46"/>
      <c r="AA271" s="46"/>
      <c r="AB271" s="46"/>
      <c r="AC271" s="46"/>
    </row>
    <row r="272" spans="1:29" ht="39.950000000000003" customHeight="1" x14ac:dyDescent="0.45">
      <c r="A272" s="155"/>
      <c r="B272" s="157"/>
      <c r="C272" s="66">
        <v>269</v>
      </c>
      <c r="D272" s="75" t="s">
        <v>220</v>
      </c>
      <c r="E272" s="104" t="s">
        <v>777</v>
      </c>
      <c r="F272" s="49" t="s">
        <v>221</v>
      </c>
      <c r="G272" s="49" t="s">
        <v>40</v>
      </c>
      <c r="H272" s="94">
        <v>24.65</v>
      </c>
      <c r="I272" s="32"/>
      <c r="J272" s="38">
        <f t="shared" si="8"/>
        <v>0</v>
      </c>
      <c r="K272" s="39" t="str">
        <f t="shared" si="9"/>
        <v>OK</v>
      </c>
      <c r="L272" s="31"/>
      <c r="M272" s="31"/>
      <c r="N272" s="31"/>
      <c r="O272" s="31"/>
      <c r="P272" s="31"/>
      <c r="Q272" s="31"/>
      <c r="R272" s="31"/>
      <c r="S272" s="31"/>
      <c r="T272" s="31"/>
      <c r="U272" s="31"/>
      <c r="V272" s="31"/>
      <c r="W272" s="31"/>
      <c r="X272" s="46"/>
      <c r="Y272" s="46"/>
      <c r="Z272" s="46"/>
      <c r="AA272" s="46"/>
      <c r="AB272" s="46"/>
      <c r="AC272" s="46"/>
    </row>
    <row r="273" spans="1:29" ht="39.950000000000003" customHeight="1" x14ac:dyDescent="0.45">
      <c r="A273" s="155"/>
      <c r="B273" s="157"/>
      <c r="C273" s="66">
        <v>270</v>
      </c>
      <c r="D273" s="75" t="s">
        <v>222</v>
      </c>
      <c r="E273" s="104" t="s">
        <v>778</v>
      </c>
      <c r="F273" s="49" t="s">
        <v>221</v>
      </c>
      <c r="G273" s="49" t="s">
        <v>40</v>
      </c>
      <c r="H273" s="94">
        <v>21.03</v>
      </c>
      <c r="I273" s="32"/>
      <c r="J273" s="38">
        <f t="shared" si="8"/>
        <v>0</v>
      </c>
      <c r="K273" s="39" t="str">
        <f t="shared" si="9"/>
        <v>OK</v>
      </c>
      <c r="L273" s="31"/>
      <c r="M273" s="31"/>
      <c r="N273" s="31"/>
      <c r="O273" s="31"/>
      <c r="P273" s="31"/>
      <c r="Q273" s="31"/>
      <c r="R273" s="31"/>
      <c r="S273" s="31"/>
      <c r="T273" s="31"/>
      <c r="U273" s="31"/>
      <c r="V273" s="31"/>
      <c r="W273" s="31"/>
      <c r="X273" s="46"/>
      <c r="Y273" s="46"/>
      <c r="Z273" s="46"/>
      <c r="AA273" s="46"/>
      <c r="AB273" s="46"/>
      <c r="AC273" s="46"/>
    </row>
    <row r="274" spans="1:29" ht="39.950000000000003" customHeight="1" x14ac:dyDescent="0.45">
      <c r="A274" s="155"/>
      <c r="B274" s="157"/>
      <c r="C274" s="66">
        <v>271</v>
      </c>
      <c r="D274" s="75" t="s">
        <v>223</v>
      </c>
      <c r="E274" s="104" t="s">
        <v>779</v>
      </c>
      <c r="F274" s="49" t="s">
        <v>44</v>
      </c>
      <c r="G274" s="49" t="s">
        <v>40</v>
      </c>
      <c r="H274" s="94">
        <v>3.57</v>
      </c>
      <c r="I274" s="32">
        <v>1</v>
      </c>
      <c r="J274" s="38">
        <f t="shared" si="8"/>
        <v>1</v>
      </c>
      <c r="K274" s="39" t="str">
        <f t="shared" si="9"/>
        <v>OK</v>
      </c>
      <c r="L274" s="31"/>
      <c r="M274" s="31"/>
      <c r="N274" s="31"/>
      <c r="O274" s="31"/>
      <c r="P274" s="31"/>
      <c r="Q274" s="31"/>
      <c r="R274" s="31"/>
      <c r="S274" s="31"/>
      <c r="T274" s="31"/>
      <c r="U274" s="31"/>
      <c r="V274" s="31"/>
      <c r="W274" s="31"/>
      <c r="X274" s="46"/>
      <c r="Y274" s="46"/>
      <c r="Z274" s="46"/>
      <c r="AA274" s="46"/>
      <c r="AB274" s="46"/>
      <c r="AC274" s="46"/>
    </row>
    <row r="275" spans="1:29" ht="39.950000000000003" customHeight="1" x14ac:dyDescent="0.45">
      <c r="A275" s="155"/>
      <c r="B275" s="157"/>
      <c r="C275" s="66">
        <v>272</v>
      </c>
      <c r="D275" s="75" t="s">
        <v>224</v>
      </c>
      <c r="E275" s="104" t="s">
        <v>780</v>
      </c>
      <c r="F275" s="49" t="s">
        <v>35</v>
      </c>
      <c r="G275" s="49" t="s">
        <v>40</v>
      </c>
      <c r="H275" s="94">
        <v>53.86</v>
      </c>
      <c r="I275" s="32"/>
      <c r="J275" s="38">
        <f t="shared" si="8"/>
        <v>0</v>
      </c>
      <c r="K275" s="39" t="str">
        <f t="shared" si="9"/>
        <v>OK</v>
      </c>
      <c r="L275" s="31"/>
      <c r="M275" s="31"/>
      <c r="N275" s="31"/>
      <c r="O275" s="31"/>
      <c r="P275" s="31"/>
      <c r="Q275" s="31"/>
      <c r="R275" s="31"/>
      <c r="S275" s="31"/>
      <c r="T275" s="31"/>
      <c r="U275" s="31"/>
      <c r="V275" s="31"/>
      <c r="W275" s="31"/>
      <c r="X275" s="46"/>
      <c r="Y275" s="46"/>
      <c r="Z275" s="46"/>
      <c r="AA275" s="46"/>
      <c r="AB275" s="46"/>
      <c r="AC275" s="46"/>
    </row>
    <row r="276" spans="1:29" ht="39.950000000000003" customHeight="1" x14ac:dyDescent="0.45">
      <c r="A276" s="155"/>
      <c r="B276" s="157"/>
      <c r="C276" s="66">
        <v>273</v>
      </c>
      <c r="D276" s="75" t="s">
        <v>485</v>
      </c>
      <c r="E276" s="104" t="s">
        <v>781</v>
      </c>
      <c r="F276" s="49" t="s">
        <v>35</v>
      </c>
      <c r="G276" s="49" t="s">
        <v>40</v>
      </c>
      <c r="H276" s="94">
        <v>0.98</v>
      </c>
      <c r="I276" s="32"/>
      <c r="J276" s="38">
        <f t="shared" si="8"/>
        <v>0</v>
      </c>
      <c r="K276" s="39" t="str">
        <f t="shared" si="9"/>
        <v>OK</v>
      </c>
      <c r="L276" s="31"/>
      <c r="M276" s="31"/>
      <c r="N276" s="31"/>
      <c r="O276" s="31"/>
      <c r="P276" s="31"/>
      <c r="Q276" s="31"/>
      <c r="R276" s="31"/>
      <c r="S276" s="31"/>
      <c r="T276" s="31"/>
      <c r="U276" s="31"/>
      <c r="V276" s="31"/>
      <c r="W276" s="31"/>
      <c r="X276" s="46"/>
      <c r="Y276" s="46"/>
      <c r="Z276" s="46"/>
      <c r="AA276" s="46"/>
      <c r="AB276" s="46"/>
      <c r="AC276" s="46"/>
    </row>
    <row r="277" spans="1:29" ht="39.950000000000003" customHeight="1" x14ac:dyDescent="0.45">
      <c r="A277" s="155"/>
      <c r="B277" s="157"/>
      <c r="C277" s="66">
        <v>274</v>
      </c>
      <c r="D277" s="77" t="s">
        <v>782</v>
      </c>
      <c r="E277" s="106" t="s">
        <v>783</v>
      </c>
      <c r="F277" s="49" t="s">
        <v>35</v>
      </c>
      <c r="G277" s="49" t="s">
        <v>40</v>
      </c>
      <c r="H277" s="94">
        <v>0.86</v>
      </c>
      <c r="I277" s="32"/>
      <c r="J277" s="38">
        <f t="shared" si="8"/>
        <v>0</v>
      </c>
      <c r="K277" s="39" t="str">
        <f t="shared" si="9"/>
        <v>OK</v>
      </c>
      <c r="L277" s="31"/>
      <c r="M277" s="31"/>
      <c r="N277" s="31"/>
      <c r="O277" s="31"/>
      <c r="P277" s="31"/>
      <c r="Q277" s="31"/>
      <c r="R277" s="31"/>
      <c r="S277" s="31"/>
      <c r="T277" s="31"/>
      <c r="U277" s="31"/>
      <c r="V277" s="31"/>
      <c r="W277" s="31"/>
      <c r="X277" s="46"/>
      <c r="Y277" s="46"/>
      <c r="Z277" s="46"/>
      <c r="AA277" s="46"/>
      <c r="AB277" s="46"/>
      <c r="AC277" s="46"/>
    </row>
    <row r="278" spans="1:29" ht="39.950000000000003" customHeight="1" x14ac:dyDescent="0.45">
      <c r="A278" s="155"/>
      <c r="B278" s="157"/>
      <c r="C278" s="66">
        <v>275</v>
      </c>
      <c r="D278" s="75" t="s">
        <v>225</v>
      </c>
      <c r="E278" s="104" t="s">
        <v>784</v>
      </c>
      <c r="F278" s="49" t="s">
        <v>221</v>
      </c>
      <c r="G278" s="49" t="s">
        <v>40</v>
      </c>
      <c r="H278" s="94">
        <v>102.73</v>
      </c>
      <c r="I278" s="32">
        <v>5</v>
      </c>
      <c r="J278" s="38">
        <f t="shared" si="8"/>
        <v>5</v>
      </c>
      <c r="K278" s="39" t="str">
        <f t="shared" si="9"/>
        <v>OK</v>
      </c>
      <c r="L278" s="31"/>
      <c r="M278" s="31"/>
      <c r="N278" s="31"/>
      <c r="O278" s="31"/>
      <c r="P278" s="31"/>
      <c r="Q278" s="31"/>
      <c r="R278" s="31"/>
      <c r="S278" s="31"/>
      <c r="T278" s="31"/>
      <c r="U278" s="31"/>
      <c r="V278" s="31"/>
      <c r="W278" s="31"/>
      <c r="X278" s="46"/>
      <c r="Y278" s="46"/>
      <c r="Z278" s="46"/>
      <c r="AA278" s="46"/>
      <c r="AB278" s="46"/>
      <c r="AC278" s="46"/>
    </row>
    <row r="279" spans="1:29" ht="39.950000000000003" customHeight="1" x14ac:dyDescent="0.45">
      <c r="A279" s="155"/>
      <c r="B279" s="157"/>
      <c r="C279" s="66">
        <v>276</v>
      </c>
      <c r="D279" s="77" t="s">
        <v>486</v>
      </c>
      <c r="E279" s="106" t="s">
        <v>785</v>
      </c>
      <c r="F279" s="47" t="s">
        <v>487</v>
      </c>
      <c r="G279" s="50" t="s">
        <v>40</v>
      </c>
      <c r="H279" s="97">
        <v>21.77</v>
      </c>
      <c r="I279" s="32">
        <v>10</v>
      </c>
      <c r="J279" s="38">
        <f t="shared" si="8"/>
        <v>10</v>
      </c>
      <c r="K279" s="39" t="str">
        <f t="shared" si="9"/>
        <v>OK</v>
      </c>
      <c r="L279" s="31"/>
      <c r="M279" s="31"/>
      <c r="N279" s="31"/>
      <c r="O279" s="31"/>
      <c r="P279" s="31"/>
      <c r="Q279" s="31"/>
      <c r="R279" s="31"/>
      <c r="S279" s="31"/>
      <c r="T279" s="31"/>
      <c r="U279" s="31"/>
      <c r="V279" s="31"/>
      <c r="W279" s="31"/>
      <c r="X279" s="46"/>
      <c r="Y279" s="46"/>
      <c r="Z279" s="46"/>
      <c r="AA279" s="46"/>
      <c r="AB279" s="46"/>
      <c r="AC279" s="46"/>
    </row>
    <row r="280" spans="1:29" ht="39.950000000000003" customHeight="1" x14ac:dyDescent="0.45">
      <c r="A280" s="155"/>
      <c r="B280" s="157"/>
      <c r="C280" s="66">
        <v>277</v>
      </c>
      <c r="D280" s="75" t="s">
        <v>226</v>
      </c>
      <c r="E280" s="104" t="s">
        <v>786</v>
      </c>
      <c r="F280" s="49" t="s">
        <v>35</v>
      </c>
      <c r="G280" s="49" t="s">
        <v>40</v>
      </c>
      <c r="H280" s="94">
        <v>6.09</v>
      </c>
      <c r="I280" s="32"/>
      <c r="J280" s="38">
        <f t="shared" si="8"/>
        <v>0</v>
      </c>
      <c r="K280" s="39" t="str">
        <f t="shared" si="9"/>
        <v>OK</v>
      </c>
      <c r="L280" s="31"/>
      <c r="M280" s="31"/>
      <c r="N280" s="31"/>
      <c r="O280" s="31"/>
      <c r="P280" s="31"/>
      <c r="Q280" s="31"/>
      <c r="R280" s="31"/>
      <c r="S280" s="31"/>
      <c r="T280" s="31"/>
      <c r="U280" s="31"/>
      <c r="V280" s="31"/>
      <c r="W280" s="31"/>
      <c r="X280" s="46"/>
      <c r="Y280" s="46"/>
      <c r="Z280" s="46"/>
      <c r="AA280" s="46"/>
      <c r="AB280" s="46"/>
      <c r="AC280" s="46"/>
    </row>
    <row r="281" spans="1:29" ht="39.950000000000003" customHeight="1" x14ac:dyDescent="0.45">
      <c r="A281" s="155"/>
      <c r="B281" s="157"/>
      <c r="C281" s="66">
        <v>278</v>
      </c>
      <c r="D281" s="75" t="s">
        <v>227</v>
      </c>
      <c r="E281" s="104" t="s">
        <v>787</v>
      </c>
      <c r="F281" s="49" t="s">
        <v>228</v>
      </c>
      <c r="G281" s="49" t="s">
        <v>40</v>
      </c>
      <c r="H281" s="94">
        <v>6.12</v>
      </c>
      <c r="I281" s="32"/>
      <c r="J281" s="38">
        <f t="shared" si="8"/>
        <v>0</v>
      </c>
      <c r="K281" s="39" t="str">
        <f t="shared" si="9"/>
        <v>OK</v>
      </c>
      <c r="L281" s="31"/>
      <c r="M281" s="31"/>
      <c r="N281" s="31"/>
      <c r="O281" s="31"/>
      <c r="P281" s="31"/>
      <c r="Q281" s="31"/>
      <c r="R281" s="31"/>
      <c r="S281" s="31"/>
      <c r="T281" s="31"/>
      <c r="U281" s="31"/>
      <c r="V281" s="31"/>
      <c r="W281" s="31"/>
      <c r="X281" s="46"/>
      <c r="Y281" s="46"/>
      <c r="Z281" s="46"/>
      <c r="AA281" s="46"/>
      <c r="AB281" s="46"/>
      <c r="AC281" s="46"/>
    </row>
    <row r="282" spans="1:29" ht="39.950000000000003" customHeight="1" x14ac:dyDescent="0.45">
      <c r="A282" s="155"/>
      <c r="B282" s="157"/>
      <c r="C282" s="63">
        <v>279</v>
      </c>
      <c r="D282" s="75" t="s">
        <v>229</v>
      </c>
      <c r="E282" s="104" t="s">
        <v>788</v>
      </c>
      <c r="F282" s="49" t="s">
        <v>99</v>
      </c>
      <c r="G282" s="49" t="s">
        <v>40</v>
      </c>
      <c r="H282" s="94">
        <v>61.71</v>
      </c>
      <c r="I282" s="32"/>
      <c r="J282" s="38">
        <f t="shared" si="8"/>
        <v>0</v>
      </c>
      <c r="K282" s="39" t="str">
        <f t="shared" si="9"/>
        <v>OK</v>
      </c>
      <c r="L282" s="31"/>
      <c r="M282" s="31"/>
      <c r="N282" s="31"/>
      <c r="O282" s="31"/>
      <c r="P282" s="31"/>
      <c r="Q282" s="31"/>
      <c r="R282" s="31"/>
      <c r="S282" s="31"/>
      <c r="T282" s="31"/>
      <c r="U282" s="31"/>
      <c r="V282" s="31"/>
      <c r="W282" s="31"/>
      <c r="X282" s="46"/>
      <c r="Y282" s="46"/>
      <c r="Z282" s="46"/>
      <c r="AA282" s="46"/>
      <c r="AB282" s="46"/>
      <c r="AC282" s="46"/>
    </row>
    <row r="283" spans="1:29" ht="39.950000000000003" customHeight="1" x14ac:dyDescent="0.45">
      <c r="A283" s="155"/>
      <c r="B283" s="157"/>
      <c r="C283" s="63">
        <v>280</v>
      </c>
      <c r="D283" s="75" t="s">
        <v>230</v>
      </c>
      <c r="E283" s="104" t="s">
        <v>789</v>
      </c>
      <c r="F283" s="49" t="s">
        <v>99</v>
      </c>
      <c r="G283" s="49" t="s">
        <v>40</v>
      </c>
      <c r="H283" s="94">
        <v>80.81</v>
      </c>
      <c r="I283" s="32"/>
      <c r="J283" s="38">
        <f t="shared" si="8"/>
        <v>0</v>
      </c>
      <c r="K283" s="39" t="str">
        <f t="shared" si="9"/>
        <v>OK</v>
      </c>
      <c r="L283" s="31"/>
      <c r="M283" s="31"/>
      <c r="N283" s="31"/>
      <c r="O283" s="31"/>
      <c r="P283" s="31"/>
      <c r="Q283" s="31"/>
      <c r="R283" s="31"/>
      <c r="S283" s="31"/>
      <c r="T283" s="31"/>
      <c r="U283" s="31"/>
      <c r="V283" s="31"/>
      <c r="W283" s="31"/>
      <c r="X283" s="46"/>
      <c r="Y283" s="46"/>
      <c r="Z283" s="46"/>
      <c r="AA283" s="46"/>
      <c r="AB283" s="46"/>
      <c r="AC283" s="46"/>
    </row>
    <row r="284" spans="1:29" ht="39.950000000000003" customHeight="1" x14ac:dyDescent="0.45">
      <c r="A284" s="155"/>
      <c r="B284" s="157"/>
      <c r="C284" s="66">
        <v>281</v>
      </c>
      <c r="D284" s="75" t="s">
        <v>231</v>
      </c>
      <c r="E284" s="104" t="s">
        <v>790</v>
      </c>
      <c r="F284" s="49" t="s">
        <v>99</v>
      </c>
      <c r="G284" s="49" t="s">
        <v>40</v>
      </c>
      <c r="H284" s="94">
        <v>101.84</v>
      </c>
      <c r="I284" s="32"/>
      <c r="J284" s="38">
        <f t="shared" si="8"/>
        <v>0</v>
      </c>
      <c r="K284" s="39" t="str">
        <f t="shared" si="9"/>
        <v>OK</v>
      </c>
      <c r="L284" s="31"/>
      <c r="M284" s="31"/>
      <c r="N284" s="31"/>
      <c r="O284" s="31"/>
      <c r="P284" s="31"/>
      <c r="Q284" s="31"/>
      <c r="R284" s="31"/>
      <c r="S284" s="31"/>
      <c r="T284" s="31"/>
      <c r="U284" s="31"/>
      <c r="V284" s="31"/>
      <c r="W284" s="31"/>
      <c r="X284" s="46"/>
      <c r="Y284" s="46"/>
      <c r="Z284" s="46"/>
      <c r="AA284" s="46"/>
      <c r="AB284" s="46"/>
      <c r="AC284" s="46"/>
    </row>
    <row r="285" spans="1:29" ht="39.950000000000003" customHeight="1" x14ac:dyDescent="0.45">
      <c r="A285" s="155"/>
      <c r="B285" s="157"/>
      <c r="C285" s="66">
        <v>282</v>
      </c>
      <c r="D285" s="75" t="s">
        <v>791</v>
      </c>
      <c r="E285" s="104" t="s">
        <v>792</v>
      </c>
      <c r="F285" s="50" t="s">
        <v>793</v>
      </c>
      <c r="G285" s="50" t="s">
        <v>40</v>
      </c>
      <c r="H285" s="93">
        <v>8.51</v>
      </c>
      <c r="I285" s="32"/>
      <c r="J285" s="38">
        <f t="shared" si="8"/>
        <v>0</v>
      </c>
      <c r="K285" s="39" t="str">
        <f t="shared" si="9"/>
        <v>OK</v>
      </c>
      <c r="L285" s="31"/>
      <c r="M285" s="31"/>
      <c r="N285" s="31"/>
      <c r="O285" s="31"/>
      <c r="P285" s="31"/>
      <c r="Q285" s="31"/>
      <c r="R285" s="31"/>
      <c r="S285" s="31"/>
      <c r="T285" s="31"/>
      <c r="U285" s="31"/>
      <c r="V285" s="31"/>
      <c r="W285" s="31"/>
      <c r="X285" s="46"/>
      <c r="Y285" s="46"/>
      <c r="Z285" s="46"/>
      <c r="AA285" s="46"/>
      <c r="AB285" s="46"/>
      <c r="AC285" s="46"/>
    </row>
    <row r="286" spans="1:29" ht="39.950000000000003" customHeight="1" x14ac:dyDescent="0.45">
      <c r="A286" s="155"/>
      <c r="B286" s="157"/>
      <c r="C286" s="66">
        <v>283</v>
      </c>
      <c r="D286" s="75" t="s">
        <v>794</v>
      </c>
      <c r="E286" s="104" t="s">
        <v>795</v>
      </c>
      <c r="F286" s="50" t="s">
        <v>441</v>
      </c>
      <c r="G286" s="50" t="s">
        <v>40</v>
      </c>
      <c r="H286" s="93">
        <v>23.2</v>
      </c>
      <c r="I286" s="32"/>
      <c r="J286" s="38">
        <f t="shared" si="8"/>
        <v>0</v>
      </c>
      <c r="K286" s="39" t="str">
        <f t="shared" si="9"/>
        <v>OK</v>
      </c>
      <c r="L286" s="31"/>
      <c r="M286" s="31"/>
      <c r="N286" s="31"/>
      <c r="O286" s="31"/>
      <c r="P286" s="31"/>
      <c r="Q286" s="31"/>
      <c r="R286" s="31"/>
      <c r="S286" s="31"/>
      <c r="T286" s="31"/>
      <c r="U286" s="31"/>
      <c r="V286" s="31"/>
      <c r="W286" s="31"/>
      <c r="X286" s="46"/>
      <c r="Y286" s="46"/>
      <c r="Z286" s="46"/>
      <c r="AA286" s="46"/>
      <c r="AB286" s="46"/>
      <c r="AC286" s="46"/>
    </row>
    <row r="287" spans="1:29" ht="39.950000000000003" customHeight="1" x14ac:dyDescent="0.45">
      <c r="A287" s="155"/>
      <c r="B287" s="157"/>
      <c r="C287" s="66">
        <v>284</v>
      </c>
      <c r="D287" s="75" t="s">
        <v>796</v>
      </c>
      <c r="E287" s="104" t="s">
        <v>797</v>
      </c>
      <c r="F287" s="50" t="s">
        <v>441</v>
      </c>
      <c r="G287" s="50" t="s">
        <v>40</v>
      </c>
      <c r="H287" s="93">
        <v>25.36</v>
      </c>
      <c r="I287" s="32"/>
      <c r="J287" s="38">
        <f t="shared" si="8"/>
        <v>0</v>
      </c>
      <c r="K287" s="39" t="str">
        <f t="shared" si="9"/>
        <v>OK</v>
      </c>
      <c r="L287" s="31"/>
      <c r="M287" s="31"/>
      <c r="N287" s="31"/>
      <c r="O287" s="31"/>
      <c r="P287" s="31"/>
      <c r="Q287" s="31"/>
      <c r="R287" s="31"/>
      <c r="S287" s="31"/>
      <c r="T287" s="31"/>
      <c r="U287" s="31"/>
      <c r="V287" s="31"/>
      <c r="W287" s="31"/>
      <c r="X287" s="46"/>
      <c r="Y287" s="46"/>
      <c r="Z287" s="46"/>
      <c r="AA287" s="46"/>
      <c r="AB287" s="46"/>
      <c r="AC287" s="46"/>
    </row>
    <row r="288" spans="1:29" ht="39.950000000000003" customHeight="1" x14ac:dyDescent="0.45">
      <c r="A288" s="155"/>
      <c r="B288" s="157"/>
      <c r="C288" s="66">
        <v>285</v>
      </c>
      <c r="D288" s="75" t="s">
        <v>798</v>
      </c>
      <c r="E288" s="104" t="s">
        <v>799</v>
      </c>
      <c r="F288" s="50" t="s">
        <v>35</v>
      </c>
      <c r="G288" s="50" t="s">
        <v>40</v>
      </c>
      <c r="H288" s="93">
        <v>21.57</v>
      </c>
      <c r="I288" s="32"/>
      <c r="J288" s="38">
        <f t="shared" si="8"/>
        <v>0</v>
      </c>
      <c r="K288" s="39" t="str">
        <f t="shared" si="9"/>
        <v>OK</v>
      </c>
      <c r="L288" s="31"/>
      <c r="M288" s="31"/>
      <c r="N288" s="31"/>
      <c r="O288" s="31"/>
      <c r="P288" s="31"/>
      <c r="Q288" s="31"/>
      <c r="R288" s="31"/>
      <c r="S288" s="31"/>
      <c r="T288" s="31"/>
      <c r="U288" s="31"/>
      <c r="V288" s="31"/>
      <c r="W288" s="31"/>
      <c r="X288" s="46"/>
      <c r="Y288" s="46"/>
      <c r="Z288" s="46"/>
      <c r="AA288" s="46"/>
      <c r="AB288" s="46"/>
      <c r="AC288" s="46"/>
    </row>
    <row r="289" spans="1:29" ht="39.950000000000003" customHeight="1" x14ac:dyDescent="0.45">
      <c r="A289" s="155"/>
      <c r="B289" s="157"/>
      <c r="C289" s="66">
        <v>286</v>
      </c>
      <c r="D289" s="75" t="s">
        <v>800</v>
      </c>
      <c r="E289" s="104" t="s">
        <v>801</v>
      </c>
      <c r="F289" s="50" t="s">
        <v>35</v>
      </c>
      <c r="G289" s="50" t="s">
        <v>40</v>
      </c>
      <c r="H289" s="93">
        <v>6.3</v>
      </c>
      <c r="I289" s="32"/>
      <c r="J289" s="38">
        <f t="shared" si="8"/>
        <v>0</v>
      </c>
      <c r="K289" s="39" t="str">
        <f t="shared" si="9"/>
        <v>OK</v>
      </c>
      <c r="L289" s="31"/>
      <c r="M289" s="31"/>
      <c r="N289" s="31"/>
      <c r="O289" s="31"/>
      <c r="P289" s="31"/>
      <c r="Q289" s="31"/>
      <c r="R289" s="31"/>
      <c r="S289" s="31"/>
      <c r="T289" s="31"/>
      <c r="U289" s="31"/>
      <c r="V289" s="31"/>
      <c r="W289" s="31"/>
      <c r="X289" s="46"/>
      <c r="Y289" s="46"/>
      <c r="Z289" s="46"/>
      <c r="AA289" s="46"/>
      <c r="AB289" s="46"/>
      <c r="AC289" s="46"/>
    </row>
    <row r="290" spans="1:29" ht="39.950000000000003" customHeight="1" x14ac:dyDescent="0.45">
      <c r="A290" s="155"/>
      <c r="B290" s="157"/>
      <c r="C290" s="63">
        <v>287</v>
      </c>
      <c r="D290" s="75" t="s">
        <v>802</v>
      </c>
      <c r="E290" s="104" t="s">
        <v>803</v>
      </c>
      <c r="F290" s="50" t="s">
        <v>99</v>
      </c>
      <c r="G290" s="50" t="s">
        <v>40</v>
      </c>
      <c r="H290" s="93">
        <v>326.01</v>
      </c>
      <c r="I290" s="32"/>
      <c r="J290" s="38">
        <f t="shared" si="8"/>
        <v>0</v>
      </c>
      <c r="K290" s="39" t="str">
        <f t="shared" si="9"/>
        <v>OK</v>
      </c>
      <c r="L290" s="31"/>
      <c r="M290" s="31"/>
      <c r="N290" s="31"/>
      <c r="O290" s="31"/>
      <c r="P290" s="31"/>
      <c r="Q290" s="31"/>
      <c r="R290" s="31"/>
      <c r="S290" s="31"/>
      <c r="T290" s="31"/>
      <c r="U290" s="31"/>
      <c r="V290" s="31"/>
      <c r="W290" s="31"/>
      <c r="X290" s="46"/>
      <c r="Y290" s="46"/>
      <c r="Z290" s="46"/>
      <c r="AA290" s="46"/>
      <c r="AB290" s="46"/>
      <c r="AC290" s="46"/>
    </row>
    <row r="291" spans="1:29" ht="39.950000000000003" customHeight="1" x14ac:dyDescent="0.45">
      <c r="A291" s="155"/>
      <c r="B291" s="157"/>
      <c r="C291" s="66">
        <v>288</v>
      </c>
      <c r="D291" s="75" t="s">
        <v>804</v>
      </c>
      <c r="E291" s="104" t="s">
        <v>805</v>
      </c>
      <c r="F291" s="50" t="s">
        <v>4</v>
      </c>
      <c r="G291" s="50" t="s">
        <v>40</v>
      </c>
      <c r="H291" s="93">
        <v>61.56</v>
      </c>
      <c r="I291" s="32"/>
      <c r="J291" s="38">
        <f t="shared" si="8"/>
        <v>0</v>
      </c>
      <c r="K291" s="39" t="str">
        <f t="shared" si="9"/>
        <v>OK</v>
      </c>
      <c r="L291" s="31"/>
      <c r="M291" s="31"/>
      <c r="N291" s="31"/>
      <c r="O291" s="31"/>
      <c r="P291" s="31"/>
      <c r="Q291" s="31"/>
      <c r="R291" s="31"/>
      <c r="S291" s="31"/>
      <c r="T291" s="31"/>
      <c r="U291" s="31"/>
      <c r="V291" s="31"/>
      <c r="W291" s="31"/>
      <c r="X291" s="46"/>
      <c r="Y291" s="46"/>
      <c r="Z291" s="46"/>
      <c r="AA291" s="46"/>
      <c r="AB291" s="46"/>
      <c r="AC291" s="46"/>
    </row>
    <row r="292" spans="1:29" ht="39.950000000000003" customHeight="1" x14ac:dyDescent="0.45">
      <c r="A292" s="155"/>
      <c r="B292" s="157"/>
      <c r="C292" s="63">
        <v>289</v>
      </c>
      <c r="D292" s="84" t="s">
        <v>806</v>
      </c>
      <c r="E292" s="105" t="s">
        <v>807</v>
      </c>
      <c r="F292" s="50" t="s">
        <v>528</v>
      </c>
      <c r="G292" s="50" t="s">
        <v>40</v>
      </c>
      <c r="H292" s="93">
        <v>75.95</v>
      </c>
      <c r="I292" s="32"/>
      <c r="J292" s="38">
        <f t="shared" si="8"/>
        <v>0</v>
      </c>
      <c r="K292" s="39" t="str">
        <f t="shared" si="9"/>
        <v>OK</v>
      </c>
      <c r="L292" s="31"/>
      <c r="M292" s="31"/>
      <c r="N292" s="31"/>
      <c r="O292" s="31"/>
      <c r="P292" s="31"/>
      <c r="Q292" s="31"/>
      <c r="R292" s="31"/>
      <c r="S292" s="31"/>
      <c r="T292" s="31"/>
      <c r="U292" s="31"/>
      <c r="V292" s="31"/>
      <c r="W292" s="31"/>
      <c r="X292" s="46"/>
      <c r="Y292" s="46"/>
      <c r="Z292" s="46"/>
      <c r="AA292" s="46"/>
      <c r="AB292" s="46"/>
      <c r="AC292" s="46"/>
    </row>
    <row r="293" spans="1:29" ht="39.950000000000003" customHeight="1" x14ac:dyDescent="0.45">
      <c r="A293" s="155"/>
      <c r="B293" s="157"/>
      <c r="C293" s="63">
        <v>290</v>
      </c>
      <c r="D293" s="84" t="s">
        <v>808</v>
      </c>
      <c r="E293" s="105" t="s">
        <v>809</v>
      </c>
      <c r="F293" s="50" t="s">
        <v>528</v>
      </c>
      <c r="G293" s="50" t="s">
        <v>40</v>
      </c>
      <c r="H293" s="93">
        <v>109.28</v>
      </c>
      <c r="I293" s="32"/>
      <c r="J293" s="38">
        <f t="shared" si="8"/>
        <v>0</v>
      </c>
      <c r="K293" s="39" t="str">
        <f t="shared" si="9"/>
        <v>OK</v>
      </c>
      <c r="L293" s="31"/>
      <c r="M293" s="31"/>
      <c r="N293" s="31"/>
      <c r="O293" s="31"/>
      <c r="P293" s="31"/>
      <c r="Q293" s="31"/>
      <c r="R293" s="31"/>
      <c r="S293" s="31"/>
      <c r="T293" s="31"/>
      <c r="U293" s="31"/>
      <c r="V293" s="31"/>
      <c r="W293" s="31"/>
      <c r="X293" s="46"/>
      <c r="Y293" s="46"/>
      <c r="Z293" s="46"/>
      <c r="AA293" s="46"/>
      <c r="AB293" s="46"/>
      <c r="AC293" s="46"/>
    </row>
    <row r="294" spans="1:29" ht="39.950000000000003" customHeight="1" x14ac:dyDescent="0.45">
      <c r="A294" s="155"/>
      <c r="B294" s="157"/>
      <c r="C294" s="63">
        <v>291</v>
      </c>
      <c r="D294" s="84" t="s">
        <v>810</v>
      </c>
      <c r="E294" s="105" t="s">
        <v>811</v>
      </c>
      <c r="F294" s="50" t="s">
        <v>528</v>
      </c>
      <c r="G294" s="50" t="s">
        <v>40</v>
      </c>
      <c r="H294" s="93">
        <v>177.22</v>
      </c>
      <c r="I294" s="32"/>
      <c r="J294" s="38">
        <f t="shared" si="8"/>
        <v>0</v>
      </c>
      <c r="K294" s="39" t="str">
        <f t="shared" si="9"/>
        <v>OK</v>
      </c>
      <c r="L294" s="31"/>
      <c r="M294" s="31"/>
      <c r="N294" s="31"/>
      <c r="O294" s="31"/>
      <c r="P294" s="31"/>
      <c r="Q294" s="31"/>
      <c r="R294" s="31"/>
      <c r="S294" s="31"/>
      <c r="T294" s="31"/>
      <c r="U294" s="31"/>
      <c r="V294" s="31"/>
      <c r="W294" s="31"/>
      <c r="X294" s="46"/>
      <c r="Y294" s="46"/>
      <c r="Z294" s="46"/>
      <c r="AA294" s="46"/>
      <c r="AB294" s="46"/>
      <c r="AC294" s="46"/>
    </row>
    <row r="295" spans="1:29" ht="39.950000000000003" customHeight="1" x14ac:dyDescent="0.45">
      <c r="A295" s="155"/>
      <c r="B295" s="157"/>
      <c r="C295" s="63">
        <v>292</v>
      </c>
      <c r="D295" s="76" t="s">
        <v>812</v>
      </c>
      <c r="E295" s="105" t="s">
        <v>813</v>
      </c>
      <c r="F295" s="49" t="s">
        <v>228</v>
      </c>
      <c r="G295" s="50" t="s">
        <v>40</v>
      </c>
      <c r="H295" s="93">
        <v>18.72</v>
      </c>
      <c r="I295" s="32"/>
      <c r="J295" s="38">
        <f t="shared" si="8"/>
        <v>0</v>
      </c>
      <c r="K295" s="39" t="str">
        <f t="shared" si="9"/>
        <v>OK</v>
      </c>
      <c r="L295" s="31"/>
      <c r="M295" s="31"/>
      <c r="N295" s="31"/>
      <c r="O295" s="31"/>
      <c r="P295" s="31"/>
      <c r="Q295" s="31"/>
      <c r="R295" s="31"/>
      <c r="S295" s="31"/>
      <c r="T295" s="31"/>
      <c r="U295" s="31"/>
      <c r="V295" s="31"/>
      <c r="W295" s="31"/>
      <c r="X295" s="46"/>
      <c r="Y295" s="46"/>
      <c r="Z295" s="46"/>
      <c r="AA295" s="46"/>
      <c r="AB295" s="46"/>
      <c r="AC295" s="46"/>
    </row>
    <row r="296" spans="1:29" ht="39.950000000000003" customHeight="1" x14ac:dyDescent="0.45">
      <c r="A296" s="155"/>
      <c r="B296" s="157"/>
      <c r="C296" s="63">
        <v>293</v>
      </c>
      <c r="D296" s="84" t="s">
        <v>814</v>
      </c>
      <c r="E296" s="105" t="s">
        <v>815</v>
      </c>
      <c r="F296" s="50" t="s">
        <v>528</v>
      </c>
      <c r="G296" s="50" t="s">
        <v>40</v>
      </c>
      <c r="H296" s="93">
        <v>77.73</v>
      </c>
      <c r="I296" s="32"/>
      <c r="J296" s="38">
        <f t="shared" si="8"/>
        <v>0</v>
      </c>
      <c r="K296" s="39" t="str">
        <f t="shared" si="9"/>
        <v>OK</v>
      </c>
      <c r="L296" s="31"/>
      <c r="M296" s="31"/>
      <c r="N296" s="31"/>
      <c r="O296" s="31"/>
      <c r="P296" s="31"/>
      <c r="Q296" s="31"/>
      <c r="R296" s="31"/>
      <c r="S296" s="31"/>
      <c r="T296" s="31"/>
      <c r="U296" s="31"/>
      <c r="V296" s="31"/>
      <c r="W296" s="31"/>
      <c r="X296" s="46"/>
      <c r="Y296" s="46"/>
      <c r="Z296" s="46"/>
      <c r="AA296" s="46"/>
      <c r="AB296" s="46"/>
      <c r="AC296" s="46"/>
    </row>
    <row r="297" spans="1:29" ht="39.950000000000003" customHeight="1" x14ac:dyDescent="0.45">
      <c r="A297" s="155"/>
      <c r="B297" s="157"/>
      <c r="C297" s="63">
        <v>294</v>
      </c>
      <c r="D297" s="84" t="s">
        <v>816</v>
      </c>
      <c r="E297" s="105" t="s">
        <v>817</v>
      </c>
      <c r="F297" s="50" t="s">
        <v>528</v>
      </c>
      <c r="G297" s="50" t="s">
        <v>40</v>
      </c>
      <c r="H297" s="93">
        <v>116.87</v>
      </c>
      <c r="I297" s="32"/>
      <c r="J297" s="38">
        <f t="shared" si="8"/>
        <v>0</v>
      </c>
      <c r="K297" s="39" t="str">
        <f t="shared" si="9"/>
        <v>OK</v>
      </c>
      <c r="L297" s="31"/>
      <c r="M297" s="31"/>
      <c r="N297" s="31"/>
      <c r="O297" s="31"/>
      <c r="P297" s="31"/>
      <c r="Q297" s="31"/>
      <c r="R297" s="31"/>
      <c r="S297" s="31"/>
      <c r="T297" s="31"/>
      <c r="U297" s="31"/>
      <c r="V297" s="31"/>
      <c r="W297" s="31"/>
      <c r="X297" s="46"/>
      <c r="Y297" s="46"/>
      <c r="Z297" s="46"/>
      <c r="AA297" s="46"/>
      <c r="AB297" s="46"/>
      <c r="AC297" s="46"/>
    </row>
    <row r="298" spans="1:29" ht="39.950000000000003" customHeight="1" x14ac:dyDescent="0.45">
      <c r="A298" s="155"/>
      <c r="B298" s="157"/>
      <c r="C298" s="66">
        <v>295</v>
      </c>
      <c r="D298" s="75" t="s">
        <v>818</v>
      </c>
      <c r="E298" s="104" t="s">
        <v>819</v>
      </c>
      <c r="F298" s="50" t="s">
        <v>35</v>
      </c>
      <c r="G298" s="50" t="s">
        <v>40</v>
      </c>
      <c r="H298" s="93">
        <v>27.22</v>
      </c>
      <c r="I298" s="32"/>
      <c r="J298" s="38">
        <f t="shared" si="8"/>
        <v>0</v>
      </c>
      <c r="K298" s="39" t="str">
        <f t="shared" si="9"/>
        <v>OK</v>
      </c>
      <c r="L298" s="31"/>
      <c r="M298" s="31"/>
      <c r="N298" s="31"/>
      <c r="O298" s="31"/>
      <c r="P298" s="31"/>
      <c r="Q298" s="31"/>
      <c r="R298" s="31"/>
      <c r="S298" s="31"/>
      <c r="T298" s="31"/>
      <c r="U298" s="31"/>
      <c r="V298" s="31"/>
      <c r="W298" s="31"/>
      <c r="X298" s="46"/>
      <c r="Y298" s="46"/>
      <c r="Z298" s="46"/>
      <c r="AA298" s="46"/>
      <c r="AB298" s="46"/>
      <c r="AC298" s="46"/>
    </row>
    <row r="299" spans="1:29" ht="39.950000000000003" customHeight="1" x14ac:dyDescent="0.45">
      <c r="A299" s="155"/>
      <c r="B299" s="157"/>
      <c r="C299" s="66">
        <v>296</v>
      </c>
      <c r="D299" s="75" t="s">
        <v>820</v>
      </c>
      <c r="E299" s="104" t="s">
        <v>821</v>
      </c>
      <c r="F299" s="50" t="s">
        <v>35</v>
      </c>
      <c r="G299" s="50" t="s">
        <v>157</v>
      </c>
      <c r="H299" s="93">
        <v>42.04</v>
      </c>
      <c r="I299" s="32"/>
      <c r="J299" s="38">
        <f t="shared" si="8"/>
        <v>0</v>
      </c>
      <c r="K299" s="39" t="str">
        <f t="shared" si="9"/>
        <v>OK</v>
      </c>
      <c r="L299" s="31"/>
      <c r="M299" s="31"/>
      <c r="N299" s="31"/>
      <c r="O299" s="31"/>
      <c r="P299" s="31"/>
      <c r="Q299" s="31"/>
      <c r="R299" s="31"/>
      <c r="S299" s="31"/>
      <c r="T299" s="31"/>
      <c r="U299" s="31"/>
      <c r="V299" s="31"/>
      <c r="W299" s="31"/>
      <c r="X299" s="46"/>
      <c r="Y299" s="46"/>
      <c r="Z299" s="46"/>
      <c r="AA299" s="46"/>
      <c r="AB299" s="46"/>
      <c r="AC299" s="46"/>
    </row>
    <row r="300" spans="1:29" ht="39.950000000000003" customHeight="1" x14ac:dyDescent="0.45">
      <c r="A300" s="155"/>
      <c r="B300" s="157"/>
      <c r="C300" s="66">
        <v>297</v>
      </c>
      <c r="D300" s="75" t="s">
        <v>822</v>
      </c>
      <c r="E300" s="104" t="s">
        <v>823</v>
      </c>
      <c r="F300" s="50" t="s">
        <v>35</v>
      </c>
      <c r="G300" s="50" t="s">
        <v>40</v>
      </c>
      <c r="H300" s="93">
        <v>6.01</v>
      </c>
      <c r="I300" s="32"/>
      <c r="J300" s="38">
        <f t="shared" si="8"/>
        <v>0</v>
      </c>
      <c r="K300" s="39" t="str">
        <f t="shared" si="9"/>
        <v>OK</v>
      </c>
      <c r="L300" s="31"/>
      <c r="M300" s="31"/>
      <c r="N300" s="31"/>
      <c r="O300" s="31"/>
      <c r="P300" s="31"/>
      <c r="Q300" s="31"/>
      <c r="R300" s="31"/>
      <c r="S300" s="31"/>
      <c r="T300" s="31"/>
      <c r="U300" s="31"/>
      <c r="V300" s="31"/>
      <c r="W300" s="31"/>
      <c r="X300" s="46"/>
      <c r="Y300" s="46"/>
      <c r="Z300" s="46"/>
      <c r="AA300" s="46"/>
      <c r="AB300" s="46"/>
      <c r="AC300" s="46"/>
    </row>
    <row r="301" spans="1:29" ht="39.950000000000003" customHeight="1" x14ac:dyDescent="0.45">
      <c r="A301" s="155"/>
      <c r="B301" s="157"/>
      <c r="C301" s="63">
        <v>298</v>
      </c>
      <c r="D301" s="84" t="s">
        <v>824</v>
      </c>
      <c r="E301" s="105" t="s">
        <v>825</v>
      </c>
      <c r="F301" s="50" t="s">
        <v>826</v>
      </c>
      <c r="G301" s="50" t="s">
        <v>40</v>
      </c>
      <c r="H301" s="93">
        <v>11.34</v>
      </c>
      <c r="I301" s="32"/>
      <c r="J301" s="38">
        <f t="shared" si="8"/>
        <v>0</v>
      </c>
      <c r="K301" s="39" t="str">
        <f t="shared" si="9"/>
        <v>OK</v>
      </c>
      <c r="L301" s="31"/>
      <c r="M301" s="31"/>
      <c r="N301" s="31"/>
      <c r="O301" s="31"/>
      <c r="P301" s="31"/>
      <c r="Q301" s="31"/>
      <c r="R301" s="31"/>
      <c r="S301" s="31"/>
      <c r="T301" s="31"/>
      <c r="U301" s="31"/>
      <c r="V301" s="31"/>
      <c r="W301" s="31"/>
      <c r="X301" s="46"/>
      <c r="Y301" s="46"/>
      <c r="Z301" s="46"/>
      <c r="AA301" s="46"/>
      <c r="AB301" s="46"/>
      <c r="AC301" s="46"/>
    </row>
    <row r="302" spans="1:29" ht="39.950000000000003" customHeight="1" x14ac:dyDescent="0.45">
      <c r="A302" s="156"/>
      <c r="B302" s="158"/>
      <c r="C302" s="66">
        <v>299</v>
      </c>
      <c r="D302" s="75" t="s">
        <v>827</v>
      </c>
      <c r="E302" s="104" t="s">
        <v>828</v>
      </c>
      <c r="F302" s="50" t="s">
        <v>829</v>
      </c>
      <c r="G302" s="50" t="s">
        <v>40</v>
      </c>
      <c r="H302" s="93">
        <v>34.24</v>
      </c>
      <c r="I302" s="32"/>
      <c r="J302" s="38">
        <f t="shared" si="8"/>
        <v>0</v>
      </c>
      <c r="K302" s="39" t="str">
        <f t="shared" si="9"/>
        <v>OK</v>
      </c>
      <c r="L302" s="31"/>
      <c r="M302" s="31"/>
      <c r="N302" s="31"/>
      <c r="O302" s="31"/>
      <c r="P302" s="31"/>
      <c r="Q302" s="31"/>
      <c r="R302" s="31"/>
      <c r="S302" s="31"/>
      <c r="T302" s="31"/>
      <c r="U302" s="31"/>
      <c r="V302" s="31"/>
      <c r="W302" s="31"/>
      <c r="X302" s="46"/>
      <c r="Y302" s="46"/>
      <c r="Z302" s="46"/>
      <c r="AA302" s="46"/>
      <c r="AB302" s="46"/>
      <c r="AC302" s="46"/>
    </row>
    <row r="303" spans="1:29" ht="39.950000000000003" customHeight="1" x14ac:dyDescent="0.45">
      <c r="A303" s="139">
        <v>6</v>
      </c>
      <c r="B303" s="151" t="s">
        <v>830</v>
      </c>
      <c r="C303" s="67">
        <v>300</v>
      </c>
      <c r="D303" s="78" t="s">
        <v>831</v>
      </c>
      <c r="E303" s="107" t="s">
        <v>832</v>
      </c>
      <c r="F303" s="51" t="s">
        <v>35</v>
      </c>
      <c r="G303" s="51" t="s">
        <v>157</v>
      </c>
      <c r="H303" s="95">
        <v>72.849999999999994</v>
      </c>
      <c r="I303" s="32">
        <v>2</v>
      </c>
      <c r="J303" s="38">
        <f t="shared" si="8"/>
        <v>2</v>
      </c>
      <c r="K303" s="39" t="str">
        <f t="shared" si="9"/>
        <v>OK</v>
      </c>
      <c r="L303" s="31"/>
      <c r="M303" s="31"/>
      <c r="N303" s="31"/>
      <c r="O303" s="31"/>
      <c r="P303" s="31"/>
      <c r="Q303" s="31"/>
      <c r="R303" s="31"/>
      <c r="S303" s="31"/>
      <c r="T303" s="31"/>
      <c r="U303" s="31"/>
      <c r="V303" s="31"/>
      <c r="W303" s="31"/>
      <c r="X303" s="46"/>
      <c r="Y303" s="46"/>
      <c r="Z303" s="46"/>
      <c r="AA303" s="46"/>
      <c r="AB303" s="46"/>
      <c r="AC303" s="46"/>
    </row>
    <row r="304" spans="1:29" ht="39.950000000000003" customHeight="1" x14ac:dyDescent="0.45">
      <c r="A304" s="140"/>
      <c r="B304" s="152"/>
      <c r="C304" s="67">
        <v>301</v>
      </c>
      <c r="D304" s="78" t="s">
        <v>833</v>
      </c>
      <c r="E304" s="107" t="s">
        <v>834</v>
      </c>
      <c r="F304" s="51" t="s">
        <v>35</v>
      </c>
      <c r="G304" s="51" t="s">
        <v>157</v>
      </c>
      <c r="H304" s="95">
        <v>27.32</v>
      </c>
      <c r="I304" s="32">
        <v>1</v>
      </c>
      <c r="J304" s="38">
        <f t="shared" si="8"/>
        <v>1</v>
      </c>
      <c r="K304" s="39" t="str">
        <f t="shared" si="9"/>
        <v>OK</v>
      </c>
      <c r="L304" s="31"/>
      <c r="M304" s="31"/>
      <c r="N304" s="31"/>
      <c r="O304" s="31"/>
      <c r="P304" s="31"/>
      <c r="Q304" s="31"/>
      <c r="R304" s="31"/>
      <c r="S304" s="31"/>
      <c r="T304" s="31"/>
      <c r="U304" s="31"/>
      <c r="V304" s="31"/>
      <c r="W304" s="31"/>
      <c r="X304" s="46"/>
      <c r="Y304" s="46"/>
      <c r="Z304" s="46"/>
      <c r="AA304" s="46"/>
      <c r="AB304" s="46"/>
      <c r="AC304" s="46"/>
    </row>
    <row r="305" spans="1:29" ht="39.950000000000003" customHeight="1" x14ac:dyDescent="0.45">
      <c r="A305" s="140"/>
      <c r="B305" s="152"/>
      <c r="C305" s="67">
        <v>302</v>
      </c>
      <c r="D305" s="78" t="s">
        <v>835</v>
      </c>
      <c r="E305" s="107" t="s">
        <v>836</v>
      </c>
      <c r="F305" s="51" t="s">
        <v>35</v>
      </c>
      <c r="G305" s="51" t="s">
        <v>157</v>
      </c>
      <c r="H305" s="95">
        <v>23</v>
      </c>
      <c r="I305" s="32"/>
      <c r="J305" s="38">
        <f t="shared" si="8"/>
        <v>0</v>
      </c>
      <c r="K305" s="39" t="str">
        <f t="shared" si="9"/>
        <v>OK</v>
      </c>
      <c r="L305" s="31"/>
      <c r="M305" s="31"/>
      <c r="N305" s="31"/>
      <c r="O305" s="31"/>
      <c r="P305" s="31"/>
      <c r="Q305" s="31"/>
      <c r="R305" s="31"/>
      <c r="S305" s="31"/>
      <c r="T305" s="31"/>
      <c r="U305" s="31"/>
      <c r="V305" s="31"/>
      <c r="W305" s="31"/>
      <c r="X305" s="46"/>
      <c r="Y305" s="46"/>
      <c r="Z305" s="46"/>
      <c r="AA305" s="46"/>
      <c r="AB305" s="46"/>
      <c r="AC305" s="46"/>
    </row>
    <row r="306" spans="1:29" ht="39.950000000000003" customHeight="1" x14ac:dyDescent="0.45">
      <c r="A306" s="140"/>
      <c r="B306" s="152"/>
      <c r="C306" s="67">
        <v>303</v>
      </c>
      <c r="D306" s="78" t="s">
        <v>837</v>
      </c>
      <c r="E306" s="107" t="s">
        <v>838</v>
      </c>
      <c r="F306" s="51" t="s">
        <v>35</v>
      </c>
      <c r="G306" s="51" t="s">
        <v>157</v>
      </c>
      <c r="H306" s="95">
        <v>23.49</v>
      </c>
      <c r="I306" s="32"/>
      <c r="J306" s="38">
        <f t="shared" si="8"/>
        <v>0</v>
      </c>
      <c r="K306" s="39" t="str">
        <f t="shared" si="9"/>
        <v>OK</v>
      </c>
      <c r="L306" s="31"/>
      <c r="M306" s="31"/>
      <c r="N306" s="31"/>
      <c r="O306" s="31"/>
      <c r="P306" s="31"/>
      <c r="Q306" s="31"/>
      <c r="R306" s="31"/>
      <c r="S306" s="31"/>
      <c r="T306" s="31"/>
      <c r="U306" s="31"/>
      <c r="V306" s="31"/>
      <c r="W306" s="31"/>
      <c r="X306" s="46"/>
      <c r="Y306" s="46"/>
      <c r="Z306" s="46"/>
      <c r="AA306" s="46"/>
      <c r="AB306" s="46"/>
      <c r="AC306" s="46"/>
    </row>
    <row r="307" spans="1:29" ht="39.950000000000003" customHeight="1" x14ac:dyDescent="0.45">
      <c r="A307" s="140"/>
      <c r="B307" s="152"/>
      <c r="C307" s="67">
        <v>304</v>
      </c>
      <c r="D307" s="78" t="s">
        <v>839</v>
      </c>
      <c r="E307" s="107" t="s">
        <v>840</v>
      </c>
      <c r="F307" s="51" t="s">
        <v>35</v>
      </c>
      <c r="G307" s="51" t="s">
        <v>157</v>
      </c>
      <c r="H307" s="95">
        <v>30.57</v>
      </c>
      <c r="I307" s="32"/>
      <c r="J307" s="38">
        <f t="shared" si="8"/>
        <v>0</v>
      </c>
      <c r="K307" s="39" t="str">
        <f t="shared" si="9"/>
        <v>OK</v>
      </c>
      <c r="L307" s="31"/>
      <c r="M307" s="31"/>
      <c r="N307" s="31"/>
      <c r="O307" s="31"/>
      <c r="P307" s="31"/>
      <c r="Q307" s="31"/>
      <c r="R307" s="31"/>
      <c r="S307" s="31"/>
      <c r="T307" s="31"/>
      <c r="U307" s="31"/>
      <c r="V307" s="31"/>
      <c r="W307" s="31"/>
      <c r="X307" s="46"/>
      <c r="Y307" s="46"/>
      <c r="Z307" s="46"/>
      <c r="AA307" s="46"/>
      <c r="AB307" s="46"/>
      <c r="AC307" s="46"/>
    </row>
    <row r="308" spans="1:29" ht="39.950000000000003" customHeight="1" x14ac:dyDescent="0.45">
      <c r="A308" s="140"/>
      <c r="B308" s="152"/>
      <c r="C308" s="67">
        <v>305</v>
      </c>
      <c r="D308" s="78" t="s">
        <v>841</v>
      </c>
      <c r="E308" s="107" t="s">
        <v>842</v>
      </c>
      <c r="F308" s="51" t="s">
        <v>35</v>
      </c>
      <c r="G308" s="51" t="s">
        <v>157</v>
      </c>
      <c r="H308" s="95">
        <v>24.75</v>
      </c>
      <c r="I308" s="32">
        <v>1</v>
      </c>
      <c r="J308" s="38">
        <f t="shared" si="8"/>
        <v>1</v>
      </c>
      <c r="K308" s="39" t="str">
        <f t="shared" si="9"/>
        <v>OK</v>
      </c>
      <c r="L308" s="31"/>
      <c r="M308" s="31"/>
      <c r="N308" s="31"/>
      <c r="O308" s="31"/>
      <c r="P308" s="31"/>
      <c r="Q308" s="31"/>
      <c r="R308" s="31"/>
      <c r="S308" s="31"/>
      <c r="T308" s="31"/>
      <c r="U308" s="31"/>
      <c r="V308" s="31"/>
      <c r="W308" s="31"/>
      <c r="X308" s="46"/>
      <c r="Y308" s="46"/>
      <c r="Z308" s="46"/>
      <c r="AA308" s="46"/>
      <c r="AB308" s="46"/>
      <c r="AC308" s="46"/>
    </row>
    <row r="309" spans="1:29" ht="39.950000000000003" customHeight="1" x14ac:dyDescent="0.45">
      <c r="A309" s="140"/>
      <c r="B309" s="152"/>
      <c r="C309" s="67">
        <v>306</v>
      </c>
      <c r="D309" s="78" t="s">
        <v>843</v>
      </c>
      <c r="E309" s="107" t="s">
        <v>844</v>
      </c>
      <c r="F309" s="51" t="s">
        <v>35</v>
      </c>
      <c r="G309" s="51" t="s">
        <v>157</v>
      </c>
      <c r="H309" s="95">
        <v>49.92</v>
      </c>
      <c r="I309" s="32"/>
      <c r="J309" s="38">
        <f t="shared" si="8"/>
        <v>0</v>
      </c>
      <c r="K309" s="39" t="str">
        <f t="shared" si="9"/>
        <v>OK</v>
      </c>
      <c r="L309" s="31"/>
      <c r="M309" s="31"/>
      <c r="N309" s="31"/>
      <c r="O309" s="31"/>
      <c r="P309" s="31"/>
      <c r="Q309" s="31"/>
      <c r="R309" s="31"/>
      <c r="S309" s="31"/>
      <c r="T309" s="31"/>
      <c r="U309" s="31"/>
      <c r="V309" s="31"/>
      <c r="W309" s="31"/>
      <c r="X309" s="46"/>
      <c r="Y309" s="46"/>
      <c r="Z309" s="46"/>
      <c r="AA309" s="46"/>
      <c r="AB309" s="46"/>
      <c r="AC309" s="46"/>
    </row>
    <row r="310" spans="1:29" ht="39.950000000000003" customHeight="1" x14ac:dyDescent="0.45">
      <c r="A310" s="140"/>
      <c r="B310" s="152"/>
      <c r="C310" s="67">
        <v>307</v>
      </c>
      <c r="D310" s="78" t="s">
        <v>845</v>
      </c>
      <c r="E310" s="107" t="s">
        <v>846</v>
      </c>
      <c r="F310" s="51" t="s">
        <v>35</v>
      </c>
      <c r="G310" s="51" t="s">
        <v>157</v>
      </c>
      <c r="H310" s="95">
        <v>40.17</v>
      </c>
      <c r="I310" s="32"/>
      <c r="J310" s="38">
        <f t="shared" si="8"/>
        <v>0</v>
      </c>
      <c r="K310" s="39" t="str">
        <f t="shared" si="9"/>
        <v>OK</v>
      </c>
      <c r="L310" s="31"/>
      <c r="M310" s="31"/>
      <c r="N310" s="31"/>
      <c r="O310" s="31"/>
      <c r="P310" s="31"/>
      <c r="Q310" s="31"/>
      <c r="R310" s="31"/>
      <c r="S310" s="31"/>
      <c r="T310" s="31"/>
      <c r="U310" s="31"/>
      <c r="V310" s="31"/>
      <c r="W310" s="31"/>
      <c r="X310" s="46"/>
      <c r="Y310" s="46"/>
      <c r="Z310" s="46"/>
      <c r="AA310" s="46"/>
      <c r="AB310" s="46"/>
      <c r="AC310" s="46"/>
    </row>
    <row r="311" spans="1:29" ht="39.950000000000003" customHeight="1" x14ac:dyDescent="0.45">
      <c r="A311" s="140"/>
      <c r="B311" s="152"/>
      <c r="C311" s="67">
        <v>308</v>
      </c>
      <c r="D311" s="78" t="s">
        <v>847</v>
      </c>
      <c r="E311" s="107" t="s">
        <v>840</v>
      </c>
      <c r="F311" s="51" t="s">
        <v>35</v>
      </c>
      <c r="G311" s="51" t="s">
        <v>157</v>
      </c>
      <c r="H311" s="95">
        <v>29.39</v>
      </c>
      <c r="I311" s="32"/>
      <c r="J311" s="38">
        <f t="shared" si="8"/>
        <v>0</v>
      </c>
      <c r="K311" s="39" t="str">
        <f t="shared" si="9"/>
        <v>OK</v>
      </c>
      <c r="L311" s="31"/>
      <c r="M311" s="31"/>
      <c r="N311" s="31"/>
      <c r="O311" s="31"/>
      <c r="P311" s="31"/>
      <c r="Q311" s="31"/>
      <c r="R311" s="31"/>
      <c r="S311" s="31"/>
      <c r="T311" s="31"/>
      <c r="U311" s="31"/>
      <c r="V311" s="31"/>
      <c r="W311" s="31"/>
      <c r="X311" s="46"/>
      <c r="Y311" s="46"/>
      <c r="Z311" s="46"/>
      <c r="AA311" s="46"/>
      <c r="AB311" s="46"/>
      <c r="AC311" s="46"/>
    </row>
    <row r="312" spans="1:29" ht="39.950000000000003" customHeight="1" x14ac:dyDescent="0.45">
      <c r="A312" s="140"/>
      <c r="B312" s="152"/>
      <c r="C312" s="67">
        <v>309</v>
      </c>
      <c r="D312" s="78" t="s">
        <v>848</v>
      </c>
      <c r="E312" s="107" t="s">
        <v>849</v>
      </c>
      <c r="F312" s="51" t="s">
        <v>35</v>
      </c>
      <c r="G312" s="51" t="s">
        <v>157</v>
      </c>
      <c r="H312" s="95">
        <v>48.82</v>
      </c>
      <c r="I312" s="32">
        <v>1</v>
      </c>
      <c r="J312" s="38">
        <f t="shared" si="8"/>
        <v>1</v>
      </c>
      <c r="K312" s="39" t="str">
        <f t="shared" si="9"/>
        <v>OK</v>
      </c>
      <c r="L312" s="31"/>
      <c r="M312" s="31"/>
      <c r="N312" s="31"/>
      <c r="O312" s="31"/>
      <c r="P312" s="31"/>
      <c r="Q312" s="31"/>
      <c r="R312" s="31"/>
      <c r="S312" s="31"/>
      <c r="T312" s="31"/>
      <c r="U312" s="31"/>
      <c r="V312" s="31"/>
      <c r="W312" s="31"/>
      <c r="X312" s="46"/>
      <c r="Y312" s="46"/>
      <c r="Z312" s="46"/>
      <c r="AA312" s="46"/>
      <c r="AB312" s="46"/>
      <c r="AC312" s="46"/>
    </row>
    <row r="313" spans="1:29" ht="39.950000000000003" customHeight="1" x14ac:dyDescent="0.45">
      <c r="A313" s="140"/>
      <c r="B313" s="152"/>
      <c r="C313" s="67">
        <v>310</v>
      </c>
      <c r="D313" s="78" t="s">
        <v>850</v>
      </c>
      <c r="E313" s="107" t="s">
        <v>851</v>
      </c>
      <c r="F313" s="51" t="s">
        <v>35</v>
      </c>
      <c r="G313" s="51" t="s">
        <v>157</v>
      </c>
      <c r="H313" s="95">
        <v>7.94</v>
      </c>
      <c r="I313" s="32"/>
      <c r="J313" s="38">
        <f t="shared" si="8"/>
        <v>0</v>
      </c>
      <c r="K313" s="39" t="str">
        <f t="shared" si="9"/>
        <v>OK</v>
      </c>
      <c r="L313" s="31"/>
      <c r="M313" s="31"/>
      <c r="N313" s="31"/>
      <c r="O313" s="31"/>
      <c r="P313" s="31"/>
      <c r="Q313" s="31"/>
      <c r="R313" s="31"/>
      <c r="S313" s="31"/>
      <c r="T313" s="31"/>
      <c r="U313" s="31"/>
      <c r="V313" s="31"/>
      <c r="W313" s="31"/>
      <c r="X313" s="46"/>
      <c r="Y313" s="46"/>
      <c r="Z313" s="46"/>
      <c r="AA313" s="46"/>
      <c r="AB313" s="46"/>
      <c r="AC313" s="46"/>
    </row>
    <row r="314" spans="1:29" ht="39.950000000000003" customHeight="1" x14ac:dyDescent="0.45">
      <c r="A314" s="140"/>
      <c r="B314" s="152"/>
      <c r="C314" s="67">
        <v>311</v>
      </c>
      <c r="D314" s="78" t="s">
        <v>852</v>
      </c>
      <c r="E314" s="107" t="s">
        <v>853</v>
      </c>
      <c r="F314" s="51" t="s">
        <v>35</v>
      </c>
      <c r="G314" s="51" t="s">
        <v>157</v>
      </c>
      <c r="H314" s="95">
        <v>6.95</v>
      </c>
      <c r="I314" s="32"/>
      <c r="J314" s="38">
        <f t="shared" si="8"/>
        <v>0</v>
      </c>
      <c r="K314" s="39" t="str">
        <f t="shared" si="9"/>
        <v>OK</v>
      </c>
      <c r="L314" s="31"/>
      <c r="M314" s="31"/>
      <c r="N314" s="31"/>
      <c r="O314" s="31"/>
      <c r="P314" s="31"/>
      <c r="Q314" s="31"/>
      <c r="R314" s="31"/>
      <c r="S314" s="31"/>
      <c r="T314" s="31"/>
      <c r="U314" s="31"/>
      <c r="V314" s="31"/>
      <c r="W314" s="31"/>
      <c r="X314" s="46"/>
      <c r="Y314" s="46"/>
      <c r="Z314" s="46"/>
      <c r="AA314" s="46"/>
      <c r="AB314" s="46"/>
      <c r="AC314" s="46"/>
    </row>
    <row r="315" spans="1:29" ht="39.950000000000003" customHeight="1" x14ac:dyDescent="0.45">
      <c r="A315" s="140"/>
      <c r="B315" s="152"/>
      <c r="C315" s="67">
        <v>312</v>
      </c>
      <c r="D315" s="78" t="s">
        <v>854</v>
      </c>
      <c r="E315" s="107" t="s">
        <v>855</v>
      </c>
      <c r="F315" s="51" t="s">
        <v>35</v>
      </c>
      <c r="G315" s="51" t="s">
        <v>157</v>
      </c>
      <c r="H315" s="95">
        <v>7.98</v>
      </c>
      <c r="I315" s="32"/>
      <c r="J315" s="38">
        <f t="shared" si="8"/>
        <v>0</v>
      </c>
      <c r="K315" s="39" t="str">
        <f t="shared" si="9"/>
        <v>OK</v>
      </c>
      <c r="L315" s="31"/>
      <c r="M315" s="31"/>
      <c r="N315" s="31"/>
      <c r="O315" s="31"/>
      <c r="P315" s="31"/>
      <c r="Q315" s="31"/>
      <c r="R315" s="31"/>
      <c r="S315" s="31"/>
      <c r="T315" s="31"/>
      <c r="U315" s="31"/>
      <c r="V315" s="31"/>
      <c r="W315" s="31"/>
      <c r="X315" s="46"/>
      <c r="Y315" s="46"/>
      <c r="Z315" s="46"/>
      <c r="AA315" s="46"/>
      <c r="AB315" s="46"/>
      <c r="AC315" s="46"/>
    </row>
    <row r="316" spans="1:29" ht="39.950000000000003" customHeight="1" x14ac:dyDescent="0.45">
      <c r="A316" s="140"/>
      <c r="B316" s="152"/>
      <c r="C316" s="67">
        <v>313</v>
      </c>
      <c r="D316" s="78" t="s">
        <v>856</v>
      </c>
      <c r="E316" s="107" t="s">
        <v>853</v>
      </c>
      <c r="F316" s="51" t="s">
        <v>35</v>
      </c>
      <c r="G316" s="51" t="s">
        <v>157</v>
      </c>
      <c r="H316" s="95">
        <v>7.35</v>
      </c>
      <c r="I316" s="32"/>
      <c r="J316" s="38">
        <f t="shared" si="8"/>
        <v>0</v>
      </c>
      <c r="K316" s="39" t="str">
        <f t="shared" si="9"/>
        <v>OK</v>
      </c>
      <c r="L316" s="31"/>
      <c r="M316" s="31"/>
      <c r="N316" s="31"/>
      <c r="O316" s="31"/>
      <c r="P316" s="31"/>
      <c r="Q316" s="31"/>
      <c r="R316" s="31"/>
      <c r="S316" s="31"/>
      <c r="T316" s="31"/>
      <c r="U316" s="31"/>
      <c r="V316" s="31"/>
      <c r="W316" s="31"/>
      <c r="X316" s="46"/>
      <c r="Y316" s="46"/>
      <c r="Z316" s="46"/>
      <c r="AA316" s="46"/>
      <c r="AB316" s="46"/>
      <c r="AC316" s="46"/>
    </row>
    <row r="317" spans="1:29" ht="39.950000000000003" customHeight="1" x14ac:dyDescent="0.45">
      <c r="A317" s="140"/>
      <c r="B317" s="152"/>
      <c r="C317" s="67">
        <v>314</v>
      </c>
      <c r="D317" s="78" t="s">
        <v>857</v>
      </c>
      <c r="E317" s="107" t="s">
        <v>858</v>
      </c>
      <c r="F317" s="51" t="s">
        <v>35</v>
      </c>
      <c r="G317" s="51" t="s">
        <v>40</v>
      </c>
      <c r="H317" s="95">
        <v>10.7</v>
      </c>
      <c r="I317" s="32"/>
      <c r="J317" s="38">
        <f t="shared" si="8"/>
        <v>0</v>
      </c>
      <c r="K317" s="39" t="str">
        <f t="shared" si="9"/>
        <v>OK</v>
      </c>
      <c r="L317" s="31"/>
      <c r="M317" s="31"/>
      <c r="N317" s="31"/>
      <c r="O317" s="31"/>
      <c r="P317" s="31"/>
      <c r="Q317" s="31"/>
      <c r="R317" s="31"/>
      <c r="S317" s="31"/>
      <c r="T317" s="31"/>
      <c r="U317" s="31"/>
      <c r="V317" s="31"/>
      <c r="W317" s="31"/>
      <c r="X317" s="46"/>
      <c r="Y317" s="46"/>
      <c r="Z317" s="46"/>
      <c r="AA317" s="46"/>
      <c r="AB317" s="46"/>
      <c r="AC317" s="46"/>
    </row>
    <row r="318" spans="1:29" ht="39.950000000000003" customHeight="1" x14ac:dyDescent="0.45">
      <c r="A318" s="140"/>
      <c r="B318" s="152"/>
      <c r="C318" s="67">
        <v>315</v>
      </c>
      <c r="D318" s="78" t="s">
        <v>859</v>
      </c>
      <c r="E318" s="107" t="s">
        <v>860</v>
      </c>
      <c r="F318" s="51" t="s">
        <v>35</v>
      </c>
      <c r="G318" s="51" t="s">
        <v>157</v>
      </c>
      <c r="H318" s="95">
        <v>8.1</v>
      </c>
      <c r="I318" s="32"/>
      <c r="J318" s="38">
        <f t="shared" si="8"/>
        <v>0</v>
      </c>
      <c r="K318" s="39" t="str">
        <f t="shared" si="9"/>
        <v>OK</v>
      </c>
      <c r="L318" s="31"/>
      <c r="M318" s="31"/>
      <c r="N318" s="31"/>
      <c r="O318" s="31"/>
      <c r="P318" s="31"/>
      <c r="Q318" s="31"/>
      <c r="R318" s="31"/>
      <c r="S318" s="31"/>
      <c r="T318" s="31"/>
      <c r="U318" s="31"/>
      <c r="V318" s="31"/>
      <c r="W318" s="31"/>
      <c r="X318" s="46"/>
      <c r="Y318" s="46"/>
      <c r="Z318" s="46"/>
      <c r="AA318" s="46"/>
      <c r="AB318" s="46"/>
      <c r="AC318" s="46"/>
    </row>
    <row r="319" spans="1:29" ht="39.950000000000003" customHeight="1" x14ac:dyDescent="0.45">
      <c r="A319" s="140"/>
      <c r="B319" s="152"/>
      <c r="C319" s="67">
        <v>316</v>
      </c>
      <c r="D319" s="78" t="s">
        <v>861</v>
      </c>
      <c r="E319" s="107" t="s">
        <v>862</v>
      </c>
      <c r="F319" s="51" t="s">
        <v>35</v>
      </c>
      <c r="G319" s="51" t="s">
        <v>157</v>
      </c>
      <c r="H319" s="95">
        <v>14.42</v>
      </c>
      <c r="I319" s="32"/>
      <c r="J319" s="38">
        <f t="shared" si="8"/>
        <v>0</v>
      </c>
      <c r="K319" s="39" t="str">
        <f t="shared" si="9"/>
        <v>OK</v>
      </c>
      <c r="L319" s="31"/>
      <c r="M319" s="31"/>
      <c r="N319" s="31"/>
      <c r="O319" s="31"/>
      <c r="P319" s="31"/>
      <c r="Q319" s="31"/>
      <c r="R319" s="31"/>
      <c r="S319" s="31"/>
      <c r="T319" s="31"/>
      <c r="U319" s="31"/>
      <c r="V319" s="31"/>
      <c r="W319" s="31"/>
      <c r="X319" s="46"/>
      <c r="Y319" s="46"/>
      <c r="Z319" s="46"/>
      <c r="AA319" s="46"/>
      <c r="AB319" s="46"/>
      <c r="AC319" s="46"/>
    </row>
    <row r="320" spans="1:29" ht="39.950000000000003" customHeight="1" x14ac:dyDescent="0.45">
      <c r="A320" s="140"/>
      <c r="B320" s="152"/>
      <c r="C320" s="67">
        <v>317</v>
      </c>
      <c r="D320" s="78" t="s">
        <v>863</v>
      </c>
      <c r="E320" s="107" t="s">
        <v>864</v>
      </c>
      <c r="F320" s="51" t="s">
        <v>35</v>
      </c>
      <c r="G320" s="51" t="s">
        <v>157</v>
      </c>
      <c r="H320" s="95">
        <v>14.58</v>
      </c>
      <c r="I320" s="32"/>
      <c r="J320" s="38">
        <f t="shared" si="8"/>
        <v>0</v>
      </c>
      <c r="K320" s="39" t="str">
        <f t="shared" si="9"/>
        <v>OK</v>
      </c>
      <c r="L320" s="31"/>
      <c r="M320" s="31"/>
      <c r="N320" s="31"/>
      <c r="O320" s="31"/>
      <c r="P320" s="31"/>
      <c r="Q320" s="31"/>
      <c r="R320" s="31"/>
      <c r="S320" s="31"/>
      <c r="T320" s="31"/>
      <c r="U320" s="31"/>
      <c r="V320" s="31"/>
      <c r="W320" s="31"/>
      <c r="X320" s="46"/>
      <c r="Y320" s="46"/>
      <c r="Z320" s="46"/>
      <c r="AA320" s="46"/>
      <c r="AB320" s="46"/>
      <c r="AC320" s="46"/>
    </row>
    <row r="321" spans="1:29" ht="39.950000000000003" customHeight="1" x14ac:dyDescent="0.45">
      <c r="A321" s="140"/>
      <c r="B321" s="152"/>
      <c r="C321" s="67">
        <v>318</v>
      </c>
      <c r="D321" s="78" t="s">
        <v>865</v>
      </c>
      <c r="E321" s="107" t="s">
        <v>851</v>
      </c>
      <c r="F321" s="51" t="s">
        <v>35</v>
      </c>
      <c r="G321" s="51" t="s">
        <v>157</v>
      </c>
      <c r="H321" s="95">
        <v>9.33</v>
      </c>
      <c r="I321" s="32"/>
      <c r="J321" s="38">
        <f t="shared" si="8"/>
        <v>0</v>
      </c>
      <c r="K321" s="39" t="str">
        <f t="shared" si="9"/>
        <v>OK</v>
      </c>
      <c r="L321" s="31"/>
      <c r="M321" s="31"/>
      <c r="N321" s="31"/>
      <c r="O321" s="31"/>
      <c r="P321" s="31"/>
      <c r="Q321" s="31"/>
      <c r="R321" s="31"/>
      <c r="S321" s="31"/>
      <c r="T321" s="31"/>
      <c r="U321" s="31"/>
      <c r="V321" s="31"/>
      <c r="W321" s="31"/>
      <c r="X321" s="46"/>
      <c r="Y321" s="46"/>
      <c r="Z321" s="46"/>
      <c r="AA321" s="46"/>
      <c r="AB321" s="46"/>
      <c r="AC321" s="46"/>
    </row>
    <row r="322" spans="1:29" ht="39.950000000000003" customHeight="1" x14ac:dyDescent="0.45">
      <c r="A322" s="140"/>
      <c r="B322" s="152"/>
      <c r="C322" s="67">
        <v>319</v>
      </c>
      <c r="D322" s="78" t="s">
        <v>866</v>
      </c>
      <c r="E322" s="107" t="s">
        <v>867</v>
      </c>
      <c r="F322" s="51" t="s">
        <v>35</v>
      </c>
      <c r="G322" s="51" t="s">
        <v>157</v>
      </c>
      <c r="H322" s="95">
        <v>7.59</v>
      </c>
      <c r="I322" s="32"/>
      <c r="J322" s="38">
        <f t="shared" si="8"/>
        <v>0</v>
      </c>
      <c r="K322" s="39" t="str">
        <f t="shared" si="9"/>
        <v>OK</v>
      </c>
      <c r="L322" s="31"/>
      <c r="M322" s="31"/>
      <c r="N322" s="31"/>
      <c r="O322" s="31"/>
      <c r="P322" s="31"/>
      <c r="Q322" s="31"/>
      <c r="R322" s="31"/>
      <c r="S322" s="31"/>
      <c r="T322" s="31"/>
      <c r="U322" s="31"/>
      <c r="V322" s="31"/>
      <c r="W322" s="31"/>
      <c r="X322" s="46"/>
      <c r="Y322" s="46"/>
      <c r="Z322" s="46"/>
      <c r="AA322" s="46"/>
      <c r="AB322" s="46"/>
      <c r="AC322" s="46"/>
    </row>
    <row r="323" spans="1:29" ht="39.950000000000003" customHeight="1" x14ac:dyDescent="0.45">
      <c r="A323" s="140"/>
      <c r="B323" s="152"/>
      <c r="C323" s="67">
        <v>320</v>
      </c>
      <c r="D323" s="78" t="s">
        <v>868</v>
      </c>
      <c r="E323" s="107" t="s">
        <v>869</v>
      </c>
      <c r="F323" s="51" t="s">
        <v>35</v>
      </c>
      <c r="G323" s="51" t="s">
        <v>157</v>
      </c>
      <c r="H323" s="95">
        <v>8.3000000000000007</v>
      </c>
      <c r="I323" s="32"/>
      <c r="J323" s="38">
        <f t="shared" si="8"/>
        <v>0</v>
      </c>
      <c r="K323" s="39" t="str">
        <f t="shared" si="9"/>
        <v>OK</v>
      </c>
      <c r="L323" s="31"/>
      <c r="M323" s="31"/>
      <c r="N323" s="31"/>
      <c r="O323" s="31"/>
      <c r="P323" s="31"/>
      <c r="Q323" s="31"/>
      <c r="R323" s="31"/>
      <c r="S323" s="31"/>
      <c r="T323" s="31"/>
      <c r="U323" s="31"/>
      <c r="V323" s="31"/>
      <c r="W323" s="31"/>
      <c r="X323" s="46"/>
      <c r="Y323" s="46"/>
      <c r="Z323" s="46"/>
      <c r="AA323" s="46"/>
      <c r="AB323" s="46"/>
      <c r="AC323" s="46"/>
    </row>
    <row r="324" spans="1:29" ht="39.950000000000003" customHeight="1" x14ac:dyDescent="0.45">
      <c r="A324" s="140"/>
      <c r="B324" s="152"/>
      <c r="C324" s="67">
        <v>321</v>
      </c>
      <c r="D324" s="78" t="s">
        <v>870</v>
      </c>
      <c r="E324" s="107" t="s">
        <v>871</v>
      </c>
      <c r="F324" s="51" t="s">
        <v>35</v>
      </c>
      <c r="G324" s="51" t="s">
        <v>157</v>
      </c>
      <c r="H324" s="95">
        <v>9.2899999999999991</v>
      </c>
      <c r="I324" s="32"/>
      <c r="J324" s="38">
        <f t="shared" si="8"/>
        <v>0</v>
      </c>
      <c r="K324" s="39" t="str">
        <f t="shared" si="9"/>
        <v>OK</v>
      </c>
      <c r="L324" s="31"/>
      <c r="M324" s="31"/>
      <c r="N324" s="31"/>
      <c r="O324" s="31"/>
      <c r="P324" s="31"/>
      <c r="Q324" s="31"/>
      <c r="R324" s="31"/>
      <c r="S324" s="31"/>
      <c r="T324" s="31"/>
      <c r="U324" s="31"/>
      <c r="V324" s="31"/>
      <c r="W324" s="31"/>
      <c r="X324" s="46"/>
      <c r="Y324" s="46"/>
      <c r="Z324" s="46"/>
      <c r="AA324" s="46"/>
      <c r="AB324" s="46"/>
      <c r="AC324" s="46"/>
    </row>
    <row r="325" spans="1:29" ht="39.950000000000003" customHeight="1" x14ac:dyDescent="0.45">
      <c r="A325" s="140"/>
      <c r="B325" s="152"/>
      <c r="C325" s="67">
        <v>322</v>
      </c>
      <c r="D325" s="78" t="s">
        <v>872</v>
      </c>
      <c r="E325" s="107" t="s">
        <v>873</v>
      </c>
      <c r="F325" s="51" t="s">
        <v>35</v>
      </c>
      <c r="G325" s="51" t="s">
        <v>157</v>
      </c>
      <c r="H325" s="95">
        <v>13.6</v>
      </c>
      <c r="I325" s="32"/>
      <c r="J325" s="38">
        <f t="shared" ref="J325:J388" si="10">I325-(SUM(L325:AC325))</f>
        <v>0</v>
      </c>
      <c r="K325" s="39" t="str">
        <f t="shared" ref="K325:K388" si="11">IF(J325&lt;0,"ATENÇÃO","OK")</f>
        <v>OK</v>
      </c>
      <c r="L325" s="31"/>
      <c r="M325" s="31"/>
      <c r="N325" s="31"/>
      <c r="O325" s="31"/>
      <c r="P325" s="31"/>
      <c r="Q325" s="31"/>
      <c r="R325" s="31"/>
      <c r="S325" s="31"/>
      <c r="T325" s="31"/>
      <c r="U325" s="31"/>
      <c r="V325" s="31"/>
      <c r="W325" s="31"/>
      <c r="X325" s="46"/>
      <c r="Y325" s="46"/>
      <c r="Z325" s="46"/>
      <c r="AA325" s="46"/>
      <c r="AB325" s="46"/>
      <c r="AC325" s="46"/>
    </row>
    <row r="326" spans="1:29" ht="39.950000000000003" customHeight="1" x14ac:dyDescent="0.45">
      <c r="A326" s="140"/>
      <c r="B326" s="152"/>
      <c r="C326" s="67">
        <v>323</v>
      </c>
      <c r="D326" s="78" t="s">
        <v>874</v>
      </c>
      <c r="E326" s="107" t="s">
        <v>875</v>
      </c>
      <c r="F326" s="51" t="s">
        <v>35</v>
      </c>
      <c r="G326" s="51" t="s">
        <v>157</v>
      </c>
      <c r="H326" s="95">
        <v>14.05</v>
      </c>
      <c r="I326" s="32"/>
      <c r="J326" s="38">
        <f t="shared" si="10"/>
        <v>0</v>
      </c>
      <c r="K326" s="39" t="str">
        <f t="shared" si="11"/>
        <v>OK</v>
      </c>
      <c r="L326" s="31"/>
      <c r="M326" s="31"/>
      <c r="N326" s="31"/>
      <c r="O326" s="31"/>
      <c r="P326" s="31"/>
      <c r="Q326" s="31"/>
      <c r="R326" s="31"/>
      <c r="S326" s="31"/>
      <c r="T326" s="31"/>
      <c r="U326" s="31"/>
      <c r="V326" s="31"/>
      <c r="W326" s="31"/>
      <c r="X326" s="46"/>
      <c r="Y326" s="46"/>
      <c r="Z326" s="46"/>
      <c r="AA326" s="46"/>
      <c r="AB326" s="46"/>
      <c r="AC326" s="46"/>
    </row>
    <row r="327" spans="1:29" ht="39.950000000000003" customHeight="1" x14ac:dyDescent="0.45">
      <c r="A327" s="140"/>
      <c r="B327" s="152"/>
      <c r="C327" s="67">
        <v>324</v>
      </c>
      <c r="D327" s="78" t="s">
        <v>876</v>
      </c>
      <c r="E327" s="107" t="s">
        <v>877</v>
      </c>
      <c r="F327" s="51" t="s">
        <v>35</v>
      </c>
      <c r="G327" s="51" t="s">
        <v>157</v>
      </c>
      <c r="H327" s="95">
        <v>7.39</v>
      </c>
      <c r="I327" s="32"/>
      <c r="J327" s="38">
        <f t="shared" si="10"/>
        <v>0</v>
      </c>
      <c r="K327" s="39" t="str">
        <f t="shared" si="11"/>
        <v>OK</v>
      </c>
      <c r="L327" s="31"/>
      <c r="M327" s="31"/>
      <c r="N327" s="31"/>
      <c r="O327" s="31"/>
      <c r="P327" s="31"/>
      <c r="Q327" s="31"/>
      <c r="R327" s="31"/>
      <c r="S327" s="31"/>
      <c r="T327" s="31"/>
      <c r="U327" s="31"/>
      <c r="V327" s="31"/>
      <c r="W327" s="31"/>
      <c r="X327" s="46"/>
      <c r="Y327" s="46"/>
      <c r="Z327" s="46"/>
      <c r="AA327" s="46"/>
      <c r="AB327" s="46"/>
      <c r="AC327" s="46"/>
    </row>
    <row r="328" spans="1:29" ht="39.950000000000003" customHeight="1" x14ac:dyDescent="0.45">
      <c r="A328" s="140"/>
      <c r="B328" s="152"/>
      <c r="C328" s="67">
        <v>325</v>
      </c>
      <c r="D328" s="78" t="s">
        <v>878</v>
      </c>
      <c r="E328" s="107" t="s">
        <v>879</v>
      </c>
      <c r="F328" s="51" t="s">
        <v>35</v>
      </c>
      <c r="G328" s="51" t="s">
        <v>157</v>
      </c>
      <c r="H328" s="95">
        <v>7.42</v>
      </c>
      <c r="I328" s="32"/>
      <c r="J328" s="38">
        <f t="shared" si="10"/>
        <v>0</v>
      </c>
      <c r="K328" s="39" t="str">
        <f t="shared" si="11"/>
        <v>OK</v>
      </c>
      <c r="L328" s="31"/>
      <c r="M328" s="31"/>
      <c r="N328" s="31"/>
      <c r="O328" s="31"/>
      <c r="P328" s="31"/>
      <c r="Q328" s="31"/>
      <c r="R328" s="31"/>
      <c r="S328" s="31"/>
      <c r="T328" s="31"/>
      <c r="U328" s="31"/>
      <c r="V328" s="31"/>
      <c r="W328" s="31"/>
      <c r="X328" s="46"/>
      <c r="Y328" s="46"/>
      <c r="Z328" s="46"/>
      <c r="AA328" s="46"/>
      <c r="AB328" s="46"/>
      <c r="AC328" s="46"/>
    </row>
    <row r="329" spans="1:29" ht="39.950000000000003" customHeight="1" x14ac:dyDescent="0.45">
      <c r="A329" s="140"/>
      <c r="B329" s="152"/>
      <c r="C329" s="67">
        <v>326</v>
      </c>
      <c r="D329" s="78" t="s">
        <v>880</v>
      </c>
      <c r="E329" s="107" t="s">
        <v>881</v>
      </c>
      <c r="F329" s="51" t="s">
        <v>35</v>
      </c>
      <c r="G329" s="51" t="s">
        <v>157</v>
      </c>
      <c r="H329" s="95">
        <v>10.09</v>
      </c>
      <c r="I329" s="32"/>
      <c r="J329" s="38">
        <f t="shared" si="10"/>
        <v>0</v>
      </c>
      <c r="K329" s="39" t="str">
        <f t="shared" si="11"/>
        <v>OK</v>
      </c>
      <c r="L329" s="31"/>
      <c r="M329" s="31"/>
      <c r="N329" s="31"/>
      <c r="O329" s="31"/>
      <c r="P329" s="31"/>
      <c r="Q329" s="31"/>
      <c r="R329" s="31"/>
      <c r="S329" s="31"/>
      <c r="T329" s="31"/>
      <c r="U329" s="31"/>
      <c r="V329" s="31"/>
      <c r="W329" s="31"/>
      <c r="X329" s="46"/>
      <c r="Y329" s="46"/>
      <c r="Z329" s="46"/>
      <c r="AA329" s="46"/>
      <c r="AB329" s="46"/>
      <c r="AC329" s="46"/>
    </row>
    <row r="330" spans="1:29" ht="39.950000000000003" customHeight="1" x14ac:dyDescent="0.45">
      <c r="A330" s="140"/>
      <c r="B330" s="152"/>
      <c r="C330" s="67">
        <v>327</v>
      </c>
      <c r="D330" s="78" t="s">
        <v>882</v>
      </c>
      <c r="E330" s="107" t="s">
        <v>883</v>
      </c>
      <c r="F330" s="51" t="s">
        <v>35</v>
      </c>
      <c r="G330" s="51" t="s">
        <v>157</v>
      </c>
      <c r="H330" s="95">
        <v>10.02</v>
      </c>
      <c r="I330" s="32"/>
      <c r="J330" s="38">
        <f t="shared" si="10"/>
        <v>0</v>
      </c>
      <c r="K330" s="39" t="str">
        <f t="shared" si="11"/>
        <v>OK</v>
      </c>
      <c r="L330" s="31"/>
      <c r="M330" s="31"/>
      <c r="N330" s="31"/>
      <c r="O330" s="31"/>
      <c r="P330" s="31"/>
      <c r="Q330" s="31"/>
      <c r="R330" s="31"/>
      <c r="S330" s="31"/>
      <c r="T330" s="31"/>
      <c r="U330" s="31"/>
      <c r="V330" s="31"/>
      <c r="W330" s="31"/>
      <c r="X330" s="46"/>
      <c r="Y330" s="46"/>
      <c r="Z330" s="46"/>
      <c r="AA330" s="46"/>
      <c r="AB330" s="46"/>
      <c r="AC330" s="46"/>
    </row>
    <row r="331" spans="1:29" ht="39.950000000000003" customHeight="1" x14ac:dyDescent="0.45">
      <c r="A331" s="140"/>
      <c r="B331" s="152"/>
      <c r="C331" s="67">
        <v>328</v>
      </c>
      <c r="D331" s="78" t="s">
        <v>884</v>
      </c>
      <c r="E331" s="107" t="s">
        <v>885</v>
      </c>
      <c r="F331" s="51" t="s">
        <v>35</v>
      </c>
      <c r="G331" s="51" t="s">
        <v>157</v>
      </c>
      <c r="H331" s="95">
        <v>9.7200000000000006</v>
      </c>
      <c r="I331" s="32"/>
      <c r="J331" s="38">
        <f t="shared" si="10"/>
        <v>0</v>
      </c>
      <c r="K331" s="39" t="str">
        <f t="shared" si="11"/>
        <v>OK</v>
      </c>
      <c r="L331" s="31"/>
      <c r="M331" s="31"/>
      <c r="N331" s="31"/>
      <c r="O331" s="31"/>
      <c r="P331" s="31"/>
      <c r="Q331" s="31"/>
      <c r="R331" s="31"/>
      <c r="S331" s="31"/>
      <c r="T331" s="31"/>
      <c r="U331" s="31"/>
      <c r="V331" s="31"/>
      <c r="W331" s="31"/>
      <c r="X331" s="46"/>
      <c r="Y331" s="46"/>
      <c r="Z331" s="46"/>
      <c r="AA331" s="46"/>
      <c r="AB331" s="46"/>
      <c r="AC331" s="46"/>
    </row>
    <row r="332" spans="1:29" ht="39.950000000000003" customHeight="1" x14ac:dyDescent="0.45">
      <c r="A332" s="140"/>
      <c r="B332" s="152"/>
      <c r="C332" s="67">
        <v>329</v>
      </c>
      <c r="D332" s="78" t="s">
        <v>886</v>
      </c>
      <c r="E332" s="107" t="s">
        <v>887</v>
      </c>
      <c r="F332" s="51" t="s">
        <v>35</v>
      </c>
      <c r="G332" s="51" t="s">
        <v>157</v>
      </c>
      <c r="H332" s="95">
        <v>10.5</v>
      </c>
      <c r="I332" s="32"/>
      <c r="J332" s="38">
        <f t="shared" si="10"/>
        <v>0</v>
      </c>
      <c r="K332" s="39" t="str">
        <f t="shared" si="11"/>
        <v>OK</v>
      </c>
      <c r="L332" s="31"/>
      <c r="M332" s="31"/>
      <c r="N332" s="31"/>
      <c r="O332" s="31"/>
      <c r="P332" s="31"/>
      <c r="Q332" s="31"/>
      <c r="R332" s="31"/>
      <c r="S332" s="31"/>
      <c r="T332" s="31"/>
      <c r="U332" s="31"/>
      <c r="V332" s="31"/>
      <c r="W332" s="31"/>
      <c r="X332" s="46"/>
      <c r="Y332" s="46"/>
      <c r="Z332" s="46"/>
      <c r="AA332" s="46"/>
      <c r="AB332" s="46"/>
      <c r="AC332" s="46"/>
    </row>
    <row r="333" spans="1:29" ht="39.950000000000003" customHeight="1" x14ac:dyDescent="0.45">
      <c r="A333" s="140"/>
      <c r="B333" s="152"/>
      <c r="C333" s="67">
        <v>330</v>
      </c>
      <c r="D333" s="78" t="s">
        <v>888</v>
      </c>
      <c r="E333" s="107" t="s">
        <v>889</v>
      </c>
      <c r="F333" s="51" t="s">
        <v>35</v>
      </c>
      <c r="G333" s="51" t="s">
        <v>157</v>
      </c>
      <c r="H333" s="95">
        <v>10.69</v>
      </c>
      <c r="I333" s="32"/>
      <c r="J333" s="38">
        <f t="shared" si="10"/>
        <v>0</v>
      </c>
      <c r="K333" s="39" t="str">
        <f t="shared" si="11"/>
        <v>OK</v>
      </c>
      <c r="L333" s="31"/>
      <c r="M333" s="31"/>
      <c r="N333" s="31"/>
      <c r="O333" s="31"/>
      <c r="P333" s="31"/>
      <c r="Q333" s="31"/>
      <c r="R333" s="31"/>
      <c r="S333" s="31"/>
      <c r="T333" s="31"/>
      <c r="U333" s="31"/>
      <c r="V333" s="31"/>
      <c r="W333" s="31"/>
      <c r="X333" s="46"/>
      <c r="Y333" s="46"/>
      <c r="Z333" s="46"/>
      <c r="AA333" s="46"/>
      <c r="AB333" s="46"/>
      <c r="AC333" s="46"/>
    </row>
    <row r="334" spans="1:29" ht="39.950000000000003" customHeight="1" x14ac:dyDescent="0.45">
      <c r="A334" s="140"/>
      <c r="B334" s="152"/>
      <c r="C334" s="67">
        <v>331</v>
      </c>
      <c r="D334" s="78" t="s">
        <v>890</v>
      </c>
      <c r="E334" s="107" t="s">
        <v>891</v>
      </c>
      <c r="F334" s="51" t="s">
        <v>35</v>
      </c>
      <c r="G334" s="51" t="s">
        <v>157</v>
      </c>
      <c r="H334" s="95">
        <v>42.99</v>
      </c>
      <c r="I334" s="32"/>
      <c r="J334" s="38">
        <f t="shared" si="10"/>
        <v>0</v>
      </c>
      <c r="K334" s="39" t="str">
        <f t="shared" si="11"/>
        <v>OK</v>
      </c>
      <c r="L334" s="31"/>
      <c r="M334" s="31"/>
      <c r="N334" s="31"/>
      <c r="O334" s="31"/>
      <c r="P334" s="31"/>
      <c r="Q334" s="31"/>
      <c r="R334" s="31"/>
      <c r="S334" s="31"/>
      <c r="T334" s="31"/>
      <c r="U334" s="31"/>
      <c r="V334" s="31"/>
      <c r="W334" s="31"/>
      <c r="X334" s="46"/>
      <c r="Y334" s="46"/>
      <c r="Z334" s="46"/>
      <c r="AA334" s="46"/>
      <c r="AB334" s="46"/>
      <c r="AC334" s="46"/>
    </row>
    <row r="335" spans="1:29" ht="39.950000000000003" customHeight="1" x14ac:dyDescent="0.45">
      <c r="A335" s="140"/>
      <c r="B335" s="152"/>
      <c r="C335" s="67">
        <v>332</v>
      </c>
      <c r="D335" s="78" t="s">
        <v>892</v>
      </c>
      <c r="E335" s="107" t="s">
        <v>849</v>
      </c>
      <c r="F335" s="51" t="s">
        <v>35</v>
      </c>
      <c r="G335" s="51" t="s">
        <v>157</v>
      </c>
      <c r="H335" s="95">
        <v>45.02</v>
      </c>
      <c r="I335" s="32"/>
      <c r="J335" s="38">
        <f t="shared" si="10"/>
        <v>0</v>
      </c>
      <c r="K335" s="39" t="str">
        <f t="shared" si="11"/>
        <v>OK</v>
      </c>
      <c r="L335" s="31"/>
      <c r="M335" s="31"/>
      <c r="N335" s="31"/>
      <c r="O335" s="31"/>
      <c r="P335" s="31"/>
      <c r="Q335" s="31"/>
      <c r="R335" s="31"/>
      <c r="S335" s="31"/>
      <c r="T335" s="31"/>
      <c r="U335" s="31"/>
      <c r="V335" s="31"/>
      <c r="W335" s="31"/>
      <c r="X335" s="46"/>
      <c r="Y335" s="46"/>
      <c r="Z335" s="46"/>
      <c r="AA335" s="46"/>
      <c r="AB335" s="46"/>
      <c r="AC335" s="46"/>
    </row>
    <row r="336" spans="1:29" ht="39.950000000000003" customHeight="1" x14ac:dyDescent="0.45">
      <c r="A336" s="140"/>
      <c r="B336" s="152"/>
      <c r="C336" s="67">
        <v>333</v>
      </c>
      <c r="D336" s="78" t="s">
        <v>893</v>
      </c>
      <c r="E336" s="107" t="s">
        <v>894</v>
      </c>
      <c r="F336" s="51" t="s">
        <v>35</v>
      </c>
      <c r="G336" s="51" t="s">
        <v>157</v>
      </c>
      <c r="H336" s="95">
        <v>31.05</v>
      </c>
      <c r="I336" s="32"/>
      <c r="J336" s="38">
        <f t="shared" si="10"/>
        <v>0</v>
      </c>
      <c r="K336" s="39" t="str">
        <f t="shared" si="11"/>
        <v>OK</v>
      </c>
      <c r="L336" s="31"/>
      <c r="M336" s="31"/>
      <c r="N336" s="31"/>
      <c r="O336" s="31"/>
      <c r="P336" s="31"/>
      <c r="Q336" s="31"/>
      <c r="R336" s="31"/>
      <c r="S336" s="31"/>
      <c r="T336" s="31"/>
      <c r="U336" s="31"/>
      <c r="V336" s="31"/>
      <c r="W336" s="31"/>
      <c r="X336" s="46"/>
      <c r="Y336" s="46"/>
      <c r="Z336" s="46"/>
      <c r="AA336" s="46"/>
      <c r="AB336" s="46"/>
      <c r="AC336" s="46"/>
    </row>
    <row r="337" spans="1:29" ht="39.950000000000003" customHeight="1" x14ac:dyDescent="0.45">
      <c r="A337" s="140"/>
      <c r="B337" s="152"/>
      <c r="C337" s="67">
        <v>334</v>
      </c>
      <c r="D337" s="78" t="s">
        <v>895</v>
      </c>
      <c r="E337" s="107" t="s">
        <v>842</v>
      </c>
      <c r="F337" s="51" t="s">
        <v>35</v>
      </c>
      <c r="G337" s="51" t="s">
        <v>157</v>
      </c>
      <c r="H337" s="95">
        <v>23.69</v>
      </c>
      <c r="I337" s="32"/>
      <c r="J337" s="38">
        <f t="shared" si="10"/>
        <v>0</v>
      </c>
      <c r="K337" s="39" t="str">
        <f t="shared" si="11"/>
        <v>OK</v>
      </c>
      <c r="L337" s="31"/>
      <c r="M337" s="31"/>
      <c r="N337" s="31"/>
      <c r="O337" s="31"/>
      <c r="P337" s="31"/>
      <c r="Q337" s="31"/>
      <c r="R337" s="31"/>
      <c r="S337" s="31"/>
      <c r="T337" s="31"/>
      <c r="U337" s="31"/>
      <c r="V337" s="31"/>
      <c r="W337" s="31"/>
      <c r="X337" s="46"/>
      <c r="Y337" s="46"/>
      <c r="Z337" s="46"/>
      <c r="AA337" s="46"/>
      <c r="AB337" s="46"/>
      <c r="AC337" s="46"/>
    </row>
    <row r="338" spans="1:29" ht="39.950000000000003" customHeight="1" x14ac:dyDescent="0.45">
      <c r="A338" s="140"/>
      <c r="B338" s="152"/>
      <c r="C338" s="67">
        <v>335</v>
      </c>
      <c r="D338" s="78" t="s">
        <v>896</v>
      </c>
      <c r="E338" s="107" t="s">
        <v>897</v>
      </c>
      <c r="F338" s="51" t="s">
        <v>35</v>
      </c>
      <c r="G338" s="51" t="s">
        <v>157</v>
      </c>
      <c r="H338" s="95">
        <v>30.41</v>
      </c>
      <c r="I338" s="32"/>
      <c r="J338" s="38">
        <f t="shared" si="10"/>
        <v>0</v>
      </c>
      <c r="K338" s="39" t="str">
        <f t="shared" si="11"/>
        <v>OK</v>
      </c>
      <c r="L338" s="31"/>
      <c r="M338" s="31"/>
      <c r="N338" s="31"/>
      <c r="O338" s="31"/>
      <c r="P338" s="31"/>
      <c r="Q338" s="31"/>
      <c r="R338" s="31"/>
      <c r="S338" s="31"/>
      <c r="T338" s="31"/>
      <c r="U338" s="31"/>
      <c r="V338" s="31"/>
      <c r="W338" s="31"/>
      <c r="X338" s="46"/>
      <c r="Y338" s="46"/>
      <c r="Z338" s="46"/>
      <c r="AA338" s="46"/>
      <c r="AB338" s="46"/>
      <c r="AC338" s="46"/>
    </row>
    <row r="339" spans="1:29" ht="39.950000000000003" customHeight="1" x14ac:dyDescent="0.45">
      <c r="A339" s="140"/>
      <c r="B339" s="152"/>
      <c r="C339" s="67">
        <v>336</v>
      </c>
      <c r="D339" s="78" t="s">
        <v>898</v>
      </c>
      <c r="E339" s="107" t="s">
        <v>899</v>
      </c>
      <c r="F339" s="51" t="s">
        <v>35</v>
      </c>
      <c r="G339" s="51" t="s">
        <v>157</v>
      </c>
      <c r="H339" s="95">
        <v>56.71</v>
      </c>
      <c r="I339" s="32"/>
      <c r="J339" s="38">
        <f t="shared" si="10"/>
        <v>0</v>
      </c>
      <c r="K339" s="39" t="str">
        <f t="shared" si="11"/>
        <v>OK</v>
      </c>
      <c r="L339" s="31"/>
      <c r="M339" s="31"/>
      <c r="N339" s="31"/>
      <c r="O339" s="31"/>
      <c r="P339" s="31"/>
      <c r="Q339" s="31"/>
      <c r="R339" s="31"/>
      <c r="S339" s="31"/>
      <c r="T339" s="31"/>
      <c r="U339" s="31"/>
      <c r="V339" s="31"/>
      <c r="W339" s="31"/>
      <c r="X339" s="46"/>
      <c r="Y339" s="46"/>
      <c r="Z339" s="46"/>
      <c r="AA339" s="46"/>
      <c r="AB339" s="46"/>
      <c r="AC339" s="46"/>
    </row>
    <row r="340" spans="1:29" ht="39.950000000000003" customHeight="1" x14ac:dyDescent="0.45">
      <c r="A340" s="140"/>
      <c r="B340" s="152"/>
      <c r="C340" s="67">
        <v>337</v>
      </c>
      <c r="D340" s="78" t="s">
        <v>900</v>
      </c>
      <c r="E340" s="107" t="s">
        <v>901</v>
      </c>
      <c r="F340" s="51" t="s">
        <v>35</v>
      </c>
      <c r="G340" s="51" t="s">
        <v>157</v>
      </c>
      <c r="H340" s="95">
        <v>263.06</v>
      </c>
      <c r="I340" s="32"/>
      <c r="J340" s="38">
        <f t="shared" si="10"/>
        <v>0</v>
      </c>
      <c r="K340" s="39" t="str">
        <f t="shared" si="11"/>
        <v>OK</v>
      </c>
      <c r="L340" s="31"/>
      <c r="M340" s="31"/>
      <c r="N340" s="31"/>
      <c r="O340" s="31"/>
      <c r="P340" s="31"/>
      <c r="Q340" s="31"/>
      <c r="R340" s="31"/>
      <c r="S340" s="31"/>
      <c r="T340" s="31"/>
      <c r="U340" s="31"/>
      <c r="V340" s="31"/>
      <c r="W340" s="31"/>
      <c r="X340" s="46"/>
      <c r="Y340" s="46"/>
      <c r="Z340" s="46"/>
      <c r="AA340" s="46"/>
      <c r="AB340" s="46"/>
      <c r="AC340" s="46"/>
    </row>
    <row r="341" spans="1:29" ht="39.950000000000003" customHeight="1" x14ac:dyDescent="0.45">
      <c r="A341" s="140"/>
      <c r="B341" s="152"/>
      <c r="C341" s="68">
        <v>338</v>
      </c>
      <c r="D341" s="83" t="s">
        <v>902</v>
      </c>
      <c r="E341" s="109" t="s">
        <v>903</v>
      </c>
      <c r="F341" s="42" t="s">
        <v>99</v>
      </c>
      <c r="G341" s="52" t="s">
        <v>157</v>
      </c>
      <c r="H341" s="96">
        <v>30.81</v>
      </c>
      <c r="I341" s="32"/>
      <c r="J341" s="38">
        <f t="shared" si="10"/>
        <v>0</v>
      </c>
      <c r="K341" s="39" t="str">
        <f t="shared" si="11"/>
        <v>OK</v>
      </c>
      <c r="L341" s="31"/>
      <c r="M341" s="31"/>
      <c r="N341" s="31"/>
      <c r="O341" s="31"/>
      <c r="P341" s="31"/>
      <c r="Q341" s="31"/>
      <c r="R341" s="31"/>
      <c r="S341" s="31"/>
      <c r="T341" s="31"/>
      <c r="U341" s="31"/>
      <c r="V341" s="31"/>
      <c r="W341" s="31"/>
      <c r="X341" s="46"/>
      <c r="Y341" s="46"/>
      <c r="Z341" s="46"/>
      <c r="AA341" s="46"/>
      <c r="AB341" s="46"/>
      <c r="AC341" s="46"/>
    </row>
    <row r="342" spans="1:29" ht="39.950000000000003" customHeight="1" x14ac:dyDescent="0.45">
      <c r="A342" s="140"/>
      <c r="B342" s="152"/>
      <c r="C342" s="68">
        <v>339</v>
      </c>
      <c r="D342" s="83" t="s">
        <v>1193</v>
      </c>
      <c r="E342" s="109" t="s">
        <v>904</v>
      </c>
      <c r="F342" s="52" t="s">
        <v>424</v>
      </c>
      <c r="G342" s="52" t="s">
        <v>157</v>
      </c>
      <c r="H342" s="96">
        <v>3907.4</v>
      </c>
      <c r="I342" s="32"/>
      <c r="J342" s="38">
        <f t="shared" si="10"/>
        <v>0</v>
      </c>
      <c r="K342" s="39" t="str">
        <f t="shared" si="11"/>
        <v>OK</v>
      </c>
      <c r="L342" s="31"/>
      <c r="M342" s="31"/>
      <c r="N342" s="31"/>
      <c r="O342" s="31"/>
      <c r="P342" s="31"/>
      <c r="Q342" s="31"/>
      <c r="R342" s="31"/>
      <c r="S342" s="31"/>
      <c r="T342" s="31"/>
      <c r="U342" s="31"/>
      <c r="V342" s="31"/>
      <c r="W342" s="31"/>
      <c r="X342" s="46"/>
      <c r="Y342" s="46"/>
      <c r="Z342" s="46"/>
      <c r="AA342" s="46"/>
      <c r="AB342" s="46"/>
      <c r="AC342" s="46"/>
    </row>
    <row r="343" spans="1:29" ht="39.950000000000003" customHeight="1" x14ac:dyDescent="0.45">
      <c r="A343" s="140"/>
      <c r="B343" s="152"/>
      <c r="C343" s="67">
        <v>340</v>
      </c>
      <c r="D343" s="78" t="s">
        <v>905</v>
      </c>
      <c r="E343" s="107" t="s">
        <v>906</v>
      </c>
      <c r="F343" s="52" t="s">
        <v>35</v>
      </c>
      <c r="G343" s="52" t="s">
        <v>157</v>
      </c>
      <c r="H343" s="96">
        <v>15.19</v>
      </c>
      <c r="I343" s="32"/>
      <c r="J343" s="38">
        <f t="shared" si="10"/>
        <v>0</v>
      </c>
      <c r="K343" s="39" t="str">
        <f t="shared" si="11"/>
        <v>OK</v>
      </c>
      <c r="L343" s="31"/>
      <c r="M343" s="31"/>
      <c r="N343" s="31"/>
      <c r="O343" s="31"/>
      <c r="P343" s="31"/>
      <c r="Q343" s="31"/>
      <c r="R343" s="31"/>
      <c r="S343" s="31"/>
      <c r="T343" s="31"/>
      <c r="U343" s="31"/>
      <c r="V343" s="31"/>
      <c r="W343" s="31"/>
      <c r="X343" s="46"/>
      <c r="Y343" s="46"/>
      <c r="Z343" s="46"/>
      <c r="AA343" s="46"/>
      <c r="AB343" s="46"/>
      <c r="AC343" s="46"/>
    </row>
    <row r="344" spans="1:29" ht="39.950000000000003" customHeight="1" x14ac:dyDescent="0.45">
      <c r="A344" s="140"/>
      <c r="B344" s="152"/>
      <c r="C344" s="67">
        <v>341</v>
      </c>
      <c r="D344" s="78" t="s">
        <v>907</v>
      </c>
      <c r="E344" s="107" t="s">
        <v>908</v>
      </c>
      <c r="F344" s="52" t="s">
        <v>233</v>
      </c>
      <c r="G344" s="52" t="s">
        <v>157</v>
      </c>
      <c r="H344" s="96">
        <v>310</v>
      </c>
      <c r="I344" s="32"/>
      <c r="J344" s="38">
        <f t="shared" si="10"/>
        <v>0</v>
      </c>
      <c r="K344" s="39" t="str">
        <f t="shared" si="11"/>
        <v>OK</v>
      </c>
      <c r="L344" s="31"/>
      <c r="M344" s="31"/>
      <c r="N344" s="31"/>
      <c r="O344" s="31"/>
      <c r="P344" s="31"/>
      <c r="Q344" s="31"/>
      <c r="R344" s="31"/>
      <c r="S344" s="31"/>
      <c r="T344" s="31"/>
      <c r="U344" s="31"/>
      <c r="V344" s="31"/>
      <c r="W344" s="31"/>
      <c r="X344" s="46"/>
      <c r="Y344" s="46"/>
      <c r="Z344" s="46"/>
      <c r="AA344" s="46"/>
      <c r="AB344" s="46"/>
      <c r="AC344" s="46"/>
    </row>
    <row r="345" spans="1:29" ht="39.950000000000003" customHeight="1" x14ac:dyDescent="0.45">
      <c r="A345" s="140"/>
      <c r="B345" s="152"/>
      <c r="C345" s="68">
        <v>342</v>
      </c>
      <c r="D345" s="83" t="s">
        <v>909</v>
      </c>
      <c r="E345" s="109" t="s">
        <v>910</v>
      </c>
      <c r="F345" s="42" t="s">
        <v>99</v>
      </c>
      <c r="G345" s="52" t="s">
        <v>157</v>
      </c>
      <c r="H345" s="96">
        <v>24.83</v>
      </c>
      <c r="I345" s="32"/>
      <c r="J345" s="38">
        <f t="shared" si="10"/>
        <v>0</v>
      </c>
      <c r="K345" s="39" t="str">
        <f t="shared" si="11"/>
        <v>OK</v>
      </c>
      <c r="L345" s="31"/>
      <c r="M345" s="31"/>
      <c r="N345" s="31"/>
      <c r="O345" s="31"/>
      <c r="P345" s="31"/>
      <c r="Q345" s="31"/>
      <c r="R345" s="31"/>
      <c r="S345" s="31"/>
      <c r="T345" s="31"/>
      <c r="U345" s="31"/>
      <c r="V345" s="31"/>
      <c r="W345" s="31"/>
      <c r="X345" s="46"/>
      <c r="Y345" s="46"/>
      <c r="Z345" s="46"/>
      <c r="AA345" s="46"/>
      <c r="AB345" s="46"/>
      <c r="AC345" s="46"/>
    </row>
    <row r="346" spans="1:29" ht="39.950000000000003" customHeight="1" x14ac:dyDescent="0.45">
      <c r="A346" s="140"/>
      <c r="B346" s="152"/>
      <c r="C346" s="68">
        <v>343</v>
      </c>
      <c r="D346" s="78" t="s">
        <v>911</v>
      </c>
      <c r="E346" s="107" t="s">
        <v>912</v>
      </c>
      <c r="F346" s="51" t="s">
        <v>4</v>
      </c>
      <c r="G346" s="52" t="s">
        <v>157</v>
      </c>
      <c r="H346" s="96">
        <v>33.64</v>
      </c>
      <c r="I346" s="32"/>
      <c r="J346" s="38">
        <f t="shared" si="10"/>
        <v>0</v>
      </c>
      <c r="K346" s="39" t="str">
        <f t="shared" si="11"/>
        <v>OK</v>
      </c>
      <c r="L346" s="31"/>
      <c r="M346" s="31"/>
      <c r="N346" s="31"/>
      <c r="O346" s="31"/>
      <c r="P346" s="31"/>
      <c r="Q346" s="31"/>
      <c r="R346" s="31"/>
      <c r="S346" s="31"/>
      <c r="T346" s="31"/>
      <c r="U346" s="31"/>
      <c r="V346" s="31"/>
      <c r="W346" s="31"/>
      <c r="X346" s="46"/>
      <c r="Y346" s="46"/>
      <c r="Z346" s="46"/>
      <c r="AA346" s="46"/>
      <c r="AB346" s="46"/>
      <c r="AC346" s="46"/>
    </row>
    <row r="347" spans="1:29" ht="39.950000000000003" customHeight="1" x14ac:dyDescent="0.45">
      <c r="A347" s="140"/>
      <c r="B347" s="152"/>
      <c r="C347" s="67">
        <v>344</v>
      </c>
      <c r="D347" s="78" t="s">
        <v>913</v>
      </c>
      <c r="E347" s="107" t="s">
        <v>914</v>
      </c>
      <c r="F347" s="52" t="s">
        <v>233</v>
      </c>
      <c r="G347" s="52" t="s">
        <v>157</v>
      </c>
      <c r="H347" s="96">
        <v>97.8</v>
      </c>
      <c r="I347" s="32"/>
      <c r="J347" s="38">
        <f t="shared" si="10"/>
        <v>0</v>
      </c>
      <c r="K347" s="39" t="str">
        <f t="shared" si="11"/>
        <v>OK</v>
      </c>
      <c r="L347" s="31"/>
      <c r="M347" s="31"/>
      <c r="N347" s="31"/>
      <c r="O347" s="31"/>
      <c r="P347" s="31"/>
      <c r="Q347" s="31"/>
      <c r="R347" s="31"/>
      <c r="S347" s="31"/>
      <c r="T347" s="31"/>
      <c r="U347" s="31"/>
      <c r="V347" s="31"/>
      <c r="W347" s="31"/>
      <c r="X347" s="46"/>
      <c r="Y347" s="46"/>
      <c r="Z347" s="46"/>
      <c r="AA347" s="46"/>
      <c r="AB347" s="46"/>
      <c r="AC347" s="46"/>
    </row>
    <row r="348" spans="1:29" ht="39.950000000000003" customHeight="1" x14ac:dyDescent="0.45">
      <c r="A348" s="140"/>
      <c r="B348" s="152"/>
      <c r="C348" s="68">
        <v>345</v>
      </c>
      <c r="D348" s="83" t="s">
        <v>915</v>
      </c>
      <c r="E348" s="109" t="s">
        <v>916</v>
      </c>
      <c r="F348" s="42" t="s">
        <v>99</v>
      </c>
      <c r="G348" s="52" t="s">
        <v>157</v>
      </c>
      <c r="H348" s="96">
        <v>16.850000000000001</v>
      </c>
      <c r="I348" s="32"/>
      <c r="J348" s="38">
        <f t="shared" si="10"/>
        <v>0</v>
      </c>
      <c r="K348" s="39" t="str">
        <f t="shared" si="11"/>
        <v>OK</v>
      </c>
      <c r="L348" s="31"/>
      <c r="M348" s="31"/>
      <c r="N348" s="31"/>
      <c r="O348" s="31"/>
      <c r="P348" s="31"/>
      <c r="Q348" s="31"/>
      <c r="R348" s="31"/>
      <c r="S348" s="31"/>
      <c r="T348" s="31"/>
      <c r="U348" s="31"/>
      <c r="V348" s="31"/>
      <c r="W348" s="31"/>
      <c r="X348" s="46"/>
      <c r="Y348" s="46"/>
      <c r="Z348" s="46"/>
      <c r="AA348" s="46"/>
      <c r="AB348" s="46"/>
      <c r="AC348" s="46"/>
    </row>
    <row r="349" spans="1:29" ht="39.950000000000003" customHeight="1" x14ac:dyDescent="0.45">
      <c r="A349" s="140"/>
      <c r="B349" s="152"/>
      <c r="C349" s="68">
        <v>346</v>
      </c>
      <c r="D349" s="85" t="s">
        <v>917</v>
      </c>
      <c r="E349" s="110" t="s">
        <v>918</v>
      </c>
      <c r="F349" s="51" t="s">
        <v>35</v>
      </c>
      <c r="G349" s="52" t="s">
        <v>157</v>
      </c>
      <c r="H349" s="96">
        <v>170.39</v>
      </c>
      <c r="I349" s="32"/>
      <c r="J349" s="38">
        <f t="shared" si="10"/>
        <v>0</v>
      </c>
      <c r="K349" s="39" t="str">
        <f t="shared" si="11"/>
        <v>OK</v>
      </c>
      <c r="L349" s="31"/>
      <c r="M349" s="31"/>
      <c r="N349" s="31"/>
      <c r="O349" s="31"/>
      <c r="P349" s="31"/>
      <c r="Q349" s="31"/>
      <c r="R349" s="31"/>
      <c r="S349" s="31"/>
      <c r="T349" s="31"/>
      <c r="U349" s="31"/>
      <c r="V349" s="31"/>
      <c r="W349" s="31"/>
      <c r="X349" s="46"/>
      <c r="Y349" s="46"/>
      <c r="Z349" s="46"/>
      <c r="AA349" s="46"/>
      <c r="AB349" s="46"/>
      <c r="AC349" s="46"/>
    </row>
    <row r="350" spans="1:29" ht="39.950000000000003" customHeight="1" x14ac:dyDescent="0.45">
      <c r="A350" s="140"/>
      <c r="B350" s="152"/>
      <c r="C350" s="67">
        <v>347</v>
      </c>
      <c r="D350" s="78" t="s">
        <v>919</v>
      </c>
      <c r="E350" s="107" t="s">
        <v>920</v>
      </c>
      <c r="F350" s="52" t="s">
        <v>35</v>
      </c>
      <c r="G350" s="52" t="s">
        <v>157</v>
      </c>
      <c r="H350" s="96">
        <v>188</v>
      </c>
      <c r="I350" s="32"/>
      <c r="J350" s="38">
        <f t="shared" si="10"/>
        <v>0</v>
      </c>
      <c r="K350" s="39" t="str">
        <f t="shared" si="11"/>
        <v>OK</v>
      </c>
      <c r="L350" s="31"/>
      <c r="M350" s="31"/>
      <c r="N350" s="31"/>
      <c r="O350" s="31"/>
      <c r="P350" s="31"/>
      <c r="Q350" s="31"/>
      <c r="R350" s="31"/>
      <c r="S350" s="31"/>
      <c r="T350" s="31"/>
      <c r="U350" s="31"/>
      <c r="V350" s="31"/>
      <c r="W350" s="31"/>
      <c r="X350" s="46"/>
      <c r="Y350" s="46"/>
      <c r="Z350" s="46"/>
      <c r="AA350" s="46"/>
      <c r="AB350" s="46"/>
      <c r="AC350" s="46"/>
    </row>
    <row r="351" spans="1:29" ht="39.950000000000003" customHeight="1" x14ac:dyDescent="0.45">
      <c r="A351" s="141"/>
      <c r="B351" s="153"/>
      <c r="C351" s="67">
        <v>348</v>
      </c>
      <c r="D351" s="78" t="s">
        <v>921</v>
      </c>
      <c r="E351" s="107" t="s">
        <v>920</v>
      </c>
      <c r="F351" s="52" t="s">
        <v>233</v>
      </c>
      <c r="G351" s="52" t="s">
        <v>157</v>
      </c>
      <c r="H351" s="96">
        <v>188</v>
      </c>
      <c r="I351" s="32"/>
      <c r="J351" s="38">
        <f t="shared" si="10"/>
        <v>0</v>
      </c>
      <c r="K351" s="39" t="str">
        <f t="shared" si="11"/>
        <v>OK</v>
      </c>
      <c r="L351" s="31"/>
      <c r="M351" s="31"/>
      <c r="N351" s="31"/>
      <c r="O351" s="31"/>
      <c r="P351" s="31"/>
      <c r="Q351" s="31"/>
      <c r="R351" s="31"/>
      <c r="S351" s="31"/>
      <c r="T351" s="31"/>
      <c r="U351" s="31"/>
      <c r="V351" s="31"/>
      <c r="W351" s="31"/>
      <c r="X351" s="46"/>
      <c r="Y351" s="46"/>
      <c r="Z351" s="46"/>
      <c r="AA351" s="46"/>
      <c r="AB351" s="46"/>
      <c r="AC351" s="46"/>
    </row>
    <row r="352" spans="1:29" ht="39.950000000000003" customHeight="1" x14ac:dyDescent="0.45">
      <c r="A352" s="154">
        <v>7</v>
      </c>
      <c r="B352" s="159" t="s">
        <v>922</v>
      </c>
      <c r="C352" s="66">
        <v>349</v>
      </c>
      <c r="D352" s="75" t="s">
        <v>488</v>
      </c>
      <c r="E352" s="115" t="s">
        <v>923</v>
      </c>
      <c r="F352" s="49" t="s">
        <v>35</v>
      </c>
      <c r="G352" s="49" t="s">
        <v>40</v>
      </c>
      <c r="H352" s="94">
        <v>32</v>
      </c>
      <c r="I352" s="32">
        <v>15</v>
      </c>
      <c r="J352" s="38">
        <f t="shared" si="10"/>
        <v>15</v>
      </c>
      <c r="K352" s="39" t="str">
        <f t="shared" si="11"/>
        <v>OK</v>
      </c>
      <c r="L352" s="31"/>
      <c r="M352" s="31"/>
      <c r="N352" s="31"/>
      <c r="O352" s="31"/>
      <c r="P352" s="31"/>
      <c r="Q352" s="31"/>
      <c r="R352" s="31"/>
      <c r="S352" s="31"/>
      <c r="T352" s="31"/>
      <c r="U352" s="31"/>
      <c r="V352" s="31"/>
      <c r="W352" s="31"/>
      <c r="X352" s="46"/>
      <c r="Y352" s="46"/>
      <c r="Z352" s="46"/>
      <c r="AA352" s="46"/>
      <c r="AB352" s="46"/>
      <c r="AC352" s="46"/>
    </row>
    <row r="353" spans="1:29" ht="39.950000000000003" customHeight="1" x14ac:dyDescent="0.45">
      <c r="A353" s="155"/>
      <c r="B353" s="157"/>
      <c r="C353" s="66">
        <v>350</v>
      </c>
      <c r="D353" s="75" t="s">
        <v>235</v>
      </c>
      <c r="E353" s="115" t="s">
        <v>924</v>
      </c>
      <c r="F353" s="49" t="s">
        <v>35</v>
      </c>
      <c r="G353" s="49" t="s">
        <v>40</v>
      </c>
      <c r="H353" s="94">
        <v>35</v>
      </c>
      <c r="I353" s="32">
        <v>6</v>
      </c>
      <c r="J353" s="38">
        <f t="shared" si="10"/>
        <v>6</v>
      </c>
      <c r="K353" s="39" t="str">
        <f t="shared" si="11"/>
        <v>OK</v>
      </c>
      <c r="L353" s="31"/>
      <c r="M353" s="31"/>
      <c r="N353" s="31"/>
      <c r="O353" s="31"/>
      <c r="P353" s="31"/>
      <c r="Q353" s="31"/>
      <c r="R353" s="31"/>
      <c r="S353" s="31"/>
      <c r="T353" s="31"/>
      <c r="U353" s="31"/>
      <c r="V353" s="31"/>
      <c r="W353" s="31"/>
      <c r="X353" s="46"/>
      <c r="Y353" s="46"/>
      <c r="Z353" s="46"/>
      <c r="AA353" s="46"/>
      <c r="AB353" s="46"/>
      <c r="AC353" s="46"/>
    </row>
    <row r="354" spans="1:29" ht="39.950000000000003" customHeight="1" x14ac:dyDescent="0.45">
      <c r="A354" s="155"/>
      <c r="B354" s="157"/>
      <c r="C354" s="66">
        <v>351</v>
      </c>
      <c r="D354" s="75" t="s">
        <v>925</v>
      </c>
      <c r="E354" s="115" t="s">
        <v>926</v>
      </c>
      <c r="F354" s="49" t="s">
        <v>35</v>
      </c>
      <c r="G354" s="49" t="s">
        <v>40</v>
      </c>
      <c r="H354" s="94">
        <v>78.78</v>
      </c>
      <c r="I354" s="32"/>
      <c r="J354" s="38">
        <f t="shared" si="10"/>
        <v>0</v>
      </c>
      <c r="K354" s="39" t="str">
        <f t="shared" si="11"/>
        <v>OK</v>
      </c>
      <c r="L354" s="31"/>
      <c r="M354" s="31"/>
      <c r="N354" s="31"/>
      <c r="O354" s="31"/>
      <c r="P354" s="31"/>
      <c r="Q354" s="31"/>
      <c r="R354" s="31"/>
      <c r="S354" s="31"/>
      <c r="T354" s="31"/>
      <c r="U354" s="31"/>
      <c r="V354" s="31"/>
      <c r="W354" s="31"/>
      <c r="X354" s="46"/>
      <c r="Y354" s="46"/>
      <c r="Z354" s="46"/>
      <c r="AA354" s="46"/>
      <c r="AB354" s="46"/>
      <c r="AC354" s="46"/>
    </row>
    <row r="355" spans="1:29" ht="39.950000000000003" customHeight="1" x14ac:dyDescent="0.45">
      <c r="A355" s="155"/>
      <c r="B355" s="157"/>
      <c r="C355" s="66">
        <v>352</v>
      </c>
      <c r="D355" s="75" t="s">
        <v>236</v>
      </c>
      <c r="E355" s="115" t="s">
        <v>927</v>
      </c>
      <c r="F355" s="49" t="s">
        <v>35</v>
      </c>
      <c r="G355" s="49" t="s">
        <v>40</v>
      </c>
      <c r="H355" s="94">
        <v>19.13</v>
      </c>
      <c r="I355" s="32">
        <v>8</v>
      </c>
      <c r="J355" s="38">
        <f t="shared" si="10"/>
        <v>8</v>
      </c>
      <c r="K355" s="39" t="str">
        <f t="shared" si="11"/>
        <v>OK</v>
      </c>
      <c r="L355" s="31"/>
      <c r="M355" s="31"/>
      <c r="N355" s="31"/>
      <c r="O355" s="31"/>
      <c r="P355" s="31"/>
      <c r="Q355" s="31"/>
      <c r="R355" s="31"/>
      <c r="S355" s="31"/>
      <c r="T355" s="31"/>
      <c r="U355" s="31"/>
      <c r="V355" s="31"/>
      <c r="W355" s="31"/>
      <c r="X355" s="46"/>
      <c r="Y355" s="46"/>
      <c r="Z355" s="46"/>
      <c r="AA355" s="46"/>
      <c r="AB355" s="46"/>
      <c r="AC355" s="46"/>
    </row>
    <row r="356" spans="1:29" ht="39.950000000000003" customHeight="1" x14ac:dyDescent="0.45">
      <c r="A356" s="155"/>
      <c r="B356" s="157"/>
      <c r="C356" s="66">
        <v>353</v>
      </c>
      <c r="D356" s="75" t="s">
        <v>928</v>
      </c>
      <c r="E356" s="115" t="s">
        <v>929</v>
      </c>
      <c r="F356" s="49" t="s">
        <v>35</v>
      </c>
      <c r="G356" s="49" t="s">
        <v>40</v>
      </c>
      <c r="H356" s="94">
        <v>25.24</v>
      </c>
      <c r="I356" s="32">
        <v>20</v>
      </c>
      <c r="J356" s="38">
        <f t="shared" si="10"/>
        <v>20</v>
      </c>
      <c r="K356" s="39" t="str">
        <f t="shared" si="11"/>
        <v>OK</v>
      </c>
      <c r="L356" s="31"/>
      <c r="M356" s="31"/>
      <c r="N356" s="31"/>
      <c r="O356" s="31"/>
      <c r="P356" s="31"/>
      <c r="Q356" s="31"/>
      <c r="R356" s="31"/>
      <c r="S356" s="31"/>
      <c r="T356" s="31"/>
      <c r="U356" s="31"/>
      <c r="V356" s="31"/>
      <c r="W356" s="31"/>
      <c r="X356" s="46"/>
      <c r="Y356" s="46"/>
      <c r="Z356" s="46"/>
      <c r="AA356" s="46"/>
      <c r="AB356" s="46"/>
      <c r="AC356" s="46"/>
    </row>
    <row r="357" spans="1:29" ht="39.950000000000003" customHeight="1" x14ac:dyDescent="0.45">
      <c r="A357" s="155"/>
      <c r="B357" s="157"/>
      <c r="C357" s="66">
        <v>354</v>
      </c>
      <c r="D357" s="75" t="s">
        <v>489</v>
      </c>
      <c r="E357" s="115" t="s">
        <v>930</v>
      </c>
      <c r="F357" s="49" t="s">
        <v>35</v>
      </c>
      <c r="G357" s="49" t="s">
        <v>40</v>
      </c>
      <c r="H357" s="94">
        <v>68.48</v>
      </c>
      <c r="I357" s="32">
        <v>8</v>
      </c>
      <c r="J357" s="38">
        <f t="shared" si="10"/>
        <v>8</v>
      </c>
      <c r="K357" s="39" t="str">
        <f t="shared" si="11"/>
        <v>OK</v>
      </c>
      <c r="L357" s="31"/>
      <c r="M357" s="31"/>
      <c r="N357" s="31"/>
      <c r="O357" s="31"/>
      <c r="P357" s="31"/>
      <c r="Q357" s="31"/>
      <c r="R357" s="31"/>
      <c r="S357" s="31"/>
      <c r="T357" s="31"/>
      <c r="U357" s="31"/>
      <c r="V357" s="31"/>
      <c r="W357" s="31"/>
      <c r="X357" s="46"/>
      <c r="Y357" s="46"/>
      <c r="Z357" s="46"/>
      <c r="AA357" s="46"/>
      <c r="AB357" s="46"/>
      <c r="AC357" s="46"/>
    </row>
    <row r="358" spans="1:29" ht="39.950000000000003" customHeight="1" x14ac:dyDescent="0.45">
      <c r="A358" s="155"/>
      <c r="B358" s="157"/>
      <c r="C358" s="66">
        <v>355</v>
      </c>
      <c r="D358" s="75" t="s">
        <v>237</v>
      </c>
      <c r="E358" s="115" t="s">
        <v>931</v>
      </c>
      <c r="F358" s="49" t="s">
        <v>35</v>
      </c>
      <c r="G358" s="49" t="s">
        <v>40</v>
      </c>
      <c r="H358" s="94">
        <v>55</v>
      </c>
      <c r="I358" s="32">
        <v>5</v>
      </c>
      <c r="J358" s="38">
        <f t="shared" si="10"/>
        <v>5</v>
      </c>
      <c r="K358" s="39" t="str">
        <f t="shared" si="11"/>
        <v>OK</v>
      </c>
      <c r="L358" s="31"/>
      <c r="M358" s="31"/>
      <c r="N358" s="31"/>
      <c r="O358" s="31"/>
      <c r="P358" s="31"/>
      <c r="Q358" s="31"/>
      <c r="R358" s="31"/>
      <c r="S358" s="31"/>
      <c r="T358" s="31"/>
      <c r="U358" s="31"/>
      <c r="V358" s="31"/>
      <c r="W358" s="31"/>
      <c r="X358" s="46"/>
      <c r="Y358" s="46"/>
      <c r="Z358" s="46"/>
      <c r="AA358" s="46"/>
      <c r="AB358" s="46"/>
      <c r="AC358" s="46"/>
    </row>
    <row r="359" spans="1:29" ht="39.950000000000003" customHeight="1" x14ac:dyDescent="0.45">
      <c r="A359" s="155"/>
      <c r="B359" s="157"/>
      <c r="C359" s="66">
        <v>356</v>
      </c>
      <c r="D359" s="75" t="s">
        <v>238</v>
      </c>
      <c r="E359" s="115" t="s">
        <v>932</v>
      </c>
      <c r="F359" s="49" t="s">
        <v>35</v>
      </c>
      <c r="G359" s="49" t="s">
        <v>40</v>
      </c>
      <c r="H359" s="94">
        <v>45.23</v>
      </c>
      <c r="I359" s="32">
        <v>5</v>
      </c>
      <c r="J359" s="38">
        <f t="shared" si="10"/>
        <v>5</v>
      </c>
      <c r="K359" s="39" t="str">
        <f t="shared" si="11"/>
        <v>OK</v>
      </c>
      <c r="L359" s="31"/>
      <c r="M359" s="31"/>
      <c r="N359" s="31"/>
      <c r="O359" s="31"/>
      <c r="P359" s="31"/>
      <c r="Q359" s="31"/>
      <c r="R359" s="31"/>
      <c r="S359" s="31"/>
      <c r="T359" s="31"/>
      <c r="U359" s="31"/>
      <c r="V359" s="31"/>
      <c r="W359" s="31"/>
      <c r="X359" s="46"/>
      <c r="Y359" s="46"/>
      <c r="Z359" s="46"/>
      <c r="AA359" s="46"/>
      <c r="AB359" s="46"/>
      <c r="AC359" s="46"/>
    </row>
    <row r="360" spans="1:29" ht="39.950000000000003" customHeight="1" x14ac:dyDescent="0.45">
      <c r="A360" s="155"/>
      <c r="B360" s="157"/>
      <c r="C360" s="66">
        <v>357</v>
      </c>
      <c r="D360" s="75" t="s">
        <v>239</v>
      </c>
      <c r="E360" s="115" t="s">
        <v>933</v>
      </c>
      <c r="F360" s="49" t="s">
        <v>35</v>
      </c>
      <c r="G360" s="49" t="s">
        <v>40</v>
      </c>
      <c r="H360" s="94">
        <v>36.6</v>
      </c>
      <c r="I360" s="32">
        <v>5</v>
      </c>
      <c r="J360" s="38">
        <f t="shared" si="10"/>
        <v>5</v>
      </c>
      <c r="K360" s="39" t="str">
        <f t="shared" si="11"/>
        <v>OK</v>
      </c>
      <c r="L360" s="31"/>
      <c r="M360" s="31"/>
      <c r="N360" s="31"/>
      <c r="O360" s="31"/>
      <c r="P360" s="31"/>
      <c r="Q360" s="31"/>
      <c r="R360" s="31"/>
      <c r="S360" s="31"/>
      <c r="T360" s="31"/>
      <c r="U360" s="31"/>
      <c r="V360" s="31"/>
      <c r="W360" s="31"/>
      <c r="X360" s="46"/>
      <c r="Y360" s="46"/>
      <c r="Z360" s="46"/>
      <c r="AA360" s="46"/>
      <c r="AB360" s="46"/>
      <c r="AC360" s="46"/>
    </row>
    <row r="361" spans="1:29" ht="39.950000000000003" customHeight="1" x14ac:dyDescent="0.45">
      <c r="A361" s="155"/>
      <c r="B361" s="157"/>
      <c r="C361" s="66">
        <v>358</v>
      </c>
      <c r="D361" s="75" t="s">
        <v>240</v>
      </c>
      <c r="E361" s="115" t="s">
        <v>930</v>
      </c>
      <c r="F361" s="49"/>
      <c r="G361" s="49" t="s">
        <v>40</v>
      </c>
      <c r="H361" s="94">
        <v>61.63</v>
      </c>
      <c r="I361" s="32">
        <v>5</v>
      </c>
      <c r="J361" s="38">
        <f t="shared" si="10"/>
        <v>5</v>
      </c>
      <c r="K361" s="39" t="str">
        <f t="shared" si="11"/>
        <v>OK</v>
      </c>
      <c r="L361" s="31"/>
      <c r="M361" s="31"/>
      <c r="N361" s="31"/>
      <c r="O361" s="31"/>
      <c r="P361" s="31"/>
      <c r="Q361" s="31"/>
      <c r="R361" s="31"/>
      <c r="S361" s="31"/>
      <c r="T361" s="31"/>
      <c r="U361" s="31"/>
      <c r="V361" s="31"/>
      <c r="W361" s="31"/>
      <c r="X361" s="46"/>
      <c r="Y361" s="46"/>
      <c r="Z361" s="46"/>
      <c r="AA361" s="46"/>
      <c r="AB361" s="46"/>
      <c r="AC361" s="46"/>
    </row>
    <row r="362" spans="1:29" ht="39.950000000000003" customHeight="1" x14ac:dyDescent="0.45">
      <c r="A362" s="155"/>
      <c r="B362" s="157"/>
      <c r="C362" s="66">
        <v>359</v>
      </c>
      <c r="D362" s="75" t="s">
        <v>241</v>
      </c>
      <c r="E362" s="115" t="s">
        <v>934</v>
      </c>
      <c r="F362" s="49" t="s">
        <v>35</v>
      </c>
      <c r="G362" s="49" t="s">
        <v>40</v>
      </c>
      <c r="H362" s="94">
        <v>5.7</v>
      </c>
      <c r="I362" s="32">
        <v>4</v>
      </c>
      <c r="J362" s="38">
        <f t="shared" si="10"/>
        <v>4</v>
      </c>
      <c r="K362" s="39" t="str">
        <f t="shared" si="11"/>
        <v>OK</v>
      </c>
      <c r="L362" s="31"/>
      <c r="M362" s="31"/>
      <c r="N362" s="31"/>
      <c r="O362" s="31"/>
      <c r="P362" s="31"/>
      <c r="Q362" s="31"/>
      <c r="R362" s="31"/>
      <c r="S362" s="31"/>
      <c r="T362" s="31"/>
      <c r="U362" s="31"/>
      <c r="V362" s="31"/>
      <c r="W362" s="31"/>
      <c r="X362" s="46"/>
      <c r="Y362" s="46"/>
      <c r="Z362" s="46"/>
      <c r="AA362" s="46"/>
      <c r="AB362" s="46"/>
      <c r="AC362" s="46"/>
    </row>
    <row r="363" spans="1:29" ht="39.950000000000003" customHeight="1" x14ac:dyDescent="0.45">
      <c r="A363" s="155"/>
      <c r="B363" s="157"/>
      <c r="C363" s="66">
        <v>360</v>
      </c>
      <c r="D363" s="75" t="s">
        <v>242</v>
      </c>
      <c r="E363" s="115" t="s">
        <v>935</v>
      </c>
      <c r="F363" s="49" t="s">
        <v>35</v>
      </c>
      <c r="G363" s="49" t="s">
        <v>40</v>
      </c>
      <c r="H363" s="94">
        <v>69.02</v>
      </c>
      <c r="I363" s="32"/>
      <c r="J363" s="38">
        <f t="shared" si="10"/>
        <v>0</v>
      </c>
      <c r="K363" s="39" t="str">
        <f t="shared" si="11"/>
        <v>OK</v>
      </c>
      <c r="L363" s="31"/>
      <c r="M363" s="31"/>
      <c r="N363" s="31"/>
      <c r="O363" s="31"/>
      <c r="P363" s="31"/>
      <c r="Q363" s="31"/>
      <c r="R363" s="31"/>
      <c r="S363" s="31"/>
      <c r="T363" s="31"/>
      <c r="U363" s="31"/>
      <c r="V363" s="31"/>
      <c r="W363" s="31"/>
      <c r="X363" s="46"/>
      <c r="Y363" s="46"/>
      <c r="Z363" s="46"/>
      <c r="AA363" s="46"/>
      <c r="AB363" s="46"/>
      <c r="AC363" s="46"/>
    </row>
    <row r="364" spans="1:29" ht="39.950000000000003" customHeight="1" x14ac:dyDescent="0.45">
      <c r="A364" s="155"/>
      <c r="B364" s="157"/>
      <c r="C364" s="66">
        <v>361</v>
      </c>
      <c r="D364" s="75" t="s">
        <v>243</v>
      </c>
      <c r="E364" s="115" t="s">
        <v>936</v>
      </c>
      <c r="F364" s="49" t="s">
        <v>4</v>
      </c>
      <c r="G364" s="49" t="s">
        <v>40</v>
      </c>
      <c r="H364" s="94">
        <v>61.88</v>
      </c>
      <c r="I364" s="32"/>
      <c r="J364" s="38">
        <f t="shared" si="10"/>
        <v>0</v>
      </c>
      <c r="K364" s="39" t="str">
        <f t="shared" si="11"/>
        <v>OK</v>
      </c>
      <c r="L364" s="31"/>
      <c r="M364" s="31"/>
      <c r="N364" s="31"/>
      <c r="O364" s="31"/>
      <c r="P364" s="31"/>
      <c r="Q364" s="31"/>
      <c r="R364" s="31"/>
      <c r="S364" s="31"/>
      <c r="T364" s="31"/>
      <c r="U364" s="31"/>
      <c r="V364" s="31"/>
      <c r="W364" s="31"/>
      <c r="X364" s="46"/>
      <c r="Y364" s="46"/>
      <c r="Z364" s="46"/>
      <c r="AA364" s="46"/>
      <c r="AB364" s="46"/>
      <c r="AC364" s="46"/>
    </row>
    <row r="365" spans="1:29" ht="39.950000000000003" customHeight="1" x14ac:dyDescent="0.45">
      <c r="A365" s="155"/>
      <c r="B365" s="157"/>
      <c r="C365" s="66">
        <v>362</v>
      </c>
      <c r="D365" s="75" t="s">
        <v>439</v>
      </c>
      <c r="E365" s="115" t="s">
        <v>937</v>
      </c>
      <c r="F365" s="49" t="s">
        <v>437</v>
      </c>
      <c r="G365" s="49" t="s">
        <v>40</v>
      </c>
      <c r="H365" s="94">
        <v>2</v>
      </c>
      <c r="I365" s="32"/>
      <c r="J365" s="38">
        <f t="shared" si="10"/>
        <v>0</v>
      </c>
      <c r="K365" s="39" t="str">
        <f t="shared" si="11"/>
        <v>OK</v>
      </c>
      <c r="L365" s="31"/>
      <c r="M365" s="31"/>
      <c r="N365" s="31"/>
      <c r="O365" s="31"/>
      <c r="P365" s="31"/>
      <c r="Q365" s="31"/>
      <c r="R365" s="31"/>
      <c r="S365" s="31"/>
      <c r="T365" s="31"/>
      <c r="U365" s="31"/>
      <c r="V365" s="31"/>
      <c r="W365" s="31"/>
      <c r="X365" s="46"/>
      <c r="Y365" s="46"/>
      <c r="Z365" s="46"/>
      <c r="AA365" s="46"/>
      <c r="AB365" s="46"/>
      <c r="AC365" s="46"/>
    </row>
    <row r="366" spans="1:29" ht="39.950000000000003" customHeight="1" x14ac:dyDescent="0.45">
      <c r="A366" s="155"/>
      <c r="B366" s="157"/>
      <c r="C366" s="66">
        <v>363</v>
      </c>
      <c r="D366" s="75" t="s">
        <v>490</v>
      </c>
      <c r="E366" s="115" t="s">
        <v>938</v>
      </c>
      <c r="F366" s="49" t="s">
        <v>35</v>
      </c>
      <c r="G366" s="49" t="s">
        <v>40</v>
      </c>
      <c r="H366" s="94">
        <v>45</v>
      </c>
      <c r="I366" s="32"/>
      <c r="J366" s="38">
        <f t="shared" si="10"/>
        <v>0</v>
      </c>
      <c r="K366" s="39" t="str">
        <f t="shared" si="11"/>
        <v>OK</v>
      </c>
      <c r="L366" s="31"/>
      <c r="M366" s="31"/>
      <c r="N366" s="31"/>
      <c r="O366" s="31"/>
      <c r="P366" s="31"/>
      <c r="Q366" s="31"/>
      <c r="R366" s="31"/>
      <c r="S366" s="31"/>
      <c r="T366" s="31"/>
      <c r="U366" s="31"/>
      <c r="V366" s="31"/>
      <c r="W366" s="31"/>
      <c r="X366" s="46"/>
      <c r="Y366" s="46"/>
      <c r="Z366" s="46"/>
      <c r="AA366" s="46"/>
      <c r="AB366" s="46"/>
      <c r="AC366" s="46"/>
    </row>
    <row r="367" spans="1:29" ht="39.950000000000003" customHeight="1" x14ac:dyDescent="0.45">
      <c r="A367" s="155"/>
      <c r="B367" s="157"/>
      <c r="C367" s="66">
        <v>364</v>
      </c>
      <c r="D367" s="75" t="s">
        <v>244</v>
      </c>
      <c r="E367" s="115" t="s">
        <v>939</v>
      </c>
      <c r="F367" s="49" t="s">
        <v>35</v>
      </c>
      <c r="G367" s="49" t="s">
        <v>40</v>
      </c>
      <c r="H367" s="94">
        <v>54.67</v>
      </c>
      <c r="I367" s="32"/>
      <c r="J367" s="38">
        <f t="shared" si="10"/>
        <v>0</v>
      </c>
      <c r="K367" s="39" t="str">
        <f t="shared" si="11"/>
        <v>OK</v>
      </c>
      <c r="L367" s="31"/>
      <c r="M367" s="31"/>
      <c r="N367" s="31"/>
      <c r="O367" s="31"/>
      <c r="P367" s="31"/>
      <c r="Q367" s="31"/>
      <c r="R367" s="31"/>
      <c r="S367" s="31"/>
      <c r="T367" s="31"/>
      <c r="U367" s="31"/>
      <c r="V367" s="31"/>
      <c r="W367" s="31"/>
      <c r="X367" s="46"/>
      <c r="Y367" s="46"/>
      <c r="Z367" s="46"/>
      <c r="AA367" s="46"/>
      <c r="AB367" s="46"/>
      <c r="AC367" s="46"/>
    </row>
    <row r="368" spans="1:29" ht="39.950000000000003" customHeight="1" x14ac:dyDescent="0.45">
      <c r="A368" s="155"/>
      <c r="B368" s="157"/>
      <c r="C368" s="66">
        <v>365</v>
      </c>
      <c r="D368" s="75" t="s">
        <v>245</v>
      </c>
      <c r="E368" s="115" t="s">
        <v>939</v>
      </c>
      <c r="F368" s="49" t="s">
        <v>35</v>
      </c>
      <c r="G368" s="49" t="s">
        <v>40</v>
      </c>
      <c r="H368" s="94">
        <v>86</v>
      </c>
      <c r="I368" s="32">
        <v>5</v>
      </c>
      <c r="J368" s="38">
        <f t="shared" si="10"/>
        <v>5</v>
      </c>
      <c r="K368" s="39" t="str">
        <f t="shared" si="11"/>
        <v>OK</v>
      </c>
      <c r="L368" s="31"/>
      <c r="M368" s="31"/>
      <c r="N368" s="31"/>
      <c r="O368" s="31"/>
      <c r="P368" s="31"/>
      <c r="Q368" s="31"/>
      <c r="R368" s="31"/>
      <c r="S368" s="31"/>
      <c r="T368" s="31"/>
      <c r="U368" s="31"/>
      <c r="V368" s="31"/>
      <c r="W368" s="31"/>
      <c r="X368" s="46"/>
      <c r="Y368" s="46"/>
      <c r="Z368" s="46"/>
      <c r="AA368" s="46"/>
      <c r="AB368" s="46"/>
      <c r="AC368" s="46"/>
    </row>
    <row r="369" spans="1:29" ht="39.950000000000003" customHeight="1" x14ac:dyDescent="0.45">
      <c r="A369" s="155"/>
      <c r="B369" s="157"/>
      <c r="C369" s="66">
        <v>366</v>
      </c>
      <c r="D369" s="75" t="s">
        <v>246</v>
      </c>
      <c r="E369" s="115" t="s">
        <v>939</v>
      </c>
      <c r="F369" s="49" t="s">
        <v>35</v>
      </c>
      <c r="G369" s="49" t="s">
        <v>40</v>
      </c>
      <c r="H369" s="94">
        <v>88</v>
      </c>
      <c r="I369" s="32"/>
      <c r="J369" s="38">
        <f t="shared" si="10"/>
        <v>0</v>
      </c>
      <c r="K369" s="39" t="str">
        <f t="shared" si="11"/>
        <v>OK</v>
      </c>
      <c r="L369" s="31"/>
      <c r="M369" s="31"/>
      <c r="N369" s="31"/>
      <c r="O369" s="31"/>
      <c r="P369" s="31"/>
      <c r="Q369" s="31"/>
      <c r="R369" s="31"/>
      <c r="S369" s="31"/>
      <c r="T369" s="31"/>
      <c r="U369" s="31"/>
      <c r="V369" s="31"/>
      <c r="W369" s="31"/>
      <c r="X369" s="46"/>
      <c r="Y369" s="46"/>
      <c r="Z369" s="46"/>
      <c r="AA369" s="46"/>
      <c r="AB369" s="46"/>
      <c r="AC369" s="46"/>
    </row>
    <row r="370" spans="1:29" ht="39.950000000000003" customHeight="1" x14ac:dyDescent="0.45">
      <c r="A370" s="155"/>
      <c r="B370" s="157"/>
      <c r="C370" s="66">
        <v>367</v>
      </c>
      <c r="D370" s="75" t="s">
        <v>247</v>
      </c>
      <c r="E370" s="115" t="s">
        <v>939</v>
      </c>
      <c r="F370" s="49" t="s">
        <v>35</v>
      </c>
      <c r="G370" s="49" t="s">
        <v>40</v>
      </c>
      <c r="H370" s="94">
        <v>88</v>
      </c>
      <c r="I370" s="32">
        <v>10</v>
      </c>
      <c r="J370" s="38">
        <f t="shared" si="10"/>
        <v>10</v>
      </c>
      <c r="K370" s="39" t="str">
        <f t="shared" si="11"/>
        <v>OK</v>
      </c>
      <c r="L370" s="31"/>
      <c r="M370" s="31"/>
      <c r="N370" s="31"/>
      <c r="O370" s="31"/>
      <c r="P370" s="31"/>
      <c r="Q370" s="31"/>
      <c r="R370" s="31"/>
      <c r="S370" s="31"/>
      <c r="T370" s="31"/>
      <c r="U370" s="31"/>
      <c r="V370" s="31"/>
      <c r="W370" s="31"/>
      <c r="X370" s="46"/>
      <c r="Y370" s="46"/>
      <c r="Z370" s="46"/>
      <c r="AA370" s="46"/>
      <c r="AB370" s="46"/>
      <c r="AC370" s="46"/>
    </row>
    <row r="371" spans="1:29" ht="39.950000000000003" customHeight="1" x14ac:dyDescent="0.45">
      <c r="A371" s="155"/>
      <c r="B371" s="157"/>
      <c r="C371" s="66">
        <v>368</v>
      </c>
      <c r="D371" s="75" t="s">
        <v>248</v>
      </c>
      <c r="E371" s="115" t="s">
        <v>940</v>
      </c>
      <c r="F371" s="49" t="s">
        <v>35</v>
      </c>
      <c r="G371" s="49" t="s">
        <v>40</v>
      </c>
      <c r="H371" s="94">
        <v>6.87</v>
      </c>
      <c r="I371" s="32">
        <v>5</v>
      </c>
      <c r="J371" s="38">
        <f t="shared" si="10"/>
        <v>5</v>
      </c>
      <c r="K371" s="39" t="str">
        <f t="shared" si="11"/>
        <v>OK</v>
      </c>
      <c r="L371" s="31"/>
      <c r="M371" s="31"/>
      <c r="N371" s="31"/>
      <c r="O371" s="31"/>
      <c r="P371" s="31"/>
      <c r="Q371" s="31"/>
      <c r="R371" s="31"/>
      <c r="S371" s="31"/>
      <c r="T371" s="31"/>
      <c r="U371" s="31"/>
      <c r="V371" s="31"/>
      <c r="W371" s="31"/>
      <c r="X371" s="46"/>
      <c r="Y371" s="46"/>
      <c r="Z371" s="46"/>
      <c r="AA371" s="46"/>
      <c r="AB371" s="46"/>
      <c r="AC371" s="46"/>
    </row>
    <row r="372" spans="1:29" ht="39.950000000000003" customHeight="1" x14ac:dyDescent="0.45">
      <c r="A372" s="155"/>
      <c r="B372" s="157"/>
      <c r="C372" s="66">
        <v>369</v>
      </c>
      <c r="D372" s="75" t="s">
        <v>249</v>
      </c>
      <c r="E372" s="115" t="s">
        <v>941</v>
      </c>
      <c r="F372" s="49" t="s">
        <v>35</v>
      </c>
      <c r="G372" s="49" t="s">
        <v>40</v>
      </c>
      <c r="H372" s="94">
        <v>2.75</v>
      </c>
      <c r="I372" s="32"/>
      <c r="J372" s="38">
        <f t="shared" si="10"/>
        <v>0</v>
      </c>
      <c r="K372" s="39" t="str">
        <f t="shared" si="11"/>
        <v>OK</v>
      </c>
      <c r="L372" s="31"/>
      <c r="M372" s="31"/>
      <c r="N372" s="31"/>
      <c r="O372" s="31"/>
      <c r="P372" s="31"/>
      <c r="Q372" s="31"/>
      <c r="R372" s="31"/>
      <c r="S372" s="31"/>
      <c r="T372" s="31"/>
      <c r="U372" s="31"/>
      <c r="V372" s="31"/>
      <c r="W372" s="31"/>
      <c r="X372" s="46"/>
      <c r="Y372" s="46"/>
      <c r="Z372" s="46"/>
      <c r="AA372" s="46"/>
      <c r="AB372" s="46"/>
      <c r="AC372" s="46"/>
    </row>
    <row r="373" spans="1:29" ht="39.950000000000003" customHeight="1" x14ac:dyDescent="0.45">
      <c r="A373" s="155"/>
      <c r="B373" s="157"/>
      <c r="C373" s="66">
        <v>370</v>
      </c>
      <c r="D373" s="75" t="s">
        <v>250</v>
      </c>
      <c r="E373" s="115" t="s">
        <v>941</v>
      </c>
      <c r="F373" s="49" t="s">
        <v>35</v>
      </c>
      <c r="G373" s="49" t="s">
        <v>40</v>
      </c>
      <c r="H373" s="94">
        <v>2.56</v>
      </c>
      <c r="I373" s="32"/>
      <c r="J373" s="38">
        <f t="shared" si="10"/>
        <v>0</v>
      </c>
      <c r="K373" s="39" t="str">
        <f t="shared" si="11"/>
        <v>OK</v>
      </c>
      <c r="L373" s="31"/>
      <c r="M373" s="31"/>
      <c r="N373" s="31"/>
      <c r="O373" s="31"/>
      <c r="P373" s="31"/>
      <c r="Q373" s="31"/>
      <c r="R373" s="31"/>
      <c r="S373" s="31"/>
      <c r="T373" s="31"/>
      <c r="U373" s="31"/>
      <c r="V373" s="31"/>
      <c r="W373" s="31"/>
      <c r="X373" s="46"/>
      <c r="Y373" s="46"/>
      <c r="Z373" s="46"/>
      <c r="AA373" s="46"/>
      <c r="AB373" s="46"/>
      <c r="AC373" s="46"/>
    </row>
    <row r="374" spans="1:29" ht="39.950000000000003" customHeight="1" x14ac:dyDescent="0.45">
      <c r="A374" s="155"/>
      <c r="B374" s="157"/>
      <c r="C374" s="63">
        <v>371</v>
      </c>
      <c r="D374" s="75" t="s">
        <v>251</v>
      </c>
      <c r="E374" s="115" t="s">
        <v>942</v>
      </c>
      <c r="F374" s="49" t="s">
        <v>99</v>
      </c>
      <c r="G374" s="49" t="s">
        <v>40</v>
      </c>
      <c r="H374" s="94">
        <v>24</v>
      </c>
      <c r="I374" s="32">
        <v>4</v>
      </c>
      <c r="J374" s="38">
        <f t="shared" si="10"/>
        <v>4</v>
      </c>
      <c r="K374" s="39" t="str">
        <f t="shared" si="11"/>
        <v>OK</v>
      </c>
      <c r="L374" s="31"/>
      <c r="M374" s="31"/>
      <c r="N374" s="31"/>
      <c r="O374" s="31"/>
      <c r="P374" s="31"/>
      <c r="Q374" s="31"/>
      <c r="R374" s="31"/>
      <c r="S374" s="31"/>
      <c r="T374" s="31"/>
      <c r="U374" s="31"/>
      <c r="V374" s="31"/>
      <c r="W374" s="31"/>
      <c r="X374" s="46"/>
      <c r="Y374" s="46"/>
      <c r="Z374" s="46"/>
      <c r="AA374" s="46"/>
      <c r="AB374" s="46"/>
      <c r="AC374" s="46"/>
    </row>
    <row r="375" spans="1:29" ht="39.950000000000003" customHeight="1" x14ac:dyDescent="0.45">
      <c r="A375" s="155"/>
      <c r="B375" s="157"/>
      <c r="C375" s="63">
        <v>372</v>
      </c>
      <c r="D375" s="75" t="s">
        <v>252</v>
      </c>
      <c r="E375" s="115" t="s">
        <v>943</v>
      </c>
      <c r="F375" s="49" t="s">
        <v>99</v>
      </c>
      <c r="G375" s="49" t="s">
        <v>40</v>
      </c>
      <c r="H375" s="94">
        <v>6.19</v>
      </c>
      <c r="I375" s="32">
        <v>4</v>
      </c>
      <c r="J375" s="38">
        <f t="shared" si="10"/>
        <v>4</v>
      </c>
      <c r="K375" s="39" t="str">
        <f t="shared" si="11"/>
        <v>OK</v>
      </c>
      <c r="L375" s="31"/>
      <c r="M375" s="31"/>
      <c r="N375" s="31"/>
      <c r="O375" s="31"/>
      <c r="P375" s="31"/>
      <c r="Q375" s="31"/>
      <c r="R375" s="31"/>
      <c r="S375" s="31"/>
      <c r="T375" s="31"/>
      <c r="U375" s="31"/>
      <c r="V375" s="31"/>
      <c r="W375" s="31"/>
      <c r="X375" s="46"/>
      <c r="Y375" s="46"/>
      <c r="Z375" s="46"/>
      <c r="AA375" s="46"/>
      <c r="AB375" s="46"/>
      <c r="AC375" s="46"/>
    </row>
    <row r="376" spans="1:29" ht="39.950000000000003" customHeight="1" x14ac:dyDescent="0.45">
      <c r="A376" s="155"/>
      <c r="B376" s="157"/>
      <c r="C376" s="63">
        <v>373</v>
      </c>
      <c r="D376" s="75" t="s">
        <v>253</v>
      </c>
      <c r="E376" s="115" t="s">
        <v>944</v>
      </c>
      <c r="F376" s="49" t="s">
        <v>99</v>
      </c>
      <c r="G376" s="49" t="s">
        <v>40</v>
      </c>
      <c r="H376" s="94">
        <v>83.99</v>
      </c>
      <c r="I376" s="32"/>
      <c r="J376" s="38">
        <f t="shared" si="10"/>
        <v>0</v>
      </c>
      <c r="K376" s="39" t="str">
        <f t="shared" si="11"/>
        <v>OK</v>
      </c>
      <c r="L376" s="31"/>
      <c r="M376" s="31"/>
      <c r="N376" s="31"/>
      <c r="O376" s="31"/>
      <c r="P376" s="31"/>
      <c r="Q376" s="31"/>
      <c r="R376" s="31"/>
      <c r="S376" s="31"/>
      <c r="T376" s="31"/>
      <c r="U376" s="31"/>
      <c r="V376" s="31"/>
      <c r="W376" s="31"/>
      <c r="X376" s="46"/>
      <c r="Y376" s="46"/>
      <c r="Z376" s="46"/>
      <c r="AA376" s="46"/>
      <c r="AB376" s="46"/>
      <c r="AC376" s="46"/>
    </row>
    <row r="377" spans="1:29" ht="39.950000000000003" customHeight="1" x14ac:dyDescent="0.45">
      <c r="A377" s="155"/>
      <c r="B377" s="157"/>
      <c r="C377" s="63">
        <v>374</v>
      </c>
      <c r="D377" s="75" t="s">
        <v>254</v>
      </c>
      <c r="E377" s="115" t="s">
        <v>945</v>
      </c>
      <c r="F377" s="49" t="s">
        <v>99</v>
      </c>
      <c r="G377" s="49" t="s">
        <v>40</v>
      </c>
      <c r="H377" s="94">
        <v>72</v>
      </c>
      <c r="I377" s="32"/>
      <c r="J377" s="38">
        <f t="shared" si="10"/>
        <v>0</v>
      </c>
      <c r="K377" s="39" t="str">
        <f t="shared" si="11"/>
        <v>OK</v>
      </c>
      <c r="L377" s="31"/>
      <c r="M377" s="31"/>
      <c r="N377" s="31"/>
      <c r="O377" s="31"/>
      <c r="P377" s="31"/>
      <c r="Q377" s="31"/>
      <c r="R377" s="31"/>
      <c r="S377" s="31"/>
      <c r="T377" s="31"/>
      <c r="U377" s="31"/>
      <c r="V377" s="31"/>
      <c r="W377" s="31"/>
      <c r="X377" s="46"/>
      <c r="Y377" s="46"/>
      <c r="Z377" s="46"/>
      <c r="AA377" s="46"/>
      <c r="AB377" s="46"/>
      <c r="AC377" s="46"/>
    </row>
    <row r="378" spans="1:29" ht="39.950000000000003" customHeight="1" x14ac:dyDescent="0.45">
      <c r="A378" s="155"/>
      <c r="B378" s="157"/>
      <c r="C378" s="66">
        <v>375</v>
      </c>
      <c r="D378" s="75" t="s">
        <v>255</v>
      </c>
      <c r="E378" s="115" t="s">
        <v>946</v>
      </c>
      <c r="F378" s="49" t="s">
        <v>35</v>
      </c>
      <c r="G378" s="49" t="s">
        <v>40</v>
      </c>
      <c r="H378" s="94">
        <v>62</v>
      </c>
      <c r="I378" s="32"/>
      <c r="J378" s="38">
        <f t="shared" si="10"/>
        <v>0</v>
      </c>
      <c r="K378" s="39" t="str">
        <f t="shared" si="11"/>
        <v>OK</v>
      </c>
      <c r="L378" s="31"/>
      <c r="M378" s="31"/>
      <c r="N378" s="31"/>
      <c r="O378" s="31"/>
      <c r="P378" s="31"/>
      <c r="Q378" s="31"/>
      <c r="R378" s="31"/>
      <c r="S378" s="31"/>
      <c r="T378" s="31"/>
      <c r="U378" s="31"/>
      <c r="V378" s="31"/>
      <c r="W378" s="31"/>
      <c r="X378" s="46"/>
      <c r="Y378" s="46"/>
      <c r="Z378" s="46"/>
      <c r="AA378" s="46"/>
      <c r="AB378" s="46"/>
      <c r="AC378" s="46"/>
    </row>
    <row r="379" spans="1:29" ht="39.950000000000003" customHeight="1" x14ac:dyDescent="0.45">
      <c r="A379" s="155"/>
      <c r="B379" s="157"/>
      <c r="C379" s="66">
        <v>376</v>
      </c>
      <c r="D379" s="77" t="s">
        <v>256</v>
      </c>
      <c r="E379" s="115" t="s">
        <v>947</v>
      </c>
      <c r="F379" s="49" t="s">
        <v>35</v>
      </c>
      <c r="G379" s="49" t="s">
        <v>40</v>
      </c>
      <c r="H379" s="94">
        <v>14.7</v>
      </c>
      <c r="I379" s="32"/>
      <c r="J379" s="38">
        <f t="shared" si="10"/>
        <v>0</v>
      </c>
      <c r="K379" s="39" t="str">
        <f t="shared" si="11"/>
        <v>OK</v>
      </c>
      <c r="L379" s="31"/>
      <c r="M379" s="31"/>
      <c r="N379" s="31"/>
      <c r="O379" s="31"/>
      <c r="P379" s="31"/>
      <c r="Q379" s="31"/>
      <c r="R379" s="31"/>
      <c r="S379" s="31"/>
      <c r="T379" s="31"/>
      <c r="U379" s="31"/>
      <c r="V379" s="31"/>
      <c r="W379" s="31"/>
      <c r="X379" s="46"/>
      <c r="Y379" s="46"/>
      <c r="Z379" s="46"/>
      <c r="AA379" s="46"/>
      <c r="AB379" s="46"/>
      <c r="AC379" s="46"/>
    </row>
    <row r="380" spans="1:29" ht="39.950000000000003" customHeight="1" x14ac:dyDescent="0.45">
      <c r="A380" s="155"/>
      <c r="B380" s="157"/>
      <c r="C380" s="66">
        <v>377</v>
      </c>
      <c r="D380" s="77" t="s">
        <v>257</v>
      </c>
      <c r="E380" s="115" t="s">
        <v>947</v>
      </c>
      <c r="F380" s="49" t="s">
        <v>35</v>
      </c>
      <c r="G380" s="49" t="s">
        <v>40</v>
      </c>
      <c r="H380" s="94">
        <v>15.84</v>
      </c>
      <c r="I380" s="32"/>
      <c r="J380" s="38">
        <f t="shared" si="10"/>
        <v>0</v>
      </c>
      <c r="K380" s="39" t="str">
        <f t="shared" si="11"/>
        <v>OK</v>
      </c>
      <c r="L380" s="31"/>
      <c r="M380" s="31"/>
      <c r="N380" s="31"/>
      <c r="O380" s="31"/>
      <c r="P380" s="31"/>
      <c r="Q380" s="31"/>
      <c r="R380" s="31"/>
      <c r="S380" s="31"/>
      <c r="T380" s="31"/>
      <c r="U380" s="31"/>
      <c r="V380" s="31"/>
      <c r="W380" s="31"/>
      <c r="X380" s="46"/>
      <c r="Y380" s="46"/>
      <c r="Z380" s="46"/>
      <c r="AA380" s="46"/>
      <c r="AB380" s="46"/>
      <c r="AC380" s="46"/>
    </row>
    <row r="381" spans="1:29" ht="39.950000000000003" customHeight="1" x14ac:dyDescent="0.45">
      <c r="A381" s="155"/>
      <c r="B381" s="157"/>
      <c r="C381" s="66">
        <v>378</v>
      </c>
      <c r="D381" s="75" t="s">
        <v>258</v>
      </c>
      <c r="E381" s="115" t="s">
        <v>947</v>
      </c>
      <c r="F381" s="49" t="s">
        <v>35</v>
      </c>
      <c r="G381" s="49" t="s">
        <v>40</v>
      </c>
      <c r="H381" s="94">
        <v>27.4</v>
      </c>
      <c r="I381" s="32"/>
      <c r="J381" s="38">
        <f t="shared" si="10"/>
        <v>0</v>
      </c>
      <c r="K381" s="39" t="str">
        <f t="shared" si="11"/>
        <v>OK</v>
      </c>
      <c r="L381" s="31"/>
      <c r="M381" s="31"/>
      <c r="N381" s="31"/>
      <c r="O381" s="31"/>
      <c r="P381" s="31"/>
      <c r="Q381" s="31"/>
      <c r="R381" s="31"/>
      <c r="S381" s="31"/>
      <c r="T381" s="31"/>
      <c r="U381" s="31"/>
      <c r="V381" s="31"/>
      <c r="W381" s="31"/>
      <c r="X381" s="46"/>
      <c r="Y381" s="46"/>
      <c r="Z381" s="46"/>
      <c r="AA381" s="46"/>
      <c r="AB381" s="46"/>
      <c r="AC381" s="46"/>
    </row>
    <row r="382" spans="1:29" ht="39.950000000000003" customHeight="1" x14ac:dyDescent="0.45">
      <c r="A382" s="155"/>
      <c r="B382" s="157"/>
      <c r="C382" s="66">
        <v>379</v>
      </c>
      <c r="D382" s="75" t="s">
        <v>491</v>
      </c>
      <c r="E382" s="115" t="s">
        <v>947</v>
      </c>
      <c r="F382" s="49" t="s">
        <v>35</v>
      </c>
      <c r="G382" s="49" t="s">
        <v>40</v>
      </c>
      <c r="H382" s="94">
        <v>29.79</v>
      </c>
      <c r="I382" s="32"/>
      <c r="J382" s="38">
        <f t="shared" si="10"/>
        <v>0</v>
      </c>
      <c r="K382" s="39" t="str">
        <f t="shared" si="11"/>
        <v>OK</v>
      </c>
      <c r="L382" s="31"/>
      <c r="M382" s="31"/>
      <c r="N382" s="31"/>
      <c r="O382" s="31"/>
      <c r="P382" s="31"/>
      <c r="Q382" s="31"/>
      <c r="R382" s="31"/>
      <c r="S382" s="31"/>
      <c r="T382" s="31"/>
      <c r="U382" s="31"/>
      <c r="V382" s="31"/>
      <c r="W382" s="31"/>
      <c r="X382" s="46"/>
      <c r="Y382" s="46"/>
      <c r="Z382" s="46"/>
      <c r="AA382" s="46"/>
      <c r="AB382" s="46"/>
      <c r="AC382" s="46"/>
    </row>
    <row r="383" spans="1:29" ht="39.950000000000003" customHeight="1" x14ac:dyDescent="0.45">
      <c r="A383" s="155"/>
      <c r="B383" s="157"/>
      <c r="C383" s="66">
        <v>380</v>
      </c>
      <c r="D383" s="77" t="s">
        <v>259</v>
      </c>
      <c r="E383" s="115" t="s">
        <v>948</v>
      </c>
      <c r="F383" s="49" t="s">
        <v>35</v>
      </c>
      <c r="G383" s="49" t="s">
        <v>40</v>
      </c>
      <c r="H383" s="94">
        <v>31.73</v>
      </c>
      <c r="I383" s="32"/>
      <c r="J383" s="38">
        <f t="shared" si="10"/>
        <v>0</v>
      </c>
      <c r="K383" s="39" t="str">
        <f t="shared" si="11"/>
        <v>OK</v>
      </c>
      <c r="L383" s="31"/>
      <c r="M383" s="31"/>
      <c r="N383" s="31"/>
      <c r="O383" s="31"/>
      <c r="P383" s="31"/>
      <c r="Q383" s="31"/>
      <c r="R383" s="31"/>
      <c r="S383" s="31"/>
      <c r="T383" s="31"/>
      <c r="U383" s="31"/>
      <c r="V383" s="31"/>
      <c r="W383" s="31"/>
      <c r="X383" s="46"/>
      <c r="Y383" s="46"/>
      <c r="Z383" s="46"/>
      <c r="AA383" s="46"/>
      <c r="AB383" s="46"/>
      <c r="AC383" s="46"/>
    </row>
    <row r="384" spans="1:29" ht="39.950000000000003" customHeight="1" x14ac:dyDescent="0.45">
      <c r="A384" s="155"/>
      <c r="B384" s="157"/>
      <c r="C384" s="66">
        <v>381</v>
      </c>
      <c r="D384" s="77" t="s">
        <v>949</v>
      </c>
      <c r="E384" s="115" t="s">
        <v>948</v>
      </c>
      <c r="F384" s="49" t="s">
        <v>35</v>
      </c>
      <c r="G384" s="49" t="s">
        <v>40</v>
      </c>
      <c r="H384" s="94">
        <v>32.840000000000003</v>
      </c>
      <c r="I384" s="32"/>
      <c r="J384" s="38">
        <f t="shared" si="10"/>
        <v>0</v>
      </c>
      <c r="K384" s="39" t="str">
        <f t="shared" si="11"/>
        <v>OK</v>
      </c>
      <c r="L384" s="31"/>
      <c r="M384" s="31"/>
      <c r="N384" s="31"/>
      <c r="O384" s="31"/>
      <c r="P384" s="31"/>
      <c r="Q384" s="31"/>
      <c r="R384" s="31"/>
      <c r="S384" s="31"/>
      <c r="T384" s="31"/>
      <c r="U384" s="31"/>
      <c r="V384" s="31"/>
      <c r="W384" s="31"/>
      <c r="X384" s="46"/>
      <c r="Y384" s="46"/>
      <c r="Z384" s="46"/>
      <c r="AA384" s="46"/>
      <c r="AB384" s="46"/>
      <c r="AC384" s="46"/>
    </row>
    <row r="385" spans="1:29" ht="39.950000000000003" customHeight="1" x14ac:dyDescent="0.45">
      <c r="A385" s="155"/>
      <c r="B385" s="157"/>
      <c r="C385" s="66">
        <v>382</v>
      </c>
      <c r="D385" s="77" t="s">
        <v>260</v>
      </c>
      <c r="E385" s="115" t="s">
        <v>947</v>
      </c>
      <c r="F385" s="49" t="s">
        <v>35</v>
      </c>
      <c r="G385" s="49" t="s">
        <v>40</v>
      </c>
      <c r="H385" s="94">
        <v>75</v>
      </c>
      <c r="I385" s="32"/>
      <c r="J385" s="38">
        <f t="shared" si="10"/>
        <v>0</v>
      </c>
      <c r="K385" s="39" t="str">
        <f t="shared" si="11"/>
        <v>OK</v>
      </c>
      <c r="L385" s="31"/>
      <c r="M385" s="31"/>
      <c r="N385" s="31"/>
      <c r="O385" s="31"/>
      <c r="P385" s="31"/>
      <c r="Q385" s="31"/>
      <c r="R385" s="31"/>
      <c r="S385" s="31"/>
      <c r="T385" s="31"/>
      <c r="U385" s="31"/>
      <c r="V385" s="31"/>
      <c r="W385" s="31"/>
      <c r="X385" s="46"/>
      <c r="Y385" s="46"/>
      <c r="Z385" s="46"/>
      <c r="AA385" s="46"/>
      <c r="AB385" s="46"/>
      <c r="AC385" s="46"/>
    </row>
    <row r="386" spans="1:29" ht="39.950000000000003" customHeight="1" x14ac:dyDescent="0.45">
      <c r="A386" s="155"/>
      <c r="B386" s="157"/>
      <c r="C386" s="66">
        <v>383</v>
      </c>
      <c r="D386" s="75" t="s">
        <v>438</v>
      </c>
      <c r="E386" s="115" t="s">
        <v>948</v>
      </c>
      <c r="F386" s="49" t="s">
        <v>228</v>
      </c>
      <c r="G386" s="49" t="s">
        <v>40</v>
      </c>
      <c r="H386" s="94">
        <v>53.14</v>
      </c>
      <c r="I386" s="32"/>
      <c r="J386" s="38">
        <f t="shared" si="10"/>
        <v>0</v>
      </c>
      <c r="K386" s="39" t="str">
        <f t="shared" si="11"/>
        <v>OK</v>
      </c>
      <c r="L386" s="31"/>
      <c r="M386" s="31"/>
      <c r="N386" s="31"/>
      <c r="O386" s="31"/>
      <c r="P386" s="31"/>
      <c r="Q386" s="31"/>
      <c r="R386" s="31"/>
      <c r="S386" s="31"/>
      <c r="T386" s="31"/>
      <c r="U386" s="31"/>
      <c r="V386" s="31"/>
      <c r="W386" s="31"/>
      <c r="X386" s="46"/>
      <c r="Y386" s="46"/>
      <c r="Z386" s="46"/>
      <c r="AA386" s="46"/>
      <c r="AB386" s="46"/>
      <c r="AC386" s="46"/>
    </row>
    <row r="387" spans="1:29" ht="39.950000000000003" customHeight="1" x14ac:dyDescent="0.45">
      <c r="A387" s="155"/>
      <c r="B387" s="157"/>
      <c r="C387" s="66">
        <v>384</v>
      </c>
      <c r="D387" s="75" t="s">
        <v>261</v>
      </c>
      <c r="E387" s="115" t="s">
        <v>950</v>
      </c>
      <c r="F387" s="49" t="s">
        <v>35</v>
      </c>
      <c r="G387" s="49" t="s">
        <v>40</v>
      </c>
      <c r="H387" s="94">
        <v>209.26</v>
      </c>
      <c r="I387" s="32"/>
      <c r="J387" s="38">
        <f t="shared" si="10"/>
        <v>0</v>
      </c>
      <c r="K387" s="39" t="str">
        <f t="shared" si="11"/>
        <v>OK</v>
      </c>
      <c r="L387" s="31"/>
      <c r="M387" s="31"/>
      <c r="N387" s="31"/>
      <c r="O387" s="31"/>
      <c r="P387" s="31"/>
      <c r="Q387" s="31"/>
      <c r="R387" s="31"/>
      <c r="S387" s="31"/>
      <c r="T387" s="31"/>
      <c r="U387" s="31"/>
      <c r="V387" s="31"/>
      <c r="W387" s="31"/>
      <c r="X387" s="46"/>
      <c r="Y387" s="46"/>
      <c r="Z387" s="46"/>
      <c r="AA387" s="46"/>
      <c r="AB387" s="46"/>
      <c r="AC387" s="46"/>
    </row>
    <row r="388" spans="1:29" ht="39.950000000000003" customHeight="1" x14ac:dyDescent="0.45">
      <c r="A388" s="155"/>
      <c r="B388" s="157"/>
      <c r="C388" s="66">
        <v>385</v>
      </c>
      <c r="D388" s="77" t="s">
        <v>262</v>
      </c>
      <c r="E388" s="115" t="s">
        <v>950</v>
      </c>
      <c r="F388" s="49" t="s">
        <v>35</v>
      </c>
      <c r="G388" s="49" t="s">
        <v>40</v>
      </c>
      <c r="H388" s="94">
        <v>9.5500000000000007</v>
      </c>
      <c r="I388" s="32"/>
      <c r="J388" s="38">
        <f t="shared" si="10"/>
        <v>0</v>
      </c>
      <c r="K388" s="39" t="str">
        <f t="shared" si="11"/>
        <v>OK</v>
      </c>
      <c r="L388" s="31"/>
      <c r="M388" s="31"/>
      <c r="N388" s="31"/>
      <c r="O388" s="31"/>
      <c r="P388" s="31"/>
      <c r="Q388" s="31"/>
      <c r="R388" s="31"/>
      <c r="S388" s="31"/>
      <c r="T388" s="31"/>
      <c r="U388" s="31"/>
      <c r="V388" s="31"/>
      <c r="W388" s="31"/>
      <c r="X388" s="46"/>
      <c r="Y388" s="46"/>
      <c r="Z388" s="46"/>
      <c r="AA388" s="46"/>
      <c r="AB388" s="46"/>
      <c r="AC388" s="46"/>
    </row>
    <row r="389" spans="1:29" ht="39.950000000000003" customHeight="1" x14ac:dyDescent="0.45">
      <c r="A389" s="155"/>
      <c r="B389" s="157"/>
      <c r="C389" s="66">
        <v>386</v>
      </c>
      <c r="D389" s="77" t="s">
        <v>263</v>
      </c>
      <c r="E389" s="115" t="s">
        <v>950</v>
      </c>
      <c r="F389" s="49" t="s">
        <v>35</v>
      </c>
      <c r="G389" s="49" t="s">
        <v>40</v>
      </c>
      <c r="H389" s="94">
        <v>18.29</v>
      </c>
      <c r="I389" s="32"/>
      <c r="J389" s="38">
        <f t="shared" ref="J389:J452" si="12">I389-(SUM(L389:AC389))</f>
        <v>0</v>
      </c>
      <c r="K389" s="39" t="str">
        <f t="shared" ref="K389:K452" si="13">IF(J389&lt;0,"ATENÇÃO","OK")</f>
        <v>OK</v>
      </c>
      <c r="L389" s="31"/>
      <c r="M389" s="31"/>
      <c r="N389" s="31"/>
      <c r="O389" s="31"/>
      <c r="P389" s="31"/>
      <c r="Q389" s="31"/>
      <c r="R389" s="31"/>
      <c r="S389" s="31"/>
      <c r="T389" s="31"/>
      <c r="U389" s="31"/>
      <c r="V389" s="31"/>
      <c r="W389" s="31"/>
      <c r="X389" s="46"/>
      <c r="Y389" s="46"/>
      <c r="Z389" s="46"/>
      <c r="AA389" s="46"/>
      <c r="AB389" s="46"/>
      <c r="AC389" s="46"/>
    </row>
    <row r="390" spans="1:29" ht="39.950000000000003" customHeight="1" x14ac:dyDescent="0.45">
      <c r="A390" s="155"/>
      <c r="B390" s="157"/>
      <c r="C390" s="66">
        <v>387</v>
      </c>
      <c r="D390" s="77" t="s">
        <v>264</v>
      </c>
      <c r="E390" s="115" t="s">
        <v>950</v>
      </c>
      <c r="F390" s="49" t="s">
        <v>35</v>
      </c>
      <c r="G390" s="49" t="s">
        <v>40</v>
      </c>
      <c r="H390" s="94">
        <v>6.71</v>
      </c>
      <c r="I390" s="32"/>
      <c r="J390" s="38">
        <f t="shared" si="12"/>
        <v>0</v>
      </c>
      <c r="K390" s="39" t="str">
        <f t="shared" si="13"/>
        <v>OK</v>
      </c>
      <c r="L390" s="31"/>
      <c r="M390" s="31"/>
      <c r="N390" s="31"/>
      <c r="O390" s="31"/>
      <c r="P390" s="31"/>
      <c r="Q390" s="31"/>
      <c r="R390" s="31"/>
      <c r="S390" s="31"/>
      <c r="T390" s="31"/>
      <c r="U390" s="31"/>
      <c r="V390" s="31"/>
      <c r="W390" s="31"/>
      <c r="X390" s="46"/>
      <c r="Y390" s="46"/>
      <c r="Z390" s="46"/>
      <c r="AA390" s="46"/>
      <c r="AB390" s="46"/>
      <c r="AC390" s="46"/>
    </row>
    <row r="391" spans="1:29" ht="39.950000000000003" customHeight="1" x14ac:dyDescent="0.45">
      <c r="A391" s="155"/>
      <c r="B391" s="157"/>
      <c r="C391" s="66">
        <v>388</v>
      </c>
      <c r="D391" s="75" t="s">
        <v>265</v>
      </c>
      <c r="E391" s="115" t="s">
        <v>950</v>
      </c>
      <c r="F391" s="49" t="s">
        <v>35</v>
      </c>
      <c r="G391" s="49" t="s">
        <v>40</v>
      </c>
      <c r="H391" s="94">
        <v>17.32</v>
      </c>
      <c r="I391" s="32"/>
      <c r="J391" s="38">
        <f t="shared" si="12"/>
        <v>0</v>
      </c>
      <c r="K391" s="39" t="str">
        <f t="shared" si="13"/>
        <v>OK</v>
      </c>
      <c r="L391" s="31"/>
      <c r="M391" s="31"/>
      <c r="N391" s="31"/>
      <c r="O391" s="31"/>
      <c r="P391" s="31"/>
      <c r="Q391" s="31"/>
      <c r="R391" s="31"/>
      <c r="S391" s="31"/>
      <c r="T391" s="31"/>
      <c r="U391" s="31"/>
      <c r="V391" s="31"/>
      <c r="W391" s="31"/>
      <c r="X391" s="46"/>
      <c r="Y391" s="46"/>
      <c r="Z391" s="46"/>
      <c r="AA391" s="46"/>
      <c r="AB391" s="46"/>
      <c r="AC391" s="46"/>
    </row>
    <row r="392" spans="1:29" ht="39.950000000000003" customHeight="1" x14ac:dyDescent="0.45">
      <c r="A392" s="155"/>
      <c r="B392" s="157"/>
      <c r="C392" s="66">
        <v>389</v>
      </c>
      <c r="D392" s="75" t="s">
        <v>266</v>
      </c>
      <c r="E392" s="115" t="s">
        <v>950</v>
      </c>
      <c r="F392" s="49" t="s">
        <v>35</v>
      </c>
      <c r="G392" s="49" t="s">
        <v>40</v>
      </c>
      <c r="H392" s="94">
        <v>6.77</v>
      </c>
      <c r="I392" s="32"/>
      <c r="J392" s="38">
        <f t="shared" si="12"/>
        <v>0</v>
      </c>
      <c r="K392" s="39" t="str">
        <f t="shared" si="13"/>
        <v>OK</v>
      </c>
      <c r="L392" s="31"/>
      <c r="M392" s="31"/>
      <c r="N392" s="31"/>
      <c r="O392" s="31"/>
      <c r="P392" s="31"/>
      <c r="Q392" s="31"/>
      <c r="R392" s="31"/>
      <c r="S392" s="31"/>
      <c r="T392" s="31"/>
      <c r="U392" s="31"/>
      <c r="V392" s="31"/>
      <c r="W392" s="31"/>
      <c r="X392" s="46"/>
      <c r="Y392" s="46"/>
      <c r="Z392" s="46"/>
      <c r="AA392" s="46"/>
      <c r="AB392" s="46"/>
      <c r="AC392" s="46"/>
    </row>
    <row r="393" spans="1:29" ht="39.950000000000003" customHeight="1" x14ac:dyDescent="0.45">
      <c r="A393" s="155"/>
      <c r="B393" s="157"/>
      <c r="C393" s="66">
        <v>390</v>
      </c>
      <c r="D393" s="75" t="s">
        <v>267</v>
      </c>
      <c r="E393" s="115" t="s">
        <v>950</v>
      </c>
      <c r="F393" s="49" t="s">
        <v>35</v>
      </c>
      <c r="G393" s="49" t="s">
        <v>40</v>
      </c>
      <c r="H393" s="94">
        <v>13.23</v>
      </c>
      <c r="I393" s="32"/>
      <c r="J393" s="38">
        <f t="shared" si="12"/>
        <v>0</v>
      </c>
      <c r="K393" s="39" t="str">
        <f t="shared" si="13"/>
        <v>OK</v>
      </c>
      <c r="L393" s="31"/>
      <c r="M393" s="31"/>
      <c r="N393" s="31"/>
      <c r="O393" s="31"/>
      <c r="P393" s="31"/>
      <c r="Q393" s="31"/>
      <c r="R393" s="31"/>
      <c r="S393" s="31"/>
      <c r="T393" s="31"/>
      <c r="U393" s="31"/>
      <c r="V393" s="31"/>
      <c r="W393" s="31"/>
      <c r="X393" s="46"/>
      <c r="Y393" s="46"/>
      <c r="Z393" s="46"/>
      <c r="AA393" s="46"/>
      <c r="AB393" s="46"/>
      <c r="AC393" s="46"/>
    </row>
    <row r="394" spans="1:29" ht="39.950000000000003" customHeight="1" x14ac:dyDescent="0.45">
      <c r="A394" s="155"/>
      <c r="B394" s="157"/>
      <c r="C394" s="66">
        <v>391</v>
      </c>
      <c r="D394" s="75" t="s">
        <v>268</v>
      </c>
      <c r="E394" s="115" t="s">
        <v>950</v>
      </c>
      <c r="F394" s="49" t="s">
        <v>35</v>
      </c>
      <c r="G394" s="49" t="s">
        <v>40</v>
      </c>
      <c r="H394" s="94">
        <v>6.7</v>
      </c>
      <c r="I394" s="32"/>
      <c r="J394" s="38">
        <f t="shared" si="12"/>
        <v>0</v>
      </c>
      <c r="K394" s="39" t="str">
        <f t="shared" si="13"/>
        <v>OK</v>
      </c>
      <c r="L394" s="31"/>
      <c r="M394" s="31"/>
      <c r="N394" s="31"/>
      <c r="O394" s="31"/>
      <c r="P394" s="31"/>
      <c r="Q394" s="31"/>
      <c r="R394" s="31"/>
      <c r="S394" s="31"/>
      <c r="T394" s="31"/>
      <c r="U394" s="31"/>
      <c r="V394" s="31"/>
      <c r="W394" s="31"/>
      <c r="X394" s="46"/>
      <c r="Y394" s="46"/>
      <c r="Z394" s="46"/>
      <c r="AA394" s="46"/>
      <c r="AB394" s="46"/>
      <c r="AC394" s="46"/>
    </row>
    <row r="395" spans="1:29" ht="39.950000000000003" customHeight="1" x14ac:dyDescent="0.45">
      <c r="A395" s="155"/>
      <c r="B395" s="157"/>
      <c r="C395" s="66">
        <v>392</v>
      </c>
      <c r="D395" s="75" t="s">
        <v>269</v>
      </c>
      <c r="E395" s="115" t="s">
        <v>950</v>
      </c>
      <c r="F395" s="49" t="s">
        <v>35</v>
      </c>
      <c r="G395" s="49" t="s">
        <v>40</v>
      </c>
      <c r="H395" s="94">
        <v>9.11</v>
      </c>
      <c r="I395" s="32"/>
      <c r="J395" s="38">
        <f t="shared" si="12"/>
        <v>0</v>
      </c>
      <c r="K395" s="39" t="str">
        <f t="shared" si="13"/>
        <v>OK</v>
      </c>
      <c r="L395" s="31"/>
      <c r="M395" s="31"/>
      <c r="N395" s="31"/>
      <c r="O395" s="31"/>
      <c r="P395" s="31"/>
      <c r="Q395" s="31"/>
      <c r="R395" s="31"/>
      <c r="S395" s="31"/>
      <c r="T395" s="31"/>
      <c r="U395" s="31"/>
      <c r="V395" s="31"/>
      <c r="W395" s="31"/>
      <c r="X395" s="46"/>
      <c r="Y395" s="46"/>
      <c r="Z395" s="46"/>
      <c r="AA395" s="46"/>
      <c r="AB395" s="46"/>
      <c r="AC395" s="46"/>
    </row>
    <row r="396" spans="1:29" ht="39.950000000000003" customHeight="1" x14ac:dyDescent="0.45">
      <c r="A396" s="155"/>
      <c r="B396" s="157"/>
      <c r="C396" s="66">
        <v>393</v>
      </c>
      <c r="D396" s="75" t="s">
        <v>492</v>
      </c>
      <c r="E396" s="115" t="s">
        <v>951</v>
      </c>
      <c r="F396" s="49" t="s">
        <v>35</v>
      </c>
      <c r="G396" s="49" t="s">
        <v>40</v>
      </c>
      <c r="H396" s="94">
        <v>45</v>
      </c>
      <c r="I396" s="32"/>
      <c r="J396" s="38">
        <f t="shared" si="12"/>
        <v>0</v>
      </c>
      <c r="K396" s="39" t="str">
        <f t="shared" si="13"/>
        <v>OK</v>
      </c>
      <c r="L396" s="31"/>
      <c r="M396" s="31"/>
      <c r="N396" s="31"/>
      <c r="O396" s="31"/>
      <c r="P396" s="31"/>
      <c r="Q396" s="31"/>
      <c r="R396" s="31"/>
      <c r="S396" s="31"/>
      <c r="T396" s="31"/>
      <c r="U396" s="31"/>
      <c r="V396" s="31"/>
      <c r="W396" s="31"/>
      <c r="X396" s="46"/>
      <c r="Y396" s="46"/>
      <c r="Z396" s="46"/>
      <c r="AA396" s="46"/>
      <c r="AB396" s="46"/>
      <c r="AC396" s="46"/>
    </row>
    <row r="397" spans="1:29" ht="39.950000000000003" customHeight="1" x14ac:dyDescent="0.45">
      <c r="A397" s="155"/>
      <c r="B397" s="157"/>
      <c r="C397" s="66">
        <v>394</v>
      </c>
      <c r="D397" s="75" t="s">
        <v>493</v>
      </c>
      <c r="E397" s="115" t="s">
        <v>951</v>
      </c>
      <c r="F397" s="49" t="s">
        <v>35</v>
      </c>
      <c r="G397" s="49" t="s">
        <v>40</v>
      </c>
      <c r="H397" s="94">
        <v>36</v>
      </c>
      <c r="I397" s="32"/>
      <c r="J397" s="38">
        <f t="shared" si="12"/>
        <v>0</v>
      </c>
      <c r="K397" s="39" t="str">
        <f t="shared" si="13"/>
        <v>OK</v>
      </c>
      <c r="L397" s="31"/>
      <c r="M397" s="31"/>
      <c r="N397" s="31"/>
      <c r="O397" s="31"/>
      <c r="P397" s="31"/>
      <c r="Q397" s="31"/>
      <c r="R397" s="31"/>
      <c r="S397" s="31"/>
      <c r="T397" s="31"/>
      <c r="U397" s="31"/>
      <c r="V397" s="31"/>
      <c r="W397" s="31"/>
      <c r="X397" s="46"/>
      <c r="Y397" s="46"/>
      <c r="Z397" s="46"/>
      <c r="AA397" s="46"/>
      <c r="AB397" s="46"/>
      <c r="AC397" s="46"/>
    </row>
    <row r="398" spans="1:29" ht="39.950000000000003" customHeight="1" x14ac:dyDescent="0.45">
      <c r="A398" s="155"/>
      <c r="B398" s="157"/>
      <c r="C398" s="66">
        <v>395</v>
      </c>
      <c r="D398" s="86" t="s">
        <v>494</v>
      </c>
      <c r="E398" s="115" t="s">
        <v>952</v>
      </c>
      <c r="F398" s="49" t="s">
        <v>35</v>
      </c>
      <c r="G398" s="49" t="s">
        <v>40</v>
      </c>
      <c r="H398" s="94">
        <v>31.27</v>
      </c>
      <c r="I398" s="32"/>
      <c r="J398" s="38">
        <f t="shared" si="12"/>
        <v>0</v>
      </c>
      <c r="K398" s="39" t="str">
        <f t="shared" si="13"/>
        <v>OK</v>
      </c>
      <c r="L398" s="31"/>
      <c r="M398" s="31"/>
      <c r="N398" s="31"/>
      <c r="O398" s="31"/>
      <c r="P398" s="31"/>
      <c r="Q398" s="31"/>
      <c r="R398" s="31"/>
      <c r="S398" s="31"/>
      <c r="T398" s="31"/>
      <c r="U398" s="31"/>
      <c r="V398" s="31"/>
      <c r="W398" s="31"/>
      <c r="X398" s="46"/>
      <c r="Y398" s="46"/>
      <c r="Z398" s="46"/>
      <c r="AA398" s="46"/>
      <c r="AB398" s="46"/>
      <c r="AC398" s="46"/>
    </row>
    <row r="399" spans="1:29" ht="39.950000000000003" customHeight="1" x14ac:dyDescent="0.45">
      <c r="A399" s="155"/>
      <c r="B399" s="157"/>
      <c r="C399" s="66">
        <v>396</v>
      </c>
      <c r="D399" s="86" t="s">
        <v>495</v>
      </c>
      <c r="E399" s="115" t="s">
        <v>953</v>
      </c>
      <c r="F399" s="49" t="s">
        <v>35</v>
      </c>
      <c r="G399" s="49" t="s">
        <v>40</v>
      </c>
      <c r="H399" s="94">
        <v>32.479999999999997</v>
      </c>
      <c r="I399" s="32"/>
      <c r="J399" s="38">
        <f t="shared" si="12"/>
        <v>0</v>
      </c>
      <c r="K399" s="39" t="str">
        <f t="shared" si="13"/>
        <v>OK</v>
      </c>
      <c r="L399" s="31"/>
      <c r="M399" s="31"/>
      <c r="N399" s="31"/>
      <c r="O399" s="31"/>
      <c r="P399" s="31"/>
      <c r="Q399" s="31"/>
      <c r="R399" s="31"/>
      <c r="S399" s="31"/>
      <c r="T399" s="31"/>
      <c r="U399" s="31"/>
      <c r="V399" s="31"/>
      <c r="W399" s="31"/>
      <c r="X399" s="46"/>
      <c r="Y399" s="46"/>
      <c r="Z399" s="46"/>
      <c r="AA399" s="46"/>
      <c r="AB399" s="46"/>
      <c r="AC399" s="46"/>
    </row>
    <row r="400" spans="1:29" ht="39.950000000000003" customHeight="1" x14ac:dyDescent="0.45">
      <c r="A400" s="155"/>
      <c r="B400" s="157"/>
      <c r="C400" s="66">
        <v>397</v>
      </c>
      <c r="D400" s="75" t="s">
        <v>270</v>
      </c>
      <c r="E400" s="115" t="s">
        <v>947</v>
      </c>
      <c r="F400" s="49" t="s">
        <v>35</v>
      </c>
      <c r="G400" s="49" t="s">
        <v>40</v>
      </c>
      <c r="H400" s="94">
        <v>1.18</v>
      </c>
      <c r="I400" s="32"/>
      <c r="J400" s="38">
        <f t="shared" si="12"/>
        <v>0</v>
      </c>
      <c r="K400" s="39" t="str">
        <f t="shared" si="13"/>
        <v>OK</v>
      </c>
      <c r="L400" s="31"/>
      <c r="M400" s="31"/>
      <c r="N400" s="31"/>
      <c r="O400" s="31"/>
      <c r="P400" s="31"/>
      <c r="Q400" s="31"/>
      <c r="R400" s="31"/>
      <c r="S400" s="31"/>
      <c r="T400" s="31"/>
      <c r="U400" s="31"/>
      <c r="V400" s="31"/>
      <c r="W400" s="31"/>
      <c r="X400" s="46"/>
      <c r="Y400" s="46"/>
      <c r="Z400" s="46"/>
      <c r="AA400" s="46"/>
      <c r="AB400" s="46"/>
      <c r="AC400" s="46"/>
    </row>
    <row r="401" spans="1:29" ht="39.950000000000003" customHeight="1" x14ac:dyDescent="0.45">
      <c r="A401" s="155"/>
      <c r="B401" s="157"/>
      <c r="C401" s="66">
        <v>398</v>
      </c>
      <c r="D401" s="75" t="s">
        <v>271</v>
      </c>
      <c r="E401" s="115" t="s">
        <v>954</v>
      </c>
      <c r="F401" s="49" t="s">
        <v>35</v>
      </c>
      <c r="G401" s="49" t="s">
        <v>40</v>
      </c>
      <c r="H401" s="94">
        <v>1.1000000000000001</v>
      </c>
      <c r="I401" s="32"/>
      <c r="J401" s="38">
        <f t="shared" si="12"/>
        <v>0</v>
      </c>
      <c r="K401" s="39" t="str">
        <f t="shared" si="13"/>
        <v>OK</v>
      </c>
      <c r="L401" s="31"/>
      <c r="M401" s="31"/>
      <c r="N401" s="31"/>
      <c r="O401" s="31"/>
      <c r="P401" s="31"/>
      <c r="Q401" s="31"/>
      <c r="R401" s="31"/>
      <c r="S401" s="31"/>
      <c r="T401" s="31"/>
      <c r="U401" s="31"/>
      <c r="V401" s="31"/>
      <c r="W401" s="31"/>
      <c r="X401" s="46"/>
      <c r="Y401" s="46"/>
      <c r="Z401" s="46"/>
      <c r="AA401" s="46"/>
      <c r="AB401" s="46"/>
      <c r="AC401" s="46"/>
    </row>
    <row r="402" spans="1:29" ht="39.950000000000003" customHeight="1" x14ac:dyDescent="0.45">
      <c r="A402" s="155"/>
      <c r="B402" s="157"/>
      <c r="C402" s="66">
        <v>399</v>
      </c>
      <c r="D402" s="75" t="s">
        <v>272</v>
      </c>
      <c r="E402" s="115" t="s">
        <v>954</v>
      </c>
      <c r="F402" s="49" t="s">
        <v>35</v>
      </c>
      <c r="G402" s="49" t="s">
        <v>40</v>
      </c>
      <c r="H402" s="94">
        <v>2.72</v>
      </c>
      <c r="I402" s="32"/>
      <c r="J402" s="38">
        <f t="shared" si="12"/>
        <v>0</v>
      </c>
      <c r="K402" s="39" t="str">
        <f t="shared" si="13"/>
        <v>OK</v>
      </c>
      <c r="L402" s="31"/>
      <c r="M402" s="31"/>
      <c r="N402" s="31"/>
      <c r="O402" s="31"/>
      <c r="P402" s="31"/>
      <c r="Q402" s="31"/>
      <c r="R402" s="31"/>
      <c r="S402" s="31"/>
      <c r="T402" s="31"/>
      <c r="U402" s="31"/>
      <c r="V402" s="31"/>
      <c r="W402" s="31"/>
      <c r="X402" s="46"/>
      <c r="Y402" s="46"/>
      <c r="Z402" s="46"/>
      <c r="AA402" s="46"/>
      <c r="AB402" s="46"/>
      <c r="AC402" s="46"/>
    </row>
    <row r="403" spans="1:29" ht="39.950000000000003" customHeight="1" x14ac:dyDescent="0.45">
      <c r="A403" s="155"/>
      <c r="B403" s="157"/>
      <c r="C403" s="66">
        <v>400</v>
      </c>
      <c r="D403" s="75" t="s">
        <v>273</v>
      </c>
      <c r="E403" s="115" t="s">
        <v>954</v>
      </c>
      <c r="F403" s="49" t="s">
        <v>35</v>
      </c>
      <c r="G403" s="49" t="s">
        <v>40</v>
      </c>
      <c r="H403" s="94">
        <v>6.37</v>
      </c>
      <c r="I403" s="32"/>
      <c r="J403" s="38">
        <f t="shared" si="12"/>
        <v>0</v>
      </c>
      <c r="K403" s="39" t="str">
        <f t="shared" si="13"/>
        <v>OK</v>
      </c>
      <c r="L403" s="31"/>
      <c r="M403" s="31"/>
      <c r="N403" s="31"/>
      <c r="O403" s="31"/>
      <c r="P403" s="31"/>
      <c r="Q403" s="31"/>
      <c r="R403" s="31"/>
      <c r="S403" s="31"/>
      <c r="T403" s="31"/>
      <c r="U403" s="31"/>
      <c r="V403" s="31"/>
      <c r="W403" s="31"/>
      <c r="X403" s="46"/>
      <c r="Y403" s="46"/>
      <c r="Z403" s="46"/>
      <c r="AA403" s="46"/>
      <c r="AB403" s="46"/>
      <c r="AC403" s="46"/>
    </row>
    <row r="404" spans="1:29" ht="39.950000000000003" customHeight="1" x14ac:dyDescent="0.45">
      <c r="A404" s="155"/>
      <c r="B404" s="157"/>
      <c r="C404" s="66">
        <v>401</v>
      </c>
      <c r="D404" s="75" t="s">
        <v>274</v>
      </c>
      <c r="E404" s="115" t="s">
        <v>954</v>
      </c>
      <c r="F404" s="49" t="s">
        <v>35</v>
      </c>
      <c r="G404" s="49" t="s">
        <v>40</v>
      </c>
      <c r="H404" s="94">
        <v>2.87</v>
      </c>
      <c r="I404" s="32"/>
      <c r="J404" s="38">
        <f t="shared" si="12"/>
        <v>0</v>
      </c>
      <c r="K404" s="39" t="str">
        <f t="shared" si="13"/>
        <v>OK</v>
      </c>
      <c r="L404" s="31"/>
      <c r="M404" s="31"/>
      <c r="N404" s="31"/>
      <c r="O404" s="31"/>
      <c r="P404" s="31"/>
      <c r="Q404" s="31"/>
      <c r="R404" s="31"/>
      <c r="S404" s="31"/>
      <c r="T404" s="31"/>
      <c r="U404" s="31"/>
      <c r="V404" s="31"/>
      <c r="W404" s="31"/>
      <c r="X404" s="46"/>
      <c r="Y404" s="46"/>
      <c r="Z404" s="46"/>
      <c r="AA404" s="46"/>
      <c r="AB404" s="46"/>
      <c r="AC404" s="46"/>
    </row>
    <row r="405" spans="1:29" ht="39.950000000000003" customHeight="1" x14ac:dyDescent="0.45">
      <c r="A405" s="155"/>
      <c r="B405" s="157"/>
      <c r="C405" s="66">
        <v>402</v>
      </c>
      <c r="D405" s="75" t="s">
        <v>275</v>
      </c>
      <c r="E405" s="115" t="s">
        <v>954</v>
      </c>
      <c r="F405" s="49" t="s">
        <v>35</v>
      </c>
      <c r="G405" s="49" t="s">
        <v>40</v>
      </c>
      <c r="H405" s="94">
        <v>0.99</v>
      </c>
      <c r="I405" s="32"/>
      <c r="J405" s="38">
        <f t="shared" si="12"/>
        <v>0</v>
      </c>
      <c r="K405" s="39" t="str">
        <f t="shared" si="13"/>
        <v>OK</v>
      </c>
      <c r="L405" s="31"/>
      <c r="M405" s="31"/>
      <c r="N405" s="31"/>
      <c r="O405" s="31"/>
      <c r="P405" s="31"/>
      <c r="Q405" s="31"/>
      <c r="R405" s="31"/>
      <c r="S405" s="31"/>
      <c r="T405" s="31"/>
      <c r="U405" s="31"/>
      <c r="V405" s="31"/>
      <c r="W405" s="31"/>
      <c r="X405" s="46"/>
      <c r="Y405" s="46"/>
      <c r="Z405" s="46"/>
      <c r="AA405" s="46"/>
      <c r="AB405" s="46"/>
      <c r="AC405" s="46"/>
    </row>
    <row r="406" spans="1:29" ht="39.950000000000003" customHeight="1" x14ac:dyDescent="0.45">
      <c r="A406" s="155"/>
      <c r="B406" s="157"/>
      <c r="C406" s="66">
        <v>403</v>
      </c>
      <c r="D406" s="75" t="s">
        <v>276</v>
      </c>
      <c r="E406" s="115" t="s">
        <v>954</v>
      </c>
      <c r="F406" s="49" t="s">
        <v>35</v>
      </c>
      <c r="G406" s="49" t="s">
        <v>40</v>
      </c>
      <c r="H406" s="94">
        <v>1.04</v>
      </c>
      <c r="I406" s="32"/>
      <c r="J406" s="38">
        <f t="shared" si="12"/>
        <v>0</v>
      </c>
      <c r="K406" s="39" t="str">
        <f t="shared" si="13"/>
        <v>OK</v>
      </c>
      <c r="L406" s="31"/>
      <c r="M406" s="31"/>
      <c r="N406" s="31"/>
      <c r="O406" s="31"/>
      <c r="P406" s="31"/>
      <c r="Q406" s="31"/>
      <c r="R406" s="31"/>
      <c r="S406" s="31"/>
      <c r="T406" s="31"/>
      <c r="U406" s="31"/>
      <c r="V406" s="31"/>
      <c r="W406" s="31"/>
      <c r="X406" s="46"/>
      <c r="Y406" s="46"/>
      <c r="Z406" s="46"/>
      <c r="AA406" s="46"/>
      <c r="AB406" s="46"/>
      <c r="AC406" s="46"/>
    </row>
    <row r="407" spans="1:29" ht="39.950000000000003" customHeight="1" x14ac:dyDescent="0.45">
      <c r="A407" s="155"/>
      <c r="B407" s="157"/>
      <c r="C407" s="66">
        <v>404</v>
      </c>
      <c r="D407" s="75" t="s">
        <v>277</v>
      </c>
      <c r="E407" s="115" t="s">
        <v>955</v>
      </c>
      <c r="F407" s="49" t="s">
        <v>35</v>
      </c>
      <c r="G407" s="49" t="s">
        <v>40</v>
      </c>
      <c r="H407" s="94">
        <v>11.78</v>
      </c>
      <c r="I407" s="32"/>
      <c r="J407" s="38">
        <f t="shared" si="12"/>
        <v>0</v>
      </c>
      <c r="K407" s="39" t="str">
        <f t="shared" si="13"/>
        <v>OK</v>
      </c>
      <c r="L407" s="31"/>
      <c r="M407" s="31"/>
      <c r="N407" s="31"/>
      <c r="O407" s="31"/>
      <c r="P407" s="31"/>
      <c r="Q407" s="31"/>
      <c r="R407" s="31"/>
      <c r="S407" s="31"/>
      <c r="T407" s="31"/>
      <c r="U407" s="31"/>
      <c r="V407" s="31"/>
      <c r="W407" s="31"/>
      <c r="X407" s="46"/>
      <c r="Y407" s="46"/>
      <c r="Z407" s="46"/>
      <c r="AA407" s="46"/>
      <c r="AB407" s="46"/>
      <c r="AC407" s="46"/>
    </row>
    <row r="408" spans="1:29" ht="39.950000000000003" customHeight="1" x14ac:dyDescent="0.45">
      <c r="A408" s="155"/>
      <c r="B408" s="157"/>
      <c r="C408" s="66">
        <v>405</v>
      </c>
      <c r="D408" s="75" t="s">
        <v>278</v>
      </c>
      <c r="E408" s="115" t="s">
        <v>955</v>
      </c>
      <c r="F408" s="49" t="s">
        <v>35</v>
      </c>
      <c r="G408" s="49" t="s">
        <v>40</v>
      </c>
      <c r="H408" s="94">
        <v>15.09</v>
      </c>
      <c r="I408" s="32"/>
      <c r="J408" s="38">
        <f t="shared" si="12"/>
        <v>0</v>
      </c>
      <c r="K408" s="39" t="str">
        <f t="shared" si="13"/>
        <v>OK</v>
      </c>
      <c r="L408" s="31"/>
      <c r="M408" s="31"/>
      <c r="N408" s="31"/>
      <c r="O408" s="31"/>
      <c r="P408" s="31"/>
      <c r="Q408" s="31"/>
      <c r="R408" s="31"/>
      <c r="S408" s="31"/>
      <c r="T408" s="31"/>
      <c r="U408" s="31"/>
      <c r="V408" s="31"/>
      <c r="W408" s="31"/>
      <c r="X408" s="46"/>
      <c r="Y408" s="46"/>
      <c r="Z408" s="46"/>
      <c r="AA408" s="46"/>
      <c r="AB408" s="46"/>
      <c r="AC408" s="46"/>
    </row>
    <row r="409" spans="1:29" ht="39.950000000000003" customHeight="1" x14ac:dyDescent="0.45">
      <c r="A409" s="155"/>
      <c r="B409" s="157"/>
      <c r="C409" s="66">
        <v>406</v>
      </c>
      <c r="D409" s="75" t="s">
        <v>279</v>
      </c>
      <c r="E409" s="115" t="s">
        <v>955</v>
      </c>
      <c r="F409" s="49" t="s">
        <v>35</v>
      </c>
      <c r="G409" s="49" t="s">
        <v>40</v>
      </c>
      <c r="H409" s="94">
        <v>15.44</v>
      </c>
      <c r="I409" s="32"/>
      <c r="J409" s="38">
        <f t="shared" si="12"/>
        <v>0</v>
      </c>
      <c r="K409" s="39" t="str">
        <f t="shared" si="13"/>
        <v>OK</v>
      </c>
      <c r="L409" s="31"/>
      <c r="M409" s="31"/>
      <c r="N409" s="31"/>
      <c r="O409" s="31"/>
      <c r="P409" s="31"/>
      <c r="Q409" s="31"/>
      <c r="R409" s="31"/>
      <c r="S409" s="31"/>
      <c r="T409" s="31"/>
      <c r="U409" s="31"/>
      <c r="V409" s="31"/>
      <c r="W409" s="31"/>
      <c r="X409" s="46"/>
      <c r="Y409" s="46"/>
      <c r="Z409" s="46"/>
      <c r="AA409" s="46"/>
      <c r="AB409" s="46"/>
      <c r="AC409" s="46"/>
    </row>
    <row r="410" spans="1:29" ht="39.950000000000003" customHeight="1" x14ac:dyDescent="0.45">
      <c r="A410" s="155"/>
      <c r="B410" s="157"/>
      <c r="C410" s="66">
        <v>407</v>
      </c>
      <c r="D410" s="75" t="s">
        <v>280</v>
      </c>
      <c r="E410" s="115" t="s">
        <v>947</v>
      </c>
      <c r="F410" s="49" t="s">
        <v>35</v>
      </c>
      <c r="G410" s="49" t="s">
        <v>40</v>
      </c>
      <c r="H410" s="94">
        <v>2.29</v>
      </c>
      <c r="I410" s="32"/>
      <c r="J410" s="38">
        <f t="shared" si="12"/>
        <v>0</v>
      </c>
      <c r="K410" s="39" t="str">
        <f t="shared" si="13"/>
        <v>OK</v>
      </c>
      <c r="L410" s="31"/>
      <c r="M410" s="31"/>
      <c r="N410" s="31"/>
      <c r="O410" s="31"/>
      <c r="P410" s="31"/>
      <c r="Q410" s="31"/>
      <c r="R410" s="31"/>
      <c r="S410" s="31"/>
      <c r="T410" s="31"/>
      <c r="U410" s="31"/>
      <c r="V410" s="31"/>
      <c r="W410" s="31"/>
      <c r="X410" s="46"/>
      <c r="Y410" s="46"/>
      <c r="Z410" s="46"/>
      <c r="AA410" s="46"/>
      <c r="AB410" s="46"/>
      <c r="AC410" s="46"/>
    </row>
    <row r="411" spans="1:29" ht="39.950000000000003" customHeight="1" x14ac:dyDescent="0.45">
      <c r="A411" s="155"/>
      <c r="B411" s="157"/>
      <c r="C411" s="66">
        <v>408</v>
      </c>
      <c r="D411" s="75" t="s">
        <v>281</v>
      </c>
      <c r="E411" s="115" t="s">
        <v>947</v>
      </c>
      <c r="F411" s="49" t="s">
        <v>35</v>
      </c>
      <c r="G411" s="49" t="s">
        <v>40</v>
      </c>
      <c r="H411" s="94">
        <v>2.88</v>
      </c>
      <c r="I411" s="32"/>
      <c r="J411" s="38">
        <f t="shared" si="12"/>
        <v>0</v>
      </c>
      <c r="K411" s="39" t="str">
        <f t="shared" si="13"/>
        <v>OK</v>
      </c>
      <c r="L411" s="31"/>
      <c r="M411" s="31"/>
      <c r="N411" s="31"/>
      <c r="O411" s="31"/>
      <c r="P411" s="31"/>
      <c r="Q411" s="31"/>
      <c r="R411" s="31"/>
      <c r="S411" s="31"/>
      <c r="T411" s="31"/>
      <c r="U411" s="31"/>
      <c r="V411" s="31"/>
      <c r="W411" s="31"/>
      <c r="X411" s="46"/>
      <c r="Y411" s="46"/>
      <c r="Z411" s="46"/>
      <c r="AA411" s="46"/>
      <c r="AB411" s="46"/>
      <c r="AC411" s="46"/>
    </row>
    <row r="412" spans="1:29" ht="39.950000000000003" customHeight="1" x14ac:dyDescent="0.45">
      <c r="A412" s="155"/>
      <c r="B412" s="157"/>
      <c r="C412" s="66">
        <v>409</v>
      </c>
      <c r="D412" s="75" t="s">
        <v>282</v>
      </c>
      <c r="E412" s="115" t="s">
        <v>956</v>
      </c>
      <c r="F412" s="49" t="s">
        <v>35</v>
      </c>
      <c r="G412" s="49" t="s">
        <v>40</v>
      </c>
      <c r="H412" s="94">
        <v>2.09</v>
      </c>
      <c r="I412" s="32"/>
      <c r="J412" s="38">
        <f t="shared" si="12"/>
        <v>0</v>
      </c>
      <c r="K412" s="39" t="str">
        <f t="shared" si="13"/>
        <v>OK</v>
      </c>
      <c r="L412" s="31"/>
      <c r="M412" s="31"/>
      <c r="N412" s="31"/>
      <c r="O412" s="31"/>
      <c r="P412" s="31"/>
      <c r="Q412" s="31"/>
      <c r="R412" s="31"/>
      <c r="S412" s="31"/>
      <c r="T412" s="31"/>
      <c r="U412" s="31"/>
      <c r="V412" s="31"/>
      <c r="W412" s="31"/>
      <c r="X412" s="46"/>
      <c r="Y412" s="46"/>
      <c r="Z412" s="46"/>
      <c r="AA412" s="46"/>
      <c r="AB412" s="46"/>
      <c r="AC412" s="46"/>
    </row>
    <row r="413" spans="1:29" ht="39.950000000000003" customHeight="1" x14ac:dyDescent="0.45">
      <c r="A413" s="155"/>
      <c r="B413" s="157"/>
      <c r="C413" s="66">
        <v>410</v>
      </c>
      <c r="D413" s="75" t="s">
        <v>283</v>
      </c>
      <c r="E413" s="115" t="s">
        <v>956</v>
      </c>
      <c r="F413" s="49" t="s">
        <v>35</v>
      </c>
      <c r="G413" s="49" t="s">
        <v>40</v>
      </c>
      <c r="H413" s="94">
        <v>1.55</v>
      </c>
      <c r="I413" s="32"/>
      <c r="J413" s="38">
        <f t="shared" si="12"/>
        <v>0</v>
      </c>
      <c r="K413" s="39" t="str">
        <f t="shared" si="13"/>
        <v>OK</v>
      </c>
      <c r="L413" s="31"/>
      <c r="M413" s="31"/>
      <c r="N413" s="31"/>
      <c r="O413" s="31"/>
      <c r="P413" s="31"/>
      <c r="Q413" s="31"/>
      <c r="R413" s="31"/>
      <c r="S413" s="31"/>
      <c r="T413" s="31"/>
      <c r="U413" s="31"/>
      <c r="V413" s="31"/>
      <c r="W413" s="31"/>
      <c r="X413" s="46"/>
      <c r="Y413" s="46"/>
      <c r="Z413" s="46"/>
      <c r="AA413" s="46"/>
      <c r="AB413" s="46"/>
      <c r="AC413" s="46"/>
    </row>
    <row r="414" spans="1:29" ht="39.950000000000003" customHeight="1" x14ac:dyDescent="0.45">
      <c r="A414" s="155"/>
      <c r="B414" s="157"/>
      <c r="C414" s="66">
        <v>411</v>
      </c>
      <c r="D414" s="75" t="s">
        <v>284</v>
      </c>
      <c r="E414" s="115" t="s">
        <v>956</v>
      </c>
      <c r="F414" s="49" t="s">
        <v>35</v>
      </c>
      <c r="G414" s="49" t="s">
        <v>40</v>
      </c>
      <c r="H414" s="94">
        <v>2.2200000000000002</v>
      </c>
      <c r="I414" s="32"/>
      <c r="J414" s="38">
        <f t="shared" si="12"/>
        <v>0</v>
      </c>
      <c r="K414" s="39" t="str">
        <f t="shared" si="13"/>
        <v>OK</v>
      </c>
      <c r="L414" s="31"/>
      <c r="M414" s="31"/>
      <c r="N414" s="31"/>
      <c r="O414" s="31"/>
      <c r="P414" s="31"/>
      <c r="Q414" s="31"/>
      <c r="R414" s="31"/>
      <c r="S414" s="31"/>
      <c r="T414" s="31"/>
      <c r="U414" s="31"/>
      <c r="V414" s="31"/>
      <c r="W414" s="31"/>
      <c r="X414" s="46"/>
      <c r="Y414" s="46"/>
      <c r="Z414" s="46"/>
      <c r="AA414" s="46"/>
      <c r="AB414" s="46"/>
      <c r="AC414" s="46"/>
    </row>
    <row r="415" spans="1:29" ht="39.950000000000003" customHeight="1" x14ac:dyDescent="0.45">
      <c r="A415" s="155"/>
      <c r="B415" s="157"/>
      <c r="C415" s="66">
        <v>412</v>
      </c>
      <c r="D415" s="75" t="s">
        <v>285</v>
      </c>
      <c r="E415" s="115" t="s">
        <v>956</v>
      </c>
      <c r="F415" s="49" t="s">
        <v>35</v>
      </c>
      <c r="G415" s="49" t="s">
        <v>40</v>
      </c>
      <c r="H415" s="94">
        <v>3.2</v>
      </c>
      <c r="I415" s="32"/>
      <c r="J415" s="38">
        <f t="shared" si="12"/>
        <v>0</v>
      </c>
      <c r="K415" s="39" t="str">
        <f t="shared" si="13"/>
        <v>OK</v>
      </c>
      <c r="L415" s="31"/>
      <c r="M415" s="31"/>
      <c r="N415" s="31"/>
      <c r="O415" s="31"/>
      <c r="P415" s="31"/>
      <c r="Q415" s="31"/>
      <c r="R415" s="31"/>
      <c r="S415" s="31"/>
      <c r="T415" s="31"/>
      <c r="U415" s="31"/>
      <c r="V415" s="31"/>
      <c r="W415" s="31"/>
      <c r="X415" s="46"/>
      <c r="Y415" s="46"/>
      <c r="Z415" s="46"/>
      <c r="AA415" s="46"/>
      <c r="AB415" s="46"/>
      <c r="AC415" s="46"/>
    </row>
    <row r="416" spans="1:29" ht="39.950000000000003" customHeight="1" x14ac:dyDescent="0.45">
      <c r="A416" s="155"/>
      <c r="B416" s="157"/>
      <c r="C416" s="66">
        <v>413</v>
      </c>
      <c r="D416" s="75" t="s">
        <v>286</v>
      </c>
      <c r="E416" s="115" t="s">
        <v>956</v>
      </c>
      <c r="F416" s="49" t="s">
        <v>35</v>
      </c>
      <c r="G416" s="49" t="s">
        <v>40</v>
      </c>
      <c r="H416" s="94">
        <v>3.27</v>
      </c>
      <c r="I416" s="32"/>
      <c r="J416" s="38">
        <f t="shared" si="12"/>
        <v>0</v>
      </c>
      <c r="K416" s="39" t="str">
        <f t="shared" si="13"/>
        <v>OK</v>
      </c>
      <c r="L416" s="31"/>
      <c r="M416" s="31"/>
      <c r="N416" s="31"/>
      <c r="O416" s="31"/>
      <c r="P416" s="31"/>
      <c r="Q416" s="31"/>
      <c r="R416" s="31"/>
      <c r="S416" s="31"/>
      <c r="T416" s="31"/>
      <c r="U416" s="31"/>
      <c r="V416" s="31"/>
      <c r="W416" s="31"/>
      <c r="X416" s="46"/>
      <c r="Y416" s="46"/>
      <c r="Z416" s="46"/>
      <c r="AA416" s="46"/>
      <c r="AB416" s="46"/>
      <c r="AC416" s="46"/>
    </row>
    <row r="417" spans="1:29" ht="39.950000000000003" customHeight="1" x14ac:dyDescent="0.45">
      <c r="A417" s="155"/>
      <c r="B417" s="157"/>
      <c r="C417" s="66">
        <v>414</v>
      </c>
      <c r="D417" s="75" t="s">
        <v>287</v>
      </c>
      <c r="E417" s="115" t="s">
        <v>956</v>
      </c>
      <c r="F417" s="49" t="s">
        <v>35</v>
      </c>
      <c r="G417" s="49" t="s">
        <v>40</v>
      </c>
      <c r="H417" s="94">
        <v>3.38</v>
      </c>
      <c r="I417" s="32"/>
      <c r="J417" s="38">
        <f t="shared" si="12"/>
        <v>0</v>
      </c>
      <c r="K417" s="39" t="str">
        <f t="shared" si="13"/>
        <v>OK</v>
      </c>
      <c r="L417" s="31"/>
      <c r="M417" s="31"/>
      <c r="N417" s="31"/>
      <c r="O417" s="31"/>
      <c r="P417" s="31"/>
      <c r="Q417" s="31"/>
      <c r="R417" s="31"/>
      <c r="S417" s="31"/>
      <c r="T417" s="31"/>
      <c r="U417" s="31"/>
      <c r="V417" s="31"/>
      <c r="W417" s="31"/>
      <c r="X417" s="46"/>
      <c r="Y417" s="46"/>
      <c r="Z417" s="46"/>
      <c r="AA417" s="46"/>
      <c r="AB417" s="46"/>
      <c r="AC417" s="46"/>
    </row>
    <row r="418" spans="1:29" ht="39.950000000000003" customHeight="1" x14ac:dyDescent="0.45">
      <c r="A418" s="155"/>
      <c r="B418" s="157"/>
      <c r="C418" s="66">
        <v>415</v>
      </c>
      <c r="D418" s="75" t="s">
        <v>288</v>
      </c>
      <c r="E418" s="115" t="s">
        <v>956</v>
      </c>
      <c r="F418" s="49" t="s">
        <v>35</v>
      </c>
      <c r="G418" s="49" t="s">
        <v>40</v>
      </c>
      <c r="H418" s="94">
        <v>0.98</v>
      </c>
      <c r="I418" s="32"/>
      <c r="J418" s="38">
        <f t="shared" si="12"/>
        <v>0</v>
      </c>
      <c r="K418" s="39" t="str">
        <f t="shared" si="13"/>
        <v>OK</v>
      </c>
      <c r="L418" s="31"/>
      <c r="M418" s="31"/>
      <c r="N418" s="31"/>
      <c r="O418" s="31"/>
      <c r="P418" s="31"/>
      <c r="Q418" s="31"/>
      <c r="R418" s="31"/>
      <c r="S418" s="31"/>
      <c r="T418" s="31"/>
      <c r="U418" s="31"/>
      <c r="V418" s="31"/>
      <c r="W418" s="31"/>
      <c r="X418" s="46"/>
      <c r="Y418" s="46"/>
      <c r="Z418" s="46"/>
      <c r="AA418" s="46"/>
      <c r="AB418" s="46"/>
      <c r="AC418" s="46"/>
    </row>
    <row r="419" spans="1:29" ht="39.950000000000003" customHeight="1" x14ac:dyDescent="0.45">
      <c r="A419" s="155"/>
      <c r="B419" s="157"/>
      <c r="C419" s="66">
        <v>416</v>
      </c>
      <c r="D419" s="75" t="s">
        <v>289</v>
      </c>
      <c r="E419" s="115" t="s">
        <v>956</v>
      </c>
      <c r="F419" s="49" t="s">
        <v>35</v>
      </c>
      <c r="G419" s="49" t="s">
        <v>40</v>
      </c>
      <c r="H419" s="94">
        <v>3.55</v>
      </c>
      <c r="I419" s="32"/>
      <c r="J419" s="38">
        <f t="shared" si="12"/>
        <v>0</v>
      </c>
      <c r="K419" s="39" t="str">
        <f t="shared" si="13"/>
        <v>OK</v>
      </c>
      <c r="L419" s="31"/>
      <c r="M419" s="31"/>
      <c r="N419" s="31"/>
      <c r="O419" s="31"/>
      <c r="P419" s="31"/>
      <c r="Q419" s="31"/>
      <c r="R419" s="31"/>
      <c r="S419" s="31"/>
      <c r="T419" s="31"/>
      <c r="U419" s="31"/>
      <c r="V419" s="31"/>
      <c r="W419" s="31"/>
      <c r="X419" s="46"/>
      <c r="Y419" s="46"/>
      <c r="Z419" s="46"/>
      <c r="AA419" s="46"/>
      <c r="AB419" s="46"/>
      <c r="AC419" s="46"/>
    </row>
    <row r="420" spans="1:29" ht="39.950000000000003" customHeight="1" x14ac:dyDescent="0.45">
      <c r="A420" s="155"/>
      <c r="B420" s="157"/>
      <c r="C420" s="66">
        <v>417</v>
      </c>
      <c r="D420" s="75" t="s">
        <v>290</v>
      </c>
      <c r="E420" s="115" t="s">
        <v>956</v>
      </c>
      <c r="F420" s="49" t="s">
        <v>35</v>
      </c>
      <c r="G420" s="49" t="s">
        <v>40</v>
      </c>
      <c r="H420" s="94">
        <v>1.68</v>
      </c>
      <c r="I420" s="32"/>
      <c r="J420" s="38">
        <f t="shared" si="12"/>
        <v>0</v>
      </c>
      <c r="K420" s="39" t="str">
        <f t="shared" si="13"/>
        <v>OK</v>
      </c>
      <c r="L420" s="31"/>
      <c r="M420" s="31"/>
      <c r="N420" s="31"/>
      <c r="O420" s="31"/>
      <c r="P420" s="31"/>
      <c r="Q420" s="31"/>
      <c r="R420" s="31"/>
      <c r="S420" s="31"/>
      <c r="T420" s="31"/>
      <c r="U420" s="31"/>
      <c r="V420" s="31"/>
      <c r="W420" s="31"/>
      <c r="X420" s="46"/>
      <c r="Y420" s="46"/>
      <c r="Z420" s="46"/>
      <c r="AA420" s="46"/>
      <c r="AB420" s="46"/>
      <c r="AC420" s="46"/>
    </row>
    <row r="421" spans="1:29" ht="39.950000000000003" customHeight="1" x14ac:dyDescent="0.45">
      <c r="A421" s="155"/>
      <c r="B421" s="157"/>
      <c r="C421" s="66">
        <v>418</v>
      </c>
      <c r="D421" s="75" t="s">
        <v>291</v>
      </c>
      <c r="E421" s="115" t="s">
        <v>956</v>
      </c>
      <c r="F421" s="49" t="s">
        <v>35</v>
      </c>
      <c r="G421" s="49" t="s">
        <v>40</v>
      </c>
      <c r="H421" s="94">
        <v>1.79</v>
      </c>
      <c r="I421" s="32"/>
      <c r="J421" s="38">
        <f t="shared" si="12"/>
        <v>0</v>
      </c>
      <c r="K421" s="39" t="str">
        <f t="shared" si="13"/>
        <v>OK</v>
      </c>
      <c r="L421" s="31"/>
      <c r="M421" s="31"/>
      <c r="N421" s="31"/>
      <c r="O421" s="31"/>
      <c r="P421" s="31"/>
      <c r="Q421" s="31"/>
      <c r="R421" s="31"/>
      <c r="S421" s="31"/>
      <c r="T421" s="31"/>
      <c r="U421" s="31"/>
      <c r="V421" s="31"/>
      <c r="W421" s="31"/>
      <c r="X421" s="46"/>
      <c r="Y421" s="46"/>
      <c r="Z421" s="46"/>
      <c r="AA421" s="46"/>
      <c r="AB421" s="46"/>
      <c r="AC421" s="46"/>
    </row>
    <row r="422" spans="1:29" ht="39.950000000000003" customHeight="1" x14ac:dyDescent="0.45">
      <c r="A422" s="155"/>
      <c r="B422" s="157"/>
      <c r="C422" s="66">
        <v>419</v>
      </c>
      <c r="D422" s="75" t="s">
        <v>292</v>
      </c>
      <c r="E422" s="115" t="s">
        <v>956</v>
      </c>
      <c r="F422" s="49" t="s">
        <v>35</v>
      </c>
      <c r="G422" s="49" t="s">
        <v>40</v>
      </c>
      <c r="H422" s="94">
        <v>3.19</v>
      </c>
      <c r="I422" s="32"/>
      <c r="J422" s="38">
        <f t="shared" si="12"/>
        <v>0</v>
      </c>
      <c r="K422" s="39" t="str">
        <f t="shared" si="13"/>
        <v>OK</v>
      </c>
      <c r="L422" s="31"/>
      <c r="M422" s="31"/>
      <c r="N422" s="31"/>
      <c r="O422" s="31"/>
      <c r="P422" s="31"/>
      <c r="Q422" s="31"/>
      <c r="R422" s="31"/>
      <c r="S422" s="31"/>
      <c r="T422" s="31"/>
      <c r="U422" s="31"/>
      <c r="V422" s="31"/>
      <c r="W422" s="31"/>
      <c r="X422" s="46"/>
      <c r="Y422" s="46"/>
      <c r="Z422" s="46"/>
      <c r="AA422" s="46"/>
      <c r="AB422" s="46"/>
      <c r="AC422" s="46"/>
    </row>
    <row r="423" spans="1:29" ht="39.950000000000003" customHeight="1" x14ac:dyDescent="0.45">
      <c r="A423" s="155"/>
      <c r="B423" s="157"/>
      <c r="C423" s="66">
        <v>420</v>
      </c>
      <c r="D423" s="75" t="s">
        <v>293</v>
      </c>
      <c r="E423" s="115" t="s">
        <v>956</v>
      </c>
      <c r="F423" s="49" t="s">
        <v>35</v>
      </c>
      <c r="G423" s="49" t="s">
        <v>40</v>
      </c>
      <c r="H423" s="94">
        <v>6.61</v>
      </c>
      <c r="I423" s="32"/>
      <c r="J423" s="38">
        <f t="shared" si="12"/>
        <v>0</v>
      </c>
      <c r="K423" s="39" t="str">
        <f t="shared" si="13"/>
        <v>OK</v>
      </c>
      <c r="L423" s="31"/>
      <c r="M423" s="31"/>
      <c r="N423" s="31"/>
      <c r="O423" s="31"/>
      <c r="P423" s="31"/>
      <c r="Q423" s="31"/>
      <c r="R423" s="31"/>
      <c r="S423" s="31"/>
      <c r="T423" s="31"/>
      <c r="U423" s="31"/>
      <c r="V423" s="31"/>
      <c r="W423" s="31"/>
      <c r="X423" s="46"/>
      <c r="Y423" s="46"/>
      <c r="Z423" s="46"/>
      <c r="AA423" s="46"/>
      <c r="AB423" s="46"/>
      <c r="AC423" s="46"/>
    </row>
    <row r="424" spans="1:29" ht="39.950000000000003" customHeight="1" x14ac:dyDescent="0.45">
      <c r="A424" s="155"/>
      <c r="B424" s="157"/>
      <c r="C424" s="66">
        <v>421</v>
      </c>
      <c r="D424" s="75" t="s">
        <v>294</v>
      </c>
      <c r="E424" s="115" t="s">
        <v>956</v>
      </c>
      <c r="F424" s="49" t="s">
        <v>35</v>
      </c>
      <c r="G424" s="49" t="s">
        <v>40</v>
      </c>
      <c r="H424" s="94">
        <v>7.02</v>
      </c>
      <c r="I424" s="32"/>
      <c r="J424" s="38">
        <f t="shared" si="12"/>
        <v>0</v>
      </c>
      <c r="K424" s="39" t="str">
        <f t="shared" si="13"/>
        <v>OK</v>
      </c>
      <c r="L424" s="31"/>
      <c r="M424" s="31"/>
      <c r="N424" s="31"/>
      <c r="O424" s="31"/>
      <c r="P424" s="31"/>
      <c r="Q424" s="31"/>
      <c r="R424" s="31"/>
      <c r="S424" s="31"/>
      <c r="T424" s="31"/>
      <c r="U424" s="31"/>
      <c r="V424" s="31"/>
      <c r="W424" s="31"/>
      <c r="X424" s="46"/>
      <c r="Y424" s="46"/>
      <c r="Z424" s="46"/>
      <c r="AA424" s="46"/>
      <c r="AB424" s="46"/>
      <c r="AC424" s="46"/>
    </row>
    <row r="425" spans="1:29" ht="39.950000000000003" customHeight="1" x14ac:dyDescent="0.45">
      <c r="A425" s="155"/>
      <c r="B425" s="157"/>
      <c r="C425" s="66">
        <v>422</v>
      </c>
      <c r="D425" s="75" t="s">
        <v>295</v>
      </c>
      <c r="E425" s="115" t="s">
        <v>956</v>
      </c>
      <c r="F425" s="49" t="s">
        <v>35</v>
      </c>
      <c r="G425" s="49" t="s">
        <v>40</v>
      </c>
      <c r="H425" s="94">
        <v>1.43</v>
      </c>
      <c r="I425" s="32"/>
      <c r="J425" s="38">
        <f t="shared" si="12"/>
        <v>0</v>
      </c>
      <c r="K425" s="39" t="str">
        <f t="shared" si="13"/>
        <v>OK</v>
      </c>
      <c r="L425" s="31"/>
      <c r="M425" s="31"/>
      <c r="N425" s="31"/>
      <c r="O425" s="31"/>
      <c r="P425" s="31"/>
      <c r="Q425" s="31"/>
      <c r="R425" s="31"/>
      <c r="S425" s="31"/>
      <c r="T425" s="31"/>
      <c r="U425" s="31"/>
      <c r="V425" s="31"/>
      <c r="W425" s="31"/>
      <c r="X425" s="46"/>
      <c r="Y425" s="46"/>
      <c r="Z425" s="46"/>
      <c r="AA425" s="46"/>
      <c r="AB425" s="46"/>
      <c r="AC425" s="46"/>
    </row>
    <row r="426" spans="1:29" ht="39.950000000000003" customHeight="1" x14ac:dyDescent="0.45">
      <c r="A426" s="155"/>
      <c r="B426" s="157"/>
      <c r="C426" s="66">
        <v>423</v>
      </c>
      <c r="D426" s="75" t="s">
        <v>296</v>
      </c>
      <c r="E426" s="115" t="s">
        <v>956</v>
      </c>
      <c r="F426" s="49" t="s">
        <v>35</v>
      </c>
      <c r="G426" s="49" t="s">
        <v>40</v>
      </c>
      <c r="H426" s="94">
        <v>2.71</v>
      </c>
      <c r="I426" s="32"/>
      <c r="J426" s="38">
        <f t="shared" si="12"/>
        <v>0</v>
      </c>
      <c r="K426" s="39" t="str">
        <f t="shared" si="13"/>
        <v>OK</v>
      </c>
      <c r="L426" s="31"/>
      <c r="M426" s="31"/>
      <c r="N426" s="31"/>
      <c r="O426" s="31"/>
      <c r="P426" s="31"/>
      <c r="Q426" s="31"/>
      <c r="R426" s="31"/>
      <c r="S426" s="31"/>
      <c r="T426" s="31"/>
      <c r="U426" s="31"/>
      <c r="V426" s="31"/>
      <c r="W426" s="31"/>
      <c r="X426" s="46"/>
      <c r="Y426" s="46"/>
      <c r="Z426" s="46"/>
      <c r="AA426" s="46"/>
      <c r="AB426" s="46"/>
      <c r="AC426" s="46"/>
    </row>
    <row r="427" spans="1:29" ht="39.950000000000003" customHeight="1" x14ac:dyDescent="0.45">
      <c r="A427" s="155"/>
      <c r="B427" s="157"/>
      <c r="C427" s="66">
        <v>424</v>
      </c>
      <c r="D427" s="75" t="s">
        <v>297</v>
      </c>
      <c r="E427" s="115" t="s">
        <v>956</v>
      </c>
      <c r="F427" s="49" t="s">
        <v>35</v>
      </c>
      <c r="G427" s="49" t="s">
        <v>40</v>
      </c>
      <c r="H427" s="94">
        <v>5.47</v>
      </c>
      <c r="I427" s="32"/>
      <c r="J427" s="38">
        <f t="shared" si="12"/>
        <v>0</v>
      </c>
      <c r="K427" s="39" t="str">
        <f t="shared" si="13"/>
        <v>OK</v>
      </c>
      <c r="L427" s="31"/>
      <c r="M427" s="31"/>
      <c r="N427" s="31"/>
      <c r="O427" s="31"/>
      <c r="P427" s="31"/>
      <c r="Q427" s="31"/>
      <c r="R427" s="31"/>
      <c r="S427" s="31"/>
      <c r="T427" s="31"/>
      <c r="U427" s="31"/>
      <c r="V427" s="31"/>
      <c r="W427" s="31"/>
      <c r="X427" s="46"/>
      <c r="Y427" s="46"/>
      <c r="Z427" s="46"/>
      <c r="AA427" s="46"/>
      <c r="AB427" s="46"/>
      <c r="AC427" s="46"/>
    </row>
    <row r="428" spans="1:29" ht="39.950000000000003" customHeight="1" x14ac:dyDescent="0.45">
      <c r="A428" s="155"/>
      <c r="B428" s="157"/>
      <c r="C428" s="66">
        <v>425</v>
      </c>
      <c r="D428" s="75" t="s">
        <v>298</v>
      </c>
      <c r="E428" s="115" t="s">
        <v>956</v>
      </c>
      <c r="F428" s="49" t="s">
        <v>35</v>
      </c>
      <c r="G428" s="49" t="s">
        <v>40</v>
      </c>
      <c r="H428" s="94">
        <v>5.19</v>
      </c>
      <c r="I428" s="32"/>
      <c r="J428" s="38">
        <f t="shared" si="12"/>
        <v>0</v>
      </c>
      <c r="K428" s="39" t="str">
        <f t="shared" si="13"/>
        <v>OK</v>
      </c>
      <c r="L428" s="31"/>
      <c r="M428" s="31"/>
      <c r="N428" s="31"/>
      <c r="O428" s="31"/>
      <c r="P428" s="31"/>
      <c r="Q428" s="31"/>
      <c r="R428" s="31"/>
      <c r="S428" s="31"/>
      <c r="T428" s="31"/>
      <c r="U428" s="31"/>
      <c r="V428" s="31"/>
      <c r="W428" s="31"/>
      <c r="X428" s="46"/>
      <c r="Y428" s="46"/>
      <c r="Z428" s="46"/>
      <c r="AA428" s="46"/>
      <c r="AB428" s="46"/>
      <c r="AC428" s="46"/>
    </row>
    <row r="429" spans="1:29" ht="39.950000000000003" customHeight="1" x14ac:dyDescent="0.45">
      <c r="A429" s="155"/>
      <c r="B429" s="157"/>
      <c r="C429" s="66">
        <v>426</v>
      </c>
      <c r="D429" s="75" t="s">
        <v>299</v>
      </c>
      <c r="E429" s="115" t="s">
        <v>956</v>
      </c>
      <c r="F429" s="49" t="s">
        <v>35</v>
      </c>
      <c r="G429" s="49" t="s">
        <v>40</v>
      </c>
      <c r="H429" s="94">
        <v>3.45</v>
      </c>
      <c r="I429" s="32"/>
      <c r="J429" s="38">
        <f t="shared" si="12"/>
        <v>0</v>
      </c>
      <c r="K429" s="39" t="str">
        <f t="shared" si="13"/>
        <v>OK</v>
      </c>
      <c r="L429" s="31"/>
      <c r="M429" s="31"/>
      <c r="N429" s="31"/>
      <c r="O429" s="31"/>
      <c r="P429" s="31"/>
      <c r="Q429" s="31"/>
      <c r="R429" s="31"/>
      <c r="S429" s="31"/>
      <c r="T429" s="31"/>
      <c r="U429" s="31"/>
      <c r="V429" s="31"/>
      <c r="W429" s="31"/>
      <c r="X429" s="46"/>
      <c r="Y429" s="46"/>
      <c r="Z429" s="46"/>
      <c r="AA429" s="46"/>
      <c r="AB429" s="46"/>
      <c r="AC429" s="46"/>
    </row>
    <row r="430" spans="1:29" ht="39.950000000000003" customHeight="1" x14ac:dyDescent="0.45">
      <c r="A430" s="155"/>
      <c r="B430" s="157"/>
      <c r="C430" s="66">
        <v>427</v>
      </c>
      <c r="D430" s="75" t="s">
        <v>300</v>
      </c>
      <c r="E430" s="115" t="s">
        <v>956</v>
      </c>
      <c r="F430" s="49" t="s">
        <v>35</v>
      </c>
      <c r="G430" s="49" t="s">
        <v>40</v>
      </c>
      <c r="H430" s="94">
        <v>1.63</v>
      </c>
      <c r="I430" s="32"/>
      <c r="J430" s="38">
        <f t="shared" si="12"/>
        <v>0</v>
      </c>
      <c r="K430" s="39" t="str">
        <f t="shared" si="13"/>
        <v>OK</v>
      </c>
      <c r="L430" s="31"/>
      <c r="M430" s="31"/>
      <c r="N430" s="31"/>
      <c r="O430" s="31"/>
      <c r="P430" s="31"/>
      <c r="Q430" s="31"/>
      <c r="R430" s="31"/>
      <c r="S430" s="31"/>
      <c r="T430" s="31"/>
      <c r="U430" s="31"/>
      <c r="V430" s="31"/>
      <c r="W430" s="31"/>
      <c r="X430" s="46"/>
      <c r="Y430" s="46"/>
      <c r="Z430" s="46"/>
      <c r="AA430" s="46"/>
      <c r="AB430" s="46"/>
      <c r="AC430" s="46"/>
    </row>
    <row r="431" spans="1:29" ht="39.950000000000003" customHeight="1" x14ac:dyDescent="0.45">
      <c r="A431" s="155"/>
      <c r="B431" s="157"/>
      <c r="C431" s="66">
        <v>428</v>
      </c>
      <c r="D431" s="75" t="s">
        <v>301</v>
      </c>
      <c r="E431" s="115" t="s">
        <v>956</v>
      </c>
      <c r="F431" s="49" t="s">
        <v>35</v>
      </c>
      <c r="G431" s="49" t="s">
        <v>40</v>
      </c>
      <c r="H431" s="94">
        <v>2.69</v>
      </c>
      <c r="I431" s="32"/>
      <c r="J431" s="38">
        <f t="shared" si="12"/>
        <v>0</v>
      </c>
      <c r="K431" s="39" t="str">
        <f t="shared" si="13"/>
        <v>OK</v>
      </c>
      <c r="L431" s="31"/>
      <c r="M431" s="31"/>
      <c r="N431" s="31"/>
      <c r="O431" s="31"/>
      <c r="P431" s="31"/>
      <c r="Q431" s="31"/>
      <c r="R431" s="31"/>
      <c r="S431" s="31"/>
      <c r="T431" s="31"/>
      <c r="U431" s="31"/>
      <c r="V431" s="31"/>
      <c r="W431" s="31"/>
      <c r="X431" s="46"/>
      <c r="Y431" s="46"/>
      <c r="Z431" s="46"/>
      <c r="AA431" s="46"/>
      <c r="AB431" s="46"/>
      <c r="AC431" s="46"/>
    </row>
    <row r="432" spans="1:29" ht="39.950000000000003" customHeight="1" x14ac:dyDescent="0.45">
      <c r="A432" s="155"/>
      <c r="B432" s="157"/>
      <c r="C432" s="66">
        <v>429</v>
      </c>
      <c r="D432" s="75" t="s">
        <v>302</v>
      </c>
      <c r="E432" s="115" t="s">
        <v>956</v>
      </c>
      <c r="F432" s="49" t="s">
        <v>35</v>
      </c>
      <c r="G432" s="49" t="s">
        <v>40</v>
      </c>
      <c r="H432" s="94">
        <v>1.75</v>
      </c>
      <c r="I432" s="32"/>
      <c r="J432" s="38">
        <f t="shared" si="12"/>
        <v>0</v>
      </c>
      <c r="K432" s="39" t="str">
        <f t="shared" si="13"/>
        <v>OK</v>
      </c>
      <c r="L432" s="31"/>
      <c r="M432" s="31"/>
      <c r="N432" s="31"/>
      <c r="O432" s="31"/>
      <c r="P432" s="31"/>
      <c r="Q432" s="31"/>
      <c r="R432" s="31"/>
      <c r="S432" s="31"/>
      <c r="T432" s="31"/>
      <c r="U432" s="31"/>
      <c r="V432" s="31"/>
      <c r="W432" s="31"/>
      <c r="X432" s="46"/>
      <c r="Y432" s="46"/>
      <c r="Z432" s="46"/>
      <c r="AA432" s="46"/>
      <c r="AB432" s="46"/>
      <c r="AC432" s="46"/>
    </row>
    <row r="433" spans="1:29" ht="39.950000000000003" customHeight="1" x14ac:dyDescent="0.45">
      <c r="A433" s="155"/>
      <c r="B433" s="157"/>
      <c r="C433" s="66">
        <v>430</v>
      </c>
      <c r="D433" s="75" t="s">
        <v>303</v>
      </c>
      <c r="E433" s="115" t="s">
        <v>956</v>
      </c>
      <c r="F433" s="49" t="s">
        <v>35</v>
      </c>
      <c r="G433" s="49" t="s">
        <v>40</v>
      </c>
      <c r="H433" s="94">
        <v>2.86</v>
      </c>
      <c r="I433" s="32"/>
      <c r="J433" s="38">
        <f t="shared" si="12"/>
        <v>0</v>
      </c>
      <c r="K433" s="39" t="str">
        <f t="shared" si="13"/>
        <v>OK</v>
      </c>
      <c r="L433" s="31"/>
      <c r="M433" s="31"/>
      <c r="N433" s="31"/>
      <c r="O433" s="31"/>
      <c r="P433" s="31"/>
      <c r="Q433" s="31"/>
      <c r="R433" s="31"/>
      <c r="S433" s="31"/>
      <c r="T433" s="31"/>
      <c r="U433" s="31"/>
      <c r="V433" s="31"/>
      <c r="W433" s="31"/>
      <c r="X433" s="46"/>
      <c r="Y433" s="46"/>
      <c r="Z433" s="46"/>
      <c r="AA433" s="46"/>
      <c r="AB433" s="46"/>
      <c r="AC433" s="46"/>
    </row>
    <row r="434" spans="1:29" ht="39.950000000000003" customHeight="1" x14ac:dyDescent="0.45">
      <c r="A434" s="155"/>
      <c r="B434" s="157"/>
      <c r="C434" s="66">
        <v>431</v>
      </c>
      <c r="D434" s="75" t="s">
        <v>304</v>
      </c>
      <c r="E434" s="115" t="s">
        <v>956</v>
      </c>
      <c r="F434" s="49" t="s">
        <v>35</v>
      </c>
      <c r="G434" s="49" t="s">
        <v>40</v>
      </c>
      <c r="H434" s="94">
        <v>4.32</v>
      </c>
      <c r="I434" s="32"/>
      <c r="J434" s="38">
        <f t="shared" si="12"/>
        <v>0</v>
      </c>
      <c r="K434" s="39" t="str">
        <f t="shared" si="13"/>
        <v>OK</v>
      </c>
      <c r="L434" s="31"/>
      <c r="M434" s="31"/>
      <c r="N434" s="31"/>
      <c r="O434" s="31"/>
      <c r="P434" s="31"/>
      <c r="Q434" s="31"/>
      <c r="R434" s="31"/>
      <c r="S434" s="31"/>
      <c r="T434" s="31"/>
      <c r="U434" s="31"/>
      <c r="V434" s="31"/>
      <c r="W434" s="31"/>
      <c r="X434" s="46"/>
      <c r="Y434" s="46"/>
      <c r="Z434" s="46"/>
      <c r="AA434" s="46"/>
      <c r="AB434" s="46"/>
      <c r="AC434" s="46"/>
    </row>
    <row r="435" spans="1:29" ht="39.950000000000003" customHeight="1" x14ac:dyDescent="0.45">
      <c r="A435" s="155"/>
      <c r="B435" s="157"/>
      <c r="C435" s="66">
        <v>432</v>
      </c>
      <c r="D435" s="75" t="s">
        <v>305</v>
      </c>
      <c r="E435" s="115" t="s">
        <v>956</v>
      </c>
      <c r="F435" s="49" t="s">
        <v>35</v>
      </c>
      <c r="G435" s="49" t="s">
        <v>40</v>
      </c>
      <c r="H435" s="94">
        <v>6.46</v>
      </c>
      <c r="I435" s="32"/>
      <c r="J435" s="38">
        <f t="shared" si="12"/>
        <v>0</v>
      </c>
      <c r="K435" s="39" t="str">
        <f t="shared" si="13"/>
        <v>OK</v>
      </c>
      <c r="L435" s="31"/>
      <c r="M435" s="31"/>
      <c r="N435" s="31"/>
      <c r="O435" s="31"/>
      <c r="P435" s="31"/>
      <c r="Q435" s="31"/>
      <c r="R435" s="31"/>
      <c r="S435" s="31"/>
      <c r="T435" s="31"/>
      <c r="U435" s="31"/>
      <c r="V435" s="31"/>
      <c r="W435" s="31"/>
      <c r="X435" s="46"/>
      <c r="Y435" s="46"/>
      <c r="Z435" s="46"/>
      <c r="AA435" s="46"/>
      <c r="AB435" s="46"/>
      <c r="AC435" s="46"/>
    </row>
    <row r="436" spans="1:29" ht="39.950000000000003" customHeight="1" x14ac:dyDescent="0.45">
      <c r="A436" s="155"/>
      <c r="B436" s="157"/>
      <c r="C436" s="66">
        <v>433</v>
      </c>
      <c r="D436" s="75" t="s">
        <v>306</v>
      </c>
      <c r="E436" s="115" t="s">
        <v>956</v>
      </c>
      <c r="F436" s="49" t="s">
        <v>35</v>
      </c>
      <c r="G436" s="49" t="s">
        <v>40</v>
      </c>
      <c r="H436" s="94">
        <v>7.52</v>
      </c>
      <c r="I436" s="32"/>
      <c r="J436" s="38">
        <f t="shared" si="12"/>
        <v>0</v>
      </c>
      <c r="K436" s="39" t="str">
        <f t="shared" si="13"/>
        <v>OK</v>
      </c>
      <c r="L436" s="31"/>
      <c r="M436" s="31"/>
      <c r="N436" s="31"/>
      <c r="O436" s="31"/>
      <c r="P436" s="31"/>
      <c r="Q436" s="31"/>
      <c r="R436" s="31"/>
      <c r="S436" s="31"/>
      <c r="T436" s="31"/>
      <c r="U436" s="31"/>
      <c r="V436" s="31"/>
      <c r="W436" s="31"/>
      <c r="X436" s="46"/>
      <c r="Y436" s="46"/>
      <c r="Z436" s="46"/>
      <c r="AA436" s="46"/>
      <c r="AB436" s="46"/>
      <c r="AC436" s="46"/>
    </row>
    <row r="437" spans="1:29" ht="39.950000000000003" customHeight="1" x14ac:dyDescent="0.45">
      <c r="A437" s="155"/>
      <c r="B437" s="157"/>
      <c r="C437" s="66">
        <v>434</v>
      </c>
      <c r="D437" s="75" t="s">
        <v>307</v>
      </c>
      <c r="E437" s="115" t="s">
        <v>956</v>
      </c>
      <c r="F437" s="49" t="s">
        <v>35</v>
      </c>
      <c r="G437" s="49" t="s">
        <v>40</v>
      </c>
      <c r="H437" s="94">
        <v>7.32</v>
      </c>
      <c r="I437" s="32"/>
      <c r="J437" s="38">
        <f t="shared" si="12"/>
        <v>0</v>
      </c>
      <c r="K437" s="39" t="str">
        <f t="shared" si="13"/>
        <v>OK</v>
      </c>
      <c r="L437" s="31"/>
      <c r="M437" s="31"/>
      <c r="N437" s="31"/>
      <c r="O437" s="31"/>
      <c r="P437" s="31"/>
      <c r="Q437" s="31"/>
      <c r="R437" s="31"/>
      <c r="S437" s="31"/>
      <c r="T437" s="31"/>
      <c r="U437" s="31"/>
      <c r="V437" s="31"/>
      <c r="W437" s="31"/>
      <c r="X437" s="46"/>
      <c r="Y437" s="46"/>
      <c r="Z437" s="46"/>
      <c r="AA437" s="46"/>
      <c r="AB437" s="46"/>
      <c r="AC437" s="46"/>
    </row>
    <row r="438" spans="1:29" ht="39.950000000000003" customHeight="1" x14ac:dyDescent="0.45">
      <c r="A438" s="155"/>
      <c r="B438" s="157"/>
      <c r="C438" s="66">
        <v>435</v>
      </c>
      <c r="D438" s="75" t="s">
        <v>308</v>
      </c>
      <c r="E438" s="115" t="s">
        <v>956</v>
      </c>
      <c r="F438" s="49" t="s">
        <v>35</v>
      </c>
      <c r="G438" s="49" t="s">
        <v>40</v>
      </c>
      <c r="H438" s="94">
        <v>1.67</v>
      </c>
      <c r="I438" s="32"/>
      <c r="J438" s="38">
        <f t="shared" si="12"/>
        <v>0</v>
      </c>
      <c r="K438" s="39" t="str">
        <f t="shared" si="13"/>
        <v>OK</v>
      </c>
      <c r="L438" s="31"/>
      <c r="M438" s="31"/>
      <c r="N438" s="31"/>
      <c r="O438" s="31"/>
      <c r="P438" s="31"/>
      <c r="Q438" s="31"/>
      <c r="R438" s="31"/>
      <c r="S438" s="31"/>
      <c r="T438" s="31"/>
      <c r="U438" s="31"/>
      <c r="V438" s="31"/>
      <c r="W438" s="31"/>
      <c r="X438" s="46"/>
      <c r="Y438" s="46"/>
      <c r="Z438" s="46"/>
      <c r="AA438" s="46"/>
      <c r="AB438" s="46"/>
      <c r="AC438" s="46"/>
    </row>
    <row r="439" spans="1:29" ht="39.950000000000003" customHeight="1" x14ac:dyDescent="0.45">
      <c r="A439" s="155"/>
      <c r="B439" s="157"/>
      <c r="C439" s="66">
        <v>436</v>
      </c>
      <c r="D439" s="75" t="s">
        <v>309</v>
      </c>
      <c r="E439" s="115" t="s">
        <v>956</v>
      </c>
      <c r="F439" s="49" t="s">
        <v>35</v>
      </c>
      <c r="G439" s="49" t="s">
        <v>40</v>
      </c>
      <c r="H439" s="94">
        <v>2.37</v>
      </c>
      <c r="I439" s="32"/>
      <c r="J439" s="38">
        <f t="shared" si="12"/>
        <v>0</v>
      </c>
      <c r="K439" s="39" t="str">
        <f t="shared" si="13"/>
        <v>OK</v>
      </c>
      <c r="L439" s="31"/>
      <c r="M439" s="31"/>
      <c r="N439" s="31"/>
      <c r="O439" s="31"/>
      <c r="P439" s="31"/>
      <c r="Q439" s="31"/>
      <c r="R439" s="31"/>
      <c r="S439" s="31"/>
      <c r="T439" s="31"/>
      <c r="U439" s="31"/>
      <c r="V439" s="31"/>
      <c r="W439" s="31"/>
      <c r="X439" s="46"/>
      <c r="Y439" s="46"/>
      <c r="Z439" s="46"/>
      <c r="AA439" s="46"/>
      <c r="AB439" s="46"/>
      <c r="AC439" s="46"/>
    </row>
    <row r="440" spans="1:29" ht="39.950000000000003" customHeight="1" x14ac:dyDescent="0.45">
      <c r="A440" s="155"/>
      <c r="B440" s="157"/>
      <c r="C440" s="66">
        <v>437</v>
      </c>
      <c r="D440" s="75" t="s">
        <v>310</v>
      </c>
      <c r="E440" s="115" t="s">
        <v>956</v>
      </c>
      <c r="F440" s="49" t="s">
        <v>35</v>
      </c>
      <c r="G440" s="49" t="s">
        <v>40</v>
      </c>
      <c r="H440" s="94">
        <v>2.79</v>
      </c>
      <c r="I440" s="32"/>
      <c r="J440" s="38">
        <f t="shared" si="12"/>
        <v>0</v>
      </c>
      <c r="K440" s="39" t="str">
        <f t="shared" si="13"/>
        <v>OK</v>
      </c>
      <c r="L440" s="31"/>
      <c r="M440" s="31"/>
      <c r="N440" s="31"/>
      <c r="O440" s="31"/>
      <c r="P440" s="31"/>
      <c r="Q440" s="31"/>
      <c r="R440" s="31"/>
      <c r="S440" s="31"/>
      <c r="T440" s="31"/>
      <c r="U440" s="31"/>
      <c r="V440" s="31"/>
      <c r="W440" s="31"/>
      <c r="X440" s="46"/>
      <c r="Y440" s="46"/>
      <c r="Z440" s="46"/>
      <c r="AA440" s="46"/>
      <c r="AB440" s="46"/>
      <c r="AC440" s="46"/>
    </row>
    <row r="441" spans="1:29" ht="39.950000000000003" customHeight="1" x14ac:dyDescent="0.45">
      <c r="A441" s="155"/>
      <c r="B441" s="157"/>
      <c r="C441" s="66">
        <v>438</v>
      </c>
      <c r="D441" s="75" t="s">
        <v>311</v>
      </c>
      <c r="E441" s="115" t="s">
        <v>948</v>
      </c>
      <c r="F441" s="49" t="s">
        <v>35</v>
      </c>
      <c r="G441" s="49" t="s">
        <v>40</v>
      </c>
      <c r="H441" s="94">
        <v>19.41</v>
      </c>
      <c r="I441" s="32"/>
      <c r="J441" s="38">
        <f t="shared" si="12"/>
        <v>0</v>
      </c>
      <c r="K441" s="39" t="str">
        <f t="shared" si="13"/>
        <v>OK</v>
      </c>
      <c r="L441" s="31"/>
      <c r="M441" s="31"/>
      <c r="N441" s="31"/>
      <c r="O441" s="31"/>
      <c r="P441" s="31"/>
      <c r="Q441" s="31"/>
      <c r="R441" s="31"/>
      <c r="S441" s="31"/>
      <c r="T441" s="31"/>
      <c r="U441" s="31"/>
      <c r="V441" s="31"/>
      <c r="W441" s="31"/>
      <c r="X441" s="46"/>
      <c r="Y441" s="46"/>
      <c r="Z441" s="46"/>
      <c r="AA441" s="46"/>
      <c r="AB441" s="46"/>
      <c r="AC441" s="46"/>
    </row>
    <row r="442" spans="1:29" ht="39.950000000000003" customHeight="1" x14ac:dyDescent="0.45">
      <c r="A442" s="155"/>
      <c r="B442" s="157"/>
      <c r="C442" s="66">
        <v>439</v>
      </c>
      <c r="D442" s="75" t="s">
        <v>312</v>
      </c>
      <c r="E442" s="115" t="s">
        <v>948</v>
      </c>
      <c r="F442" s="49" t="s">
        <v>35</v>
      </c>
      <c r="G442" s="49" t="s">
        <v>40</v>
      </c>
      <c r="H442" s="94">
        <v>20.309999999999999</v>
      </c>
      <c r="I442" s="32"/>
      <c r="J442" s="38">
        <f t="shared" si="12"/>
        <v>0</v>
      </c>
      <c r="K442" s="39" t="str">
        <f t="shared" si="13"/>
        <v>OK</v>
      </c>
      <c r="L442" s="31"/>
      <c r="M442" s="31"/>
      <c r="N442" s="31"/>
      <c r="O442" s="31"/>
      <c r="P442" s="31"/>
      <c r="Q442" s="31"/>
      <c r="R442" s="31"/>
      <c r="S442" s="31"/>
      <c r="T442" s="31"/>
      <c r="U442" s="31"/>
      <c r="V442" s="31"/>
      <c r="W442" s="31"/>
      <c r="X442" s="46"/>
      <c r="Y442" s="46"/>
      <c r="Z442" s="46"/>
      <c r="AA442" s="46"/>
      <c r="AB442" s="46"/>
      <c r="AC442" s="46"/>
    </row>
    <row r="443" spans="1:29" ht="39.950000000000003" customHeight="1" x14ac:dyDescent="0.45">
      <c r="A443" s="155"/>
      <c r="B443" s="157"/>
      <c r="C443" s="66">
        <v>440</v>
      </c>
      <c r="D443" s="75" t="s">
        <v>313</v>
      </c>
      <c r="E443" s="115" t="s">
        <v>948</v>
      </c>
      <c r="F443" s="49" t="s">
        <v>35</v>
      </c>
      <c r="G443" s="49" t="s">
        <v>40</v>
      </c>
      <c r="H443" s="94">
        <v>10.55</v>
      </c>
      <c r="I443" s="32"/>
      <c r="J443" s="38">
        <f t="shared" si="12"/>
        <v>0</v>
      </c>
      <c r="K443" s="39" t="str">
        <f t="shared" si="13"/>
        <v>OK</v>
      </c>
      <c r="L443" s="31"/>
      <c r="M443" s="31"/>
      <c r="N443" s="31"/>
      <c r="O443" s="31"/>
      <c r="P443" s="31"/>
      <c r="Q443" s="31"/>
      <c r="R443" s="31"/>
      <c r="S443" s="31"/>
      <c r="T443" s="31"/>
      <c r="U443" s="31"/>
      <c r="V443" s="31"/>
      <c r="W443" s="31"/>
      <c r="X443" s="46"/>
      <c r="Y443" s="46"/>
      <c r="Z443" s="46"/>
      <c r="AA443" s="46"/>
      <c r="AB443" s="46"/>
      <c r="AC443" s="46"/>
    </row>
    <row r="444" spans="1:29" ht="39.950000000000003" customHeight="1" x14ac:dyDescent="0.45">
      <c r="A444" s="155"/>
      <c r="B444" s="157"/>
      <c r="C444" s="66">
        <v>441</v>
      </c>
      <c r="D444" s="75" t="s">
        <v>314</v>
      </c>
      <c r="E444" s="115" t="s">
        <v>948</v>
      </c>
      <c r="F444" s="49" t="s">
        <v>35</v>
      </c>
      <c r="G444" s="49" t="s">
        <v>40</v>
      </c>
      <c r="H444" s="94">
        <v>1.34</v>
      </c>
      <c r="I444" s="32"/>
      <c r="J444" s="38">
        <f t="shared" si="12"/>
        <v>0</v>
      </c>
      <c r="K444" s="39" t="str">
        <f t="shared" si="13"/>
        <v>OK</v>
      </c>
      <c r="L444" s="31"/>
      <c r="M444" s="31"/>
      <c r="N444" s="31"/>
      <c r="O444" s="31"/>
      <c r="P444" s="31"/>
      <c r="Q444" s="31"/>
      <c r="R444" s="31"/>
      <c r="S444" s="31"/>
      <c r="T444" s="31"/>
      <c r="U444" s="31"/>
      <c r="V444" s="31"/>
      <c r="W444" s="31"/>
      <c r="X444" s="46"/>
      <c r="Y444" s="46"/>
      <c r="Z444" s="46"/>
      <c r="AA444" s="46"/>
      <c r="AB444" s="46"/>
      <c r="AC444" s="46"/>
    </row>
    <row r="445" spans="1:29" ht="39.950000000000003" customHeight="1" x14ac:dyDescent="0.45">
      <c r="A445" s="155"/>
      <c r="B445" s="157"/>
      <c r="C445" s="66">
        <v>442</v>
      </c>
      <c r="D445" s="75" t="s">
        <v>315</v>
      </c>
      <c r="E445" s="115" t="s">
        <v>948</v>
      </c>
      <c r="F445" s="49" t="s">
        <v>35</v>
      </c>
      <c r="G445" s="49" t="s">
        <v>40</v>
      </c>
      <c r="H445" s="94">
        <v>5.58</v>
      </c>
      <c r="I445" s="32"/>
      <c r="J445" s="38">
        <f t="shared" si="12"/>
        <v>0</v>
      </c>
      <c r="K445" s="39" t="str">
        <f t="shared" si="13"/>
        <v>OK</v>
      </c>
      <c r="L445" s="31"/>
      <c r="M445" s="31"/>
      <c r="N445" s="31"/>
      <c r="O445" s="31"/>
      <c r="P445" s="31"/>
      <c r="Q445" s="31"/>
      <c r="R445" s="31"/>
      <c r="S445" s="31"/>
      <c r="T445" s="31"/>
      <c r="U445" s="31"/>
      <c r="V445" s="31"/>
      <c r="W445" s="31"/>
      <c r="X445" s="46"/>
      <c r="Y445" s="46"/>
      <c r="Z445" s="46"/>
      <c r="AA445" s="46"/>
      <c r="AB445" s="46"/>
      <c r="AC445" s="46"/>
    </row>
    <row r="446" spans="1:29" ht="39.950000000000003" customHeight="1" x14ac:dyDescent="0.45">
      <c r="A446" s="155"/>
      <c r="B446" s="157"/>
      <c r="C446" s="66">
        <v>443</v>
      </c>
      <c r="D446" s="75" t="s">
        <v>316</v>
      </c>
      <c r="E446" s="115" t="s">
        <v>948</v>
      </c>
      <c r="F446" s="49" t="s">
        <v>35</v>
      </c>
      <c r="G446" s="49" t="s">
        <v>40</v>
      </c>
      <c r="H446" s="94">
        <v>14.9</v>
      </c>
      <c r="I446" s="32"/>
      <c r="J446" s="38">
        <f t="shared" si="12"/>
        <v>0</v>
      </c>
      <c r="K446" s="39" t="str">
        <f t="shared" si="13"/>
        <v>OK</v>
      </c>
      <c r="L446" s="31"/>
      <c r="M446" s="31"/>
      <c r="N446" s="31"/>
      <c r="O446" s="31"/>
      <c r="P446" s="31"/>
      <c r="Q446" s="31"/>
      <c r="R446" s="31"/>
      <c r="S446" s="31"/>
      <c r="T446" s="31"/>
      <c r="U446" s="31"/>
      <c r="V446" s="31"/>
      <c r="W446" s="31"/>
      <c r="X446" s="46"/>
      <c r="Y446" s="46"/>
      <c r="Z446" s="46"/>
      <c r="AA446" s="46"/>
      <c r="AB446" s="46"/>
      <c r="AC446" s="46"/>
    </row>
    <row r="447" spans="1:29" ht="39.950000000000003" customHeight="1" x14ac:dyDescent="0.45">
      <c r="A447" s="155"/>
      <c r="B447" s="157"/>
      <c r="C447" s="66">
        <v>444</v>
      </c>
      <c r="D447" s="75" t="s">
        <v>317</v>
      </c>
      <c r="E447" s="115" t="s">
        <v>948</v>
      </c>
      <c r="F447" s="49" t="s">
        <v>35</v>
      </c>
      <c r="G447" s="49" t="s">
        <v>40</v>
      </c>
      <c r="H447" s="94">
        <v>4.8899999999999997</v>
      </c>
      <c r="I447" s="32"/>
      <c r="J447" s="38">
        <f t="shared" si="12"/>
        <v>0</v>
      </c>
      <c r="K447" s="39" t="str">
        <f t="shared" si="13"/>
        <v>OK</v>
      </c>
      <c r="L447" s="31"/>
      <c r="M447" s="31"/>
      <c r="N447" s="31"/>
      <c r="O447" s="31"/>
      <c r="P447" s="31"/>
      <c r="Q447" s="31"/>
      <c r="R447" s="31"/>
      <c r="S447" s="31"/>
      <c r="T447" s="31"/>
      <c r="U447" s="31"/>
      <c r="V447" s="31"/>
      <c r="W447" s="31"/>
      <c r="X447" s="46"/>
      <c r="Y447" s="46"/>
      <c r="Z447" s="46"/>
      <c r="AA447" s="46"/>
      <c r="AB447" s="46"/>
      <c r="AC447" s="46"/>
    </row>
    <row r="448" spans="1:29" ht="39.950000000000003" customHeight="1" x14ac:dyDescent="0.45">
      <c r="A448" s="155"/>
      <c r="B448" s="157"/>
      <c r="C448" s="66">
        <v>445</v>
      </c>
      <c r="D448" s="75" t="s">
        <v>318</v>
      </c>
      <c r="E448" s="115" t="s">
        <v>948</v>
      </c>
      <c r="F448" s="49" t="s">
        <v>35</v>
      </c>
      <c r="G448" s="49" t="s">
        <v>40</v>
      </c>
      <c r="H448" s="94">
        <v>5.79</v>
      </c>
      <c r="I448" s="32"/>
      <c r="J448" s="38">
        <f t="shared" si="12"/>
        <v>0</v>
      </c>
      <c r="K448" s="39" t="str">
        <f t="shared" si="13"/>
        <v>OK</v>
      </c>
      <c r="L448" s="31"/>
      <c r="M448" s="31"/>
      <c r="N448" s="31"/>
      <c r="O448" s="31"/>
      <c r="P448" s="31"/>
      <c r="Q448" s="31"/>
      <c r="R448" s="31"/>
      <c r="S448" s="31"/>
      <c r="T448" s="31"/>
      <c r="U448" s="31"/>
      <c r="V448" s="31"/>
      <c r="W448" s="31"/>
      <c r="X448" s="46"/>
      <c r="Y448" s="46"/>
      <c r="Z448" s="46"/>
      <c r="AA448" s="46"/>
      <c r="AB448" s="46"/>
      <c r="AC448" s="46"/>
    </row>
    <row r="449" spans="1:29" ht="39.950000000000003" customHeight="1" x14ac:dyDescent="0.45">
      <c r="A449" s="155"/>
      <c r="B449" s="157"/>
      <c r="C449" s="66">
        <v>446</v>
      </c>
      <c r="D449" s="75" t="s">
        <v>319</v>
      </c>
      <c r="E449" s="115" t="s">
        <v>948</v>
      </c>
      <c r="F449" s="49" t="s">
        <v>35</v>
      </c>
      <c r="G449" s="49" t="s">
        <v>40</v>
      </c>
      <c r="H449" s="94">
        <v>4.26</v>
      </c>
      <c r="I449" s="32"/>
      <c r="J449" s="38">
        <f t="shared" si="12"/>
        <v>0</v>
      </c>
      <c r="K449" s="39" t="str">
        <f t="shared" si="13"/>
        <v>OK</v>
      </c>
      <c r="L449" s="31"/>
      <c r="M449" s="31"/>
      <c r="N449" s="31"/>
      <c r="O449" s="31"/>
      <c r="P449" s="31"/>
      <c r="Q449" s="31"/>
      <c r="R449" s="31"/>
      <c r="S449" s="31"/>
      <c r="T449" s="31"/>
      <c r="U449" s="31"/>
      <c r="V449" s="31"/>
      <c r="W449" s="31"/>
      <c r="X449" s="46"/>
      <c r="Y449" s="46"/>
      <c r="Z449" s="46"/>
      <c r="AA449" s="46"/>
      <c r="AB449" s="46"/>
      <c r="AC449" s="46"/>
    </row>
    <row r="450" spans="1:29" ht="39.950000000000003" customHeight="1" x14ac:dyDescent="0.45">
      <c r="A450" s="155"/>
      <c r="B450" s="157"/>
      <c r="C450" s="66">
        <v>447</v>
      </c>
      <c r="D450" s="75" t="s">
        <v>320</v>
      </c>
      <c r="E450" s="115" t="s">
        <v>948</v>
      </c>
      <c r="F450" s="49" t="s">
        <v>35</v>
      </c>
      <c r="G450" s="49" t="s">
        <v>40</v>
      </c>
      <c r="H450" s="94">
        <v>3.16</v>
      </c>
      <c r="I450" s="32"/>
      <c r="J450" s="38">
        <f t="shared" si="12"/>
        <v>0</v>
      </c>
      <c r="K450" s="39" t="str">
        <f t="shared" si="13"/>
        <v>OK</v>
      </c>
      <c r="L450" s="31"/>
      <c r="M450" s="31"/>
      <c r="N450" s="31"/>
      <c r="O450" s="31"/>
      <c r="P450" s="31"/>
      <c r="Q450" s="31"/>
      <c r="R450" s="31"/>
      <c r="S450" s="31"/>
      <c r="T450" s="31"/>
      <c r="U450" s="31"/>
      <c r="V450" s="31"/>
      <c r="W450" s="31"/>
      <c r="X450" s="46"/>
      <c r="Y450" s="46"/>
      <c r="Z450" s="46"/>
      <c r="AA450" s="46"/>
      <c r="AB450" s="46"/>
      <c r="AC450" s="46"/>
    </row>
    <row r="451" spans="1:29" ht="39.950000000000003" customHeight="1" x14ac:dyDescent="0.45">
      <c r="A451" s="155"/>
      <c r="B451" s="157"/>
      <c r="C451" s="66">
        <v>448</v>
      </c>
      <c r="D451" s="75" t="s">
        <v>321</v>
      </c>
      <c r="E451" s="115" t="s">
        <v>948</v>
      </c>
      <c r="F451" s="49" t="s">
        <v>35</v>
      </c>
      <c r="G451" s="49" t="s">
        <v>40</v>
      </c>
      <c r="H451" s="94">
        <v>2.63</v>
      </c>
      <c r="I451" s="32"/>
      <c r="J451" s="38">
        <f t="shared" si="12"/>
        <v>0</v>
      </c>
      <c r="K451" s="39" t="str">
        <f t="shared" si="13"/>
        <v>OK</v>
      </c>
      <c r="L451" s="31"/>
      <c r="M451" s="31"/>
      <c r="N451" s="31"/>
      <c r="O451" s="31"/>
      <c r="P451" s="31"/>
      <c r="Q451" s="31"/>
      <c r="R451" s="31"/>
      <c r="S451" s="31"/>
      <c r="T451" s="31"/>
      <c r="U451" s="31"/>
      <c r="V451" s="31"/>
      <c r="W451" s="31"/>
      <c r="X451" s="46"/>
      <c r="Y451" s="46"/>
      <c r="Z451" s="46"/>
      <c r="AA451" s="46"/>
      <c r="AB451" s="46"/>
      <c r="AC451" s="46"/>
    </row>
    <row r="452" spans="1:29" ht="39.950000000000003" customHeight="1" x14ac:dyDescent="0.45">
      <c r="A452" s="155"/>
      <c r="B452" s="157"/>
      <c r="C452" s="66">
        <v>449</v>
      </c>
      <c r="D452" s="75" t="s">
        <v>322</v>
      </c>
      <c r="E452" s="115" t="s">
        <v>948</v>
      </c>
      <c r="F452" s="49" t="s">
        <v>35</v>
      </c>
      <c r="G452" s="49" t="s">
        <v>40</v>
      </c>
      <c r="H452" s="94">
        <v>4.0999999999999996</v>
      </c>
      <c r="I452" s="32"/>
      <c r="J452" s="38">
        <f t="shared" si="12"/>
        <v>0</v>
      </c>
      <c r="K452" s="39" t="str">
        <f t="shared" si="13"/>
        <v>OK</v>
      </c>
      <c r="L452" s="31"/>
      <c r="M452" s="31"/>
      <c r="N452" s="31"/>
      <c r="O452" s="31"/>
      <c r="P452" s="31"/>
      <c r="Q452" s="31"/>
      <c r="R452" s="31"/>
      <c r="S452" s="31"/>
      <c r="T452" s="31"/>
      <c r="U452" s="31"/>
      <c r="V452" s="31"/>
      <c r="W452" s="31"/>
      <c r="X452" s="46"/>
      <c r="Y452" s="46"/>
      <c r="Z452" s="46"/>
      <c r="AA452" s="46"/>
      <c r="AB452" s="46"/>
      <c r="AC452" s="46"/>
    </row>
    <row r="453" spans="1:29" ht="39.950000000000003" customHeight="1" x14ac:dyDescent="0.45">
      <c r="A453" s="155"/>
      <c r="B453" s="157"/>
      <c r="C453" s="66">
        <v>450</v>
      </c>
      <c r="D453" s="75" t="s">
        <v>323</v>
      </c>
      <c r="E453" s="115" t="s">
        <v>948</v>
      </c>
      <c r="F453" s="49" t="s">
        <v>35</v>
      </c>
      <c r="G453" s="49" t="s">
        <v>40</v>
      </c>
      <c r="H453" s="94">
        <v>2.82</v>
      </c>
      <c r="I453" s="32"/>
      <c r="J453" s="38">
        <f t="shared" ref="J453:J516" si="14">I453-(SUM(L453:AC453))</f>
        <v>0</v>
      </c>
      <c r="K453" s="39" t="str">
        <f t="shared" ref="K453:K516" si="15">IF(J453&lt;0,"ATENÇÃO","OK")</f>
        <v>OK</v>
      </c>
      <c r="L453" s="31"/>
      <c r="M453" s="31"/>
      <c r="N453" s="31"/>
      <c r="O453" s="31"/>
      <c r="P453" s="31"/>
      <c r="Q453" s="31"/>
      <c r="R453" s="31"/>
      <c r="S453" s="31"/>
      <c r="T453" s="31"/>
      <c r="U453" s="31"/>
      <c r="V453" s="31"/>
      <c r="W453" s="31"/>
      <c r="X453" s="46"/>
      <c r="Y453" s="46"/>
      <c r="Z453" s="46"/>
      <c r="AA453" s="46"/>
      <c r="AB453" s="46"/>
      <c r="AC453" s="46"/>
    </row>
    <row r="454" spans="1:29" ht="39.950000000000003" customHeight="1" x14ac:dyDescent="0.45">
      <c r="A454" s="155"/>
      <c r="B454" s="157"/>
      <c r="C454" s="66">
        <v>451</v>
      </c>
      <c r="D454" s="75" t="s">
        <v>324</v>
      </c>
      <c r="E454" s="115" t="s">
        <v>948</v>
      </c>
      <c r="F454" s="49" t="s">
        <v>35</v>
      </c>
      <c r="G454" s="49" t="s">
        <v>40</v>
      </c>
      <c r="H454" s="94">
        <v>4.25</v>
      </c>
      <c r="I454" s="32"/>
      <c r="J454" s="38">
        <f t="shared" si="14"/>
        <v>0</v>
      </c>
      <c r="K454" s="39" t="str">
        <f t="shared" si="15"/>
        <v>OK</v>
      </c>
      <c r="L454" s="31"/>
      <c r="M454" s="31"/>
      <c r="N454" s="31"/>
      <c r="O454" s="31"/>
      <c r="P454" s="31"/>
      <c r="Q454" s="31"/>
      <c r="R454" s="31"/>
      <c r="S454" s="31"/>
      <c r="T454" s="31"/>
      <c r="U454" s="31"/>
      <c r="V454" s="31"/>
      <c r="W454" s="31"/>
      <c r="X454" s="46"/>
      <c r="Y454" s="46"/>
      <c r="Z454" s="46"/>
      <c r="AA454" s="46"/>
      <c r="AB454" s="46"/>
      <c r="AC454" s="46"/>
    </row>
    <row r="455" spans="1:29" ht="39.950000000000003" customHeight="1" x14ac:dyDescent="0.45">
      <c r="A455" s="155"/>
      <c r="B455" s="157"/>
      <c r="C455" s="66">
        <v>452</v>
      </c>
      <c r="D455" s="75" t="s">
        <v>325</v>
      </c>
      <c r="E455" s="115" t="s">
        <v>948</v>
      </c>
      <c r="F455" s="49" t="s">
        <v>35</v>
      </c>
      <c r="G455" s="49" t="s">
        <v>40</v>
      </c>
      <c r="H455" s="94">
        <v>1.57</v>
      </c>
      <c r="I455" s="32"/>
      <c r="J455" s="38">
        <f t="shared" si="14"/>
        <v>0</v>
      </c>
      <c r="K455" s="39" t="str">
        <f t="shared" si="15"/>
        <v>OK</v>
      </c>
      <c r="L455" s="31"/>
      <c r="M455" s="31"/>
      <c r="N455" s="31"/>
      <c r="O455" s="31"/>
      <c r="P455" s="31"/>
      <c r="Q455" s="31"/>
      <c r="R455" s="31"/>
      <c r="S455" s="31"/>
      <c r="T455" s="31"/>
      <c r="U455" s="31"/>
      <c r="V455" s="31"/>
      <c r="W455" s="31"/>
      <c r="X455" s="46"/>
      <c r="Y455" s="46"/>
      <c r="Z455" s="46"/>
      <c r="AA455" s="46"/>
      <c r="AB455" s="46"/>
      <c r="AC455" s="46"/>
    </row>
    <row r="456" spans="1:29" ht="39.950000000000003" customHeight="1" x14ac:dyDescent="0.45">
      <c r="A456" s="155"/>
      <c r="B456" s="157"/>
      <c r="C456" s="66">
        <v>453</v>
      </c>
      <c r="D456" s="75" t="s">
        <v>326</v>
      </c>
      <c r="E456" s="115" t="s">
        <v>948</v>
      </c>
      <c r="F456" s="49" t="s">
        <v>35</v>
      </c>
      <c r="G456" s="49" t="s">
        <v>40</v>
      </c>
      <c r="H456" s="94">
        <v>7.85</v>
      </c>
      <c r="I456" s="32"/>
      <c r="J456" s="38">
        <f t="shared" si="14"/>
        <v>0</v>
      </c>
      <c r="K456" s="39" t="str">
        <f t="shared" si="15"/>
        <v>OK</v>
      </c>
      <c r="L456" s="31"/>
      <c r="M456" s="31"/>
      <c r="N456" s="31"/>
      <c r="O456" s="31"/>
      <c r="P456" s="31"/>
      <c r="Q456" s="31"/>
      <c r="R456" s="31"/>
      <c r="S456" s="31"/>
      <c r="T456" s="31"/>
      <c r="U456" s="31"/>
      <c r="V456" s="31"/>
      <c r="W456" s="31"/>
      <c r="X456" s="46"/>
      <c r="Y456" s="46"/>
      <c r="Z456" s="46"/>
      <c r="AA456" s="46"/>
      <c r="AB456" s="46"/>
      <c r="AC456" s="46"/>
    </row>
    <row r="457" spans="1:29" ht="39.950000000000003" customHeight="1" x14ac:dyDescent="0.45">
      <c r="A457" s="155"/>
      <c r="B457" s="157"/>
      <c r="C457" s="66">
        <v>454</v>
      </c>
      <c r="D457" s="75" t="s">
        <v>327</v>
      </c>
      <c r="E457" s="115" t="s">
        <v>948</v>
      </c>
      <c r="F457" s="49" t="s">
        <v>35</v>
      </c>
      <c r="G457" s="49" t="s">
        <v>40</v>
      </c>
      <c r="H457" s="94">
        <v>8.91</v>
      </c>
      <c r="I457" s="32"/>
      <c r="J457" s="38">
        <f t="shared" si="14"/>
        <v>0</v>
      </c>
      <c r="K457" s="39" t="str">
        <f t="shared" si="15"/>
        <v>OK</v>
      </c>
      <c r="L457" s="31"/>
      <c r="M457" s="31"/>
      <c r="N457" s="31"/>
      <c r="O457" s="31"/>
      <c r="P457" s="31"/>
      <c r="Q457" s="31"/>
      <c r="R457" s="31"/>
      <c r="S457" s="31"/>
      <c r="T457" s="31"/>
      <c r="U457" s="31"/>
      <c r="V457" s="31"/>
      <c r="W457" s="31"/>
      <c r="X457" s="46"/>
      <c r="Y457" s="46"/>
      <c r="Z457" s="46"/>
      <c r="AA457" s="46"/>
      <c r="AB457" s="46"/>
      <c r="AC457" s="46"/>
    </row>
    <row r="458" spans="1:29" ht="39.950000000000003" customHeight="1" x14ac:dyDescent="0.45">
      <c r="A458" s="155"/>
      <c r="B458" s="157"/>
      <c r="C458" s="66">
        <v>455</v>
      </c>
      <c r="D458" s="75" t="s">
        <v>328</v>
      </c>
      <c r="E458" s="115" t="s">
        <v>948</v>
      </c>
      <c r="F458" s="49" t="s">
        <v>35</v>
      </c>
      <c r="G458" s="49" t="s">
        <v>40</v>
      </c>
      <c r="H458" s="94">
        <v>9.02</v>
      </c>
      <c r="I458" s="32"/>
      <c r="J458" s="38">
        <f t="shared" si="14"/>
        <v>0</v>
      </c>
      <c r="K458" s="39" t="str">
        <f t="shared" si="15"/>
        <v>OK</v>
      </c>
      <c r="L458" s="31"/>
      <c r="M458" s="31"/>
      <c r="N458" s="31"/>
      <c r="O458" s="31"/>
      <c r="P458" s="31"/>
      <c r="Q458" s="31"/>
      <c r="R458" s="31"/>
      <c r="S458" s="31"/>
      <c r="T458" s="31"/>
      <c r="U458" s="31"/>
      <c r="V458" s="31"/>
      <c r="W458" s="31"/>
      <c r="X458" s="46"/>
      <c r="Y458" s="46"/>
      <c r="Z458" s="46"/>
      <c r="AA458" s="46"/>
      <c r="AB458" s="46"/>
      <c r="AC458" s="46"/>
    </row>
    <row r="459" spans="1:29" ht="39.950000000000003" customHeight="1" x14ac:dyDescent="0.45">
      <c r="A459" s="155"/>
      <c r="B459" s="157"/>
      <c r="C459" s="66">
        <v>456</v>
      </c>
      <c r="D459" s="75" t="s">
        <v>329</v>
      </c>
      <c r="E459" s="115" t="s">
        <v>948</v>
      </c>
      <c r="F459" s="49" t="s">
        <v>35</v>
      </c>
      <c r="G459" s="49" t="s">
        <v>40</v>
      </c>
      <c r="H459" s="94">
        <v>1.0900000000000001</v>
      </c>
      <c r="I459" s="32"/>
      <c r="J459" s="38">
        <f t="shared" si="14"/>
        <v>0</v>
      </c>
      <c r="K459" s="39" t="str">
        <f t="shared" si="15"/>
        <v>OK</v>
      </c>
      <c r="L459" s="31"/>
      <c r="M459" s="31"/>
      <c r="N459" s="31"/>
      <c r="O459" s="31"/>
      <c r="P459" s="31"/>
      <c r="Q459" s="31"/>
      <c r="R459" s="31"/>
      <c r="S459" s="31"/>
      <c r="T459" s="31"/>
      <c r="U459" s="31"/>
      <c r="V459" s="31"/>
      <c r="W459" s="31"/>
      <c r="X459" s="46"/>
      <c r="Y459" s="46"/>
      <c r="Z459" s="46"/>
      <c r="AA459" s="46"/>
      <c r="AB459" s="46"/>
      <c r="AC459" s="46"/>
    </row>
    <row r="460" spans="1:29" ht="39.950000000000003" customHeight="1" x14ac:dyDescent="0.45">
      <c r="A460" s="155"/>
      <c r="B460" s="157"/>
      <c r="C460" s="66">
        <v>457</v>
      </c>
      <c r="D460" s="75" t="s">
        <v>330</v>
      </c>
      <c r="E460" s="115" t="s">
        <v>948</v>
      </c>
      <c r="F460" s="49" t="s">
        <v>35</v>
      </c>
      <c r="G460" s="49" t="s">
        <v>40</v>
      </c>
      <c r="H460" s="94">
        <v>2.2000000000000002</v>
      </c>
      <c r="I460" s="32"/>
      <c r="J460" s="38">
        <f t="shared" si="14"/>
        <v>0</v>
      </c>
      <c r="K460" s="39" t="str">
        <f t="shared" si="15"/>
        <v>OK</v>
      </c>
      <c r="L460" s="31"/>
      <c r="M460" s="31"/>
      <c r="N460" s="31"/>
      <c r="O460" s="31"/>
      <c r="P460" s="31"/>
      <c r="Q460" s="31"/>
      <c r="R460" s="31"/>
      <c r="S460" s="31"/>
      <c r="T460" s="31"/>
      <c r="U460" s="31"/>
      <c r="V460" s="31"/>
      <c r="W460" s="31"/>
      <c r="X460" s="46"/>
      <c r="Y460" s="46"/>
      <c r="Z460" s="46"/>
      <c r="AA460" s="46"/>
      <c r="AB460" s="46"/>
      <c r="AC460" s="46"/>
    </row>
    <row r="461" spans="1:29" ht="39.950000000000003" customHeight="1" x14ac:dyDescent="0.45">
      <c r="A461" s="155"/>
      <c r="B461" s="157"/>
      <c r="C461" s="66">
        <v>458</v>
      </c>
      <c r="D461" s="75" t="s">
        <v>331</v>
      </c>
      <c r="E461" s="115" t="s">
        <v>948</v>
      </c>
      <c r="F461" s="49" t="s">
        <v>35</v>
      </c>
      <c r="G461" s="49" t="s">
        <v>40</v>
      </c>
      <c r="H461" s="94">
        <v>3.71</v>
      </c>
      <c r="I461" s="32"/>
      <c r="J461" s="38">
        <f t="shared" si="14"/>
        <v>0</v>
      </c>
      <c r="K461" s="39" t="str">
        <f t="shared" si="15"/>
        <v>OK</v>
      </c>
      <c r="L461" s="31"/>
      <c r="M461" s="31"/>
      <c r="N461" s="31"/>
      <c r="O461" s="31"/>
      <c r="P461" s="31"/>
      <c r="Q461" s="31"/>
      <c r="R461" s="31"/>
      <c r="S461" s="31"/>
      <c r="T461" s="31"/>
      <c r="U461" s="31"/>
      <c r="V461" s="31"/>
      <c r="W461" s="31"/>
      <c r="X461" s="46"/>
      <c r="Y461" s="46"/>
      <c r="Z461" s="46"/>
      <c r="AA461" s="46"/>
      <c r="AB461" s="46"/>
      <c r="AC461" s="46"/>
    </row>
    <row r="462" spans="1:29" ht="39.950000000000003" customHeight="1" x14ac:dyDescent="0.45">
      <c r="A462" s="155"/>
      <c r="B462" s="157"/>
      <c r="C462" s="66">
        <v>459</v>
      </c>
      <c r="D462" s="75" t="s">
        <v>332</v>
      </c>
      <c r="E462" s="115" t="s">
        <v>948</v>
      </c>
      <c r="F462" s="49" t="s">
        <v>35</v>
      </c>
      <c r="G462" s="49" t="s">
        <v>40</v>
      </c>
      <c r="H462" s="94">
        <v>6.8</v>
      </c>
      <c r="I462" s="32"/>
      <c r="J462" s="38">
        <f t="shared" si="14"/>
        <v>0</v>
      </c>
      <c r="K462" s="39" t="str">
        <f t="shared" si="15"/>
        <v>OK</v>
      </c>
      <c r="L462" s="31"/>
      <c r="M462" s="31"/>
      <c r="N462" s="31"/>
      <c r="O462" s="31"/>
      <c r="P462" s="31"/>
      <c r="Q462" s="31"/>
      <c r="R462" s="31"/>
      <c r="S462" s="31"/>
      <c r="T462" s="31"/>
      <c r="U462" s="31"/>
      <c r="V462" s="31"/>
      <c r="W462" s="31"/>
      <c r="X462" s="46"/>
      <c r="Y462" s="46"/>
      <c r="Z462" s="46"/>
      <c r="AA462" s="46"/>
      <c r="AB462" s="46"/>
      <c r="AC462" s="46"/>
    </row>
    <row r="463" spans="1:29" ht="39.950000000000003" customHeight="1" x14ac:dyDescent="0.45">
      <c r="A463" s="155"/>
      <c r="B463" s="157"/>
      <c r="C463" s="66">
        <v>460</v>
      </c>
      <c r="D463" s="75" t="s">
        <v>333</v>
      </c>
      <c r="E463" s="115" t="s">
        <v>948</v>
      </c>
      <c r="F463" s="49" t="s">
        <v>35</v>
      </c>
      <c r="G463" s="49" t="s">
        <v>40</v>
      </c>
      <c r="H463" s="94">
        <v>2.66</v>
      </c>
      <c r="I463" s="32"/>
      <c r="J463" s="38">
        <f t="shared" si="14"/>
        <v>0</v>
      </c>
      <c r="K463" s="39" t="str">
        <f t="shared" si="15"/>
        <v>OK</v>
      </c>
      <c r="L463" s="31"/>
      <c r="M463" s="31"/>
      <c r="N463" s="31"/>
      <c r="O463" s="31"/>
      <c r="P463" s="31"/>
      <c r="Q463" s="31"/>
      <c r="R463" s="31"/>
      <c r="S463" s="31"/>
      <c r="T463" s="31"/>
      <c r="U463" s="31"/>
      <c r="V463" s="31"/>
      <c r="W463" s="31"/>
      <c r="X463" s="46"/>
      <c r="Y463" s="46"/>
      <c r="Z463" s="46"/>
      <c r="AA463" s="46"/>
      <c r="AB463" s="46"/>
      <c r="AC463" s="46"/>
    </row>
    <row r="464" spans="1:29" ht="39.950000000000003" customHeight="1" x14ac:dyDescent="0.45">
      <c r="A464" s="155"/>
      <c r="B464" s="157"/>
      <c r="C464" s="66">
        <v>461</v>
      </c>
      <c r="D464" s="75" t="s">
        <v>334</v>
      </c>
      <c r="E464" s="115" t="s">
        <v>948</v>
      </c>
      <c r="F464" s="49" t="s">
        <v>35</v>
      </c>
      <c r="G464" s="49" t="s">
        <v>40</v>
      </c>
      <c r="H464" s="94">
        <v>5.69</v>
      </c>
      <c r="I464" s="32"/>
      <c r="J464" s="38">
        <f t="shared" si="14"/>
        <v>0</v>
      </c>
      <c r="K464" s="39" t="str">
        <f t="shared" si="15"/>
        <v>OK</v>
      </c>
      <c r="L464" s="31"/>
      <c r="M464" s="31"/>
      <c r="N464" s="31"/>
      <c r="O464" s="31"/>
      <c r="P464" s="31"/>
      <c r="Q464" s="31"/>
      <c r="R464" s="31"/>
      <c r="S464" s="31"/>
      <c r="T464" s="31"/>
      <c r="U464" s="31"/>
      <c r="V464" s="31"/>
      <c r="W464" s="31"/>
      <c r="X464" s="46"/>
      <c r="Y464" s="46"/>
      <c r="Z464" s="46"/>
      <c r="AA464" s="46"/>
      <c r="AB464" s="46"/>
      <c r="AC464" s="46"/>
    </row>
    <row r="465" spans="1:29" ht="39.950000000000003" customHeight="1" x14ac:dyDescent="0.45">
      <c r="A465" s="155"/>
      <c r="B465" s="157"/>
      <c r="C465" s="66">
        <v>462</v>
      </c>
      <c r="D465" s="75" t="s">
        <v>335</v>
      </c>
      <c r="E465" s="115" t="s">
        <v>948</v>
      </c>
      <c r="F465" s="49" t="s">
        <v>35</v>
      </c>
      <c r="G465" s="49" t="s">
        <v>40</v>
      </c>
      <c r="H465" s="94">
        <v>1.8</v>
      </c>
      <c r="I465" s="32"/>
      <c r="J465" s="38">
        <f t="shared" si="14"/>
        <v>0</v>
      </c>
      <c r="K465" s="39" t="str">
        <f t="shared" si="15"/>
        <v>OK</v>
      </c>
      <c r="L465" s="31"/>
      <c r="M465" s="31"/>
      <c r="N465" s="31"/>
      <c r="O465" s="31"/>
      <c r="P465" s="31"/>
      <c r="Q465" s="31"/>
      <c r="R465" s="31"/>
      <c r="S465" s="31"/>
      <c r="T465" s="31"/>
      <c r="U465" s="31"/>
      <c r="V465" s="31"/>
      <c r="W465" s="31"/>
      <c r="X465" s="46"/>
      <c r="Y465" s="46"/>
      <c r="Z465" s="46"/>
      <c r="AA465" s="46"/>
      <c r="AB465" s="46"/>
      <c r="AC465" s="46"/>
    </row>
    <row r="466" spans="1:29" ht="39.950000000000003" customHeight="1" x14ac:dyDescent="0.45">
      <c r="A466" s="155"/>
      <c r="B466" s="157"/>
      <c r="C466" s="66">
        <v>463</v>
      </c>
      <c r="D466" s="75" t="s">
        <v>336</v>
      </c>
      <c r="E466" s="115" t="s">
        <v>948</v>
      </c>
      <c r="F466" s="49" t="s">
        <v>35</v>
      </c>
      <c r="G466" s="49" t="s">
        <v>40</v>
      </c>
      <c r="H466" s="94">
        <v>7.31</v>
      </c>
      <c r="I466" s="32"/>
      <c r="J466" s="38">
        <f t="shared" si="14"/>
        <v>0</v>
      </c>
      <c r="K466" s="39" t="str">
        <f t="shared" si="15"/>
        <v>OK</v>
      </c>
      <c r="L466" s="31"/>
      <c r="M466" s="31"/>
      <c r="N466" s="31"/>
      <c r="O466" s="31"/>
      <c r="P466" s="31"/>
      <c r="Q466" s="31"/>
      <c r="R466" s="31"/>
      <c r="S466" s="31"/>
      <c r="T466" s="31"/>
      <c r="U466" s="31"/>
      <c r="V466" s="31"/>
      <c r="W466" s="31"/>
      <c r="X466" s="46"/>
      <c r="Y466" s="46"/>
      <c r="Z466" s="46"/>
      <c r="AA466" s="46"/>
      <c r="AB466" s="46"/>
      <c r="AC466" s="46"/>
    </row>
    <row r="467" spans="1:29" ht="39.950000000000003" customHeight="1" x14ac:dyDescent="0.45">
      <c r="A467" s="155"/>
      <c r="B467" s="157"/>
      <c r="C467" s="66">
        <v>464</v>
      </c>
      <c r="D467" s="75" t="s">
        <v>337</v>
      </c>
      <c r="E467" s="115" t="s">
        <v>957</v>
      </c>
      <c r="F467" s="49" t="s">
        <v>4</v>
      </c>
      <c r="G467" s="49" t="s">
        <v>40</v>
      </c>
      <c r="H467" s="94">
        <v>9.25</v>
      </c>
      <c r="I467" s="32"/>
      <c r="J467" s="38">
        <f t="shared" si="14"/>
        <v>0</v>
      </c>
      <c r="K467" s="39" t="str">
        <f t="shared" si="15"/>
        <v>OK</v>
      </c>
      <c r="L467" s="31"/>
      <c r="M467" s="31"/>
      <c r="N467" s="31"/>
      <c r="O467" s="31"/>
      <c r="P467" s="31"/>
      <c r="Q467" s="31"/>
      <c r="R467" s="31"/>
      <c r="S467" s="31"/>
      <c r="T467" s="31"/>
      <c r="U467" s="31"/>
      <c r="V467" s="31"/>
      <c r="W467" s="31"/>
      <c r="X467" s="46"/>
      <c r="Y467" s="46"/>
      <c r="Z467" s="46"/>
      <c r="AA467" s="46"/>
      <c r="AB467" s="46"/>
      <c r="AC467" s="46"/>
    </row>
    <row r="468" spans="1:29" ht="39.950000000000003" customHeight="1" x14ac:dyDescent="0.45">
      <c r="A468" s="155"/>
      <c r="B468" s="157"/>
      <c r="C468" s="66">
        <v>465</v>
      </c>
      <c r="D468" s="75" t="s">
        <v>958</v>
      </c>
      <c r="E468" s="115" t="s">
        <v>957</v>
      </c>
      <c r="F468" s="49" t="s">
        <v>4</v>
      </c>
      <c r="G468" s="49" t="s">
        <v>40</v>
      </c>
      <c r="H468" s="94">
        <v>3.58</v>
      </c>
      <c r="I468" s="32"/>
      <c r="J468" s="38">
        <f t="shared" si="14"/>
        <v>0</v>
      </c>
      <c r="K468" s="39" t="str">
        <f t="shared" si="15"/>
        <v>OK</v>
      </c>
      <c r="L468" s="31"/>
      <c r="M468" s="31"/>
      <c r="N468" s="31"/>
      <c r="O468" s="31"/>
      <c r="P468" s="31"/>
      <c r="Q468" s="31"/>
      <c r="R468" s="31"/>
      <c r="S468" s="31"/>
      <c r="T468" s="31"/>
      <c r="U468" s="31"/>
      <c r="V468" s="31"/>
      <c r="W468" s="31"/>
      <c r="X468" s="46"/>
      <c r="Y468" s="46"/>
      <c r="Z468" s="46"/>
      <c r="AA468" s="46"/>
      <c r="AB468" s="46"/>
      <c r="AC468" s="46"/>
    </row>
    <row r="469" spans="1:29" ht="39.950000000000003" customHeight="1" x14ac:dyDescent="0.45">
      <c r="A469" s="155"/>
      <c r="B469" s="157"/>
      <c r="C469" s="66">
        <v>466</v>
      </c>
      <c r="D469" s="75" t="s">
        <v>338</v>
      </c>
      <c r="E469" s="115" t="s">
        <v>957</v>
      </c>
      <c r="F469" s="49" t="s">
        <v>4</v>
      </c>
      <c r="G469" s="49" t="s">
        <v>40</v>
      </c>
      <c r="H469" s="94">
        <v>18.72</v>
      </c>
      <c r="I469" s="32"/>
      <c r="J469" s="38">
        <f t="shared" si="14"/>
        <v>0</v>
      </c>
      <c r="K469" s="39" t="str">
        <f t="shared" si="15"/>
        <v>OK</v>
      </c>
      <c r="L469" s="31"/>
      <c r="M469" s="31"/>
      <c r="N469" s="31"/>
      <c r="O469" s="31"/>
      <c r="P469" s="31"/>
      <c r="Q469" s="31"/>
      <c r="R469" s="31"/>
      <c r="S469" s="31"/>
      <c r="T469" s="31"/>
      <c r="U469" s="31"/>
      <c r="V469" s="31"/>
      <c r="W469" s="31"/>
      <c r="X469" s="46"/>
      <c r="Y469" s="46"/>
      <c r="Z469" s="46"/>
      <c r="AA469" s="46"/>
      <c r="AB469" s="46"/>
      <c r="AC469" s="46"/>
    </row>
    <row r="470" spans="1:29" ht="39.950000000000003" customHeight="1" x14ac:dyDescent="0.45">
      <c r="A470" s="155"/>
      <c r="B470" s="157"/>
      <c r="C470" s="66">
        <v>467</v>
      </c>
      <c r="D470" s="75" t="s">
        <v>339</v>
      </c>
      <c r="E470" s="115" t="s">
        <v>957</v>
      </c>
      <c r="F470" s="49" t="s">
        <v>4</v>
      </c>
      <c r="G470" s="49" t="s">
        <v>40</v>
      </c>
      <c r="H470" s="94">
        <v>50.3</v>
      </c>
      <c r="I470" s="32"/>
      <c r="J470" s="38">
        <f t="shared" si="14"/>
        <v>0</v>
      </c>
      <c r="K470" s="39" t="str">
        <f t="shared" si="15"/>
        <v>OK</v>
      </c>
      <c r="L470" s="31"/>
      <c r="M470" s="31"/>
      <c r="N470" s="31"/>
      <c r="O470" s="31"/>
      <c r="P470" s="31"/>
      <c r="Q470" s="31"/>
      <c r="R470" s="31"/>
      <c r="S470" s="31"/>
      <c r="T470" s="31"/>
      <c r="U470" s="31"/>
      <c r="V470" s="31"/>
      <c r="W470" s="31"/>
      <c r="X470" s="46"/>
      <c r="Y470" s="46"/>
      <c r="Z470" s="46"/>
      <c r="AA470" s="46"/>
      <c r="AB470" s="46"/>
      <c r="AC470" s="46"/>
    </row>
    <row r="471" spans="1:29" ht="39.950000000000003" customHeight="1" x14ac:dyDescent="0.45">
      <c r="A471" s="155"/>
      <c r="B471" s="157"/>
      <c r="C471" s="66">
        <v>468</v>
      </c>
      <c r="D471" s="75" t="s">
        <v>340</v>
      </c>
      <c r="E471" s="115" t="s">
        <v>959</v>
      </c>
      <c r="F471" s="49" t="s">
        <v>35</v>
      </c>
      <c r="G471" s="49" t="s">
        <v>40</v>
      </c>
      <c r="H471" s="94">
        <v>1.59</v>
      </c>
      <c r="I471" s="32"/>
      <c r="J471" s="38">
        <f t="shared" si="14"/>
        <v>0</v>
      </c>
      <c r="K471" s="39" t="str">
        <f t="shared" si="15"/>
        <v>OK</v>
      </c>
      <c r="L471" s="31"/>
      <c r="M471" s="31"/>
      <c r="N471" s="31"/>
      <c r="O471" s="31"/>
      <c r="P471" s="31"/>
      <c r="Q471" s="31"/>
      <c r="R471" s="31"/>
      <c r="S471" s="31"/>
      <c r="T471" s="31"/>
      <c r="U471" s="31"/>
      <c r="V471" s="31"/>
      <c r="W471" s="31"/>
      <c r="X471" s="46"/>
      <c r="Y471" s="46"/>
      <c r="Z471" s="46"/>
      <c r="AA471" s="46"/>
      <c r="AB471" s="46"/>
      <c r="AC471" s="46"/>
    </row>
    <row r="472" spans="1:29" ht="39.950000000000003" customHeight="1" x14ac:dyDescent="0.45">
      <c r="A472" s="155"/>
      <c r="B472" s="157"/>
      <c r="C472" s="66">
        <v>469</v>
      </c>
      <c r="D472" s="75" t="s">
        <v>341</v>
      </c>
      <c r="E472" s="115" t="s">
        <v>960</v>
      </c>
      <c r="F472" s="49" t="s">
        <v>35</v>
      </c>
      <c r="G472" s="49" t="s">
        <v>40</v>
      </c>
      <c r="H472" s="94">
        <v>2.4300000000000002</v>
      </c>
      <c r="I472" s="32"/>
      <c r="J472" s="38">
        <f t="shared" si="14"/>
        <v>0</v>
      </c>
      <c r="K472" s="39" t="str">
        <f t="shared" si="15"/>
        <v>OK</v>
      </c>
      <c r="L472" s="31"/>
      <c r="M472" s="31"/>
      <c r="N472" s="31"/>
      <c r="O472" s="31"/>
      <c r="P472" s="31"/>
      <c r="Q472" s="31"/>
      <c r="R472" s="31"/>
      <c r="S472" s="31"/>
      <c r="T472" s="31"/>
      <c r="U472" s="31"/>
      <c r="V472" s="31"/>
      <c r="W472" s="31"/>
      <c r="X472" s="46"/>
      <c r="Y472" s="46"/>
      <c r="Z472" s="46"/>
      <c r="AA472" s="46"/>
      <c r="AB472" s="46"/>
      <c r="AC472" s="46"/>
    </row>
    <row r="473" spans="1:29" ht="39.950000000000003" customHeight="1" x14ac:dyDescent="0.45">
      <c r="A473" s="155"/>
      <c r="B473" s="157"/>
      <c r="C473" s="66">
        <v>470</v>
      </c>
      <c r="D473" s="75" t="s">
        <v>342</v>
      </c>
      <c r="E473" s="115" t="s">
        <v>961</v>
      </c>
      <c r="F473" s="49" t="s">
        <v>35</v>
      </c>
      <c r="G473" s="49" t="s">
        <v>40</v>
      </c>
      <c r="H473" s="94">
        <v>72</v>
      </c>
      <c r="I473" s="32"/>
      <c r="J473" s="38">
        <f t="shared" si="14"/>
        <v>0</v>
      </c>
      <c r="K473" s="39" t="str">
        <f t="shared" si="15"/>
        <v>OK</v>
      </c>
      <c r="L473" s="31"/>
      <c r="M473" s="31"/>
      <c r="N473" s="31"/>
      <c r="O473" s="31"/>
      <c r="P473" s="31"/>
      <c r="Q473" s="31"/>
      <c r="R473" s="31"/>
      <c r="S473" s="31"/>
      <c r="T473" s="31"/>
      <c r="U473" s="31"/>
      <c r="V473" s="31"/>
      <c r="W473" s="31"/>
      <c r="X473" s="46"/>
      <c r="Y473" s="46"/>
      <c r="Z473" s="46"/>
      <c r="AA473" s="46"/>
      <c r="AB473" s="46"/>
      <c r="AC473" s="46"/>
    </row>
    <row r="474" spans="1:29" ht="39.950000000000003" customHeight="1" x14ac:dyDescent="0.45">
      <c r="A474" s="155"/>
      <c r="B474" s="157"/>
      <c r="C474" s="63">
        <v>471</v>
      </c>
      <c r="D474" s="81" t="s">
        <v>962</v>
      </c>
      <c r="E474" s="115" t="s">
        <v>963</v>
      </c>
      <c r="F474" s="54" t="s">
        <v>99</v>
      </c>
      <c r="G474" s="50" t="s">
        <v>40</v>
      </c>
      <c r="H474" s="93">
        <v>128.72999999999999</v>
      </c>
      <c r="I474" s="32"/>
      <c r="J474" s="38">
        <f t="shared" si="14"/>
        <v>0</v>
      </c>
      <c r="K474" s="39" t="str">
        <f t="shared" si="15"/>
        <v>OK</v>
      </c>
      <c r="L474" s="31"/>
      <c r="M474" s="31"/>
      <c r="N474" s="31"/>
      <c r="O474" s="31"/>
      <c r="P474" s="31"/>
      <c r="Q474" s="31"/>
      <c r="R474" s="31"/>
      <c r="S474" s="31"/>
      <c r="T474" s="31"/>
      <c r="U474" s="31"/>
      <c r="V474" s="31"/>
      <c r="W474" s="31"/>
      <c r="X474" s="46"/>
      <c r="Y474" s="46"/>
      <c r="Z474" s="46"/>
      <c r="AA474" s="46"/>
      <c r="AB474" s="46"/>
      <c r="AC474" s="46"/>
    </row>
    <row r="475" spans="1:29" ht="39.950000000000003" customHeight="1" x14ac:dyDescent="0.45">
      <c r="A475" s="155"/>
      <c r="B475" s="157"/>
      <c r="C475" s="63">
        <v>472</v>
      </c>
      <c r="D475" s="75" t="s">
        <v>964</v>
      </c>
      <c r="E475" s="115" t="s">
        <v>965</v>
      </c>
      <c r="F475" s="50" t="s">
        <v>228</v>
      </c>
      <c r="G475" s="50" t="s">
        <v>40</v>
      </c>
      <c r="H475" s="93">
        <v>45</v>
      </c>
      <c r="I475" s="32"/>
      <c r="J475" s="38">
        <f t="shared" si="14"/>
        <v>0</v>
      </c>
      <c r="K475" s="39" t="str">
        <f t="shared" si="15"/>
        <v>OK</v>
      </c>
      <c r="L475" s="31"/>
      <c r="M475" s="31"/>
      <c r="N475" s="31"/>
      <c r="O475" s="31"/>
      <c r="P475" s="31"/>
      <c r="Q475" s="31"/>
      <c r="R475" s="31"/>
      <c r="S475" s="31"/>
      <c r="T475" s="31"/>
      <c r="U475" s="31"/>
      <c r="V475" s="31"/>
      <c r="W475" s="31"/>
      <c r="X475" s="46"/>
      <c r="Y475" s="46"/>
      <c r="Z475" s="46"/>
      <c r="AA475" s="46"/>
      <c r="AB475" s="46"/>
      <c r="AC475" s="46"/>
    </row>
    <row r="476" spans="1:29" ht="39.950000000000003" customHeight="1" x14ac:dyDescent="0.45">
      <c r="A476" s="155"/>
      <c r="B476" s="157"/>
      <c r="C476" s="63">
        <v>473</v>
      </c>
      <c r="D476" s="84" t="s">
        <v>966</v>
      </c>
      <c r="E476" s="115" t="s">
        <v>967</v>
      </c>
      <c r="F476" s="50" t="s">
        <v>228</v>
      </c>
      <c r="G476" s="50" t="s">
        <v>40</v>
      </c>
      <c r="H476" s="93">
        <v>69.66</v>
      </c>
      <c r="I476" s="32"/>
      <c r="J476" s="38">
        <f t="shared" si="14"/>
        <v>0</v>
      </c>
      <c r="K476" s="39" t="str">
        <f t="shared" si="15"/>
        <v>OK</v>
      </c>
      <c r="L476" s="31"/>
      <c r="M476" s="31"/>
      <c r="N476" s="31"/>
      <c r="O476" s="31"/>
      <c r="P476" s="31"/>
      <c r="Q476" s="31"/>
      <c r="R476" s="31"/>
      <c r="S476" s="31"/>
      <c r="T476" s="31"/>
      <c r="U476" s="31"/>
      <c r="V476" s="31"/>
      <c r="W476" s="31"/>
      <c r="X476" s="46"/>
      <c r="Y476" s="46"/>
      <c r="Z476" s="46"/>
      <c r="AA476" s="46"/>
      <c r="AB476" s="46"/>
      <c r="AC476" s="46"/>
    </row>
    <row r="477" spans="1:29" ht="39.950000000000003" customHeight="1" x14ac:dyDescent="0.45">
      <c r="A477" s="155"/>
      <c r="B477" s="157"/>
      <c r="C477" s="63">
        <v>474</v>
      </c>
      <c r="D477" s="84" t="s">
        <v>968</v>
      </c>
      <c r="E477" s="115" t="s">
        <v>969</v>
      </c>
      <c r="F477" s="50" t="s">
        <v>228</v>
      </c>
      <c r="G477" s="50" t="s">
        <v>40</v>
      </c>
      <c r="H477" s="93">
        <v>22.28</v>
      </c>
      <c r="I477" s="32"/>
      <c r="J477" s="38">
        <f t="shared" si="14"/>
        <v>0</v>
      </c>
      <c r="K477" s="39" t="str">
        <f t="shared" si="15"/>
        <v>OK</v>
      </c>
      <c r="L477" s="31"/>
      <c r="M477" s="31"/>
      <c r="N477" s="31"/>
      <c r="O477" s="31"/>
      <c r="P477" s="31"/>
      <c r="Q477" s="31"/>
      <c r="R477" s="31"/>
      <c r="S477" s="31"/>
      <c r="T477" s="31"/>
      <c r="U477" s="31"/>
      <c r="V477" s="31"/>
      <c r="W477" s="31"/>
      <c r="X477" s="46"/>
      <c r="Y477" s="46"/>
      <c r="Z477" s="46"/>
      <c r="AA477" s="46"/>
      <c r="AB477" s="46"/>
      <c r="AC477" s="46"/>
    </row>
    <row r="478" spans="1:29" ht="39.950000000000003" customHeight="1" x14ac:dyDescent="0.45">
      <c r="A478" s="155"/>
      <c r="B478" s="157"/>
      <c r="C478" s="66">
        <v>475</v>
      </c>
      <c r="D478" s="75" t="s">
        <v>970</v>
      </c>
      <c r="E478" s="115" t="s">
        <v>956</v>
      </c>
      <c r="F478" s="50" t="s">
        <v>35</v>
      </c>
      <c r="G478" s="50" t="s">
        <v>40</v>
      </c>
      <c r="H478" s="93">
        <v>0.5</v>
      </c>
      <c r="I478" s="32"/>
      <c r="J478" s="38">
        <f t="shared" si="14"/>
        <v>0</v>
      </c>
      <c r="K478" s="39" t="str">
        <f t="shared" si="15"/>
        <v>OK</v>
      </c>
      <c r="L478" s="31"/>
      <c r="M478" s="31"/>
      <c r="N478" s="31"/>
      <c r="O478" s="31"/>
      <c r="P478" s="31"/>
      <c r="Q478" s="31"/>
      <c r="R478" s="31"/>
      <c r="S478" s="31"/>
      <c r="T478" s="31"/>
      <c r="U478" s="31"/>
      <c r="V478" s="31"/>
      <c r="W478" s="31"/>
      <c r="X478" s="46"/>
      <c r="Y478" s="46"/>
      <c r="Z478" s="46"/>
      <c r="AA478" s="46"/>
      <c r="AB478" s="46"/>
      <c r="AC478" s="46"/>
    </row>
    <row r="479" spans="1:29" ht="39.950000000000003" customHeight="1" x14ac:dyDescent="0.45">
      <c r="A479" s="155"/>
      <c r="B479" s="157"/>
      <c r="C479" s="66">
        <v>476</v>
      </c>
      <c r="D479" s="75" t="s">
        <v>971</v>
      </c>
      <c r="E479" s="115" t="s">
        <v>956</v>
      </c>
      <c r="F479" s="50" t="s">
        <v>35</v>
      </c>
      <c r="G479" s="50" t="s">
        <v>40</v>
      </c>
      <c r="H479" s="93">
        <v>0.64</v>
      </c>
      <c r="I479" s="32"/>
      <c r="J479" s="38">
        <f t="shared" si="14"/>
        <v>0</v>
      </c>
      <c r="K479" s="39" t="str">
        <f t="shared" si="15"/>
        <v>OK</v>
      </c>
      <c r="L479" s="31"/>
      <c r="M479" s="31"/>
      <c r="N479" s="31"/>
      <c r="O479" s="31"/>
      <c r="P479" s="31"/>
      <c r="Q479" s="31"/>
      <c r="R479" s="31"/>
      <c r="S479" s="31"/>
      <c r="T479" s="31"/>
      <c r="U479" s="31"/>
      <c r="V479" s="31"/>
      <c r="W479" s="31"/>
      <c r="X479" s="46"/>
      <c r="Y479" s="46"/>
      <c r="Z479" s="46"/>
      <c r="AA479" s="46"/>
      <c r="AB479" s="46"/>
      <c r="AC479" s="46"/>
    </row>
    <row r="480" spans="1:29" ht="39.950000000000003" customHeight="1" x14ac:dyDescent="0.45">
      <c r="A480" s="155"/>
      <c r="B480" s="157"/>
      <c r="C480" s="63">
        <v>477</v>
      </c>
      <c r="D480" s="75" t="s">
        <v>972</v>
      </c>
      <c r="E480" s="115" t="s">
        <v>973</v>
      </c>
      <c r="F480" s="49" t="s">
        <v>99</v>
      </c>
      <c r="G480" s="50" t="s">
        <v>40</v>
      </c>
      <c r="H480" s="93">
        <v>78</v>
      </c>
      <c r="I480" s="32"/>
      <c r="J480" s="38">
        <f t="shared" si="14"/>
        <v>0</v>
      </c>
      <c r="K480" s="39" t="str">
        <f t="shared" si="15"/>
        <v>OK</v>
      </c>
      <c r="L480" s="31"/>
      <c r="M480" s="31"/>
      <c r="N480" s="31"/>
      <c r="O480" s="31"/>
      <c r="P480" s="31"/>
      <c r="Q480" s="31"/>
      <c r="R480" s="31"/>
      <c r="S480" s="31"/>
      <c r="T480" s="31"/>
      <c r="U480" s="31"/>
      <c r="V480" s="31"/>
      <c r="W480" s="31"/>
      <c r="X480" s="46"/>
      <c r="Y480" s="46"/>
      <c r="Z480" s="46"/>
      <c r="AA480" s="46"/>
      <c r="AB480" s="46"/>
      <c r="AC480" s="46"/>
    </row>
    <row r="481" spans="1:29" ht="39.950000000000003" customHeight="1" x14ac:dyDescent="0.45">
      <c r="A481" s="155"/>
      <c r="B481" s="157"/>
      <c r="C481" s="63">
        <v>478</v>
      </c>
      <c r="D481" s="87" t="s">
        <v>974</v>
      </c>
      <c r="E481" s="115" t="s">
        <v>975</v>
      </c>
      <c r="F481" s="49" t="s">
        <v>99</v>
      </c>
      <c r="G481" s="50" t="s">
        <v>40</v>
      </c>
      <c r="H481" s="93">
        <v>4.4000000000000004</v>
      </c>
      <c r="I481" s="32"/>
      <c r="J481" s="38">
        <f t="shared" si="14"/>
        <v>0</v>
      </c>
      <c r="K481" s="39" t="str">
        <f t="shared" si="15"/>
        <v>OK</v>
      </c>
      <c r="L481" s="31"/>
      <c r="M481" s="31"/>
      <c r="N481" s="31"/>
      <c r="O481" s="31"/>
      <c r="P481" s="31"/>
      <c r="Q481" s="31"/>
      <c r="R481" s="31"/>
      <c r="S481" s="31"/>
      <c r="T481" s="31"/>
      <c r="U481" s="31"/>
      <c r="V481" s="31"/>
      <c r="W481" s="31"/>
      <c r="X481" s="46"/>
      <c r="Y481" s="46"/>
      <c r="Z481" s="46"/>
      <c r="AA481" s="46"/>
      <c r="AB481" s="46"/>
      <c r="AC481" s="46"/>
    </row>
    <row r="482" spans="1:29" ht="39.950000000000003" customHeight="1" x14ac:dyDescent="0.45">
      <c r="A482" s="155"/>
      <c r="B482" s="157"/>
      <c r="C482" s="66">
        <v>479</v>
      </c>
      <c r="D482" s="75" t="s">
        <v>976</v>
      </c>
      <c r="E482" s="115" t="s">
        <v>977</v>
      </c>
      <c r="F482" s="50" t="s">
        <v>35</v>
      </c>
      <c r="G482" s="50" t="s">
        <v>40</v>
      </c>
      <c r="H482" s="93">
        <v>1.1000000000000001</v>
      </c>
      <c r="I482" s="32"/>
      <c r="J482" s="38">
        <f t="shared" si="14"/>
        <v>0</v>
      </c>
      <c r="K482" s="39" t="str">
        <f t="shared" si="15"/>
        <v>OK</v>
      </c>
      <c r="L482" s="31"/>
      <c r="M482" s="31"/>
      <c r="N482" s="31"/>
      <c r="O482" s="31"/>
      <c r="P482" s="31"/>
      <c r="Q482" s="31"/>
      <c r="R482" s="31"/>
      <c r="S482" s="31"/>
      <c r="T482" s="31"/>
      <c r="U482" s="31"/>
      <c r="V482" s="31"/>
      <c r="W482" s="31"/>
      <c r="X482" s="46"/>
      <c r="Y482" s="46"/>
      <c r="Z482" s="46"/>
      <c r="AA482" s="46"/>
      <c r="AB482" s="46"/>
      <c r="AC482" s="46"/>
    </row>
    <row r="483" spans="1:29" ht="39.950000000000003" customHeight="1" x14ac:dyDescent="0.45">
      <c r="A483" s="155"/>
      <c r="B483" s="157"/>
      <c r="C483" s="66">
        <v>480</v>
      </c>
      <c r="D483" s="75" t="s">
        <v>978</v>
      </c>
      <c r="E483" s="115" t="s">
        <v>979</v>
      </c>
      <c r="F483" s="50" t="s">
        <v>35</v>
      </c>
      <c r="G483" s="50" t="s">
        <v>40</v>
      </c>
      <c r="H483" s="93">
        <v>460</v>
      </c>
      <c r="I483" s="32"/>
      <c r="J483" s="38">
        <f t="shared" si="14"/>
        <v>0</v>
      </c>
      <c r="K483" s="39" t="str">
        <f t="shared" si="15"/>
        <v>OK</v>
      </c>
      <c r="L483" s="31"/>
      <c r="M483" s="31"/>
      <c r="N483" s="31"/>
      <c r="O483" s="31"/>
      <c r="P483" s="31"/>
      <c r="Q483" s="31"/>
      <c r="R483" s="31"/>
      <c r="S483" s="31"/>
      <c r="T483" s="31"/>
      <c r="U483" s="31"/>
      <c r="V483" s="31"/>
      <c r="W483" s="31"/>
      <c r="X483" s="46"/>
      <c r="Y483" s="46"/>
      <c r="Z483" s="46"/>
      <c r="AA483" s="46"/>
      <c r="AB483" s="46"/>
      <c r="AC483" s="46"/>
    </row>
    <row r="484" spans="1:29" ht="39.950000000000003" customHeight="1" x14ac:dyDescent="0.45">
      <c r="A484" s="155"/>
      <c r="B484" s="157"/>
      <c r="C484" s="66">
        <v>481</v>
      </c>
      <c r="D484" s="75" t="s">
        <v>980</v>
      </c>
      <c r="E484" s="115" t="s">
        <v>956</v>
      </c>
      <c r="F484" s="50" t="s">
        <v>35</v>
      </c>
      <c r="G484" s="50" t="s">
        <v>40</v>
      </c>
      <c r="H484" s="93">
        <v>0.61</v>
      </c>
      <c r="I484" s="32"/>
      <c r="J484" s="38">
        <f t="shared" si="14"/>
        <v>0</v>
      </c>
      <c r="K484" s="39" t="str">
        <f t="shared" si="15"/>
        <v>OK</v>
      </c>
      <c r="L484" s="31"/>
      <c r="M484" s="31"/>
      <c r="N484" s="31"/>
      <c r="O484" s="31"/>
      <c r="P484" s="31"/>
      <c r="Q484" s="31"/>
      <c r="R484" s="31"/>
      <c r="S484" s="31"/>
      <c r="T484" s="31"/>
      <c r="U484" s="31"/>
      <c r="V484" s="31"/>
      <c r="W484" s="31"/>
      <c r="X484" s="46"/>
      <c r="Y484" s="46"/>
      <c r="Z484" s="46"/>
      <c r="AA484" s="46"/>
      <c r="AB484" s="46"/>
      <c r="AC484" s="46"/>
    </row>
    <row r="485" spans="1:29" ht="39.950000000000003" customHeight="1" x14ac:dyDescent="0.45">
      <c r="A485" s="155"/>
      <c r="B485" s="157"/>
      <c r="C485" s="66">
        <v>482</v>
      </c>
      <c r="D485" s="75" t="s">
        <v>981</v>
      </c>
      <c r="E485" s="115" t="s">
        <v>982</v>
      </c>
      <c r="F485" s="50" t="s">
        <v>35</v>
      </c>
      <c r="G485" s="50" t="s">
        <v>40</v>
      </c>
      <c r="H485" s="93">
        <v>34</v>
      </c>
      <c r="I485" s="32"/>
      <c r="J485" s="38">
        <f t="shared" si="14"/>
        <v>0</v>
      </c>
      <c r="K485" s="39" t="str">
        <f t="shared" si="15"/>
        <v>OK</v>
      </c>
      <c r="L485" s="31"/>
      <c r="M485" s="31"/>
      <c r="N485" s="31"/>
      <c r="O485" s="31"/>
      <c r="P485" s="31"/>
      <c r="Q485" s="31"/>
      <c r="R485" s="31"/>
      <c r="S485" s="31"/>
      <c r="T485" s="31"/>
      <c r="U485" s="31"/>
      <c r="V485" s="31"/>
      <c r="W485" s="31"/>
      <c r="X485" s="46"/>
      <c r="Y485" s="46"/>
      <c r="Z485" s="46"/>
      <c r="AA485" s="46"/>
      <c r="AB485" s="46"/>
      <c r="AC485" s="46"/>
    </row>
    <row r="486" spans="1:29" ht="39.950000000000003" customHeight="1" x14ac:dyDescent="0.45">
      <c r="A486" s="156"/>
      <c r="B486" s="158"/>
      <c r="C486" s="66">
        <v>483</v>
      </c>
      <c r="D486" s="75" t="s">
        <v>983</v>
      </c>
      <c r="E486" s="115" t="s">
        <v>982</v>
      </c>
      <c r="F486" s="50" t="s">
        <v>35</v>
      </c>
      <c r="G486" s="50" t="s">
        <v>40</v>
      </c>
      <c r="H486" s="93">
        <v>38.08</v>
      </c>
      <c r="I486" s="32"/>
      <c r="J486" s="38">
        <f t="shared" si="14"/>
        <v>0</v>
      </c>
      <c r="K486" s="39" t="str">
        <f t="shared" si="15"/>
        <v>OK</v>
      </c>
      <c r="L486" s="31"/>
      <c r="M486" s="31"/>
      <c r="N486" s="31"/>
      <c r="O486" s="31"/>
      <c r="P486" s="31"/>
      <c r="Q486" s="31"/>
      <c r="R486" s="31"/>
      <c r="S486" s="31"/>
      <c r="T486" s="31"/>
      <c r="U486" s="31"/>
      <c r="V486" s="31"/>
      <c r="W486" s="31"/>
      <c r="X486" s="46"/>
      <c r="Y486" s="46"/>
      <c r="Z486" s="46"/>
      <c r="AA486" s="46"/>
      <c r="AB486" s="46"/>
      <c r="AC486" s="46"/>
    </row>
    <row r="487" spans="1:29" ht="39.950000000000003" customHeight="1" x14ac:dyDescent="0.45">
      <c r="A487" s="139">
        <v>8</v>
      </c>
      <c r="B487" s="151" t="s">
        <v>626</v>
      </c>
      <c r="C487" s="67">
        <v>484</v>
      </c>
      <c r="D487" s="78" t="s">
        <v>343</v>
      </c>
      <c r="E487" s="107" t="s">
        <v>984</v>
      </c>
      <c r="F487" s="51" t="s">
        <v>35</v>
      </c>
      <c r="G487" s="51" t="s">
        <v>157</v>
      </c>
      <c r="H487" s="95">
        <v>10.28</v>
      </c>
      <c r="I487" s="32"/>
      <c r="J487" s="38">
        <f t="shared" si="14"/>
        <v>0</v>
      </c>
      <c r="K487" s="39" t="str">
        <f t="shared" si="15"/>
        <v>OK</v>
      </c>
      <c r="L487" s="31"/>
      <c r="M487" s="31"/>
      <c r="N487" s="31"/>
      <c r="O487" s="31"/>
      <c r="P487" s="31"/>
      <c r="Q487" s="31"/>
      <c r="R487" s="31"/>
      <c r="S487" s="31"/>
      <c r="T487" s="31"/>
      <c r="U487" s="31"/>
      <c r="V487" s="31"/>
      <c r="W487" s="31"/>
      <c r="X487" s="46"/>
      <c r="Y487" s="46"/>
      <c r="Z487" s="46"/>
      <c r="AA487" s="46"/>
      <c r="AB487" s="46"/>
      <c r="AC487" s="46"/>
    </row>
    <row r="488" spans="1:29" ht="39.950000000000003" customHeight="1" x14ac:dyDescent="0.45">
      <c r="A488" s="140"/>
      <c r="B488" s="152"/>
      <c r="C488" s="67">
        <v>485</v>
      </c>
      <c r="D488" s="78" t="s">
        <v>344</v>
      </c>
      <c r="E488" s="107" t="s">
        <v>985</v>
      </c>
      <c r="F488" s="51" t="s">
        <v>35</v>
      </c>
      <c r="G488" s="51" t="s">
        <v>157</v>
      </c>
      <c r="H488" s="95">
        <v>2.4700000000000002</v>
      </c>
      <c r="I488" s="32"/>
      <c r="J488" s="38">
        <f t="shared" si="14"/>
        <v>0</v>
      </c>
      <c r="K488" s="39" t="str">
        <f t="shared" si="15"/>
        <v>OK</v>
      </c>
      <c r="L488" s="31"/>
      <c r="M488" s="31"/>
      <c r="N488" s="31"/>
      <c r="O488" s="31"/>
      <c r="P488" s="31"/>
      <c r="Q488" s="31"/>
      <c r="R488" s="31"/>
      <c r="S488" s="31"/>
      <c r="T488" s="31"/>
      <c r="U488" s="31"/>
      <c r="V488" s="31"/>
      <c r="W488" s="31"/>
      <c r="X488" s="46"/>
      <c r="Y488" s="46"/>
      <c r="Z488" s="46"/>
      <c r="AA488" s="46"/>
      <c r="AB488" s="46"/>
      <c r="AC488" s="46"/>
    </row>
    <row r="489" spans="1:29" ht="39.950000000000003" customHeight="1" x14ac:dyDescent="0.45">
      <c r="A489" s="140"/>
      <c r="B489" s="152"/>
      <c r="C489" s="67">
        <v>486</v>
      </c>
      <c r="D489" s="78" t="s">
        <v>986</v>
      </c>
      <c r="E489" s="107" t="s">
        <v>987</v>
      </c>
      <c r="F489" s="51" t="s">
        <v>35</v>
      </c>
      <c r="G489" s="51" t="s">
        <v>157</v>
      </c>
      <c r="H489" s="95">
        <v>2.31</v>
      </c>
      <c r="I489" s="32"/>
      <c r="J489" s="38">
        <f t="shared" si="14"/>
        <v>0</v>
      </c>
      <c r="K489" s="39" t="str">
        <f t="shared" si="15"/>
        <v>OK</v>
      </c>
      <c r="L489" s="31"/>
      <c r="M489" s="31"/>
      <c r="N489" s="31"/>
      <c r="O489" s="31"/>
      <c r="P489" s="31"/>
      <c r="Q489" s="31"/>
      <c r="R489" s="31"/>
      <c r="S489" s="31"/>
      <c r="T489" s="31"/>
      <c r="U489" s="31"/>
      <c r="V489" s="31"/>
      <c r="W489" s="31"/>
      <c r="X489" s="46"/>
      <c r="Y489" s="46"/>
      <c r="Z489" s="46"/>
      <c r="AA489" s="46"/>
      <c r="AB489" s="46"/>
      <c r="AC489" s="46"/>
    </row>
    <row r="490" spans="1:29" ht="39.950000000000003" customHeight="1" x14ac:dyDescent="0.45">
      <c r="A490" s="140"/>
      <c r="B490" s="152"/>
      <c r="C490" s="67">
        <v>487</v>
      </c>
      <c r="D490" s="78" t="s">
        <v>345</v>
      </c>
      <c r="E490" s="107" t="s">
        <v>988</v>
      </c>
      <c r="F490" s="51" t="s">
        <v>35</v>
      </c>
      <c r="G490" s="51" t="s">
        <v>157</v>
      </c>
      <c r="H490" s="95">
        <v>6.49</v>
      </c>
      <c r="I490" s="32"/>
      <c r="J490" s="38">
        <f t="shared" si="14"/>
        <v>0</v>
      </c>
      <c r="K490" s="39" t="str">
        <f t="shared" si="15"/>
        <v>OK</v>
      </c>
      <c r="L490" s="31"/>
      <c r="M490" s="31"/>
      <c r="N490" s="31"/>
      <c r="O490" s="31"/>
      <c r="P490" s="31"/>
      <c r="Q490" s="31"/>
      <c r="R490" s="31"/>
      <c r="S490" s="31"/>
      <c r="T490" s="31"/>
      <c r="U490" s="31"/>
      <c r="V490" s="31"/>
      <c r="W490" s="31"/>
      <c r="X490" s="46"/>
      <c r="Y490" s="46"/>
      <c r="Z490" s="46"/>
      <c r="AA490" s="46"/>
      <c r="AB490" s="46"/>
      <c r="AC490" s="46"/>
    </row>
    <row r="491" spans="1:29" ht="39.950000000000003" customHeight="1" x14ac:dyDescent="0.45">
      <c r="A491" s="140"/>
      <c r="B491" s="152"/>
      <c r="C491" s="67">
        <v>488</v>
      </c>
      <c r="D491" s="78" t="s">
        <v>346</v>
      </c>
      <c r="E491" s="107" t="s">
        <v>989</v>
      </c>
      <c r="F491" s="51" t="s">
        <v>35</v>
      </c>
      <c r="G491" s="51" t="s">
        <v>157</v>
      </c>
      <c r="H491" s="95">
        <v>6.04</v>
      </c>
      <c r="I491" s="32"/>
      <c r="J491" s="38">
        <f t="shared" si="14"/>
        <v>0</v>
      </c>
      <c r="K491" s="39" t="str">
        <f t="shared" si="15"/>
        <v>OK</v>
      </c>
      <c r="L491" s="31"/>
      <c r="M491" s="31"/>
      <c r="N491" s="31"/>
      <c r="O491" s="31"/>
      <c r="P491" s="31"/>
      <c r="Q491" s="31"/>
      <c r="R491" s="31"/>
      <c r="S491" s="31"/>
      <c r="T491" s="31"/>
      <c r="U491" s="31"/>
      <c r="V491" s="31"/>
      <c r="W491" s="31"/>
      <c r="X491" s="46"/>
      <c r="Y491" s="46"/>
      <c r="Z491" s="46"/>
      <c r="AA491" s="46"/>
      <c r="AB491" s="46"/>
      <c r="AC491" s="46"/>
    </row>
    <row r="492" spans="1:29" ht="39.950000000000003" customHeight="1" x14ac:dyDescent="0.45">
      <c r="A492" s="140"/>
      <c r="B492" s="152"/>
      <c r="C492" s="67">
        <v>489</v>
      </c>
      <c r="D492" s="78" t="s">
        <v>347</v>
      </c>
      <c r="E492" s="107" t="s">
        <v>990</v>
      </c>
      <c r="F492" s="51" t="s">
        <v>35</v>
      </c>
      <c r="G492" s="51" t="s">
        <v>157</v>
      </c>
      <c r="H492" s="95">
        <v>6.18</v>
      </c>
      <c r="I492" s="32"/>
      <c r="J492" s="38">
        <f t="shared" si="14"/>
        <v>0</v>
      </c>
      <c r="K492" s="39" t="str">
        <f t="shared" si="15"/>
        <v>OK</v>
      </c>
      <c r="L492" s="31"/>
      <c r="M492" s="31"/>
      <c r="N492" s="31"/>
      <c r="O492" s="31"/>
      <c r="P492" s="31"/>
      <c r="Q492" s="31"/>
      <c r="R492" s="31"/>
      <c r="S492" s="31"/>
      <c r="T492" s="31"/>
      <c r="U492" s="31"/>
      <c r="V492" s="31"/>
      <c r="W492" s="31"/>
      <c r="X492" s="46"/>
      <c r="Y492" s="46"/>
      <c r="Z492" s="46"/>
      <c r="AA492" s="46"/>
      <c r="AB492" s="46"/>
      <c r="AC492" s="46"/>
    </row>
    <row r="493" spans="1:29" ht="39.950000000000003" customHeight="1" x14ac:dyDescent="0.45">
      <c r="A493" s="140"/>
      <c r="B493" s="152"/>
      <c r="C493" s="67">
        <v>490</v>
      </c>
      <c r="D493" s="78" t="s">
        <v>348</v>
      </c>
      <c r="E493" s="107" t="s">
        <v>991</v>
      </c>
      <c r="F493" s="51" t="s">
        <v>35</v>
      </c>
      <c r="G493" s="51" t="s">
        <v>157</v>
      </c>
      <c r="H493" s="95">
        <v>9.6</v>
      </c>
      <c r="I493" s="32"/>
      <c r="J493" s="38">
        <f t="shared" si="14"/>
        <v>0</v>
      </c>
      <c r="K493" s="39" t="str">
        <f t="shared" si="15"/>
        <v>OK</v>
      </c>
      <c r="L493" s="31"/>
      <c r="M493" s="31"/>
      <c r="N493" s="31"/>
      <c r="O493" s="31"/>
      <c r="P493" s="31"/>
      <c r="Q493" s="31"/>
      <c r="R493" s="31"/>
      <c r="S493" s="31"/>
      <c r="T493" s="31"/>
      <c r="U493" s="31"/>
      <c r="V493" s="31"/>
      <c r="W493" s="31"/>
      <c r="X493" s="46"/>
      <c r="Y493" s="46"/>
      <c r="Z493" s="46"/>
      <c r="AA493" s="46"/>
      <c r="AB493" s="46"/>
      <c r="AC493" s="46"/>
    </row>
    <row r="494" spans="1:29" ht="39.950000000000003" customHeight="1" x14ac:dyDescent="0.45">
      <c r="A494" s="140"/>
      <c r="B494" s="152"/>
      <c r="C494" s="67">
        <v>491</v>
      </c>
      <c r="D494" s="78" t="s">
        <v>349</v>
      </c>
      <c r="E494" s="107" t="s">
        <v>992</v>
      </c>
      <c r="F494" s="51" t="s">
        <v>35</v>
      </c>
      <c r="G494" s="51" t="s">
        <v>157</v>
      </c>
      <c r="H494" s="95">
        <v>7.94</v>
      </c>
      <c r="I494" s="32"/>
      <c r="J494" s="38">
        <f t="shared" si="14"/>
        <v>0</v>
      </c>
      <c r="K494" s="39" t="str">
        <f t="shared" si="15"/>
        <v>OK</v>
      </c>
      <c r="L494" s="31"/>
      <c r="M494" s="31"/>
      <c r="N494" s="31"/>
      <c r="O494" s="31"/>
      <c r="P494" s="31"/>
      <c r="Q494" s="31"/>
      <c r="R494" s="31"/>
      <c r="S494" s="31"/>
      <c r="T494" s="31"/>
      <c r="U494" s="31"/>
      <c r="V494" s="31"/>
      <c r="W494" s="31"/>
      <c r="X494" s="46"/>
      <c r="Y494" s="46"/>
      <c r="Z494" s="46"/>
      <c r="AA494" s="46"/>
      <c r="AB494" s="46"/>
      <c r="AC494" s="46"/>
    </row>
    <row r="495" spans="1:29" ht="39.950000000000003" customHeight="1" x14ac:dyDescent="0.45">
      <c r="A495" s="140"/>
      <c r="B495" s="152"/>
      <c r="C495" s="67">
        <v>492</v>
      </c>
      <c r="D495" s="78" t="s">
        <v>350</v>
      </c>
      <c r="E495" s="107" t="s">
        <v>993</v>
      </c>
      <c r="F495" s="51" t="s">
        <v>35</v>
      </c>
      <c r="G495" s="51" t="s">
        <v>157</v>
      </c>
      <c r="H495" s="95">
        <v>3.89</v>
      </c>
      <c r="I495" s="32"/>
      <c r="J495" s="38">
        <f t="shared" si="14"/>
        <v>0</v>
      </c>
      <c r="K495" s="39" t="str">
        <f t="shared" si="15"/>
        <v>OK</v>
      </c>
      <c r="L495" s="31"/>
      <c r="M495" s="31"/>
      <c r="N495" s="31"/>
      <c r="O495" s="31"/>
      <c r="P495" s="31"/>
      <c r="Q495" s="31"/>
      <c r="R495" s="31"/>
      <c r="S495" s="31"/>
      <c r="T495" s="31"/>
      <c r="U495" s="31"/>
      <c r="V495" s="31"/>
      <c r="W495" s="31"/>
      <c r="X495" s="46"/>
      <c r="Y495" s="46"/>
      <c r="Z495" s="46"/>
      <c r="AA495" s="46"/>
      <c r="AB495" s="46"/>
      <c r="AC495" s="46"/>
    </row>
    <row r="496" spans="1:29" ht="39.950000000000003" customHeight="1" x14ac:dyDescent="0.45">
      <c r="A496" s="140"/>
      <c r="B496" s="152"/>
      <c r="C496" s="67">
        <v>493</v>
      </c>
      <c r="D496" s="78" t="s">
        <v>351</v>
      </c>
      <c r="E496" s="107" t="s">
        <v>994</v>
      </c>
      <c r="F496" s="51" t="s">
        <v>35</v>
      </c>
      <c r="G496" s="51" t="s">
        <v>157</v>
      </c>
      <c r="H496" s="95">
        <v>5.4</v>
      </c>
      <c r="I496" s="32"/>
      <c r="J496" s="38">
        <f t="shared" si="14"/>
        <v>0</v>
      </c>
      <c r="K496" s="39" t="str">
        <f t="shared" si="15"/>
        <v>OK</v>
      </c>
      <c r="L496" s="31"/>
      <c r="M496" s="31"/>
      <c r="N496" s="31"/>
      <c r="O496" s="31"/>
      <c r="P496" s="31"/>
      <c r="Q496" s="31"/>
      <c r="R496" s="31"/>
      <c r="S496" s="31"/>
      <c r="T496" s="31"/>
      <c r="U496" s="31"/>
      <c r="V496" s="31"/>
      <c r="W496" s="31"/>
      <c r="X496" s="46"/>
      <c r="Y496" s="46"/>
      <c r="Z496" s="46"/>
      <c r="AA496" s="46"/>
      <c r="AB496" s="46"/>
      <c r="AC496" s="46"/>
    </row>
    <row r="497" spans="1:29" ht="39.950000000000003" customHeight="1" x14ac:dyDescent="0.45">
      <c r="A497" s="140"/>
      <c r="B497" s="152"/>
      <c r="C497" s="67">
        <v>494</v>
      </c>
      <c r="D497" s="78" t="s">
        <v>352</v>
      </c>
      <c r="E497" s="107" t="s">
        <v>995</v>
      </c>
      <c r="F497" s="51" t="s">
        <v>35</v>
      </c>
      <c r="G497" s="51" t="s">
        <v>157</v>
      </c>
      <c r="H497" s="95">
        <v>7.61</v>
      </c>
      <c r="I497" s="32"/>
      <c r="J497" s="38">
        <f t="shared" si="14"/>
        <v>0</v>
      </c>
      <c r="K497" s="39" t="str">
        <f t="shared" si="15"/>
        <v>OK</v>
      </c>
      <c r="L497" s="31"/>
      <c r="M497" s="31"/>
      <c r="N497" s="31"/>
      <c r="O497" s="31"/>
      <c r="P497" s="31"/>
      <c r="Q497" s="31"/>
      <c r="R497" s="31"/>
      <c r="S497" s="31"/>
      <c r="T497" s="31"/>
      <c r="U497" s="31"/>
      <c r="V497" s="31"/>
      <c r="W497" s="31"/>
      <c r="X497" s="46"/>
      <c r="Y497" s="46"/>
      <c r="Z497" s="46"/>
      <c r="AA497" s="46"/>
      <c r="AB497" s="46"/>
      <c r="AC497" s="46"/>
    </row>
    <row r="498" spans="1:29" ht="39.950000000000003" customHeight="1" x14ac:dyDescent="0.45">
      <c r="A498" s="140"/>
      <c r="B498" s="152"/>
      <c r="C498" s="67">
        <v>495</v>
      </c>
      <c r="D498" s="78" t="s">
        <v>353</v>
      </c>
      <c r="E498" s="107" t="s">
        <v>996</v>
      </c>
      <c r="F498" s="51" t="s">
        <v>35</v>
      </c>
      <c r="G498" s="51" t="s">
        <v>157</v>
      </c>
      <c r="H498" s="95">
        <v>6.1</v>
      </c>
      <c r="I498" s="32"/>
      <c r="J498" s="38">
        <f t="shared" si="14"/>
        <v>0</v>
      </c>
      <c r="K498" s="39" t="str">
        <f t="shared" si="15"/>
        <v>OK</v>
      </c>
      <c r="L498" s="31"/>
      <c r="M498" s="31"/>
      <c r="N498" s="31"/>
      <c r="O498" s="31"/>
      <c r="P498" s="31"/>
      <c r="Q498" s="31"/>
      <c r="R498" s="31"/>
      <c r="S498" s="31"/>
      <c r="T498" s="31"/>
      <c r="U498" s="31"/>
      <c r="V498" s="31"/>
      <c r="W498" s="31"/>
      <c r="X498" s="46"/>
      <c r="Y498" s="46"/>
      <c r="Z498" s="46"/>
      <c r="AA498" s="46"/>
      <c r="AB498" s="46"/>
      <c r="AC498" s="46"/>
    </row>
    <row r="499" spans="1:29" ht="39.950000000000003" customHeight="1" x14ac:dyDescent="0.45">
      <c r="A499" s="140"/>
      <c r="B499" s="152"/>
      <c r="C499" s="67">
        <v>496</v>
      </c>
      <c r="D499" s="78" t="s">
        <v>354</v>
      </c>
      <c r="E499" s="107" t="s">
        <v>997</v>
      </c>
      <c r="F499" s="51" t="s">
        <v>35</v>
      </c>
      <c r="G499" s="51" t="s">
        <v>157</v>
      </c>
      <c r="H499" s="95">
        <v>8.6300000000000008</v>
      </c>
      <c r="I499" s="32"/>
      <c r="J499" s="38">
        <f t="shared" si="14"/>
        <v>0</v>
      </c>
      <c r="K499" s="39" t="str">
        <f t="shared" si="15"/>
        <v>OK</v>
      </c>
      <c r="L499" s="31"/>
      <c r="M499" s="31"/>
      <c r="N499" s="31"/>
      <c r="O499" s="31"/>
      <c r="P499" s="31"/>
      <c r="Q499" s="31"/>
      <c r="R499" s="31"/>
      <c r="S499" s="31"/>
      <c r="T499" s="31"/>
      <c r="U499" s="31"/>
      <c r="V499" s="31"/>
      <c r="W499" s="31"/>
      <c r="X499" s="46"/>
      <c r="Y499" s="46"/>
      <c r="Z499" s="46"/>
      <c r="AA499" s="46"/>
      <c r="AB499" s="46"/>
      <c r="AC499" s="46"/>
    </row>
    <row r="500" spans="1:29" ht="39.950000000000003" customHeight="1" x14ac:dyDescent="0.45">
      <c r="A500" s="140"/>
      <c r="B500" s="152"/>
      <c r="C500" s="67">
        <v>497</v>
      </c>
      <c r="D500" s="78" t="s">
        <v>355</v>
      </c>
      <c r="E500" s="107" t="s">
        <v>998</v>
      </c>
      <c r="F500" s="51" t="s">
        <v>35</v>
      </c>
      <c r="G500" s="51" t="s">
        <v>157</v>
      </c>
      <c r="H500" s="95">
        <v>3.65</v>
      </c>
      <c r="I500" s="32"/>
      <c r="J500" s="38">
        <f t="shared" si="14"/>
        <v>0</v>
      </c>
      <c r="K500" s="39" t="str">
        <f t="shared" si="15"/>
        <v>OK</v>
      </c>
      <c r="L500" s="31"/>
      <c r="M500" s="31"/>
      <c r="N500" s="31"/>
      <c r="O500" s="31"/>
      <c r="P500" s="31"/>
      <c r="Q500" s="31"/>
      <c r="R500" s="31"/>
      <c r="S500" s="31"/>
      <c r="T500" s="31"/>
      <c r="U500" s="31"/>
      <c r="V500" s="31"/>
      <c r="W500" s="31"/>
      <c r="X500" s="46"/>
      <c r="Y500" s="46"/>
      <c r="Z500" s="46"/>
      <c r="AA500" s="46"/>
      <c r="AB500" s="46"/>
      <c r="AC500" s="46"/>
    </row>
    <row r="501" spans="1:29" ht="39.950000000000003" customHeight="1" x14ac:dyDescent="0.45">
      <c r="A501" s="140"/>
      <c r="B501" s="152"/>
      <c r="C501" s="67">
        <v>498</v>
      </c>
      <c r="D501" s="78" t="s">
        <v>356</v>
      </c>
      <c r="E501" s="107" t="s">
        <v>999</v>
      </c>
      <c r="F501" s="51" t="s">
        <v>35</v>
      </c>
      <c r="G501" s="51" t="s">
        <v>157</v>
      </c>
      <c r="H501" s="95">
        <v>5.2</v>
      </c>
      <c r="I501" s="32"/>
      <c r="J501" s="38">
        <f t="shared" si="14"/>
        <v>0</v>
      </c>
      <c r="K501" s="39" t="str">
        <f t="shared" si="15"/>
        <v>OK</v>
      </c>
      <c r="L501" s="31"/>
      <c r="M501" s="31"/>
      <c r="N501" s="31"/>
      <c r="O501" s="31"/>
      <c r="P501" s="31"/>
      <c r="Q501" s="31"/>
      <c r="R501" s="31"/>
      <c r="S501" s="31"/>
      <c r="T501" s="31"/>
      <c r="U501" s="31"/>
      <c r="V501" s="31"/>
      <c r="W501" s="31"/>
      <c r="X501" s="46"/>
      <c r="Y501" s="46"/>
      <c r="Z501" s="46"/>
      <c r="AA501" s="46"/>
      <c r="AB501" s="46"/>
      <c r="AC501" s="46"/>
    </row>
    <row r="502" spans="1:29" ht="39.950000000000003" customHeight="1" x14ac:dyDescent="0.45">
      <c r="A502" s="140"/>
      <c r="B502" s="152"/>
      <c r="C502" s="67">
        <v>499</v>
      </c>
      <c r="D502" s="78" t="s">
        <v>357</v>
      </c>
      <c r="E502" s="107" t="s">
        <v>1000</v>
      </c>
      <c r="F502" s="51" t="s">
        <v>35</v>
      </c>
      <c r="G502" s="51" t="s">
        <v>157</v>
      </c>
      <c r="H502" s="95">
        <v>34.72</v>
      </c>
      <c r="I502" s="32"/>
      <c r="J502" s="38">
        <f t="shared" si="14"/>
        <v>0</v>
      </c>
      <c r="K502" s="39" t="str">
        <f t="shared" si="15"/>
        <v>OK</v>
      </c>
      <c r="L502" s="31"/>
      <c r="M502" s="31"/>
      <c r="N502" s="31"/>
      <c r="O502" s="31"/>
      <c r="P502" s="31"/>
      <c r="Q502" s="31"/>
      <c r="R502" s="31"/>
      <c r="S502" s="31"/>
      <c r="T502" s="31"/>
      <c r="U502" s="31"/>
      <c r="V502" s="31"/>
      <c r="W502" s="31"/>
      <c r="X502" s="46"/>
      <c r="Y502" s="46"/>
      <c r="Z502" s="46"/>
      <c r="AA502" s="46"/>
      <c r="AB502" s="46"/>
      <c r="AC502" s="46"/>
    </row>
    <row r="503" spans="1:29" ht="39.950000000000003" customHeight="1" x14ac:dyDescent="0.45">
      <c r="A503" s="140"/>
      <c r="B503" s="152"/>
      <c r="C503" s="67">
        <v>500</v>
      </c>
      <c r="D503" s="78" t="s">
        <v>358</v>
      </c>
      <c r="E503" s="107" t="s">
        <v>1001</v>
      </c>
      <c r="F503" s="51" t="s">
        <v>35</v>
      </c>
      <c r="G503" s="51" t="s">
        <v>157</v>
      </c>
      <c r="H503" s="95">
        <v>23.73</v>
      </c>
      <c r="I503" s="32"/>
      <c r="J503" s="38">
        <f t="shared" si="14"/>
        <v>0</v>
      </c>
      <c r="K503" s="39" t="str">
        <f t="shared" si="15"/>
        <v>OK</v>
      </c>
      <c r="L503" s="31"/>
      <c r="M503" s="31"/>
      <c r="N503" s="31"/>
      <c r="O503" s="31"/>
      <c r="P503" s="31"/>
      <c r="Q503" s="31"/>
      <c r="R503" s="31"/>
      <c r="S503" s="31"/>
      <c r="T503" s="31"/>
      <c r="U503" s="31"/>
      <c r="V503" s="31"/>
      <c r="W503" s="31"/>
      <c r="X503" s="46"/>
      <c r="Y503" s="46"/>
      <c r="Z503" s="46"/>
      <c r="AA503" s="46"/>
      <c r="AB503" s="46"/>
      <c r="AC503" s="46"/>
    </row>
    <row r="504" spans="1:29" ht="39.950000000000003" customHeight="1" x14ac:dyDescent="0.45">
      <c r="A504" s="140"/>
      <c r="B504" s="152"/>
      <c r="C504" s="67">
        <v>501</v>
      </c>
      <c r="D504" s="78" t="s">
        <v>359</v>
      </c>
      <c r="E504" s="107" t="s">
        <v>1002</v>
      </c>
      <c r="F504" s="51" t="s">
        <v>35</v>
      </c>
      <c r="G504" s="51" t="s">
        <v>157</v>
      </c>
      <c r="H504" s="95">
        <v>6.65</v>
      </c>
      <c r="I504" s="32"/>
      <c r="J504" s="38">
        <f t="shared" si="14"/>
        <v>0</v>
      </c>
      <c r="K504" s="39" t="str">
        <f t="shared" si="15"/>
        <v>OK</v>
      </c>
      <c r="L504" s="31"/>
      <c r="M504" s="31"/>
      <c r="N504" s="31"/>
      <c r="O504" s="31"/>
      <c r="P504" s="31"/>
      <c r="Q504" s="31"/>
      <c r="R504" s="31"/>
      <c r="S504" s="31"/>
      <c r="T504" s="31"/>
      <c r="U504" s="31"/>
      <c r="V504" s="31"/>
      <c r="W504" s="31"/>
      <c r="X504" s="46"/>
      <c r="Y504" s="46"/>
      <c r="Z504" s="46"/>
      <c r="AA504" s="46"/>
      <c r="AB504" s="46"/>
      <c r="AC504" s="46"/>
    </row>
    <row r="505" spans="1:29" ht="39.950000000000003" customHeight="1" x14ac:dyDescent="0.45">
      <c r="A505" s="140"/>
      <c r="B505" s="152"/>
      <c r="C505" s="67">
        <v>502</v>
      </c>
      <c r="D505" s="78" t="s">
        <v>496</v>
      </c>
      <c r="E505" s="107" t="s">
        <v>1003</v>
      </c>
      <c r="F505" s="52" t="s">
        <v>228</v>
      </c>
      <c r="G505" s="51" t="s">
        <v>157</v>
      </c>
      <c r="H505" s="95">
        <v>22.96</v>
      </c>
      <c r="I505" s="32"/>
      <c r="J505" s="38">
        <f t="shared" si="14"/>
        <v>0</v>
      </c>
      <c r="K505" s="39" t="str">
        <f t="shared" si="15"/>
        <v>OK</v>
      </c>
      <c r="L505" s="31"/>
      <c r="M505" s="31"/>
      <c r="N505" s="31"/>
      <c r="O505" s="31"/>
      <c r="P505" s="31"/>
      <c r="Q505" s="31"/>
      <c r="R505" s="31"/>
      <c r="S505" s="31"/>
      <c r="T505" s="31"/>
      <c r="U505" s="31"/>
      <c r="V505" s="31"/>
      <c r="W505" s="31"/>
      <c r="X505" s="46"/>
      <c r="Y505" s="46"/>
      <c r="Z505" s="46"/>
      <c r="AA505" s="46"/>
      <c r="AB505" s="46"/>
      <c r="AC505" s="46"/>
    </row>
    <row r="506" spans="1:29" ht="39.950000000000003" customHeight="1" x14ac:dyDescent="0.45">
      <c r="A506" s="140"/>
      <c r="B506" s="152"/>
      <c r="C506" s="67">
        <v>503</v>
      </c>
      <c r="D506" s="78" t="s">
        <v>497</v>
      </c>
      <c r="E506" s="107" t="s">
        <v>1003</v>
      </c>
      <c r="F506" s="52" t="s">
        <v>228</v>
      </c>
      <c r="G506" s="51" t="s">
        <v>157</v>
      </c>
      <c r="H506" s="95">
        <v>15.02</v>
      </c>
      <c r="I506" s="32"/>
      <c r="J506" s="38">
        <f t="shared" si="14"/>
        <v>0</v>
      </c>
      <c r="K506" s="39" t="str">
        <f t="shared" si="15"/>
        <v>OK</v>
      </c>
      <c r="L506" s="31"/>
      <c r="M506" s="31"/>
      <c r="N506" s="31"/>
      <c r="O506" s="31"/>
      <c r="P506" s="31"/>
      <c r="Q506" s="31"/>
      <c r="R506" s="31"/>
      <c r="S506" s="31"/>
      <c r="T506" s="31"/>
      <c r="U506" s="31"/>
      <c r="V506" s="31"/>
      <c r="W506" s="31"/>
      <c r="X506" s="46"/>
      <c r="Y506" s="46"/>
      <c r="Z506" s="46"/>
      <c r="AA506" s="46"/>
      <c r="AB506" s="46"/>
      <c r="AC506" s="46"/>
    </row>
    <row r="507" spans="1:29" ht="39.950000000000003" customHeight="1" x14ac:dyDescent="0.45">
      <c r="A507" s="140"/>
      <c r="B507" s="152"/>
      <c r="C507" s="67">
        <v>504</v>
      </c>
      <c r="D507" s="78" t="s">
        <v>498</v>
      </c>
      <c r="E507" s="107" t="s">
        <v>1004</v>
      </c>
      <c r="F507" s="52" t="s">
        <v>228</v>
      </c>
      <c r="G507" s="51" t="s">
        <v>157</v>
      </c>
      <c r="H507" s="95">
        <v>8.23</v>
      </c>
      <c r="I507" s="32"/>
      <c r="J507" s="38">
        <f t="shared" si="14"/>
        <v>0</v>
      </c>
      <c r="K507" s="39" t="str">
        <f t="shared" si="15"/>
        <v>OK</v>
      </c>
      <c r="L507" s="31"/>
      <c r="M507" s="31"/>
      <c r="N507" s="31"/>
      <c r="O507" s="31"/>
      <c r="P507" s="31"/>
      <c r="Q507" s="31"/>
      <c r="R507" s="31"/>
      <c r="S507" s="31"/>
      <c r="T507" s="31"/>
      <c r="U507" s="31"/>
      <c r="V507" s="31"/>
      <c r="W507" s="31"/>
      <c r="X507" s="46"/>
      <c r="Y507" s="46"/>
      <c r="Z507" s="46"/>
      <c r="AA507" s="46"/>
      <c r="AB507" s="46"/>
      <c r="AC507" s="46"/>
    </row>
    <row r="508" spans="1:29" ht="39.950000000000003" customHeight="1" x14ac:dyDescent="0.45">
      <c r="A508" s="140"/>
      <c r="B508" s="152"/>
      <c r="C508" s="67">
        <v>505</v>
      </c>
      <c r="D508" s="78" t="s">
        <v>499</v>
      </c>
      <c r="E508" s="107" t="s">
        <v>1005</v>
      </c>
      <c r="F508" s="52" t="s">
        <v>228</v>
      </c>
      <c r="G508" s="51" t="s">
        <v>157</v>
      </c>
      <c r="H508" s="95">
        <v>7.7</v>
      </c>
      <c r="I508" s="32"/>
      <c r="J508" s="38">
        <f t="shared" si="14"/>
        <v>0</v>
      </c>
      <c r="K508" s="39" t="str">
        <f t="shared" si="15"/>
        <v>OK</v>
      </c>
      <c r="L508" s="31"/>
      <c r="M508" s="31"/>
      <c r="N508" s="31"/>
      <c r="O508" s="31"/>
      <c r="P508" s="31"/>
      <c r="Q508" s="31"/>
      <c r="R508" s="31"/>
      <c r="S508" s="31"/>
      <c r="T508" s="31"/>
      <c r="U508" s="31"/>
      <c r="V508" s="31"/>
      <c r="W508" s="31"/>
      <c r="X508" s="46"/>
      <c r="Y508" s="46"/>
      <c r="Z508" s="46"/>
      <c r="AA508" s="46"/>
      <c r="AB508" s="46"/>
      <c r="AC508" s="46"/>
    </row>
    <row r="509" spans="1:29" ht="39.950000000000003" customHeight="1" x14ac:dyDescent="0.45">
      <c r="A509" s="140"/>
      <c r="B509" s="152"/>
      <c r="C509" s="67">
        <v>506</v>
      </c>
      <c r="D509" s="78" t="s">
        <v>500</v>
      </c>
      <c r="E509" s="107" t="s">
        <v>1006</v>
      </c>
      <c r="F509" s="52" t="s">
        <v>501</v>
      </c>
      <c r="G509" s="51" t="s">
        <v>157</v>
      </c>
      <c r="H509" s="95">
        <v>6.99</v>
      </c>
      <c r="I509" s="32"/>
      <c r="J509" s="38">
        <f t="shared" si="14"/>
        <v>0</v>
      </c>
      <c r="K509" s="39" t="str">
        <f t="shared" si="15"/>
        <v>OK</v>
      </c>
      <c r="L509" s="31"/>
      <c r="M509" s="31"/>
      <c r="N509" s="31"/>
      <c r="O509" s="31"/>
      <c r="P509" s="31"/>
      <c r="Q509" s="31"/>
      <c r="R509" s="31"/>
      <c r="S509" s="31"/>
      <c r="T509" s="31"/>
      <c r="U509" s="31"/>
      <c r="V509" s="31"/>
      <c r="W509" s="31"/>
      <c r="X509" s="46"/>
      <c r="Y509" s="46"/>
      <c r="Z509" s="46"/>
      <c r="AA509" s="46"/>
      <c r="AB509" s="46"/>
      <c r="AC509" s="46"/>
    </row>
    <row r="510" spans="1:29" ht="39.950000000000003" customHeight="1" x14ac:dyDescent="0.45">
      <c r="A510" s="140"/>
      <c r="B510" s="152"/>
      <c r="C510" s="67">
        <v>507</v>
      </c>
      <c r="D510" s="88" t="s">
        <v>502</v>
      </c>
      <c r="E510" s="107" t="s">
        <v>1007</v>
      </c>
      <c r="F510" s="52" t="s">
        <v>228</v>
      </c>
      <c r="G510" s="51" t="s">
        <v>157</v>
      </c>
      <c r="H510" s="95">
        <v>11.78</v>
      </c>
      <c r="I510" s="32"/>
      <c r="J510" s="38">
        <f t="shared" si="14"/>
        <v>0</v>
      </c>
      <c r="K510" s="39" t="str">
        <f t="shared" si="15"/>
        <v>OK</v>
      </c>
      <c r="L510" s="31"/>
      <c r="M510" s="31"/>
      <c r="N510" s="31"/>
      <c r="O510" s="31"/>
      <c r="P510" s="31"/>
      <c r="Q510" s="31"/>
      <c r="R510" s="31"/>
      <c r="S510" s="31"/>
      <c r="T510" s="31"/>
      <c r="U510" s="31"/>
      <c r="V510" s="31"/>
      <c r="W510" s="31"/>
      <c r="X510" s="46"/>
      <c r="Y510" s="46"/>
      <c r="Z510" s="46"/>
      <c r="AA510" s="46"/>
      <c r="AB510" s="46"/>
      <c r="AC510" s="46"/>
    </row>
    <row r="511" spans="1:29" ht="39.950000000000003" customHeight="1" x14ac:dyDescent="0.45">
      <c r="A511" s="140"/>
      <c r="B511" s="152"/>
      <c r="C511" s="67">
        <v>508</v>
      </c>
      <c r="D511" s="78" t="s">
        <v>360</v>
      </c>
      <c r="E511" s="107" t="s">
        <v>1008</v>
      </c>
      <c r="F511" s="51" t="s">
        <v>35</v>
      </c>
      <c r="G511" s="51" t="s">
        <v>157</v>
      </c>
      <c r="H511" s="95">
        <v>175.69</v>
      </c>
      <c r="I511" s="32"/>
      <c r="J511" s="38">
        <f t="shared" si="14"/>
        <v>0</v>
      </c>
      <c r="K511" s="39" t="str">
        <f t="shared" si="15"/>
        <v>OK</v>
      </c>
      <c r="L511" s="31"/>
      <c r="M511" s="31"/>
      <c r="N511" s="31"/>
      <c r="O511" s="31"/>
      <c r="P511" s="31"/>
      <c r="Q511" s="31"/>
      <c r="R511" s="31"/>
      <c r="S511" s="31"/>
      <c r="T511" s="31"/>
      <c r="U511" s="31"/>
      <c r="V511" s="31"/>
      <c r="W511" s="31"/>
      <c r="X511" s="46"/>
      <c r="Y511" s="46"/>
      <c r="Z511" s="46"/>
      <c r="AA511" s="46"/>
      <c r="AB511" s="46"/>
      <c r="AC511" s="46"/>
    </row>
    <row r="512" spans="1:29" ht="39.950000000000003" customHeight="1" x14ac:dyDescent="0.45">
      <c r="A512" s="140"/>
      <c r="B512" s="152"/>
      <c r="C512" s="67">
        <v>509</v>
      </c>
      <c r="D512" s="78" t="s">
        <v>361</v>
      </c>
      <c r="E512" s="107" t="s">
        <v>1004</v>
      </c>
      <c r="F512" s="51" t="s">
        <v>35</v>
      </c>
      <c r="G512" s="51" t="s">
        <v>157</v>
      </c>
      <c r="H512" s="95">
        <v>14.98</v>
      </c>
      <c r="I512" s="32"/>
      <c r="J512" s="38">
        <f t="shared" si="14"/>
        <v>0</v>
      </c>
      <c r="K512" s="39" t="str">
        <f t="shared" si="15"/>
        <v>OK</v>
      </c>
      <c r="L512" s="31"/>
      <c r="M512" s="31"/>
      <c r="N512" s="31"/>
      <c r="O512" s="31"/>
      <c r="P512" s="31"/>
      <c r="Q512" s="31"/>
      <c r="R512" s="31"/>
      <c r="S512" s="31"/>
      <c r="T512" s="31"/>
      <c r="U512" s="31"/>
      <c r="V512" s="31"/>
      <c r="W512" s="31"/>
      <c r="X512" s="46"/>
      <c r="Y512" s="46"/>
      <c r="Z512" s="46"/>
      <c r="AA512" s="46"/>
      <c r="AB512" s="46"/>
      <c r="AC512" s="46"/>
    </row>
    <row r="513" spans="1:29" ht="39.950000000000003" customHeight="1" x14ac:dyDescent="0.45">
      <c r="A513" s="140"/>
      <c r="B513" s="152"/>
      <c r="C513" s="67">
        <v>510</v>
      </c>
      <c r="D513" s="78" t="s">
        <v>362</v>
      </c>
      <c r="E513" s="107" t="s">
        <v>1009</v>
      </c>
      <c r="F513" s="51" t="s">
        <v>35</v>
      </c>
      <c r="G513" s="51" t="s">
        <v>157</v>
      </c>
      <c r="H513" s="95">
        <v>26.72</v>
      </c>
      <c r="I513" s="32"/>
      <c r="J513" s="38">
        <f t="shared" si="14"/>
        <v>0</v>
      </c>
      <c r="K513" s="39" t="str">
        <f t="shared" si="15"/>
        <v>OK</v>
      </c>
      <c r="L513" s="31"/>
      <c r="M513" s="31"/>
      <c r="N513" s="31"/>
      <c r="O513" s="31"/>
      <c r="P513" s="31"/>
      <c r="Q513" s="31"/>
      <c r="R513" s="31"/>
      <c r="S513" s="31"/>
      <c r="T513" s="31"/>
      <c r="U513" s="31"/>
      <c r="V513" s="31"/>
      <c r="W513" s="31"/>
      <c r="X513" s="46"/>
      <c r="Y513" s="46"/>
      <c r="Z513" s="46"/>
      <c r="AA513" s="46"/>
      <c r="AB513" s="46"/>
      <c r="AC513" s="46"/>
    </row>
    <row r="514" spans="1:29" ht="39.950000000000003" customHeight="1" x14ac:dyDescent="0.45">
      <c r="A514" s="140"/>
      <c r="B514" s="152"/>
      <c r="C514" s="67">
        <v>511</v>
      </c>
      <c r="D514" s="78" t="s">
        <v>363</v>
      </c>
      <c r="E514" s="107" t="s">
        <v>1010</v>
      </c>
      <c r="F514" s="51" t="s">
        <v>35</v>
      </c>
      <c r="G514" s="51" t="s">
        <v>157</v>
      </c>
      <c r="H514" s="95">
        <v>33.049999999999997</v>
      </c>
      <c r="I514" s="32"/>
      <c r="J514" s="38">
        <f t="shared" si="14"/>
        <v>0</v>
      </c>
      <c r="K514" s="39" t="str">
        <f t="shared" si="15"/>
        <v>OK</v>
      </c>
      <c r="L514" s="31"/>
      <c r="M514" s="31"/>
      <c r="N514" s="31"/>
      <c r="O514" s="31"/>
      <c r="P514" s="31"/>
      <c r="Q514" s="31"/>
      <c r="R514" s="31"/>
      <c r="S514" s="31"/>
      <c r="T514" s="31"/>
      <c r="U514" s="31"/>
      <c r="V514" s="31"/>
      <c r="W514" s="31"/>
      <c r="X514" s="46"/>
      <c r="Y514" s="46"/>
      <c r="Z514" s="46"/>
      <c r="AA514" s="46"/>
      <c r="AB514" s="46"/>
      <c r="AC514" s="46"/>
    </row>
    <row r="515" spans="1:29" ht="39.950000000000003" customHeight="1" x14ac:dyDescent="0.45">
      <c r="A515" s="140"/>
      <c r="B515" s="152"/>
      <c r="C515" s="67">
        <v>512</v>
      </c>
      <c r="D515" s="78" t="s">
        <v>364</v>
      </c>
      <c r="E515" s="107" t="s">
        <v>1011</v>
      </c>
      <c r="F515" s="51" t="s">
        <v>35</v>
      </c>
      <c r="G515" s="51" t="s">
        <v>157</v>
      </c>
      <c r="H515" s="95">
        <v>20.3</v>
      </c>
      <c r="I515" s="32"/>
      <c r="J515" s="38">
        <f t="shared" si="14"/>
        <v>0</v>
      </c>
      <c r="K515" s="39" t="str">
        <f t="shared" si="15"/>
        <v>OK</v>
      </c>
      <c r="L515" s="31"/>
      <c r="M515" s="31"/>
      <c r="N515" s="31"/>
      <c r="O515" s="31"/>
      <c r="P515" s="31"/>
      <c r="Q515" s="31"/>
      <c r="R515" s="31"/>
      <c r="S515" s="31"/>
      <c r="T515" s="31"/>
      <c r="U515" s="31"/>
      <c r="V515" s="31"/>
      <c r="W515" s="31"/>
      <c r="X515" s="46"/>
      <c r="Y515" s="46"/>
      <c r="Z515" s="46"/>
      <c r="AA515" s="46"/>
      <c r="AB515" s="46"/>
      <c r="AC515" s="46"/>
    </row>
    <row r="516" spans="1:29" ht="39.950000000000003" customHeight="1" x14ac:dyDescent="0.45">
      <c r="A516" s="140"/>
      <c r="B516" s="152"/>
      <c r="C516" s="67">
        <v>513</v>
      </c>
      <c r="D516" s="78" t="s">
        <v>365</v>
      </c>
      <c r="E516" s="107" t="s">
        <v>1012</v>
      </c>
      <c r="F516" s="51" t="s">
        <v>233</v>
      </c>
      <c r="G516" s="51" t="s">
        <v>157</v>
      </c>
      <c r="H516" s="95">
        <v>25.14</v>
      </c>
      <c r="I516" s="32">
        <v>1</v>
      </c>
      <c r="J516" s="38">
        <f t="shared" si="14"/>
        <v>1</v>
      </c>
      <c r="K516" s="39" t="str">
        <f t="shared" si="15"/>
        <v>OK</v>
      </c>
      <c r="L516" s="31"/>
      <c r="M516" s="31"/>
      <c r="N516" s="31"/>
      <c r="O516" s="31"/>
      <c r="P516" s="31"/>
      <c r="Q516" s="31"/>
      <c r="R516" s="31"/>
      <c r="S516" s="31"/>
      <c r="T516" s="31"/>
      <c r="U516" s="31"/>
      <c r="V516" s="31"/>
      <c r="W516" s="31"/>
      <c r="X516" s="46"/>
      <c r="Y516" s="46"/>
      <c r="Z516" s="46"/>
      <c r="AA516" s="46"/>
      <c r="AB516" s="46"/>
      <c r="AC516" s="46"/>
    </row>
    <row r="517" spans="1:29" ht="39.950000000000003" customHeight="1" x14ac:dyDescent="0.45">
      <c r="A517" s="140"/>
      <c r="B517" s="152"/>
      <c r="C517" s="67">
        <v>514</v>
      </c>
      <c r="D517" s="78" t="s">
        <v>366</v>
      </c>
      <c r="E517" s="107" t="s">
        <v>1013</v>
      </c>
      <c r="F517" s="51" t="s">
        <v>35</v>
      </c>
      <c r="G517" s="51" t="s">
        <v>157</v>
      </c>
      <c r="H517" s="95">
        <v>18.97</v>
      </c>
      <c r="I517" s="32"/>
      <c r="J517" s="38">
        <f t="shared" ref="J517:J559" si="16">I517-(SUM(L517:AC517))</f>
        <v>0</v>
      </c>
      <c r="K517" s="39" t="str">
        <f t="shared" ref="K517:K580" si="17">IF(J517&lt;0,"ATENÇÃO","OK")</f>
        <v>OK</v>
      </c>
      <c r="L517" s="31"/>
      <c r="M517" s="31"/>
      <c r="N517" s="31"/>
      <c r="O517" s="31"/>
      <c r="P517" s="31"/>
      <c r="Q517" s="31"/>
      <c r="R517" s="31"/>
      <c r="S517" s="31"/>
      <c r="T517" s="31"/>
      <c r="U517" s="31"/>
      <c r="V517" s="31"/>
      <c r="W517" s="31"/>
      <c r="X517" s="46"/>
      <c r="Y517" s="46"/>
      <c r="Z517" s="46"/>
      <c r="AA517" s="46"/>
      <c r="AB517" s="46"/>
      <c r="AC517" s="46"/>
    </row>
    <row r="518" spans="1:29" ht="39.950000000000003" customHeight="1" x14ac:dyDescent="0.45">
      <c r="A518" s="140"/>
      <c r="B518" s="152"/>
      <c r="C518" s="67">
        <v>515</v>
      </c>
      <c r="D518" s="78" t="s">
        <v>367</v>
      </c>
      <c r="E518" s="107" t="s">
        <v>1014</v>
      </c>
      <c r="F518" s="51" t="s">
        <v>35</v>
      </c>
      <c r="G518" s="51" t="s">
        <v>368</v>
      </c>
      <c r="H518" s="95">
        <v>472.66</v>
      </c>
      <c r="I518" s="32"/>
      <c r="J518" s="38">
        <f t="shared" si="16"/>
        <v>0</v>
      </c>
      <c r="K518" s="39" t="str">
        <f t="shared" si="17"/>
        <v>OK</v>
      </c>
      <c r="L518" s="31"/>
      <c r="M518" s="31"/>
      <c r="N518" s="31"/>
      <c r="O518" s="31"/>
      <c r="P518" s="31"/>
      <c r="Q518" s="31"/>
      <c r="R518" s="31"/>
      <c r="S518" s="31"/>
      <c r="T518" s="31"/>
      <c r="U518" s="31"/>
      <c r="V518" s="31"/>
      <c r="W518" s="31"/>
      <c r="X518" s="46"/>
      <c r="Y518" s="46"/>
      <c r="Z518" s="46"/>
      <c r="AA518" s="46"/>
      <c r="AB518" s="46"/>
      <c r="AC518" s="46"/>
    </row>
    <row r="519" spans="1:29" ht="39.950000000000003" customHeight="1" x14ac:dyDescent="0.45">
      <c r="A519" s="140"/>
      <c r="B519" s="152"/>
      <c r="C519" s="67">
        <v>516</v>
      </c>
      <c r="D519" s="78" t="s">
        <v>369</v>
      </c>
      <c r="E519" s="107" t="s">
        <v>1015</v>
      </c>
      <c r="F519" s="51" t="s">
        <v>35</v>
      </c>
      <c r="G519" s="51" t="s">
        <v>368</v>
      </c>
      <c r="H519" s="95">
        <v>416.56</v>
      </c>
      <c r="I519" s="32"/>
      <c r="J519" s="38">
        <f t="shared" si="16"/>
        <v>0</v>
      </c>
      <c r="K519" s="39" t="str">
        <f t="shared" si="17"/>
        <v>OK</v>
      </c>
      <c r="L519" s="31"/>
      <c r="M519" s="31"/>
      <c r="N519" s="31"/>
      <c r="O519" s="31"/>
      <c r="P519" s="31"/>
      <c r="Q519" s="31"/>
      <c r="R519" s="31"/>
      <c r="S519" s="31"/>
      <c r="T519" s="31"/>
      <c r="U519" s="31"/>
      <c r="V519" s="31"/>
      <c r="W519" s="31"/>
      <c r="X519" s="46"/>
      <c r="Y519" s="46"/>
      <c r="Z519" s="46"/>
      <c r="AA519" s="46"/>
      <c r="AB519" s="46"/>
      <c r="AC519" s="46"/>
    </row>
    <row r="520" spans="1:29" ht="39.950000000000003" customHeight="1" x14ac:dyDescent="0.45">
      <c r="A520" s="140"/>
      <c r="B520" s="152"/>
      <c r="C520" s="67">
        <v>517</v>
      </c>
      <c r="D520" s="78" t="s">
        <v>370</v>
      </c>
      <c r="E520" s="107" t="s">
        <v>1016</v>
      </c>
      <c r="F520" s="51" t="s">
        <v>35</v>
      </c>
      <c r="G520" s="51" t="s">
        <v>368</v>
      </c>
      <c r="H520" s="95">
        <v>437.67</v>
      </c>
      <c r="I520" s="32"/>
      <c r="J520" s="38">
        <f t="shared" si="16"/>
        <v>0</v>
      </c>
      <c r="K520" s="39" t="str">
        <f t="shared" si="17"/>
        <v>OK</v>
      </c>
      <c r="L520" s="31"/>
      <c r="M520" s="31"/>
      <c r="N520" s="31"/>
      <c r="O520" s="31"/>
      <c r="P520" s="31"/>
      <c r="Q520" s="31"/>
      <c r="R520" s="31"/>
      <c r="S520" s="31"/>
      <c r="T520" s="31"/>
      <c r="U520" s="31"/>
      <c r="V520" s="31"/>
      <c r="W520" s="31"/>
      <c r="X520" s="46"/>
      <c r="Y520" s="46"/>
      <c r="Z520" s="46"/>
      <c r="AA520" s="46"/>
      <c r="AB520" s="46"/>
      <c r="AC520" s="46"/>
    </row>
    <row r="521" spans="1:29" ht="39.950000000000003" customHeight="1" x14ac:dyDescent="0.45">
      <c r="A521" s="140"/>
      <c r="B521" s="152"/>
      <c r="C521" s="67">
        <v>518</v>
      </c>
      <c r="D521" s="78" t="s">
        <v>371</v>
      </c>
      <c r="E521" s="107" t="s">
        <v>1017</v>
      </c>
      <c r="F521" s="51" t="s">
        <v>35</v>
      </c>
      <c r="G521" s="51" t="s">
        <v>368</v>
      </c>
      <c r="H521" s="95">
        <v>375.16</v>
      </c>
      <c r="I521" s="32"/>
      <c r="J521" s="38">
        <f t="shared" si="16"/>
        <v>0</v>
      </c>
      <c r="K521" s="39" t="str">
        <f t="shared" si="17"/>
        <v>OK</v>
      </c>
      <c r="L521" s="31"/>
      <c r="M521" s="31"/>
      <c r="N521" s="31"/>
      <c r="O521" s="31"/>
      <c r="P521" s="31"/>
      <c r="Q521" s="31"/>
      <c r="R521" s="31"/>
      <c r="S521" s="31"/>
      <c r="T521" s="31"/>
      <c r="U521" s="31"/>
      <c r="V521" s="31"/>
      <c r="W521" s="31"/>
      <c r="X521" s="46"/>
      <c r="Y521" s="46"/>
      <c r="Z521" s="46"/>
      <c r="AA521" s="46"/>
      <c r="AB521" s="46"/>
      <c r="AC521" s="46"/>
    </row>
    <row r="522" spans="1:29" ht="39.950000000000003" customHeight="1" x14ac:dyDescent="0.45">
      <c r="A522" s="140"/>
      <c r="B522" s="152"/>
      <c r="C522" s="67">
        <v>519</v>
      </c>
      <c r="D522" s="78" t="s">
        <v>430</v>
      </c>
      <c r="E522" s="107" t="s">
        <v>1017</v>
      </c>
      <c r="F522" s="51" t="s">
        <v>228</v>
      </c>
      <c r="G522" s="51" t="s">
        <v>368</v>
      </c>
      <c r="H522" s="95">
        <v>310.54000000000002</v>
      </c>
      <c r="I522" s="32"/>
      <c r="J522" s="38">
        <f t="shared" si="16"/>
        <v>0</v>
      </c>
      <c r="K522" s="39" t="str">
        <f t="shared" si="17"/>
        <v>OK</v>
      </c>
      <c r="L522" s="31"/>
      <c r="M522" s="31"/>
      <c r="N522" s="31"/>
      <c r="O522" s="31"/>
      <c r="P522" s="31"/>
      <c r="Q522" s="31"/>
      <c r="R522" s="31"/>
      <c r="S522" s="31"/>
      <c r="T522" s="31"/>
      <c r="U522" s="31"/>
      <c r="V522" s="31"/>
      <c r="W522" s="31"/>
      <c r="X522" s="46"/>
      <c r="Y522" s="46"/>
      <c r="Z522" s="46"/>
      <c r="AA522" s="46"/>
      <c r="AB522" s="46"/>
      <c r="AC522" s="46"/>
    </row>
    <row r="523" spans="1:29" ht="39.950000000000003" customHeight="1" x14ac:dyDescent="0.45">
      <c r="A523" s="140"/>
      <c r="B523" s="152"/>
      <c r="C523" s="67">
        <v>520</v>
      </c>
      <c r="D523" s="78" t="s">
        <v>372</v>
      </c>
      <c r="E523" s="107" t="s">
        <v>1017</v>
      </c>
      <c r="F523" s="51" t="s">
        <v>35</v>
      </c>
      <c r="G523" s="51" t="s">
        <v>368</v>
      </c>
      <c r="H523" s="95">
        <v>254.42</v>
      </c>
      <c r="I523" s="32"/>
      <c r="J523" s="38">
        <f t="shared" si="16"/>
        <v>0</v>
      </c>
      <c r="K523" s="39" t="str">
        <f t="shared" si="17"/>
        <v>OK</v>
      </c>
      <c r="L523" s="31"/>
      <c r="M523" s="31"/>
      <c r="N523" s="31"/>
      <c r="O523" s="31"/>
      <c r="P523" s="31"/>
      <c r="Q523" s="31"/>
      <c r="R523" s="31"/>
      <c r="S523" s="31"/>
      <c r="T523" s="31"/>
      <c r="U523" s="31"/>
      <c r="V523" s="31"/>
      <c r="W523" s="31"/>
      <c r="X523" s="46"/>
      <c r="Y523" s="46"/>
      <c r="Z523" s="46"/>
      <c r="AA523" s="46"/>
      <c r="AB523" s="46"/>
      <c r="AC523" s="46"/>
    </row>
    <row r="524" spans="1:29" ht="39.950000000000003" customHeight="1" x14ac:dyDescent="0.45">
      <c r="A524" s="140"/>
      <c r="B524" s="152"/>
      <c r="C524" s="67">
        <v>521</v>
      </c>
      <c r="D524" s="78" t="s">
        <v>373</v>
      </c>
      <c r="E524" s="107" t="s">
        <v>1018</v>
      </c>
      <c r="F524" s="51" t="s">
        <v>35</v>
      </c>
      <c r="G524" s="51" t="s">
        <v>368</v>
      </c>
      <c r="H524" s="95">
        <v>713.13</v>
      </c>
      <c r="I524" s="32"/>
      <c r="J524" s="38">
        <f t="shared" si="16"/>
        <v>0</v>
      </c>
      <c r="K524" s="39" t="str">
        <f t="shared" si="17"/>
        <v>OK</v>
      </c>
      <c r="L524" s="31"/>
      <c r="M524" s="31"/>
      <c r="N524" s="31"/>
      <c r="O524" s="31"/>
      <c r="P524" s="31"/>
      <c r="Q524" s="31"/>
      <c r="R524" s="31"/>
      <c r="S524" s="31"/>
      <c r="T524" s="31"/>
      <c r="U524" s="31"/>
      <c r="V524" s="31"/>
      <c r="W524" s="31"/>
      <c r="X524" s="46"/>
      <c r="Y524" s="46"/>
      <c r="Z524" s="46"/>
      <c r="AA524" s="46"/>
      <c r="AB524" s="46"/>
      <c r="AC524" s="46"/>
    </row>
    <row r="525" spans="1:29" ht="39.950000000000003" customHeight="1" x14ac:dyDescent="0.45">
      <c r="A525" s="140"/>
      <c r="B525" s="152"/>
      <c r="C525" s="67">
        <v>522</v>
      </c>
      <c r="D525" s="78" t="s">
        <v>374</v>
      </c>
      <c r="E525" s="107" t="s">
        <v>1017</v>
      </c>
      <c r="F525" s="51" t="s">
        <v>35</v>
      </c>
      <c r="G525" s="51" t="s">
        <v>368</v>
      </c>
      <c r="H525" s="95">
        <v>428.13</v>
      </c>
      <c r="I525" s="32"/>
      <c r="J525" s="38">
        <f t="shared" si="16"/>
        <v>0</v>
      </c>
      <c r="K525" s="39" t="str">
        <f t="shared" si="17"/>
        <v>OK</v>
      </c>
      <c r="L525" s="31"/>
      <c r="M525" s="31"/>
      <c r="N525" s="31"/>
      <c r="O525" s="31"/>
      <c r="P525" s="31"/>
      <c r="Q525" s="31"/>
      <c r="R525" s="31"/>
      <c r="S525" s="31"/>
      <c r="T525" s="31"/>
      <c r="U525" s="31"/>
      <c r="V525" s="31"/>
      <c r="W525" s="31"/>
      <c r="X525" s="46"/>
      <c r="Y525" s="46"/>
      <c r="Z525" s="46"/>
      <c r="AA525" s="46"/>
      <c r="AB525" s="46"/>
      <c r="AC525" s="46"/>
    </row>
    <row r="526" spans="1:29" ht="39.950000000000003" customHeight="1" x14ac:dyDescent="0.45">
      <c r="A526" s="140"/>
      <c r="B526" s="152"/>
      <c r="C526" s="68">
        <v>523</v>
      </c>
      <c r="D526" s="78" t="s">
        <v>375</v>
      </c>
      <c r="E526" s="107" t="s">
        <v>1019</v>
      </c>
      <c r="F526" s="51" t="s">
        <v>99</v>
      </c>
      <c r="G526" s="51" t="s">
        <v>368</v>
      </c>
      <c r="H526" s="95">
        <v>5295.06</v>
      </c>
      <c r="I526" s="32"/>
      <c r="J526" s="38">
        <f t="shared" si="16"/>
        <v>0</v>
      </c>
      <c r="K526" s="39" t="str">
        <f t="shared" si="17"/>
        <v>OK</v>
      </c>
      <c r="L526" s="31"/>
      <c r="M526" s="31"/>
      <c r="N526" s="31"/>
      <c r="O526" s="31"/>
      <c r="P526" s="31"/>
      <c r="Q526" s="31"/>
      <c r="R526" s="31"/>
      <c r="S526" s="31"/>
      <c r="T526" s="31"/>
      <c r="U526" s="31"/>
      <c r="V526" s="31"/>
      <c r="W526" s="31"/>
      <c r="X526" s="46"/>
      <c r="Y526" s="46"/>
      <c r="Z526" s="46"/>
      <c r="AA526" s="46"/>
      <c r="AB526" s="46"/>
      <c r="AC526" s="46"/>
    </row>
    <row r="527" spans="1:29" ht="39.950000000000003" customHeight="1" x14ac:dyDescent="0.45">
      <c r="A527" s="140"/>
      <c r="B527" s="152"/>
      <c r="C527" s="67">
        <v>524</v>
      </c>
      <c r="D527" s="78" t="s">
        <v>451</v>
      </c>
      <c r="E527" s="107" t="s">
        <v>1017</v>
      </c>
      <c r="F527" s="51" t="s">
        <v>228</v>
      </c>
      <c r="G527" s="51" t="s">
        <v>368</v>
      </c>
      <c r="H527" s="95">
        <v>392.07</v>
      </c>
      <c r="I527" s="32"/>
      <c r="J527" s="38">
        <f t="shared" si="16"/>
        <v>0</v>
      </c>
      <c r="K527" s="39" t="str">
        <f t="shared" si="17"/>
        <v>OK</v>
      </c>
      <c r="L527" s="31"/>
      <c r="M527" s="31"/>
      <c r="N527" s="31"/>
      <c r="O527" s="31"/>
      <c r="P527" s="31"/>
      <c r="Q527" s="31"/>
      <c r="R527" s="31"/>
      <c r="S527" s="31"/>
      <c r="T527" s="31"/>
      <c r="U527" s="31"/>
      <c r="V527" s="31"/>
      <c r="W527" s="31"/>
      <c r="X527" s="46"/>
      <c r="Y527" s="46"/>
      <c r="Z527" s="46"/>
      <c r="AA527" s="46"/>
      <c r="AB527" s="46"/>
      <c r="AC527" s="46"/>
    </row>
    <row r="528" spans="1:29" ht="39.950000000000003" customHeight="1" x14ac:dyDescent="0.45">
      <c r="A528" s="140"/>
      <c r="B528" s="152"/>
      <c r="C528" s="68">
        <v>525</v>
      </c>
      <c r="D528" s="83" t="s">
        <v>458</v>
      </c>
      <c r="E528" s="110" t="s">
        <v>1020</v>
      </c>
      <c r="F528" s="52" t="s">
        <v>424</v>
      </c>
      <c r="G528" s="52" t="s">
        <v>157</v>
      </c>
      <c r="H528" s="96">
        <v>751.08</v>
      </c>
      <c r="I528" s="32"/>
      <c r="J528" s="38">
        <f t="shared" si="16"/>
        <v>0</v>
      </c>
      <c r="K528" s="39" t="str">
        <f t="shared" si="17"/>
        <v>OK</v>
      </c>
      <c r="L528" s="31"/>
      <c r="M528" s="31"/>
      <c r="N528" s="31"/>
      <c r="O528" s="31"/>
      <c r="P528" s="31"/>
      <c r="Q528" s="31"/>
      <c r="R528" s="31"/>
      <c r="S528" s="31"/>
      <c r="T528" s="31"/>
      <c r="U528" s="31"/>
      <c r="V528" s="31"/>
      <c r="W528" s="31"/>
      <c r="X528" s="46"/>
      <c r="Y528" s="46"/>
      <c r="Z528" s="46"/>
      <c r="AA528" s="46"/>
      <c r="AB528" s="46"/>
      <c r="AC528" s="46"/>
    </row>
    <row r="529" spans="1:29" ht="39.950000000000003" customHeight="1" x14ac:dyDescent="0.45">
      <c r="A529" s="140"/>
      <c r="B529" s="152"/>
      <c r="C529" s="68">
        <v>526</v>
      </c>
      <c r="D529" s="78" t="s">
        <v>1021</v>
      </c>
      <c r="E529" s="107" t="s">
        <v>1022</v>
      </c>
      <c r="F529" s="51" t="s">
        <v>4</v>
      </c>
      <c r="G529" s="52" t="s">
        <v>157</v>
      </c>
      <c r="H529" s="96">
        <v>1357.6</v>
      </c>
      <c r="I529" s="32"/>
      <c r="J529" s="38">
        <f t="shared" si="16"/>
        <v>0</v>
      </c>
      <c r="K529" s="39" t="str">
        <f t="shared" si="17"/>
        <v>OK</v>
      </c>
      <c r="L529" s="31"/>
      <c r="M529" s="31"/>
      <c r="N529" s="31"/>
      <c r="O529" s="31"/>
      <c r="P529" s="31"/>
      <c r="Q529" s="31"/>
      <c r="R529" s="31"/>
      <c r="S529" s="31"/>
      <c r="T529" s="31"/>
      <c r="U529" s="31"/>
      <c r="V529" s="31"/>
      <c r="W529" s="31"/>
      <c r="X529" s="46"/>
      <c r="Y529" s="46"/>
      <c r="Z529" s="46"/>
      <c r="AA529" s="46"/>
      <c r="AB529" s="46"/>
      <c r="AC529" s="46"/>
    </row>
    <row r="530" spans="1:29" ht="39.950000000000003" customHeight="1" x14ac:dyDescent="0.45">
      <c r="A530" s="140"/>
      <c r="B530" s="152"/>
      <c r="C530" s="67">
        <v>527</v>
      </c>
      <c r="D530" s="78" t="s">
        <v>1023</v>
      </c>
      <c r="E530" s="107" t="s">
        <v>1024</v>
      </c>
      <c r="F530" s="52" t="s">
        <v>35</v>
      </c>
      <c r="G530" s="52" t="s">
        <v>157</v>
      </c>
      <c r="H530" s="96">
        <v>1384.5</v>
      </c>
      <c r="I530" s="32"/>
      <c r="J530" s="38">
        <f t="shared" si="16"/>
        <v>0</v>
      </c>
      <c r="K530" s="39" t="str">
        <f t="shared" si="17"/>
        <v>OK</v>
      </c>
      <c r="L530" s="31"/>
      <c r="M530" s="31"/>
      <c r="N530" s="31"/>
      <c r="O530" s="31"/>
      <c r="P530" s="31"/>
      <c r="Q530" s="31"/>
      <c r="R530" s="31"/>
      <c r="S530" s="31"/>
      <c r="T530" s="31"/>
      <c r="U530" s="31"/>
      <c r="V530" s="31"/>
      <c r="W530" s="31"/>
      <c r="X530" s="46"/>
      <c r="Y530" s="46"/>
      <c r="Z530" s="46"/>
      <c r="AA530" s="46"/>
      <c r="AB530" s="46"/>
      <c r="AC530" s="46"/>
    </row>
    <row r="531" spans="1:29" ht="39.950000000000003" customHeight="1" x14ac:dyDescent="0.45">
      <c r="A531" s="140"/>
      <c r="B531" s="152"/>
      <c r="C531" s="68">
        <v>528</v>
      </c>
      <c r="D531" s="78" t="s">
        <v>1025</v>
      </c>
      <c r="E531" s="107" t="s">
        <v>1026</v>
      </c>
      <c r="F531" s="51" t="s">
        <v>99</v>
      </c>
      <c r="G531" s="52" t="s">
        <v>1027</v>
      </c>
      <c r="H531" s="96">
        <v>810.3</v>
      </c>
      <c r="I531" s="32"/>
      <c r="J531" s="38">
        <f t="shared" si="16"/>
        <v>0</v>
      </c>
      <c r="K531" s="39" t="str">
        <f t="shared" si="17"/>
        <v>OK</v>
      </c>
      <c r="L531" s="31"/>
      <c r="M531" s="31"/>
      <c r="N531" s="31"/>
      <c r="O531" s="31"/>
      <c r="P531" s="31"/>
      <c r="Q531" s="31"/>
      <c r="R531" s="31"/>
      <c r="S531" s="31"/>
      <c r="T531" s="31"/>
      <c r="U531" s="31"/>
      <c r="V531" s="31"/>
      <c r="W531" s="31"/>
      <c r="X531" s="46"/>
      <c r="Y531" s="46"/>
      <c r="Z531" s="46"/>
      <c r="AA531" s="46"/>
      <c r="AB531" s="46"/>
      <c r="AC531" s="46"/>
    </row>
    <row r="532" spans="1:29" ht="39.950000000000003" customHeight="1" x14ac:dyDescent="0.45">
      <c r="A532" s="140"/>
      <c r="B532" s="152"/>
      <c r="C532" s="67">
        <v>529</v>
      </c>
      <c r="D532" s="78" t="s">
        <v>1028</v>
      </c>
      <c r="E532" s="107" t="s">
        <v>1029</v>
      </c>
      <c r="F532" s="52" t="s">
        <v>419</v>
      </c>
      <c r="G532" s="52" t="s">
        <v>157</v>
      </c>
      <c r="H532" s="96">
        <v>290.52999999999997</v>
      </c>
      <c r="I532" s="32"/>
      <c r="J532" s="38">
        <f t="shared" si="16"/>
        <v>0</v>
      </c>
      <c r="K532" s="39" t="str">
        <f t="shared" si="17"/>
        <v>OK</v>
      </c>
      <c r="L532" s="31"/>
      <c r="M532" s="31"/>
      <c r="N532" s="31"/>
      <c r="O532" s="31"/>
      <c r="P532" s="31"/>
      <c r="Q532" s="31"/>
      <c r="R532" s="31"/>
      <c r="S532" s="31"/>
      <c r="T532" s="31"/>
      <c r="U532" s="31"/>
      <c r="V532" s="31"/>
      <c r="W532" s="31"/>
      <c r="X532" s="46"/>
      <c r="Y532" s="46"/>
      <c r="Z532" s="46"/>
      <c r="AA532" s="46"/>
      <c r="AB532" s="46"/>
      <c r="AC532" s="46"/>
    </row>
    <row r="533" spans="1:29" ht="39.950000000000003" customHeight="1" x14ac:dyDescent="0.45">
      <c r="A533" s="140"/>
      <c r="B533" s="152"/>
      <c r="C533" s="67">
        <v>530</v>
      </c>
      <c r="D533" s="78" t="s">
        <v>1030</v>
      </c>
      <c r="E533" s="107" t="s">
        <v>1029</v>
      </c>
      <c r="F533" s="52" t="s">
        <v>419</v>
      </c>
      <c r="G533" s="52" t="s">
        <v>157</v>
      </c>
      <c r="H533" s="96">
        <v>290.52999999999997</v>
      </c>
      <c r="I533" s="32"/>
      <c r="J533" s="38">
        <f t="shared" si="16"/>
        <v>0</v>
      </c>
      <c r="K533" s="39" t="str">
        <f t="shared" si="17"/>
        <v>OK</v>
      </c>
      <c r="L533" s="31"/>
      <c r="M533" s="31"/>
      <c r="N533" s="31"/>
      <c r="O533" s="31"/>
      <c r="P533" s="31"/>
      <c r="Q533" s="31"/>
      <c r="R533" s="31"/>
      <c r="S533" s="31"/>
      <c r="T533" s="31"/>
      <c r="U533" s="31"/>
      <c r="V533" s="31"/>
      <c r="W533" s="31"/>
      <c r="X533" s="46"/>
      <c r="Y533" s="46"/>
      <c r="Z533" s="46"/>
      <c r="AA533" s="46"/>
      <c r="AB533" s="46"/>
      <c r="AC533" s="46"/>
    </row>
    <row r="534" spans="1:29" ht="39.950000000000003" customHeight="1" x14ac:dyDescent="0.45">
      <c r="A534" s="140"/>
      <c r="B534" s="152"/>
      <c r="C534" s="67">
        <v>531</v>
      </c>
      <c r="D534" s="78" t="s">
        <v>1031</v>
      </c>
      <c r="E534" s="107" t="s">
        <v>1032</v>
      </c>
      <c r="F534" s="52" t="s">
        <v>35</v>
      </c>
      <c r="G534" s="52" t="s">
        <v>157</v>
      </c>
      <c r="H534" s="96">
        <v>2.25</v>
      </c>
      <c r="I534" s="32"/>
      <c r="J534" s="38">
        <f t="shared" si="16"/>
        <v>0</v>
      </c>
      <c r="K534" s="39" t="str">
        <f t="shared" si="17"/>
        <v>OK</v>
      </c>
      <c r="L534" s="31"/>
      <c r="M534" s="31"/>
      <c r="N534" s="31"/>
      <c r="O534" s="31"/>
      <c r="P534" s="31"/>
      <c r="Q534" s="31"/>
      <c r="R534" s="31"/>
      <c r="S534" s="31"/>
      <c r="T534" s="31"/>
      <c r="U534" s="31"/>
      <c r="V534" s="31"/>
      <c r="W534" s="31"/>
      <c r="X534" s="46"/>
      <c r="Y534" s="46"/>
      <c r="Z534" s="46"/>
      <c r="AA534" s="46"/>
      <c r="AB534" s="46"/>
      <c r="AC534" s="46"/>
    </row>
    <row r="535" spans="1:29" ht="39.950000000000003" customHeight="1" x14ac:dyDescent="0.45">
      <c r="A535" s="140"/>
      <c r="B535" s="152"/>
      <c r="C535" s="68">
        <v>532</v>
      </c>
      <c r="D535" s="88" t="s">
        <v>1033</v>
      </c>
      <c r="E535" s="107" t="s">
        <v>1004</v>
      </c>
      <c r="F535" s="52" t="s">
        <v>228</v>
      </c>
      <c r="G535" s="52" t="s">
        <v>157</v>
      </c>
      <c r="H535" s="96">
        <v>2.69</v>
      </c>
      <c r="I535" s="32"/>
      <c r="J535" s="38">
        <f t="shared" si="16"/>
        <v>0</v>
      </c>
      <c r="K535" s="39" t="str">
        <f t="shared" si="17"/>
        <v>OK</v>
      </c>
      <c r="L535" s="31"/>
      <c r="M535" s="31"/>
      <c r="N535" s="31"/>
      <c r="O535" s="31"/>
      <c r="P535" s="31"/>
      <c r="Q535" s="31"/>
      <c r="R535" s="31"/>
      <c r="S535" s="31"/>
      <c r="T535" s="31"/>
      <c r="U535" s="31"/>
      <c r="V535" s="31"/>
      <c r="W535" s="31"/>
      <c r="X535" s="46"/>
      <c r="Y535" s="46"/>
      <c r="Z535" s="46"/>
      <c r="AA535" s="46"/>
      <c r="AB535" s="46"/>
      <c r="AC535" s="46"/>
    </row>
    <row r="536" spans="1:29" ht="39.950000000000003" customHeight="1" x14ac:dyDescent="0.45">
      <c r="A536" s="140"/>
      <c r="B536" s="152"/>
      <c r="C536" s="68">
        <v>533</v>
      </c>
      <c r="D536" s="78" t="s">
        <v>1034</v>
      </c>
      <c r="E536" s="107" t="s">
        <v>1004</v>
      </c>
      <c r="F536" s="51" t="s">
        <v>99</v>
      </c>
      <c r="G536" s="52" t="s">
        <v>157</v>
      </c>
      <c r="H536" s="96">
        <v>154.88</v>
      </c>
      <c r="I536" s="32"/>
      <c r="J536" s="38">
        <f t="shared" si="16"/>
        <v>0</v>
      </c>
      <c r="K536" s="39" t="str">
        <f t="shared" si="17"/>
        <v>OK</v>
      </c>
      <c r="L536" s="31"/>
      <c r="M536" s="31"/>
      <c r="N536" s="31"/>
      <c r="O536" s="31"/>
      <c r="P536" s="31"/>
      <c r="Q536" s="31"/>
      <c r="R536" s="31"/>
      <c r="S536" s="31"/>
      <c r="T536" s="31"/>
      <c r="U536" s="31"/>
      <c r="V536" s="31"/>
      <c r="W536" s="31"/>
      <c r="X536" s="46"/>
      <c r="Y536" s="46"/>
      <c r="Z536" s="46"/>
      <c r="AA536" s="46"/>
      <c r="AB536" s="46"/>
      <c r="AC536" s="46"/>
    </row>
    <row r="537" spans="1:29" ht="39.950000000000003" customHeight="1" x14ac:dyDescent="0.45">
      <c r="A537" s="140"/>
      <c r="B537" s="152"/>
      <c r="C537" s="67">
        <v>534</v>
      </c>
      <c r="D537" s="78" t="s">
        <v>1035</v>
      </c>
      <c r="E537" s="110" t="s">
        <v>1036</v>
      </c>
      <c r="F537" s="52" t="s">
        <v>35</v>
      </c>
      <c r="G537" s="52" t="s">
        <v>157</v>
      </c>
      <c r="H537" s="96">
        <v>3.37</v>
      </c>
      <c r="I537" s="32"/>
      <c r="J537" s="38">
        <f t="shared" si="16"/>
        <v>0</v>
      </c>
      <c r="K537" s="39" t="str">
        <f t="shared" si="17"/>
        <v>OK</v>
      </c>
      <c r="L537" s="31"/>
      <c r="M537" s="31"/>
      <c r="N537" s="31"/>
      <c r="O537" s="31"/>
      <c r="P537" s="31"/>
      <c r="Q537" s="31"/>
      <c r="R537" s="31"/>
      <c r="S537" s="31"/>
      <c r="T537" s="31"/>
      <c r="U537" s="31"/>
      <c r="V537" s="31"/>
      <c r="W537" s="31"/>
      <c r="X537" s="46"/>
      <c r="Y537" s="46"/>
      <c r="Z537" s="46"/>
      <c r="AA537" s="46"/>
      <c r="AB537" s="46"/>
      <c r="AC537" s="46"/>
    </row>
    <row r="538" spans="1:29" ht="39.950000000000003" customHeight="1" x14ac:dyDescent="0.45">
      <c r="A538" s="140"/>
      <c r="B538" s="152"/>
      <c r="C538" s="68">
        <v>535</v>
      </c>
      <c r="D538" s="85" t="s">
        <v>1037</v>
      </c>
      <c r="E538" s="110" t="s">
        <v>1038</v>
      </c>
      <c r="F538" s="51" t="s">
        <v>35</v>
      </c>
      <c r="G538" s="52" t="s">
        <v>157</v>
      </c>
      <c r="H538" s="96">
        <v>17.14</v>
      </c>
      <c r="I538" s="32"/>
      <c r="J538" s="38">
        <f t="shared" si="16"/>
        <v>0</v>
      </c>
      <c r="K538" s="39" t="str">
        <f t="shared" si="17"/>
        <v>OK</v>
      </c>
      <c r="L538" s="31"/>
      <c r="M538" s="31"/>
      <c r="N538" s="31"/>
      <c r="O538" s="31"/>
      <c r="P538" s="31"/>
      <c r="Q538" s="31"/>
      <c r="R538" s="31"/>
      <c r="S538" s="31"/>
      <c r="T538" s="31"/>
      <c r="U538" s="31"/>
      <c r="V538" s="31"/>
      <c r="W538" s="31"/>
      <c r="X538" s="46"/>
      <c r="Y538" s="46"/>
      <c r="Z538" s="46"/>
      <c r="AA538" s="46"/>
      <c r="AB538" s="46"/>
      <c r="AC538" s="46"/>
    </row>
    <row r="539" spans="1:29" ht="39.950000000000003" customHeight="1" x14ac:dyDescent="0.45">
      <c r="A539" s="140"/>
      <c r="B539" s="152"/>
      <c r="C539" s="68">
        <v>536</v>
      </c>
      <c r="D539" s="78" t="s">
        <v>1039</v>
      </c>
      <c r="E539" s="110" t="s">
        <v>1040</v>
      </c>
      <c r="F539" s="51" t="s">
        <v>99</v>
      </c>
      <c r="G539" s="52" t="s">
        <v>157</v>
      </c>
      <c r="H539" s="96">
        <v>16.02</v>
      </c>
      <c r="I539" s="32"/>
      <c r="J539" s="38">
        <f t="shared" si="16"/>
        <v>0</v>
      </c>
      <c r="K539" s="39" t="str">
        <f t="shared" si="17"/>
        <v>OK</v>
      </c>
      <c r="L539" s="31"/>
      <c r="M539" s="31"/>
      <c r="N539" s="31"/>
      <c r="O539" s="31"/>
      <c r="P539" s="31"/>
      <c r="Q539" s="31"/>
      <c r="R539" s="31"/>
      <c r="S539" s="31"/>
      <c r="T539" s="31"/>
      <c r="U539" s="31"/>
      <c r="V539" s="31"/>
      <c r="W539" s="31"/>
      <c r="X539" s="46"/>
      <c r="Y539" s="46"/>
      <c r="Z539" s="46"/>
      <c r="AA539" s="46"/>
      <c r="AB539" s="46"/>
      <c r="AC539" s="46"/>
    </row>
    <row r="540" spans="1:29" ht="39.950000000000003" customHeight="1" x14ac:dyDescent="0.45">
      <c r="A540" s="140"/>
      <c r="B540" s="152"/>
      <c r="C540" s="68">
        <v>537</v>
      </c>
      <c r="D540" s="78" t="s">
        <v>1041</v>
      </c>
      <c r="E540" s="107" t="s">
        <v>1042</v>
      </c>
      <c r="F540" s="52" t="s">
        <v>4</v>
      </c>
      <c r="G540" s="52" t="s">
        <v>157</v>
      </c>
      <c r="H540" s="96">
        <v>10.27</v>
      </c>
      <c r="I540" s="32"/>
      <c r="J540" s="38">
        <f t="shared" si="16"/>
        <v>0</v>
      </c>
      <c r="K540" s="39" t="str">
        <f t="shared" si="17"/>
        <v>OK</v>
      </c>
      <c r="L540" s="31"/>
      <c r="M540" s="31"/>
      <c r="N540" s="31"/>
      <c r="O540" s="31"/>
      <c r="P540" s="31"/>
      <c r="Q540" s="31"/>
      <c r="R540" s="31"/>
      <c r="S540" s="31"/>
      <c r="T540" s="31"/>
      <c r="U540" s="31"/>
      <c r="V540" s="31"/>
      <c r="W540" s="31"/>
      <c r="X540" s="46"/>
      <c r="Y540" s="46"/>
      <c r="Z540" s="46"/>
      <c r="AA540" s="46"/>
      <c r="AB540" s="46"/>
      <c r="AC540" s="46"/>
    </row>
    <row r="541" spans="1:29" ht="39.950000000000003" customHeight="1" x14ac:dyDescent="0.45">
      <c r="A541" s="140"/>
      <c r="B541" s="152"/>
      <c r="C541" s="67">
        <v>538</v>
      </c>
      <c r="D541" s="78" t="s">
        <v>1043</v>
      </c>
      <c r="E541" s="107" t="s">
        <v>1004</v>
      </c>
      <c r="F541" s="51" t="s">
        <v>434</v>
      </c>
      <c r="G541" s="52" t="s">
        <v>40</v>
      </c>
      <c r="H541" s="96">
        <v>90.61</v>
      </c>
      <c r="I541" s="32"/>
      <c r="J541" s="38">
        <f t="shared" si="16"/>
        <v>0</v>
      </c>
      <c r="K541" s="39" t="str">
        <f t="shared" si="17"/>
        <v>OK</v>
      </c>
      <c r="L541" s="31"/>
      <c r="M541" s="31"/>
      <c r="N541" s="31"/>
      <c r="O541" s="31"/>
      <c r="P541" s="31"/>
      <c r="Q541" s="31"/>
      <c r="R541" s="31"/>
      <c r="S541" s="31"/>
      <c r="T541" s="31"/>
      <c r="U541" s="31"/>
      <c r="V541" s="31"/>
      <c r="W541" s="31"/>
      <c r="X541" s="46"/>
      <c r="Y541" s="46"/>
      <c r="Z541" s="46"/>
      <c r="AA541" s="46"/>
      <c r="AB541" s="46"/>
      <c r="AC541" s="46"/>
    </row>
    <row r="542" spans="1:29" ht="39.950000000000003" customHeight="1" x14ac:dyDescent="0.45">
      <c r="A542" s="140"/>
      <c r="B542" s="152"/>
      <c r="C542" s="68">
        <v>539</v>
      </c>
      <c r="D542" s="78" t="s">
        <v>1044</v>
      </c>
      <c r="E542" s="107" t="s">
        <v>1004</v>
      </c>
      <c r="F542" s="51" t="s">
        <v>406</v>
      </c>
      <c r="G542" s="52" t="s">
        <v>157</v>
      </c>
      <c r="H542" s="96">
        <v>67.16</v>
      </c>
      <c r="I542" s="32"/>
      <c r="J542" s="38">
        <f t="shared" si="16"/>
        <v>0</v>
      </c>
      <c r="K542" s="39" t="str">
        <f t="shared" si="17"/>
        <v>OK</v>
      </c>
      <c r="L542" s="31"/>
      <c r="M542" s="31"/>
      <c r="N542" s="31"/>
      <c r="O542" s="31"/>
      <c r="P542" s="31"/>
      <c r="Q542" s="31"/>
      <c r="R542" s="31"/>
      <c r="S542" s="31"/>
      <c r="T542" s="31"/>
      <c r="U542" s="31"/>
      <c r="V542" s="31"/>
      <c r="W542" s="31"/>
      <c r="X542" s="46"/>
      <c r="Y542" s="46"/>
      <c r="Z542" s="46"/>
      <c r="AA542" s="46"/>
      <c r="AB542" s="46"/>
      <c r="AC542" s="46"/>
    </row>
    <row r="543" spans="1:29" ht="39.950000000000003" customHeight="1" x14ac:dyDescent="0.45">
      <c r="A543" s="140"/>
      <c r="B543" s="152"/>
      <c r="C543" s="68">
        <v>540</v>
      </c>
      <c r="D543" s="78" t="s">
        <v>1045</v>
      </c>
      <c r="E543" s="107" t="s">
        <v>1046</v>
      </c>
      <c r="F543" s="51" t="s">
        <v>99</v>
      </c>
      <c r="G543" s="52" t="s">
        <v>1027</v>
      </c>
      <c r="H543" s="96">
        <v>543.07000000000005</v>
      </c>
      <c r="I543" s="32"/>
      <c r="J543" s="38">
        <f t="shared" si="16"/>
        <v>0</v>
      </c>
      <c r="K543" s="39" t="str">
        <f t="shared" si="17"/>
        <v>OK</v>
      </c>
      <c r="L543" s="31"/>
      <c r="M543" s="31"/>
      <c r="N543" s="31"/>
      <c r="O543" s="31"/>
      <c r="P543" s="31"/>
      <c r="Q543" s="31"/>
      <c r="R543" s="31"/>
      <c r="S543" s="31"/>
      <c r="T543" s="31"/>
      <c r="U543" s="31"/>
      <c r="V543" s="31"/>
      <c r="W543" s="31"/>
      <c r="X543" s="46"/>
      <c r="Y543" s="46"/>
      <c r="Z543" s="46"/>
      <c r="AA543" s="46"/>
      <c r="AB543" s="46"/>
      <c r="AC543" s="46"/>
    </row>
    <row r="544" spans="1:29" ht="39.950000000000003" customHeight="1" x14ac:dyDescent="0.45">
      <c r="A544" s="140"/>
      <c r="B544" s="152"/>
      <c r="C544" s="67">
        <v>541</v>
      </c>
      <c r="D544" s="78" t="s">
        <v>1047</v>
      </c>
      <c r="E544" s="107" t="s">
        <v>1048</v>
      </c>
      <c r="F544" s="51" t="s">
        <v>35</v>
      </c>
      <c r="G544" s="52" t="s">
        <v>157</v>
      </c>
      <c r="H544" s="96">
        <v>35.81</v>
      </c>
      <c r="I544" s="32"/>
      <c r="J544" s="38">
        <f t="shared" si="16"/>
        <v>0</v>
      </c>
      <c r="K544" s="39" t="str">
        <f t="shared" si="17"/>
        <v>OK</v>
      </c>
      <c r="L544" s="31"/>
      <c r="M544" s="31"/>
      <c r="N544" s="31"/>
      <c r="O544" s="31"/>
      <c r="P544" s="31"/>
      <c r="Q544" s="31"/>
      <c r="R544" s="31"/>
      <c r="S544" s="31"/>
      <c r="T544" s="31"/>
      <c r="U544" s="31"/>
      <c r="V544" s="31"/>
      <c r="W544" s="31"/>
      <c r="X544" s="46"/>
      <c r="Y544" s="46"/>
      <c r="Z544" s="46"/>
      <c r="AA544" s="46"/>
      <c r="AB544" s="46"/>
      <c r="AC544" s="46"/>
    </row>
    <row r="545" spans="1:29" ht="39.950000000000003" customHeight="1" x14ac:dyDescent="0.45">
      <c r="A545" s="140"/>
      <c r="B545" s="152"/>
      <c r="C545" s="68">
        <v>542</v>
      </c>
      <c r="D545" s="78" t="s">
        <v>1194</v>
      </c>
      <c r="E545" s="110" t="s">
        <v>1049</v>
      </c>
      <c r="F545" s="52" t="s">
        <v>99</v>
      </c>
      <c r="G545" s="52" t="s">
        <v>1027</v>
      </c>
      <c r="H545" s="96">
        <v>1317.98</v>
      </c>
      <c r="I545" s="32"/>
      <c r="J545" s="38">
        <f t="shared" si="16"/>
        <v>0</v>
      </c>
      <c r="K545" s="39" t="str">
        <f t="shared" si="17"/>
        <v>OK</v>
      </c>
      <c r="L545" s="31"/>
      <c r="M545" s="31"/>
      <c r="N545" s="31"/>
      <c r="O545" s="31"/>
      <c r="P545" s="31"/>
      <c r="Q545" s="31"/>
      <c r="R545" s="31"/>
      <c r="S545" s="31"/>
      <c r="T545" s="31"/>
      <c r="U545" s="31"/>
      <c r="V545" s="31"/>
      <c r="W545" s="31"/>
      <c r="X545" s="46"/>
      <c r="Y545" s="46"/>
      <c r="Z545" s="46"/>
      <c r="AA545" s="46"/>
      <c r="AB545" s="46"/>
      <c r="AC545" s="46"/>
    </row>
    <row r="546" spans="1:29" ht="39.950000000000003" customHeight="1" x14ac:dyDescent="0.45">
      <c r="A546" s="140"/>
      <c r="B546" s="152"/>
      <c r="C546" s="68">
        <v>543</v>
      </c>
      <c r="D546" s="85" t="s">
        <v>1050</v>
      </c>
      <c r="E546" s="107" t="s">
        <v>1051</v>
      </c>
      <c r="F546" s="51" t="s">
        <v>35</v>
      </c>
      <c r="G546" s="52" t="s">
        <v>1027</v>
      </c>
      <c r="H546" s="96">
        <v>373.73</v>
      </c>
      <c r="I546" s="32"/>
      <c r="J546" s="38">
        <f t="shared" si="16"/>
        <v>0</v>
      </c>
      <c r="K546" s="39" t="str">
        <f t="shared" si="17"/>
        <v>OK</v>
      </c>
      <c r="L546" s="31"/>
      <c r="M546" s="31"/>
      <c r="N546" s="31"/>
      <c r="O546" s="31"/>
      <c r="P546" s="31"/>
      <c r="Q546" s="31"/>
      <c r="R546" s="31"/>
      <c r="S546" s="31"/>
      <c r="T546" s="31"/>
      <c r="U546" s="31"/>
      <c r="V546" s="31"/>
      <c r="W546" s="31"/>
      <c r="X546" s="46"/>
      <c r="Y546" s="46"/>
      <c r="Z546" s="46"/>
      <c r="AA546" s="46"/>
      <c r="AB546" s="46"/>
      <c r="AC546" s="46"/>
    </row>
    <row r="547" spans="1:29" ht="39.950000000000003" customHeight="1" x14ac:dyDescent="0.45">
      <c r="A547" s="140"/>
      <c r="B547" s="152"/>
      <c r="C547" s="68">
        <v>544</v>
      </c>
      <c r="D547" s="78" t="s">
        <v>1052</v>
      </c>
      <c r="E547" s="107" t="s">
        <v>1053</v>
      </c>
      <c r="F547" s="51" t="s">
        <v>99</v>
      </c>
      <c r="G547" s="52" t="s">
        <v>1027</v>
      </c>
      <c r="H547" s="96">
        <v>412.12</v>
      </c>
      <c r="I547" s="32"/>
      <c r="J547" s="38">
        <f t="shared" si="16"/>
        <v>0</v>
      </c>
      <c r="K547" s="39" t="str">
        <f t="shared" si="17"/>
        <v>OK</v>
      </c>
      <c r="L547" s="31"/>
      <c r="M547" s="31"/>
      <c r="N547" s="31"/>
      <c r="O547" s="31"/>
      <c r="P547" s="31"/>
      <c r="Q547" s="31"/>
      <c r="R547" s="31"/>
      <c r="S547" s="31"/>
      <c r="T547" s="31"/>
      <c r="U547" s="31"/>
      <c r="V547" s="31"/>
      <c r="W547" s="31"/>
      <c r="X547" s="46"/>
      <c r="Y547" s="46"/>
      <c r="Z547" s="46"/>
      <c r="AA547" s="46"/>
      <c r="AB547" s="46"/>
      <c r="AC547" s="46"/>
    </row>
    <row r="548" spans="1:29" ht="39.950000000000003" customHeight="1" x14ac:dyDescent="0.45">
      <c r="A548" s="140"/>
      <c r="B548" s="152"/>
      <c r="C548" s="68">
        <v>545</v>
      </c>
      <c r="D548" s="78" t="s">
        <v>1195</v>
      </c>
      <c r="E548" s="107" t="s">
        <v>1054</v>
      </c>
      <c r="F548" s="52" t="s">
        <v>99</v>
      </c>
      <c r="G548" s="52" t="s">
        <v>1027</v>
      </c>
      <c r="H548" s="96">
        <v>726.26</v>
      </c>
      <c r="I548" s="32"/>
      <c r="J548" s="38">
        <f t="shared" si="16"/>
        <v>0</v>
      </c>
      <c r="K548" s="39" t="str">
        <f t="shared" si="17"/>
        <v>OK</v>
      </c>
      <c r="L548" s="31"/>
      <c r="M548" s="31"/>
      <c r="N548" s="31"/>
      <c r="O548" s="31"/>
      <c r="P548" s="31"/>
      <c r="Q548" s="31"/>
      <c r="R548" s="31"/>
      <c r="S548" s="31"/>
      <c r="T548" s="31"/>
      <c r="U548" s="31"/>
      <c r="V548" s="31"/>
      <c r="W548" s="31"/>
      <c r="X548" s="46"/>
      <c r="Y548" s="46"/>
      <c r="Z548" s="46"/>
      <c r="AA548" s="46"/>
      <c r="AB548" s="46"/>
      <c r="AC548" s="46"/>
    </row>
    <row r="549" spans="1:29" ht="39.950000000000003" customHeight="1" x14ac:dyDescent="0.45">
      <c r="A549" s="140"/>
      <c r="B549" s="152"/>
      <c r="C549" s="67">
        <v>546</v>
      </c>
      <c r="D549" s="78" t="s">
        <v>1055</v>
      </c>
      <c r="E549" s="110" t="s">
        <v>1056</v>
      </c>
      <c r="F549" s="52" t="s">
        <v>35</v>
      </c>
      <c r="G549" s="52" t="s">
        <v>1027</v>
      </c>
      <c r="H549" s="96">
        <v>393.61</v>
      </c>
      <c r="I549" s="32"/>
      <c r="J549" s="38">
        <f t="shared" si="16"/>
        <v>0</v>
      </c>
      <c r="K549" s="39" t="str">
        <f t="shared" si="17"/>
        <v>OK</v>
      </c>
      <c r="L549" s="31"/>
      <c r="M549" s="31"/>
      <c r="N549" s="31"/>
      <c r="O549" s="31"/>
      <c r="P549" s="31"/>
      <c r="Q549" s="31"/>
      <c r="R549" s="31"/>
      <c r="S549" s="31"/>
      <c r="T549" s="31"/>
      <c r="U549" s="31"/>
      <c r="V549" s="31"/>
      <c r="W549" s="31"/>
      <c r="X549" s="46"/>
      <c r="Y549" s="46"/>
      <c r="Z549" s="46"/>
      <c r="AA549" s="46"/>
      <c r="AB549" s="46"/>
      <c r="AC549" s="46"/>
    </row>
    <row r="550" spans="1:29" ht="39.950000000000003" customHeight="1" x14ac:dyDescent="0.45">
      <c r="A550" s="140"/>
      <c r="B550" s="152"/>
      <c r="C550" s="68">
        <v>547</v>
      </c>
      <c r="D550" s="78" t="s">
        <v>1057</v>
      </c>
      <c r="E550" s="107" t="s">
        <v>1058</v>
      </c>
      <c r="F550" s="51" t="s">
        <v>99</v>
      </c>
      <c r="G550" s="52" t="s">
        <v>1027</v>
      </c>
      <c r="H550" s="96">
        <v>202.29</v>
      </c>
      <c r="I550" s="32"/>
      <c r="J550" s="38">
        <f t="shared" si="16"/>
        <v>0</v>
      </c>
      <c r="K550" s="39" t="str">
        <f t="shared" si="17"/>
        <v>OK</v>
      </c>
      <c r="L550" s="31"/>
      <c r="M550" s="31"/>
      <c r="N550" s="31"/>
      <c r="O550" s="31"/>
      <c r="P550" s="31"/>
      <c r="Q550" s="31"/>
      <c r="R550" s="31"/>
      <c r="S550" s="31"/>
      <c r="T550" s="31"/>
      <c r="U550" s="31"/>
      <c r="V550" s="31"/>
      <c r="W550" s="31"/>
      <c r="X550" s="46"/>
      <c r="Y550" s="46"/>
      <c r="Z550" s="46"/>
      <c r="AA550" s="46"/>
      <c r="AB550" s="46"/>
      <c r="AC550" s="46"/>
    </row>
    <row r="551" spans="1:29" ht="39.950000000000003" customHeight="1" x14ac:dyDescent="0.45">
      <c r="A551" s="140"/>
      <c r="B551" s="152"/>
      <c r="C551" s="67">
        <v>548</v>
      </c>
      <c r="D551" s="78" t="s">
        <v>1059</v>
      </c>
      <c r="E551" s="110" t="s">
        <v>1060</v>
      </c>
      <c r="F551" s="52" t="s">
        <v>35</v>
      </c>
      <c r="G551" s="52" t="s">
        <v>157</v>
      </c>
      <c r="H551" s="96">
        <v>259.04000000000002</v>
      </c>
      <c r="I551" s="32"/>
      <c r="J551" s="38">
        <f t="shared" si="16"/>
        <v>0</v>
      </c>
      <c r="K551" s="39" t="str">
        <f t="shared" si="17"/>
        <v>OK</v>
      </c>
      <c r="L551" s="31"/>
      <c r="M551" s="31"/>
      <c r="N551" s="31"/>
      <c r="O551" s="31"/>
      <c r="P551" s="31"/>
      <c r="Q551" s="31"/>
      <c r="R551" s="31"/>
      <c r="S551" s="31"/>
      <c r="T551" s="31"/>
      <c r="U551" s="31"/>
      <c r="V551" s="31"/>
      <c r="W551" s="31"/>
      <c r="X551" s="46"/>
      <c r="Y551" s="46"/>
      <c r="Z551" s="46"/>
      <c r="AA551" s="46"/>
      <c r="AB551" s="46"/>
      <c r="AC551" s="46"/>
    </row>
    <row r="552" spans="1:29" ht="39.950000000000003" customHeight="1" x14ac:dyDescent="0.45">
      <c r="A552" s="140"/>
      <c r="B552" s="152"/>
      <c r="C552" s="68">
        <v>549</v>
      </c>
      <c r="D552" s="85" t="s">
        <v>1061</v>
      </c>
      <c r="E552" s="107" t="s">
        <v>1062</v>
      </c>
      <c r="F552" s="51" t="s">
        <v>35</v>
      </c>
      <c r="G552" s="52" t="s">
        <v>1027</v>
      </c>
      <c r="H552" s="96">
        <v>861.2</v>
      </c>
      <c r="I552" s="32"/>
      <c r="J552" s="38">
        <f t="shared" si="16"/>
        <v>0</v>
      </c>
      <c r="K552" s="39" t="str">
        <f t="shared" si="17"/>
        <v>OK</v>
      </c>
      <c r="L552" s="31"/>
      <c r="M552" s="31"/>
      <c r="N552" s="31"/>
      <c r="O552" s="31"/>
      <c r="P552" s="31"/>
      <c r="Q552" s="31"/>
      <c r="R552" s="31"/>
      <c r="S552" s="31"/>
      <c r="T552" s="31"/>
      <c r="U552" s="31"/>
      <c r="V552" s="31"/>
      <c r="W552" s="31"/>
      <c r="X552" s="46"/>
      <c r="Y552" s="46"/>
      <c r="Z552" s="46"/>
      <c r="AA552" s="46"/>
      <c r="AB552" s="46"/>
      <c r="AC552" s="46"/>
    </row>
    <row r="553" spans="1:29" ht="39.950000000000003" customHeight="1" x14ac:dyDescent="0.45">
      <c r="A553" s="140"/>
      <c r="B553" s="152"/>
      <c r="C553" s="68">
        <v>550</v>
      </c>
      <c r="D553" s="78" t="s">
        <v>1196</v>
      </c>
      <c r="E553" s="110" t="s">
        <v>1063</v>
      </c>
      <c r="F553" s="52" t="s">
        <v>99</v>
      </c>
      <c r="G553" s="52" t="s">
        <v>1027</v>
      </c>
      <c r="H553" s="96">
        <v>2698.17</v>
      </c>
      <c r="I553" s="32"/>
      <c r="J553" s="38">
        <f t="shared" si="16"/>
        <v>0</v>
      </c>
      <c r="K553" s="39" t="str">
        <f t="shared" si="17"/>
        <v>OK</v>
      </c>
      <c r="L553" s="31"/>
      <c r="M553" s="31"/>
      <c r="N553" s="31"/>
      <c r="O553" s="31"/>
      <c r="P553" s="31"/>
      <c r="Q553" s="31"/>
      <c r="R553" s="31"/>
      <c r="S553" s="31"/>
      <c r="T553" s="31"/>
      <c r="U553" s="31"/>
      <c r="V553" s="31"/>
      <c r="W553" s="31"/>
      <c r="X553" s="46"/>
      <c r="Y553" s="46"/>
      <c r="Z553" s="46"/>
      <c r="AA553" s="46"/>
      <c r="AB553" s="46"/>
      <c r="AC553" s="46"/>
    </row>
    <row r="554" spans="1:29" ht="39.950000000000003" customHeight="1" x14ac:dyDescent="0.45">
      <c r="A554" s="140"/>
      <c r="B554" s="152"/>
      <c r="C554" s="68">
        <v>551</v>
      </c>
      <c r="D554" s="78" t="s">
        <v>1064</v>
      </c>
      <c r="E554" s="107" t="s">
        <v>1065</v>
      </c>
      <c r="F554" s="51" t="s">
        <v>99</v>
      </c>
      <c r="G554" s="52" t="s">
        <v>1027</v>
      </c>
      <c r="H554" s="96">
        <v>265.95999999999998</v>
      </c>
      <c r="I554" s="32"/>
      <c r="J554" s="38">
        <f t="shared" si="16"/>
        <v>0</v>
      </c>
      <c r="K554" s="39" t="str">
        <f t="shared" si="17"/>
        <v>OK</v>
      </c>
      <c r="L554" s="31"/>
      <c r="M554" s="31"/>
      <c r="N554" s="31"/>
      <c r="O554" s="31"/>
      <c r="P554" s="31"/>
      <c r="Q554" s="31"/>
      <c r="R554" s="31"/>
      <c r="S554" s="31"/>
      <c r="T554" s="31"/>
      <c r="U554" s="31"/>
      <c r="V554" s="31"/>
      <c r="W554" s="31"/>
      <c r="X554" s="46"/>
      <c r="Y554" s="46"/>
      <c r="Z554" s="46"/>
      <c r="AA554" s="46"/>
      <c r="AB554" s="46"/>
      <c r="AC554" s="46"/>
    </row>
    <row r="555" spans="1:29" ht="39.950000000000003" customHeight="1" x14ac:dyDescent="0.45">
      <c r="A555" s="140"/>
      <c r="B555" s="152"/>
      <c r="C555" s="67">
        <v>552</v>
      </c>
      <c r="D555" s="78" t="s">
        <v>1066</v>
      </c>
      <c r="E555" s="107" t="s">
        <v>1067</v>
      </c>
      <c r="F555" s="51" t="s">
        <v>35</v>
      </c>
      <c r="G555" s="52" t="s">
        <v>40</v>
      </c>
      <c r="H555" s="96">
        <v>78.099999999999994</v>
      </c>
      <c r="I555" s="32"/>
      <c r="J555" s="38">
        <f t="shared" si="16"/>
        <v>0</v>
      </c>
      <c r="K555" s="39" t="str">
        <f t="shared" si="17"/>
        <v>OK</v>
      </c>
      <c r="L555" s="31"/>
      <c r="M555" s="31"/>
      <c r="N555" s="31"/>
      <c r="O555" s="31"/>
      <c r="P555" s="31"/>
      <c r="Q555" s="31"/>
      <c r="R555" s="31"/>
      <c r="S555" s="31"/>
      <c r="T555" s="31"/>
      <c r="U555" s="31"/>
      <c r="V555" s="31"/>
      <c r="W555" s="31"/>
      <c r="X555" s="46"/>
      <c r="Y555" s="46"/>
      <c r="Z555" s="46"/>
      <c r="AA555" s="46"/>
      <c r="AB555" s="46"/>
      <c r="AC555" s="46"/>
    </row>
    <row r="556" spans="1:29" ht="39.950000000000003" customHeight="1" x14ac:dyDescent="0.45">
      <c r="A556" s="140"/>
      <c r="B556" s="152"/>
      <c r="C556" s="68">
        <v>553</v>
      </c>
      <c r="D556" s="78" t="s">
        <v>1197</v>
      </c>
      <c r="E556" s="110" t="s">
        <v>1068</v>
      </c>
      <c r="F556" s="52" t="s">
        <v>99</v>
      </c>
      <c r="G556" s="52" t="s">
        <v>1027</v>
      </c>
      <c r="H556" s="96">
        <v>2643.37</v>
      </c>
      <c r="I556" s="32"/>
      <c r="J556" s="38">
        <f t="shared" si="16"/>
        <v>0</v>
      </c>
      <c r="K556" s="39" t="str">
        <f t="shared" si="17"/>
        <v>OK</v>
      </c>
      <c r="L556" s="31"/>
      <c r="M556" s="31"/>
      <c r="N556" s="31"/>
      <c r="O556" s="31"/>
      <c r="P556" s="31"/>
      <c r="Q556" s="31"/>
      <c r="R556" s="31"/>
      <c r="S556" s="31"/>
      <c r="T556" s="31"/>
      <c r="U556" s="31"/>
      <c r="V556" s="31"/>
      <c r="W556" s="31"/>
      <c r="X556" s="46"/>
      <c r="Y556" s="46"/>
      <c r="Z556" s="46"/>
      <c r="AA556" s="46"/>
      <c r="AB556" s="46"/>
      <c r="AC556" s="46"/>
    </row>
    <row r="557" spans="1:29" ht="39.950000000000003" customHeight="1" x14ac:dyDescent="0.45">
      <c r="A557" s="140"/>
      <c r="B557" s="152"/>
      <c r="C557" s="68">
        <v>554</v>
      </c>
      <c r="D557" s="78" t="s">
        <v>456</v>
      </c>
      <c r="E557" s="110" t="s">
        <v>1069</v>
      </c>
      <c r="F557" s="52" t="s">
        <v>528</v>
      </c>
      <c r="G557" s="52" t="s">
        <v>1027</v>
      </c>
      <c r="H557" s="96">
        <v>882.49</v>
      </c>
      <c r="I557" s="32"/>
      <c r="J557" s="38">
        <f t="shared" si="16"/>
        <v>0</v>
      </c>
      <c r="K557" s="39" t="str">
        <f t="shared" si="17"/>
        <v>OK</v>
      </c>
      <c r="L557" s="31"/>
      <c r="M557" s="31"/>
      <c r="N557" s="31"/>
      <c r="O557" s="31"/>
      <c r="P557" s="31"/>
      <c r="Q557" s="31"/>
      <c r="R557" s="31"/>
      <c r="S557" s="31"/>
      <c r="T557" s="31"/>
      <c r="U557" s="31"/>
      <c r="V557" s="31"/>
      <c r="W557" s="31"/>
      <c r="X557" s="46"/>
      <c r="Y557" s="46"/>
      <c r="Z557" s="46"/>
      <c r="AA557" s="46"/>
      <c r="AB557" s="46"/>
      <c r="AC557" s="46"/>
    </row>
    <row r="558" spans="1:29" ht="39.950000000000003" customHeight="1" x14ac:dyDescent="0.45">
      <c r="A558" s="140"/>
      <c r="B558" s="152"/>
      <c r="C558" s="68">
        <v>555</v>
      </c>
      <c r="D558" s="78" t="s">
        <v>1198</v>
      </c>
      <c r="E558" s="110" t="s">
        <v>1070</v>
      </c>
      <c r="F558" s="52" t="s">
        <v>99</v>
      </c>
      <c r="G558" s="52" t="s">
        <v>1027</v>
      </c>
      <c r="H558" s="96">
        <v>2332.63</v>
      </c>
      <c r="I558" s="32"/>
      <c r="J558" s="38">
        <f t="shared" si="16"/>
        <v>0</v>
      </c>
      <c r="K558" s="39" t="str">
        <f t="shared" si="17"/>
        <v>OK</v>
      </c>
      <c r="L558" s="31"/>
      <c r="M558" s="31"/>
      <c r="N558" s="31"/>
      <c r="O558" s="31"/>
      <c r="P558" s="31"/>
      <c r="Q558" s="31"/>
      <c r="R558" s="31"/>
      <c r="S558" s="31"/>
      <c r="T558" s="31"/>
      <c r="U558" s="31"/>
      <c r="V558" s="31"/>
      <c r="W558" s="31"/>
      <c r="X558" s="46"/>
      <c r="Y558" s="46"/>
      <c r="Z558" s="46"/>
      <c r="AA558" s="46"/>
      <c r="AB558" s="46"/>
      <c r="AC558" s="46"/>
    </row>
    <row r="559" spans="1:29" ht="39.950000000000003" customHeight="1" x14ac:dyDescent="0.45">
      <c r="A559" s="140"/>
      <c r="B559" s="152"/>
      <c r="C559" s="68">
        <v>556</v>
      </c>
      <c r="D559" s="78" t="s">
        <v>457</v>
      </c>
      <c r="E559" s="110" t="s">
        <v>1071</v>
      </c>
      <c r="F559" s="52" t="s">
        <v>528</v>
      </c>
      <c r="G559" s="52" t="s">
        <v>1027</v>
      </c>
      <c r="H559" s="96">
        <v>1038.6600000000001</v>
      </c>
      <c r="I559" s="32"/>
      <c r="J559" s="38">
        <f t="shared" si="16"/>
        <v>0</v>
      </c>
      <c r="K559" s="39" t="str">
        <f t="shared" si="17"/>
        <v>OK</v>
      </c>
      <c r="L559" s="31"/>
      <c r="M559" s="31"/>
      <c r="N559" s="31"/>
      <c r="O559" s="31"/>
      <c r="P559" s="31"/>
      <c r="Q559" s="31"/>
      <c r="R559" s="31"/>
      <c r="S559" s="31"/>
      <c r="T559" s="31"/>
      <c r="U559" s="31"/>
      <c r="V559" s="31"/>
      <c r="W559" s="31"/>
      <c r="X559" s="46"/>
      <c r="Y559" s="46"/>
      <c r="Z559" s="46"/>
      <c r="AA559" s="46"/>
      <c r="AB559" s="46"/>
      <c r="AC559" s="46"/>
    </row>
    <row r="560" spans="1:29" ht="39.950000000000003" customHeight="1" x14ac:dyDescent="0.45">
      <c r="A560" s="140"/>
      <c r="B560" s="152"/>
      <c r="C560" s="67">
        <v>557</v>
      </c>
      <c r="D560" s="78" t="s">
        <v>1072</v>
      </c>
      <c r="E560" s="110" t="s">
        <v>1073</v>
      </c>
      <c r="F560" s="52" t="s">
        <v>35</v>
      </c>
      <c r="G560" s="52" t="s">
        <v>1027</v>
      </c>
      <c r="H560" s="96">
        <v>397.5</v>
      </c>
      <c r="I560" s="32"/>
      <c r="J560" s="38">
        <f>I560-(SUM(L560:AC560))</f>
        <v>0</v>
      </c>
      <c r="K560" s="39" t="str">
        <f t="shared" si="17"/>
        <v>OK</v>
      </c>
      <c r="L560" s="31"/>
      <c r="M560" s="31"/>
      <c r="N560" s="31"/>
      <c r="O560" s="31"/>
      <c r="P560" s="31"/>
      <c r="Q560" s="31"/>
      <c r="R560" s="31"/>
      <c r="S560" s="31"/>
      <c r="T560" s="31"/>
      <c r="U560" s="31"/>
      <c r="V560" s="31"/>
      <c r="W560" s="31"/>
      <c r="X560" s="46"/>
      <c r="Y560" s="46"/>
      <c r="Z560" s="46"/>
      <c r="AA560" s="46"/>
      <c r="AB560" s="46"/>
      <c r="AC560" s="46"/>
    </row>
    <row r="561" spans="1:29" ht="39.950000000000003" customHeight="1" x14ac:dyDescent="0.45">
      <c r="A561" s="140"/>
      <c r="B561" s="152"/>
      <c r="C561" s="68">
        <v>558</v>
      </c>
      <c r="D561" s="85" t="s">
        <v>1074</v>
      </c>
      <c r="E561" s="107" t="s">
        <v>1075</v>
      </c>
      <c r="F561" s="51" t="s">
        <v>228</v>
      </c>
      <c r="G561" s="52" t="s">
        <v>1027</v>
      </c>
      <c r="H561" s="96">
        <v>3272.78</v>
      </c>
      <c r="I561" s="32"/>
      <c r="J561" s="38">
        <f t="shared" ref="J561:J624" si="18">I561-(SUM(L561:AC561))</f>
        <v>0</v>
      </c>
      <c r="K561" s="39" t="str">
        <f t="shared" si="17"/>
        <v>OK</v>
      </c>
      <c r="L561" s="98"/>
      <c r="M561" s="98"/>
      <c r="N561" s="98"/>
      <c r="O561" s="98"/>
      <c r="P561" s="99"/>
      <c r="Q561" s="99"/>
      <c r="R561" s="99"/>
      <c r="S561" s="99"/>
      <c r="T561" s="99"/>
      <c r="U561" s="99"/>
      <c r="V561" s="99"/>
      <c r="W561" s="57"/>
      <c r="X561" s="46"/>
      <c r="Y561" s="46"/>
      <c r="Z561" s="46"/>
      <c r="AA561" s="46"/>
      <c r="AB561" s="46"/>
      <c r="AC561" s="46"/>
    </row>
    <row r="562" spans="1:29" ht="39.950000000000003" customHeight="1" x14ac:dyDescent="0.45">
      <c r="A562" s="140"/>
      <c r="B562" s="152"/>
      <c r="C562" s="68">
        <v>559</v>
      </c>
      <c r="D562" s="78" t="s">
        <v>1199</v>
      </c>
      <c r="E562" s="110" t="s">
        <v>1056</v>
      </c>
      <c r="F562" s="52" t="s">
        <v>99</v>
      </c>
      <c r="G562" s="52" t="s">
        <v>1027</v>
      </c>
      <c r="H562" s="96">
        <v>420.69</v>
      </c>
      <c r="I562" s="32"/>
      <c r="J562" s="38">
        <f t="shared" si="18"/>
        <v>0</v>
      </c>
      <c r="K562" s="39" t="str">
        <f t="shared" si="17"/>
        <v>OK</v>
      </c>
      <c r="L562" s="57"/>
      <c r="M562" s="57"/>
      <c r="N562" s="57"/>
      <c r="O562" s="57"/>
      <c r="P562" s="57"/>
      <c r="Q562" s="57"/>
      <c r="R562" s="57"/>
      <c r="S562" s="57"/>
      <c r="T562" s="57"/>
      <c r="U562" s="57"/>
      <c r="V562" s="57"/>
      <c r="W562" s="57"/>
      <c r="X562" s="46"/>
      <c r="Y562" s="46"/>
      <c r="Z562" s="46"/>
      <c r="AA562" s="46"/>
      <c r="AB562" s="46"/>
      <c r="AC562" s="46"/>
    </row>
    <row r="563" spans="1:29" ht="39.950000000000003" customHeight="1" x14ac:dyDescent="0.45">
      <c r="A563" s="140"/>
      <c r="B563" s="152"/>
      <c r="C563" s="68">
        <v>560</v>
      </c>
      <c r="D563" s="78" t="s">
        <v>1200</v>
      </c>
      <c r="E563" s="110" t="s">
        <v>1076</v>
      </c>
      <c r="F563" s="52" t="s">
        <v>99</v>
      </c>
      <c r="G563" s="52" t="s">
        <v>1027</v>
      </c>
      <c r="H563" s="96">
        <v>1848.19</v>
      </c>
      <c r="I563" s="32"/>
      <c r="J563" s="38">
        <f t="shared" si="18"/>
        <v>0</v>
      </c>
      <c r="K563" s="39" t="str">
        <f t="shared" si="17"/>
        <v>OK</v>
      </c>
      <c r="L563" s="57"/>
      <c r="M563" s="57"/>
      <c r="N563" s="57"/>
      <c r="O563" s="57"/>
      <c r="P563" s="57"/>
      <c r="Q563" s="57"/>
      <c r="R563" s="57"/>
      <c r="S563" s="57"/>
      <c r="T563" s="57"/>
      <c r="U563" s="57"/>
      <c r="V563" s="57"/>
      <c r="W563" s="57"/>
      <c r="X563" s="46"/>
      <c r="Y563" s="46"/>
      <c r="Z563" s="46"/>
      <c r="AA563" s="46"/>
      <c r="AB563" s="46"/>
      <c r="AC563" s="46"/>
    </row>
    <row r="564" spans="1:29" ht="39.950000000000003" customHeight="1" x14ac:dyDescent="0.45">
      <c r="A564" s="140"/>
      <c r="B564" s="152"/>
      <c r="C564" s="68">
        <v>561</v>
      </c>
      <c r="D564" s="85" t="s">
        <v>1077</v>
      </c>
      <c r="E564" s="107" t="s">
        <v>1076</v>
      </c>
      <c r="F564" s="51" t="s">
        <v>228</v>
      </c>
      <c r="G564" s="52" t="s">
        <v>1027</v>
      </c>
      <c r="H564" s="96">
        <v>1403.45</v>
      </c>
      <c r="I564" s="32"/>
      <c r="J564" s="38">
        <f t="shared" si="18"/>
        <v>0</v>
      </c>
      <c r="K564" s="39" t="str">
        <f t="shared" si="17"/>
        <v>OK</v>
      </c>
      <c r="L564" s="57"/>
      <c r="M564" s="57"/>
      <c r="N564" s="57"/>
      <c r="O564" s="57"/>
      <c r="P564" s="57"/>
      <c r="Q564" s="57"/>
      <c r="R564" s="57"/>
      <c r="S564" s="57"/>
      <c r="T564" s="57"/>
      <c r="U564" s="57"/>
      <c r="V564" s="57"/>
      <c r="W564" s="57"/>
      <c r="X564" s="46"/>
      <c r="Y564" s="46"/>
      <c r="Z564" s="46"/>
      <c r="AA564" s="46"/>
      <c r="AB564" s="46"/>
      <c r="AC564" s="46"/>
    </row>
    <row r="565" spans="1:29" ht="39.950000000000003" customHeight="1" x14ac:dyDescent="0.45">
      <c r="A565" s="141"/>
      <c r="B565" s="153"/>
      <c r="C565" s="67">
        <v>562</v>
      </c>
      <c r="D565" s="83" t="s">
        <v>503</v>
      </c>
      <c r="E565" s="107" t="s">
        <v>1078</v>
      </c>
      <c r="F565" s="51" t="s">
        <v>228</v>
      </c>
      <c r="G565" s="52" t="s">
        <v>368</v>
      </c>
      <c r="H565" s="95">
        <v>841.81</v>
      </c>
      <c r="I565" s="32"/>
      <c r="J565" s="38">
        <f t="shared" si="18"/>
        <v>0</v>
      </c>
      <c r="K565" s="39" t="str">
        <f t="shared" si="17"/>
        <v>OK</v>
      </c>
      <c r="L565" s="57"/>
      <c r="M565" s="57"/>
      <c r="N565" s="57"/>
      <c r="O565" s="57"/>
      <c r="P565" s="57"/>
      <c r="Q565" s="57"/>
      <c r="R565" s="57"/>
      <c r="S565" s="57"/>
      <c r="T565" s="57"/>
      <c r="U565" s="57"/>
      <c r="V565" s="57"/>
      <c r="W565" s="57"/>
      <c r="X565" s="46"/>
      <c r="Y565" s="46"/>
      <c r="Z565" s="46"/>
      <c r="AA565" s="46"/>
      <c r="AB565" s="46"/>
      <c r="AC565" s="46"/>
    </row>
    <row r="566" spans="1:29" ht="39.950000000000003" customHeight="1" x14ac:dyDescent="0.45">
      <c r="A566" s="154">
        <v>9</v>
      </c>
      <c r="B566" s="159" t="s">
        <v>740</v>
      </c>
      <c r="C566" s="66">
        <v>563</v>
      </c>
      <c r="D566" s="75" t="s">
        <v>376</v>
      </c>
      <c r="E566" s="104" t="s">
        <v>1079</v>
      </c>
      <c r="F566" s="49" t="s">
        <v>377</v>
      </c>
      <c r="G566" s="49" t="s">
        <v>40</v>
      </c>
      <c r="H566" s="94">
        <v>2.9</v>
      </c>
      <c r="I566" s="32"/>
      <c r="J566" s="38">
        <f t="shared" si="18"/>
        <v>0</v>
      </c>
      <c r="K566" s="39" t="str">
        <f t="shared" si="17"/>
        <v>OK</v>
      </c>
      <c r="L566" s="57"/>
      <c r="M566" s="57"/>
      <c r="N566" s="57"/>
      <c r="O566" s="57"/>
      <c r="P566" s="57"/>
      <c r="Q566" s="57"/>
      <c r="R566" s="57"/>
      <c r="S566" s="57"/>
      <c r="T566" s="57"/>
      <c r="U566" s="57"/>
      <c r="V566" s="57"/>
      <c r="W566" s="57"/>
      <c r="X566" s="46"/>
      <c r="Y566" s="46"/>
      <c r="Z566" s="46"/>
      <c r="AA566" s="46"/>
      <c r="AB566" s="46"/>
      <c r="AC566" s="46"/>
    </row>
    <row r="567" spans="1:29" ht="39.950000000000003" customHeight="1" x14ac:dyDescent="0.45">
      <c r="A567" s="155"/>
      <c r="B567" s="157"/>
      <c r="C567" s="66">
        <v>564</v>
      </c>
      <c r="D567" s="75" t="s">
        <v>378</v>
      </c>
      <c r="E567" s="104" t="s">
        <v>1080</v>
      </c>
      <c r="F567" s="49" t="s">
        <v>35</v>
      </c>
      <c r="G567" s="49" t="s">
        <v>40</v>
      </c>
      <c r="H567" s="94">
        <v>18.46</v>
      </c>
      <c r="I567" s="32"/>
      <c r="J567" s="38">
        <f t="shared" si="18"/>
        <v>0</v>
      </c>
      <c r="K567" s="39" t="str">
        <f t="shared" si="17"/>
        <v>OK</v>
      </c>
      <c r="L567" s="57"/>
      <c r="M567" s="57"/>
      <c r="N567" s="57"/>
      <c r="O567" s="57"/>
      <c r="P567" s="57"/>
      <c r="Q567" s="57"/>
      <c r="R567" s="57"/>
      <c r="S567" s="57"/>
      <c r="T567" s="57"/>
      <c r="U567" s="57"/>
      <c r="V567" s="57"/>
      <c r="W567" s="57"/>
      <c r="X567" s="46"/>
      <c r="Y567" s="46"/>
      <c r="Z567" s="46"/>
      <c r="AA567" s="46"/>
      <c r="AB567" s="46"/>
      <c r="AC567" s="46"/>
    </row>
    <row r="568" spans="1:29" ht="39.950000000000003" customHeight="1" x14ac:dyDescent="0.45">
      <c r="A568" s="155"/>
      <c r="B568" s="157"/>
      <c r="C568" s="66">
        <v>565</v>
      </c>
      <c r="D568" s="75" t="s">
        <v>379</v>
      </c>
      <c r="E568" s="104" t="s">
        <v>1081</v>
      </c>
      <c r="F568" s="49" t="s">
        <v>35</v>
      </c>
      <c r="G568" s="49" t="s">
        <v>40</v>
      </c>
      <c r="H568" s="94">
        <v>8.66</v>
      </c>
      <c r="I568" s="32">
        <v>2</v>
      </c>
      <c r="J568" s="38">
        <f t="shared" si="18"/>
        <v>2</v>
      </c>
      <c r="K568" s="39" t="str">
        <f t="shared" si="17"/>
        <v>OK</v>
      </c>
      <c r="L568" s="57"/>
      <c r="M568" s="57"/>
      <c r="N568" s="57"/>
      <c r="O568" s="57"/>
      <c r="P568" s="57"/>
      <c r="Q568" s="57"/>
      <c r="R568" s="57"/>
      <c r="S568" s="57"/>
      <c r="T568" s="57"/>
      <c r="U568" s="57"/>
      <c r="V568" s="57"/>
      <c r="W568" s="57"/>
      <c r="X568" s="46"/>
      <c r="Y568" s="46"/>
      <c r="Z568" s="46"/>
      <c r="AA568" s="46"/>
      <c r="AB568" s="46"/>
      <c r="AC568" s="46"/>
    </row>
    <row r="569" spans="1:29" ht="39.950000000000003" customHeight="1" x14ac:dyDescent="0.45">
      <c r="A569" s="155"/>
      <c r="B569" s="157"/>
      <c r="C569" s="66">
        <v>566</v>
      </c>
      <c r="D569" s="75" t="s">
        <v>380</v>
      </c>
      <c r="E569" s="104" t="s">
        <v>1082</v>
      </c>
      <c r="F569" s="49" t="s">
        <v>35</v>
      </c>
      <c r="G569" s="49" t="s">
        <v>40</v>
      </c>
      <c r="H569" s="94">
        <v>11.38</v>
      </c>
      <c r="I569" s="32">
        <v>1</v>
      </c>
      <c r="J569" s="38">
        <f t="shared" si="18"/>
        <v>1</v>
      </c>
      <c r="K569" s="39" t="str">
        <f t="shared" si="17"/>
        <v>OK</v>
      </c>
      <c r="L569" s="57"/>
      <c r="M569" s="57"/>
      <c r="N569" s="57"/>
      <c r="O569" s="57"/>
      <c r="P569" s="57"/>
      <c r="Q569" s="57"/>
      <c r="R569" s="57"/>
      <c r="S569" s="57"/>
      <c r="T569" s="57"/>
      <c r="U569" s="57"/>
      <c r="V569" s="57"/>
      <c r="W569" s="57"/>
      <c r="X569" s="46"/>
      <c r="Y569" s="46"/>
      <c r="Z569" s="46"/>
      <c r="AA569" s="46"/>
      <c r="AB569" s="46"/>
      <c r="AC569" s="46"/>
    </row>
    <row r="570" spans="1:29" ht="39.950000000000003" customHeight="1" x14ac:dyDescent="0.45">
      <c r="A570" s="155"/>
      <c r="B570" s="157"/>
      <c r="C570" s="66">
        <v>567</v>
      </c>
      <c r="D570" s="75" t="s">
        <v>381</v>
      </c>
      <c r="E570" s="104" t="s">
        <v>1083</v>
      </c>
      <c r="F570" s="49" t="s">
        <v>35</v>
      </c>
      <c r="G570" s="49" t="s">
        <v>40</v>
      </c>
      <c r="H570" s="94">
        <v>13.56</v>
      </c>
      <c r="I570" s="32"/>
      <c r="J570" s="38">
        <f t="shared" si="18"/>
        <v>0</v>
      </c>
      <c r="K570" s="39" t="str">
        <f t="shared" si="17"/>
        <v>OK</v>
      </c>
      <c r="L570" s="57"/>
      <c r="M570" s="57"/>
      <c r="N570" s="57"/>
      <c r="O570" s="57"/>
      <c r="P570" s="57"/>
      <c r="Q570" s="57"/>
      <c r="R570" s="57"/>
      <c r="S570" s="57"/>
      <c r="T570" s="57"/>
      <c r="U570" s="57"/>
      <c r="V570" s="57"/>
      <c r="W570" s="57"/>
      <c r="X570" s="46"/>
      <c r="Y570" s="46"/>
      <c r="Z570" s="46"/>
      <c r="AA570" s="46"/>
      <c r="AB570" s="46"/>
      <c r="AC570" s="46"/>
    </row>
    <row r="571" spans="1:29" ht="39.950000000000003" customHeight="1" x14ac:dyDescent="0.45">
      <c r="A571" s="155"/>
      <c r="B571" s="157"/>
      <c r="C571" s="63">
        <v>568</v>
      </c>
      <c r="D571" s="75" t="s">
        <v>382</v>
      </c>
      <c r="E571" s="104" t="s">
        <v>1084</v>
      </c>
      <c r="F571" s="49" t="s">
        <v>383</v>
      </c>
      <c r="G571" s="49" t="s">
        <v>384</v>
      </c>
      <c r="H571" s="94">
        <v>38.590000000000003</v>
      </c>
      <c r="I571" s="32"/>
      <c r="J571" s="38">
        <f t="shared" si="18"/>
        <v>0</v>
      </c>
      <c r="K571" s="39" t="str">
        <f t="shared" si="17"/>
        <v>OK</v>
      </c>
      <c r="L571" s="57"/>
      <c r="M571" s="57"/>
      <c r="N571" s="57"/>
      <c r="O571" s="57"/>
      <c r="P571" s="57"/>
      <c r="Q571" s="57"/>
      <c r="R571" s="57"/>
      <c r="S571" s="57"/>
      <c r="T571" s="57"/>
      <c r="U571" s="57"/>
      <c r="V571" s="57"/>
      <c r="W571" s="57"/>
      <c r="X571" s="46"/>
      <c r="Y571" s="46"/>
      <c r="Z571" s="46"/>
      <c r="AA571" s="46"/>
      <c r="AB571" s="46"/>
      <c r="AC571" s="46"/>
    </row>
    <row r="572" spans="1:29" ht="39.950000000000003" customHeight="1" x14ac:dyDescent="0.45">
      <c r="A572" s="155"/>
      <c r="B572" s="157"/>
      <c r="C572" s="66">
        <v>569</v>
      </c>
      <c r="D572" s="75" t="s">
        <v>385</v>
      </c>
      <c r="E572" s="104" t="s">
        <v>1085</v>
      </c>
      <c r="F572" s="49" t="s">
        <v>35</v>
      </c>
      <c r="G572" s="49" t="s">
        <v>40</v>
      </c>
      <c r="H572" s="94">
        <v>19.7</v>
      </c>
      <c r="I572" s="32">
        <v>2</v>
      </c>
      <c r="J572" s="38">
        <f t="shared" si="18"/>
        <v>2</v>
      </c>
      <c r="K572" s="39" t="str">
        <f t="shared" si="17"/>
        <v>OK</v>
      </c>
      <c r="L572" s="57"/>
      <c r="M572" s="57"/>
      <c r="N572" s="57"/>
      <c r="O572" s="57"/>
      <c r="P572" s="57"/>
      <c r="Q572" s="57"/>
      <c r="R572" s="57"/>
      <c r="S572" s="57"/>
      <c r="T572" s="57"/>
      <c r="U572" s="57"/>
      <c r="V572" s="57"/>
      <c r="W572" s="57"/>
      <c r="X572" s="46"/>
      <c r="Y572" s="46"/>
      <c r="Z572" s="46"/>
      <c r="AA572" s="46"/>
      <c r="AB572" s="46"/>
      <c r="AC572" s="46"/>
    </row>
    <row r="573" spans="1:29" ht="39.950000000000003" customHeight="1" x14ac:dyDescent="0.45">
      <c r="A573" s="155"/>
      <c r="B573" s="157"/>
      <c r="C573" s="63">
        <v>570</v>
      </c>
      <c r="D573" s="75" t="s">
        <v>386</v>
      </c>
      <c r="E573" s="104" t="s">
        <v>1086</v>
      </c>
      <c r="F573" s="49" t="s">
        <v>232</v>
      </c>
      <c r="G573" s="49" t="s">
        <v>40</v>
      </c>
      <c r="H573" s="94">
        <v>12.8</v>
      </c>
      <c r="I573" s="32"/>
      <c r="J573" s="38">
        <f t="shared" si="18"/>
        <v>0</v>
      </c>
      <c r="K573" s="39" t="str">
        <f t="shared" si="17"/>
        <v>OK</v>
      </c>
      <c r="L573" s="57"/>
      <c r="M573" s="57"/>
      <c r="N573" s="57"/>
      <c r="O573" s="57"/>
      <c r="P573" s="57"/>
      <c r="Q573" s="57"/>
      <c r="R573" s="57"/>
      <c r="S573" s="57"/>
      <c r="T573" s="57"/>
      <c r="U573" s="57"/>
      <c r="V573" s="57"/>
      <c r="W573" s="57"/>
      <c r="X573" s="46"/>
      <c r="Y573" s="46"/>
      <c r="Z573" s="46"/>
      <c r="AA573" s="46"/>
      <c r="AB573" s="46"/>
      <c r="AC573" s="46"/>
    </row>
    <row r="574" spans="1:29" ht="39.950000000000003" customHeight="1" x14ac:dyDescent="0.45">
      <c r="A574" s="155"/>
      <c r="B574" s="157"/>
      <c r="C574" s="63">
        <v>571</v>
      </c>
      <c r="D574" s="75" t="s">
        <v>1087</v>
      </c>
      <c r="E574" s="104" t="s">
        <v>1088</v>
      </c>
      <c r="F574" s="49" t="s">
        <v>4</v>
      </c>
      <c r="G574" s="50" t="s">
        <v>384</v>
      </c>
      <c r="H574" s="93">
        <v>9.75</v>
      </c>
      <c r="I574" s="32"/>
      <c r="J574" s="38">
        <f t="shared" si="18"/>
        <v>0</v>
      </c>
      <c r="K574" s="39" t="str">
        <f t="shared" si="17"/>
        <v>OK</v>
      </c>
      <c r="L574" s="57"/>
      <c r="M574" s="57"/>
      <c r="N574" s="57"/>
      <c r="O574" s="57"/>
      <c r="P574" s="57"/>
      <c r="Q574" s="57"/>
      <c r="R574" s="57"/>
      <c r="S574" s="57"/>
      <c r="T574" s="57"/>
      <c r="U574" s="57"/>
      <c r="V574" s="57"/>
      <c r="W574" s="57"/>
      <c r="X574" s="46"/>
      <c r="Y574" s="46"/>
      <c r="Z574" s="46"/>
      <c r="AA574" s="46"/>
      <c r="AB574" s="46"/>
      <c r="AC574" s="46"/>
    </row>
    <row r="575" spans="1:29" ht="39.950000000000003" customHeight="1" x14ac:dyDescent="0.45">
      <c r="A575" s="155"/>
      <c r="B575" s="157"/>
      <c r="C575" s="66">
        <v>572</v>
      </c>
      <c r="D575" s="75" t="s">
        <v>1089</v>
      </c>
      <c r="E575" s="104" t="s">
        <v>1090</v>
      </c>
      <c r="F575" s="50" t="s">
        <v>35</v>
      </c>
      <c r="G575" s="50" t="s">
        <v>1027</v>
      </c>
      <c r="H575" s="93">
        <v>999.99</v>
      </c>
      <c r="I575" s="32"/>
      <c r="J575" s="38">
        <f t="shared" si="18"/>
        <v>0</v>
      </c>
      <c r="K575" s="39" t="str">
        <f t="shared" si="17"/>
        <v>OK</v>
      </c>
      <c r="L575" s="57"/>
      <c r="M575" s="57"/>
      <c r="N575" s="57"/>
      <c r="O575" s="57"/>
      <c r="P575" s="57"/>
      <c r="Q575" s="57"/>
      <c r="R575" s="57"/>
      <c r="S575" s="57"/>
      <c r="T575" s="57"/>
      <c r="U575" s="57"/>
      <c r="V575" s="57"/>
      <c r="W575" s="57"/>
      <c r="X575" s="46"/>
      <c r="Y575" s="46"/>
      <c r="Z575" s="46"/>
      <c r="AA575" s="46"/>
      <c r="AB575" s="46"/>
      <c r="AC575" s="46"/>
    </row>
    <row r="576" spans="1:29" ht="39.950000000000003" customHeight="1" x14ac:dyDescent="0.45">
      <c r="A576" s="155"/>
      <c r="B576" s="157"/>
      <c r="C576" s="63">
        <v>573</v>
      </c>
      <c r="D576" s="76" t="s">
        <v>1091</v>
      </c>
      <c r="E576" s="105" t="s">
        <v>1084</v>
      </c>
      <c r="F576" s="49" t="s">
        <v>35</v>
      </c>
      <c r="G576" s="50" t="s">
        <v>384</v>
      </c>
      <c r="H576" s="93">
        <v>34.049999999999997</v>
      </c>
      <c r="I576" s="32"/>
      <c r="J576" s="38">
        <f t="shared" si="18"/>
        <v>0</v>
      </c>
      <c r="K576" s="39" t="str">
        <f t="shared" si="17"/>
        <v>OK</v>
      </c>
      <c r="L576" s="57"/>
      <c r="M576" s="57"/>
      <c r="N576" s="57"/>
      <c r="O576" s="57"/>
      <c r="P576" s="57"/>
      <c r="Q576" s="57"/>
      <c r="R576" s="57"/>
      <c r="S576" s="57"/>
      <c r="T576" s="57"/>
      <c r="U576" s="57"/>
      <c r="V576" s="57"/>
      <c r="W576" s="57"/>
      <c r="X576" s="46"/>
      <c r="Y576" s="46"/>
      <c r="Z576" s="46"/>
      <c r="AA576" s="46"/>
      <c r="AB576" s="46"/>
      <c r="AC576" s="46"/>
    </row>
    <row r="577" spans="1:29" ht="39.950000000000003" customHeight="1" x14ac:dyDescent="0.45">
      <c r="A577" s="155"/>
      <c r="B577" s="157"/>
      <c r="C577" s="63">
        <v>574</v>
      </c>
      <c r="D577" s="89" t="s">
        <v>1092</v>
      </c>
      <c r="E577" s="116" t="s">
        <v>1093</v>
      </c>
      <c r="F577" s="50" t="s">
        <v>1094</v>
      </c>
      <c r="G577" s="50" t="s">
        <v>40</v>
      </c>
      <c r="H577" s="93">
        <v>12.9</v>
      </c>
      <c r="I577" s="32"/>
      <c r="J577" s="38">
        <f t="shared" si="18"/>
        <v>0</v>
      </c>
      <c r="K577" s="39" t="str">
        <f t="shared" si="17"/>
        <v>OK</v>
      </c>
      <c r="L577" s="57"/>
      <c r="M577" s="57"/>
      <c r="N577" s="57"/>
      <c r="O577" s="57"/>
      <c r="P577" s="57"/>
      <c r="Q577" s="57"/>
      <c r="R577" s="57"/>
      <c r="S577" s="57"/>
      <c r="T577" s="57"/>
      <c r="U577" s="57"/>
      <c r="V577" s="57"/>
      <c r="W577" s="57"/>
      <c r="X577" s="46"/>
      <c r="Y577" s="46"/>
      <c r="Z577" s="46"/>
      <c r="AA577" s="46"/>
      <c r="AB577" s="46"/>
      <c r="AC577" s="46"/>
    </row>
    <row r="578" spans="1:29" ht="39.950000000000003" customHeight="1" x14ac:dyDescent="0.45">
      <c r="A578" s="155"/>
      <c r="B578" s="157"/>
      <c r="C578" s="63">
        <v>575</v>
      </c>
      <c r="D578" s="75" t="s">
        <v>1095</v>
      </c>
      <c r="E578" s="104" t="s">
        <v>1088</v>
      </c>
      <c r="F578" s="50" t="s">
        <v>228</v>
      </c>
      <c r="G578" s="50" t="s">
        <v>384</v>
      </c>
      <c r="H578" s="93">
        <v>38.33</v>
      </c>
      <c r="I578" s="32"/>
      <c r="J578" s="38">
        <f t="shared" si="18"/>
        <v>0</v>
      </c>
      <c r="K578" s="39" t="str">
        <f t="shared" si="17"/>
        <v>OK</v>
      </c>
      <c r="L578" s="57"/>
      <c r="M578" s="57"/>
      <c r="N578" s="57"/>
      <c r="O578" s="57"/>
      <c r="P578" s="57"/>
      <c r="Q578" s="57"/>
      <c r="R578" s="57"/>
      <c r="S578" s="57"/>
      <c r="T578" s="57"/>
      <c r="U578" s="57"/>
      <c r="V578" s="57"/>
      <c r="W578" s="57"/>
      <c r="X578" s="46"/>
      <c r="Y578" s="46"/>
      <c r="Z578" s="46"/>
      <c r="AA578" s="46"/>
      <c r="AB578" s="46"/>
      <c r="AC578" s="46"/>
    </row>
    <row r="579" spans="1:29" ht="39.950000000000003" customHeight="1" x14ac:dyDescent="0.45">
      <c r="A579" s="155"/>
      <c r="B579" s="157"/>
      <c r="C579" s="63">
        <v>576</v>
      </c>
      <c r="D579" s="76" t="s">
        <v>1096</v>
      </c>
      <c r="E579" s="105" t="s">
        <v>1088</v>
      </c>
      <c r="F579" s="49" t="s">
        <v>228</v>
      </c>
      <c r="G579" s="50" t="s">
        <v>384</v>
      </c>
      <c r="H579" s="93">
        <v>46.03</v>
      </c>
      <c r="I579" s="32"/>
      <c r="J579" s="38">
        <f t="shared" si="18"/>
        <v>0</v>
      </c>
      <c r="K579" s="39" t="str">
        <f t="shared" si="17"/>
        <v>OK</v>
      </c>
      <c r="L579" s="57"/>
      <c r="M579" s="57"/>
      <c r="N579" s="57"/>
      <c r="O579" s="57"/>
      <c r="P579" s="57"/>
      <c r="Q579" s="57"/>
      <c r="R579" s="57"/>
      <c r="S579" s="57"/>
      <c r="T579" s="57"/>
      <c r="U579" s="57"/>
      <c r="V579" s="57"/>
      <c r="W579" s="57"/>
      <c r="X579" s="46"/>
      <c r="Y579" s="46"/>
      <c r="Z579" s="46"/>
      <c r="AA579" s="46"/>
      <c r="AB579" s="46"/>
      <c r="AC579" s="46"/>
    </row>
    <row r="580" spans="1:29" ht="39.950000000000003" customHeight="1" x14ac:dyDescent="0.45">
      <c r="A580" s="155"/>
      <c r="B580" s="157"/>
      <c r="C580" s="63">
        <v>577</v>
      </c>
      <c r="D580" s="76" t="s">
        <v>1097</v>
      </c>
      <c r="E580" s="105" t="s">
        <v>1084</v>
      </c>
      <c r="F580" s="49" t="s">
        <v>35</v>
      </c>
      <c r="G580" s="50" t="s">
        <v>384</v>
      </c>
      <c r="H580" s="93">
        <v>54.5</v>
      </c>
      <c r="I580" s="32"/>
      <c r="J580" s="38">
        <f t="shared" si="18"/>
        <v>0</v>
      </c>
      <c r="K580" s="39" t="str">
        <f t="shared" si="17"/>
        <v>OK</v>
      </c>
      <c r="L580" s="57"/>
      <c r="M580" s="57"/>
      <c r="N580" s="57"/>
      <c r="O580" s="57"/>
      <c r="P580" s="57"/>
      <c r="Q580" s="57"/>
      <c r="R580" s="57"/>
      <c r="S580" s="57"/>
      <c r="T580" s="57"/>
      <c r="U580" s="57"/>
      <c r="V580" s="57"/>
      <c r="W580" s="57"/>
      <c r="X580" s="46"/>
      <c r="Y580" s="46"/>
      <c r="Z580" s="46"/>
      <c r="AA580" s="46"/>
      <c r="AB580" s="46"/>
      <c r="AC580" s="46"/>
    </row>
    <row r="581" spans="1:29" ht="39.950000000000003" customHeight="1" x14ac:dyDescent="0.45">
      <c r="A581" s="155"/>
      <c r="B581" s="157"/>
      <c r="C581" s="66">
        <v>578</v>
      </c>
      <c r="D581" s="75" t="s">
        <v>1098</v>
      </c>
      <c r="E581" s="104" t="s">
        <v>1081</v>
      </c>
      <c r="F581" s="49" t="s">
        <v>35</v>
      </c>
      <c r="G581" s="50" t="s">
        <v>40</v>
      </c>
      <c r="H581" s="93">
        <v>16.21</v>
      </c>
      <c r="I581" s="32"/>
      <c r="J581" s="38">
        <f t="shared" si="18"/>
        <v>0</v>
      </c>
      <c r="K581" s="39" t="str">
        <f t="shared" ref="K581:K644" si="19">IF(J581&lt;0,"ATENÇÃO","OK")</f>
        <v>OK</v>
      </c>
      <c r="L581" s="57"/>
      <c r="M581" s="57"/>
      <c r="N581" s="57"/>
      <c r="O581" s="57"/>
      <c r="P581" s="57"/>
      <c r="Q581" s="57"/>
      <c r="R581" s="57"/>
      <c r="S581" s="57"/>
      <c r="T581" s="57"/>
      <c r="U581" s="57"/>
      <c r="V581" s="57"/>
      <c r="W581" s="57"/>
      <c r="X581" s="46"/>
      <c r="Y581" s="46"/>
      <c r="Z581" s="46"/>
      <c r="AA581" s="46"/>
      <c r="AB581" s="46"/>
      <c r="AC581" s="46"/>
    </row>
    <row r="582" spans="1:29" ht="39.950000000000003" customHeight="1" x14ac:dyDescent="0.45">
      <c r="A582" s="155"/>
      <c r="B582" s="157"/>
      <c r="C582" s="66">
        <v>579</v>
      </c>
      <c r="D582" s="75" t="s">
        <v>1099</v>
      </c>
      <c r="E582" s="104" t="s">
        <v>1079</v>
      </c>
      <c r="F582" s="50" t="s">
        <v>35</v>
      </c>
      <c r="G582" s="50" t="s">
        <v>40</v>
      </c>
      <c r="H582" s="93">
        <v>18.8</v>
      </c>
      <c r="I582" s="32"/>
      <c r="J582" s="38">
        <f t="shared" si="18"/>
        <v>0</v>
      </c>
      <c r="K582" s="39" t="str">
        <f t="shared" si="19"/>
        <v>OK</v>
      </c>
      <c r="L582" s="57"/>
      <c r="M582" s="57"/>
      <c r="N582" s="57"/>
      <c r="O582" s="57"/>
      <c r="P582" s="57"/>
      <c r="Q582" s="57"/>
      <c r="R582" s="57"/>
      <c r="S582" s="57"/>
      <c r="T582" s="57"/>
      <c r="U582" s="57"/>
      <c r="V582" s="57"/>
      <c r="W582" s="57"/>
      <c r="X582" s="46"/>
      <c r="Y582" s="46"/>
      <c r="Z582" s="46"/>
      <c r="AA582" s="46"/>
      <c r="AB582" s="46"/>
      <c r="AC582" s="46"/>
    </row>
    <row r="583" spans="1:29" ht="39.950000000000003" customHeight="1" x14ac:dyDescent="0.45">
      <c r="A583" s="155"/>
      <c r="B583" s="157"/>
      <c r="C583" s="66">
        <v>580</v>
      </c>
      <c r="D583" s="75" t="s">
        <v>1100</v>
      </c>
      <c r="E583" s="104" t="s">
        <v>1079</v>
      </c>
      <c r="F583" s="50" t="s">
        <v>31</v>
      </c>
      <c r="G583" s="50" t="s">
        <v>40</v>
      </c>
      <c r="H583" s="93">
        <v>670</v>
      </c>
      <c r="I583" s="32"/>
      <c r="J583" s="38">
        <f t="shared" si="18"/>
        <v>0</v>
      </c>
      <c r="K583" s="39" t="str">
        <f t="shared" si="19"/>
        <v>OK</v>
      </c>
      <c r="L583" s="57"/>
      <c r="M583" s="57"/>
      <c r="N583" s="57"/>
      <c r="O583" s="57"/>
      <c r="P583" s="57"/>
      <c r="Q583" s="57"/>
      <c r="R583" s="57"/>
      <c r="S583" s="57"/>
      <c r="T583" s="57"/>
      <c r="U583" s="57"/>
      <c r="V583" s="57"/>
      <c r="W583" s="57"/>
      <c r="X583" s="46"/>
      <c r="Y583" s="46"/>
      <c r="Z583" s="46"/>
      <c r="AA583" s="46"/>
      <c r="AB583" s="46"/>
      <c r="AC583" s="46"/>
    </row>
    <row r="584" spans="1:29" ht="39.950000000000003" customHeight="1" x14ac:dyDescent="0.45">
      <c r="A584" s="156"/>
      <c r="B584" s="158"/>
      <c r="C584" s="66">
        <v>581</v>
      </c>
      <c r="D584" s="75" t="s">
        <v>1101</v>
      </c>
      <c r="E584" s="104" t="s">
        <v>1102</v>
      </c>
      <c r="F584" s="50" t="s">
        <v>232</v>
      </c>
      <c r="G584" s="50" t="s">
        <v>40</v>
      </c>
      <c r="H584" s="93">
        <v>21.5</v>
      </c>
      <c r="I584" s="32"/>
      <c r="J584" s="38">
        <f t="shared" si="18"/>
        <v>0</v>
      </c>
      <c r="K584" s="39" t="str">
        <f t="shared" si="19"/>
        <v>OK</v>
      </c>
      <c r="L584" s="57"/>
      <c r="M584" s="57"/>
      <c r="N584" s="57"/>
      <c r="O584" s="57"/>
      <c r="P584" s="57"/>
      <c r="Q584" s="57"/>
      <c r="R584" s="57"/>
      <c r="S584" s="57"/>
      <c r="T584" s="57"/>
      <c r="U584" s="57"/>
      <c r="V584" s="57"/>
      <c r="W584" s="57"/>
      <c r="X584" s="46"/>
      <c r="Y584" s="46"/>
      <c r="Z584" s="46"/>
      <c r="AA584" s="46"/>
      <c r="AB584" s="46"/>
      <c r="AC584" s="46"/>
    </row>
    <row r="585" spans="1:29" ht="39.950000000000003" customHeight="1" x14ac:dyDescent="0.45">
      <c r="A585" s="139">
        <v>10</v>
      </c>
      <c r="B585" s="151" t="s">
        <v>1103</v>
      </c>
      <c r="C585" s="67">
        <v>582</v>
      </c>
      <c r="D585" s="78" t="s">
        <v>387</v>
      </c>
      <c r="E585" s="107" t="s">
        <v>1104</v>
      </c>
      <c r="F585" s="51" t="s">
        <v>35</v>
      </c>
      <c r="G585" s="51" t="s">
        <v>36</v>
      </c>
      <c r="H585" s="95">
        <v>19.2</v>
      </c>
      <c r="I585" s="32"/>
      <c r="J585" s="38">
        <f t="shared" si="18"/>
        <v>0</v>
      </c>
      <c r="K585" s="39" t="str">
        <f t="shared" si="19"/>
        <v>OK</v>
      </c>
      <c r="L585" s="57"/>
      <c r="M585" s="57"/>
      <c r="N585" s="57"/>
      <c r="O585" s="57"/>
      <c r="P585" s="57"/>
      <c r="Q585" s="57"/>
      <c r="R585" s="57"/>
      <c r="S585" s="57"/>
      <c r="T585" s="57"/>
      <c r="U585" s="57"/>
      <c r="V585" s="57"/>
      <c r="W585" s="57"/>
      <c r="X585" s="46"/>
      <c r="Y585" s="46"/>
      <c r="Z585" s="46"/>
      <c r="AA585" s="46"/>
      <c r="AB585" s="46"/>
      <c r="AC585" s="46"/>
    </row>
    <row r="586" spans="1:29" ht="39.950000000000003" customHeight="1" x14ac:dyDescent="0.45">
      <c r="A586" s="140"/>
      <c r="B586" s="152"/>
      <c r="C586" s="67">
        <v>583</v>
      </c>
      <c r="D586" s="78" t="s">
        <v>388</v>
      </c>
      <c r="E586" s="107" t="s">
        <v>1105</v>
      </c>
      <c r="F586" s="51" t="s">
        <v>35</v>
      </c>
      <c r="G586" s="51" t="s">
        <v>36</v>
      </c>
      <c r="H586" s="95">
        <v>25.95</v>
      </c>
      <c r="I586" s="32">
        <v>3</v>
      </c>
      <c r="J586" s="38">
        <f t="shared" si="18"/>
        <v>3</v>
      </c>
      <c r="K586" s="39" t="str">
        <f t="shared" si="19"/>
        <v>OK</v>
      </c>
      <c r="L586" s="57"/>
      <c r="M586" s="57"/>
      <c r="N586" s="57"/>
      <c r="O586" s="57"/>
      <c r="P586" s="57"/>
      <c r="Q586" s="57"/>
      <c r="R586" s="57"/>
      <c r="S586" s="57"/>
      <c r="T586" s="57"/>
      <c r="U586" s="57"/>
      <c r="V586" s="57"/>
      <c r="W586" s="57"/>
      <c r="X586" s="46"/>
      <c r="Y586" s="46"/>
      <c r="Z586" s="46"/>
      <c r="AA586" s="46"/>
      <c r="AB586" s="46"/>
      <c r="AC586" s="46"/>
    </row>
    <row r="587" spans="1:29" ht="39.950000000000003" customHeight="1" x14ac:dyDescent="0.45">
      <c r="A587" s="140"/>
      <c r="B587" s="152"/>
      <c r="C587" s="67">
        <v>584</v>
      </c>
      <c r="D587" s="78" t="s">
        <v>389</v>
      </c>
      <c r="E587" s="107" t="s">
        <v>1106</v>
      </c>
      <c r="F587" s="51" t="s">
        <v>35</v>
      </c>
      <c r="G587" s="51" t="s">
        <v>36</v>
      </c>
      <c r="H587" s="95">
        <v>9.89</v>
      </c>
      <c r="I587" s="32">
        <v>2</v>
      </c>
      <c r="J587" s="38">
        <f t="shared" si="18"/>
        <v>2</v>
      </c>
      <c r="K587" s="39" t="str">
        <f t="shared" si="19"/>
        <v>OK</v>
      </c>
      <c r="L587" s="57"/>
      <c r="M587" s="57"/>
      <c r="N587" s="57"/>
      <c r="O587" s="57"/>
      <c r="P587" s="57"/>
      <c r="Q587" s="57"/>
      <c r="R587" s="57"/>
      <c r="S587" s="57"/>
      <c r="T587" s="57"/>
      <c r="U587" s="57"/>
      <c r="V587" s="57"/>
      <c r="W587" s="57"/>
      <c r="X587" s="46"/>
      <c r="Y587" s="46"/>
      <c r="Z587" s="46"/>
      <c r="AA587" s="46"/>
      <c r="AB587" s="46"/>
      <c r="AC587" s="46"/>
    </row>
    <row r="588" spans="1:29" ht="39.950000000000003" customHeight="1" x14ac:dyDescent="0.45">
      <c r="A588" s="140"/>
      <c r="B588" s="152"/>
      <c r="C588" s="67">
        <v>585</v>
      </c>
      <c r="D588" s="78" t="s">
        <v>390</v>
      </c>
      <c r="E588" s="107" t="s">
        <v>1107</v>
      </c>
      <c r="F588" s="51" t="s">
        <v>35</v>
      </c>
      <c r="G588" s="51" t="s">
        <v>36</v>
      </c>
      <c r="H588" s="95">
        <v>18</v>
      </c>
      <c r="I588" s="32"/>
      <c r="J588" s="38">
        <f t="shared" si="18"/>
        <v>0</v>
      </c>
      <c r="K588" s="39" t="str">
        <f t="shared" si="19"/>
        <v>OK</v>
      </c>
      <c r="L588" s="57"/>
      <c r="M588" s="57"/>
      <c r="N588" s="57"/>
      <c r="O588" s="57"/>
      <c r="P588" s="57"/>
      <c r="Q588" s="57"/>
      <c r="R588" s="57"/>
      <c r="S588" s="57"/>
      <c r="T588" s="57"/>
      <c r="U588" s="57"/>
      <c r="V588" s="57"/>
      <c r="W588" s="57"/>
      <c r="X588" s="46"/>
      <c r="Y588" s="46"/>
      <c r="Z588" s="46"/>
      <c r="AA588" s="46"/>
      <c r="AB588" s="46"/>
      <c r="AC588" s="46"/>
    </row>
    <row r="589" spans="1:29" ht="39.950000000000003" customHeight="1" x14ac:dyDescent="0.45">
      <c r="A589" s="140"/>
      <c r="B589" s="152"/>
      <c r="C589" s="67">
        <v>586</v>
      </c>
      <c r="D589" s="78" t="s">
        <v>391</v>
      </c>
      <c r="E589" s="107" t="s">
        <v>1108</v>
      </c>
      <c r="F589" s="51" t="s">
        <v>35</v>
      </c>
      <c r="G589" s="51" t="s">
        <v>36</v>
      </c>
      <c r="H589" s="95">
        <v>19.75</v>
      </c>
      <c r="I589" s="32">
        <v>5</v>
      </c>
      <c r="J589" s="38">
        <f t="shared" si="18"/>
        <v>5</v>
      </c>
      <c r="K589" s="39" t="str">
        <f t="shared" si="19"/>
        <v>OK</v>
      </c>
      <c r="L589" s="57"/>
      <c r="M589" s="57"/>
      <c r="N589" s="57"/>
      <c r="O589" s="57"/>
      <c r="P589" s="57"/>
      <c r="Q589" s="57"/>
      <c r="R589" s="57"/>
      <c r="S589" s="57"/>
      <c r="T589" s="57"/>
      <c r="U589" s="57"/>
      <c r="V589" s="57"/>
      <c r="W589" s="57"/>
      <c r="X589" s="46"/>
      <c r="Y589" s="46"/>
      <c r="Z589" s="46"/>
      <c r="AA589" s="46"/>
      <c r="AB589" s="46"/>
      <c r="AC589" s="46"/>
    </row>
    <row r="590" spans="1:29" ht="39.950000000000003" customHeight="1" x14ac:dyDescent="0.45">
      <c r="A590" s="140"/>
      <c r="B590" s="152"/>
      <c r="C590" s="67">
        <v>587</v>
      </c>
      <c r="D590" s="79" t="s">
        <v>392</v>
      </c>
      <c r="E590" s="113" t="s">
        <v>1109</v>
      </c>
      <c r="F590" s="51" t="s">
        <v>35</v>
      </c>
      <c r="G590" s="51" t="s">
        <v>36</v>
      </c>
      <c r="H590" s="95">
        <v>48.78</v>
      </c>
      <c r="I590" s="32"/>
      <c r="J590" s="38">
        <f t="shared" si="18"/>
        <v>0</v>
      </c>
      <c r="K590" s="39" t="str">
        <f t="shared" si="19"/>
        <v>OK</v>
      </c>
      <c r="L590" s="57"/>
      <c r="M590" s="57"/>
      <c r="N590" s="57"/>
      <c r="O590" s="57"/>
      <c r="P590" s="57"/>
      <c r="Q590" s="57"/>
      <c r="R590" s="57"/>
      <c r="S590" s="57"/>
      <c r="T590" s="57"/>
      <c r="U590" s="57"/>
      <c r="V590" s="57"/>
      <c r="W590" s="57"/>
      <c r="X590" s="46"/>
      <c r="Y590" s="46"/>
      <c r="Z590" s="46"/>
      <c r="AA590" s="46"/>
      <c r="AB590" s="46"/>
      <c r="AC590" s="46"/>
    </row>
    <row r="591" spans="1:29" ht="39.950000000000003" customHeight="1" x14ac:dyDescent="0.45">
      <c r="A591" s="140"/>
      <c r="B591" s="152"/>
      <c r="C591" s="67">
        <v>588</v>
      </c>
      <c r="D591" s="78" t="s">
        <v>393</v>
      </c>
      <c r="E591" s="107" t="s">
        <v>1110</v>
      </c>
      <c r="F591" s="51" t="s">
        <v>394</v>
      </c>
      <c r="G591" s="51" t="s">
        <v>36</v>
      </c>
      <c r="H591" s="95">
        <v>132.59</v>
      </c>
      <c r="I591" s="32"/>
      <c r="J591" s="38">
        <f t="shared" si="18"/>
        <v>0</v>
      </c>
      <c r="K591" s="39" t="str">
        <f t="shared" si="19"/>
        <v>OK</v>
      </c>
      <c r="L591" s="57"/>
      <c r="M591" s="57"/>
      <c r="N591" s="57"/>
      <c r="O591" s="57"/>
      <c r="P591" s="57"/>
      <c r="Q591" s="57"/>
      <c r="R591" s="57"/>
      <c r="S591" s="57"/>
      <c r="T591" s="57"/>
      <c r="U591" s="57"/>
      <c r="V591" s="57"/>
      <c r="W591" s="57"/>
      <c r="X591" s="46"/>
      <c r="Y591" s="46"/>
      <c r="Z591" s="46"/>
      <c r="AA591" s="46"/>
      <c r="AB591" s="46"/>
      <c r="AC591" s="46"/>
    </row>
    <row r="592" spans="1:29" ht="39.950000000000003" customHeight="1" x14ac:dyDescent="0.45">
      <c r="A592" s="140"/>
      <c r="B592" s="152"/>
      <c r="C592" s="67">
        <v>589</v>
      </c>
      <c r="D592" s="78" t="s">
        <v>1111</v>
      </c>
      <c r="E592" s="107" t="s">
        <v>1112</v>
      </c>
      <c r="F592" s="51" t="s">
        <v>395</v>
      </c>
      <c r="G592" s="51" t="s">
        <v>36</v>
      </c>
      <c r="H592" s="95">
        <v>8.49</v>
      </c>
      <c r="I592" s="32">
        <v>2</v>
      </c>
      <c r="J592" s="38">
        <f t="shared" si="18"/>
        <v>2</v>
      </c>
      <c r="K592" s="39" t="str">
        <f t="shared" si="19"/>
        <v>OK</v>
      </c>
      <c r="L592" s="57"/>
      <c r="M592" s="57"/>
      <c r="N592" s="57"/>
      <c r="O592" s="57"/>
      <c r="P592" s="57"/>
      <c r="Q592" s="57"/>
      <c r="R592" s="57"/>
      <c r="S592" s="57"/>
      <c r="T592" s="57"/>
      <c r="U592" s="57"/>
      <c r="V592" s="57"/>
      <c r="W592" s="57"/>
      <c r="X592" s="46"/>
      <c r="Y592" s="46"/>
      <c r="Z592" s="46"/>
      <c r="AA592" s="46"/>
      <c r="AB592" s="46"/>
      <c r="AC592" s="46"/>
    </row>
    <row r="593" spans="1:29" ht="39.950000000000003" customHeight="1" x14ac:dyDescent="0.45">
      <c r="A593" s="140"/>
      <c r="B593" s="152"/>
      <c r="C593" s="68">
        <v>590</v>
      </c>
      <c r="D593" s="78" t="s">
        <v>396</v>
      </c>
      <c r="E593" s="107" t="s">
        <v>1113</v>
      </c>
      <c r="F593" s="51" t="s">
        <v>99</v>
      </c>
      <c r="G593" s="51" t="s">
        <v>36</v>
      </c>
      <c r="H593" s="95">
        <v>174.2</v>
      </c>
      <c r="I593" s="32"/>
      <c r="J593" s="38">
        <f t="shared" si="18"/>
        <v>0</v>
      </c>
      <c r="K593" s="39" t="str">
        <f t="shared" si="19"/>
        <v>OK</v>
      </c>
      <c r="L593" s="57"/>
      <c r="M593" s="57"/>
      <c r="N593" s="57"/>
      <c r="O593" s="57"/>
      <c r="P593" s="57"/>
      <c r="Q593" s="57"/>
      <c r="R593" s="57"/>
      <c r="S593" s="57"/>
      <c r="T593" s="57"/>
      <c r="U593" s="57"/>
      <c r="V593" s="57"/>
      <c r="W593" s="57"/>
      <c r="X593" s="46"/>
      <c r="Y593" s="46"/>
      <c r="Z593" s="46"/>
      <c r="AA593" s="46"/>
      <c r="AB593" s="46"/>
      <c r="AC593" s="46"/>
    </row>
    <row r="594" spans="1:29" ht="39.950000000000003" customHeight="1" x14ac:dyDescent="0.45">
      <c r="A594" s="140"/>
      <c r="B594" s="152"/>
      <c r="C594" s="67">
        <v>591</v>
      </c>
      <c r="D594" s="78" t="s">
        <v>425</v>
      </c>
      <c r="E594" s="107" t="s">
        <v>1114</v>
      </c>
      <c r="F594" s="51" t="s">
        <v>35</v>
      </c>
      <c r="G594" s="51" t="s">
        <v>36</v>
      </c>
      <c r="H594" s="95">
        <v>16.850000000000001</v>
      </c>
      <c r="I594" s="32"/>
      <c r="J594" s="38">
        <f t="shared" si="18"/>
        <v>0</v>
      </c>
      <c r="K594" s="39" t="str">
        <f t="shared" si="19"/>
        <v>OK</v>
      </c>
      <c r="L594" s="57"/>
      <c r="M594" s="57"/>
      <c r="N594" s="57"/>
      <c r="O594" s="57"/>
      <c r="P594" s="57"/>
      <c r="Q594" s="57"/>
      <c r="R594" s="57"/>
      <c r="S594" s="57"/>
      <c r="T594" s="57"/>
      <c r="U594" s="57"/>
      <c r="V594" s="57"/>
      <c r="W594" s="57"/>
      <c r="X594" s="46"/>
      <c r="Y594" s="46"/>
      <c r="Z594" s="46"/>
      <c r="AA594" s="46"/>
      <c r="AB594" s="46"/>
      <c r="AC594" s="46"/>
    </row>
    <row r="595" spans="1:29" ht="39.950000000000003" customHeight="1" x14ac:dyDescent="0.45">
      <c r="A595" s="140"/>
      <c r="B595" s="152"/>
      <c r="C595" s="67">
        <v>592</v>
      </c>
      <c r="D595" s="78" t="s">
        <v>397</v>
      </c>
      <c r="E595" s="107" t="s">
        <v>1115</v>
      </c>
      <c r="F595" s="51" t="s">
        <v>35</v>
      </c>
      <c r="G595" s="51" t="s">
        <v>36</v>
      </c>
      <c r="H595" s="95">
        <v>11</v>
      </c>
      <c r="I595" s="32"/>
      <c r="J595" s="38">
        <f t="shared" si="18"/>
        <v>0</v>
      </c>
      <c r="K595" s="39" t="str">
        <f t="shared" si="19"/>
        <v>OK</v>
      </c>
      <c r="L595" s="57"/>
      <c r="M595" s="57"/>
      <c r="N595" s="57"/>
      <c r="O595" s="57"/>
      <c r="P595" s="57"/>
      <c r="Q595" s="57"/>
      <c r="R595" s="57"/>
      <c r="S595" s="57"/>
      <c r="T595" s="57"/>
      <c r="U595" s="57"/>
      <c r="V595" s="57"/>
      <c r="W595" s="57"/>
      <c r="X595" s="46"/>
      <c r="Y595" s="46"/>
      <c r="Z595" s="46"/>
      <c r="AA595" s="46"/>
      <c r="AB595" s="46"/>
      <c r="AC595" s="46"/>
    </row>
    <row r="596" spans="1:29" ht="39.950000000000003" customHeight="1" x14ac:dyDescent="0.45">
      <c r="A596" s="140"/>
      <c r="B596" s="152"/>
      <c r="C596" s="67">
        <v>593</v>
      </c>
      <c r="D596" s="79" t="s">
        <v>398</v>
      </c>
      <c r="E596" s="113" t="s">
        <v>1116</v>
      </c>
      <c r="F596" s="51" t="s">
        <v>99</v>
      </c>
      <c r="G596" s="51" t="s">
        <v>36</v>
      </c>
      <c r="H596" s="95">
        <v>15</v>
      </c>
      <c r="I596" s="32"/>
      <c r="J596" s="38">
        <f t="shared" si="18"/>
        <v>0</v>
      </c>
      <c r="K596" s="39" t="str">
        <f t="shared" si="19"/>
        <v>OK</v>
      </c>
      <c r="L596" s="57"/>
      <c r="M596" s="57"/>
      <c r="N596" s="57"/>
      <c r="O596" s="57"/>
      <c r="P596" s="57"/>
      <c r="Q596" s="57"/>
      <c r="R596" s="57"/>
      <c r="S596" s="57"/>
      <c r="T596" s="57"/>
      <c r="U596" s="57"/>
      <c r="V596" s="57"/>
      <c r="W596" s="57"/>
      <c r="X596" s="46"/>
      <c r="Y596" s="46"/>
      <c r="Z596" s="46"/>
      <c r="AA596" s="46"/>
      <c r="AB596" s="46"/>
      <c r="AC596" s="46"/>
    </row>
    <row r="597" spans="1:29" ht="39.950000000000003" customHeight="1" x14ac:dyDescent="0.45">
      <c r="A597" s="140"/>
      <c r="B597" s="152"/>
      <c r="C597" s="67">
        <v>594</v>
      </c>
      <c r="D597" s="78" t="s">
        <v>1117</v>
      </c>
      <c r="E597" s="107" t="s">
        <v>1118</v>
      </c>
      <c r="F597" s="51" t="s">
        <v>399</v>
      </c>
      <c r="G597" s="51" t="s">
        <v>36</v>
      </c>
      <c r="H597" s="95">
        <v>34.46</v>
      </c>
      <c r="I597" s="32"/>
      <c r="J597" s="38">
        <f t="shared" si="18"/>
        <v>0</v>
      </c>
      <c r="K597" s="39" t="str">
        <f t="shared" si="19"/>
        <v>OK</v>
      </c>
      <c r="L597" s="57"/>
      <c r="M597" s="57"/>
      <c r="N597" s="57"/>
      <c r="O597" s="57"/>
      <c r="P597" s="57"/>
      <c r="Q597" s="57"/>
      <c r="R597" s="57"/>
      <c r="S597" s="57"/>
      <c r="T597" s="57"/>
      <c r="U597" s="57"/>
      <c r="V597" s="57"/>
      <c r="W597" s="57"/>
      <c r="X597" s="46"/>
      <c r="Y597" s="46"/>
      <c r="Z597" s="46"/>
      <c r="AA597" s="46"/>
      <c r="AB597" s="46"/>
      <c r="AC597" s="46"/>
    </row>
    <row r="598" spans="1:29" ht="39.950000000000003" customHeight="1" x14ac:dyDescent="0.45">
      <c r="A598" s="140"/>
      <c r="B598" s="152"/>
      <c r="C598" s="67">
        <v>595</v>
      </c>
      <c r="D598" s="78" t="s">
        <v>1119</v>
      </c>
      <c r="E598" s="107" t="s">
        <v>1118</v>
      </c>
      <c r="F598" s="51" t="s">
        <v>399</v>
      </c>
      <c r="G598" s="51" t="s">
        <v>36</v>
      </c>
      <c r="H598" s="95">
        <v>36</v>
      </c>
      <c r="I598" s="32"/>
      <c r="J598" s="38">
        <f t="shared" si="18"/>
        <v>0</v>
      </c>
      <c r="K598" s="39" t="str">
        <f t="shared" si="19"/>
        <v>OK</v>
      </c>
      <c r="L598" s="57"/>
      <c r="M598" s="57"/>
      <c r="N598" s="57"/>
      <c r="O598" s="57"/>
      <c r="P598" s="57"/>
      <c r="Q598" s="57"/>
      <c r="R598" s="57"/>
      <c r="S598" s="57"/>
      <c r="T598" s="57"/>
      <c r="U598" s="57"/>
      <c r="V598" s="57"/>
      <c r="W598" s="57"/>
      <c r="X598" s="46"/>
      <c r="Y598" s="46"/>
      <c r="Z598" s="46"/>
      <c r="AA598" s="46"/>
      <c r="AB598" s="46"/>
      <c r="AC598" s="46"/>
    </row>
    <row r="599" spans="1:29" ht="39.950000000000003" customHeight="1" x14ac:dyDescent="0.45">
      <c r="A599" s="140"/>
      <c r="B599" s="152"/>
      <c r="C599" s="67">
        <v>596</v>
      </c>
      <c r="D599" s="78" t="s">
        <v>400</v>
      </c>
      <c r="E599" s="107" t="s">
        <v>1120</v>
      </c>
      <c r="F599" s="51" t="s">
        <v>401</v>
      </c>
      <c r="G599" s="51" t="s">
        <v>36</v>
      </c>
      <c r="H599" s="95">
        <v>16.829999999999998</v>
      </c>
      <c r="I599" s="32"/>
      <c r="J599" s="38">
        <f t="shared" si="18"/>
        <v>0</v>
      </c>
      <c r="K599" s="39" t="str">
        <f t="shared" si="19"/>
        <v>OK</v>
      </c>
      <c r="L599" s="57"/>
      <c r="M599" s="57"/>
      <c r="N599" s="57"/>
      <c r="O599" s="57"/>
      <c r="P599" s="57"/>
      <c r="Q599" s="57"/>
      <c r="R599" s="57"/>
      <c r="S599" s="57"/>
      <c r="T599" s="57"/>
      <c r="U599" s="57"/>
      <c r="V599" s="57"/>
      <c r="W599" s="57"/>
      <c r="X599" s="46"/>
      <c r="Y599" s="46"/>
      <c r="Z599" s="46"/>
      <c r="AA599" s="46"/>
      <c r="AB599" s="46"/>
      <c r="AC599" s="46"/>
    </row>
    <row r="600" spans="1:29" ht="39.950000000000003" customHeight="1" x14ac:dyDescent="0.45">
      <c r="A600" s="140"/>
      <c r="B600" s="152"/>
      <c r="C600" s="67">
        <v>597</v>
      </c>
      <c r="D600" s="78" t="s">
        <v>402</v>
      </c>
      <c r="E600" s="107" t="s">
        <v>1121</v>
      </c>
      <c r="F600" s="51" t="s">
        <v>99</v>
      </c>
      <c r="G600" s="51" t="s">
        <v>36</v>
      </c>
      <c r="H600" s="95">
        <v>57.29</v>
      </c>
      <c r="I600" s="32"/>
      <c r="J600" s="38">
        <f t="shared" si="18"/>
        <v>0</v>
      </c>
      <c r="K600" s="39" t="str">
        <f t="shared" si="19"/>
        <v>OK</v>
      </c>
      <c r="L600" s="57"/>
      <c r="M600" s="57"/>
      <c r="N600" s="57"/>
      <c r="O600" s="57"/>
      <c r="P600" s="57"/>
      <c r="Q600" s="57"/>
      <c r="R600" s="57"/>
      <c r="S600" s="57"/>
      <c r="T600" s="57"/>
      <c r="U600" s="57"/>
      <c r="V600" s="57"/>
      <c r="W600" s="57"/>
      <c r="X600" s="46"/>
      <c r="Y600" s="46"/>
      <c r="Z600" s="46"/>
      <c r="AA600" s="46"/>
      <c r="AB600" s="46"/>
      <c r="AC600" s="46"/>
    </row>
    <row r="601" spans="1:29" ht="39.950000000000003" customHeight="1" x14ac:dyDescent="0.45">
      <c r="A601" s="140"/>
      <c r="B601" s="152"/>
      <c r="C601" s="67">
        <v>598</v>
      </c>
      <c r="D601" s="78" t="s">
        <v>403</v>
      </c>
      <c r="E601" s="107" t="s">
        <v>1122</v>
      </c>
      <c r="F601" s="51" t="s">
        <v>99</v>
      </c>
      <c r="G601" s="51" t="s">
        <v>36</v>
      </c>
      <c r="H601" s="95">
        <v>298.55</v>
      </c>
      <c r="I601" s="32">
        <v>2</v>
      </c>
      <c r="J601" s="38">
        <f t="shared" si="18"/>
        <v>2</v>
      </c>
      <c r="K601" s="39" t="str">
        <f t="shared" si="19"/>
        <v>OK</v>
      </c>
      <c r="L601" s="57"/>
      <c r="M601" s="57"/>
      <c r="N601" s="57"/>
      <c r="O601" s="57"/>
      <c r="P601" s="57"/>
      <c r="Q601" s="57"/>
      <c r="R601" s="57"/>
      <c r="S601" s="57"/>
      <c r="T601" s="57"/>
      <c r="U601" s="57"/>
      <c r="V601" s="57"/>
      <c r="W601" s="57"/>
      <c r="X601" s="46"/>
      <c r="Y601" s="46"/>
      <c r="Z601" s="46"/>
      <c r="AA601" s="46"/>
      <c r="AB601" s="46"/>
      <c r="AC601" s="46"/>
    </row>
    <row r="602" spans="1:29" ht="39.950000000000003" customHeight="1" x14ac:dyDescent="0.45">
      <c r="A602" s="140"/>
      <c r="B602" s="152"/>
      <c r="C602" s="67">
        <v>599</v>
      </c>
      <c r="D602" s="78" t="s">
        <v>404</v>
      </c>
      <c r="E602" s="107" t="s">
        <v>1123</v>
      </c>
      <c r="F602" s="51" t="s">
        <v>399</v>
      </c>
      <c r="G602" s="51" t="s">
        <v>36</v>
      </c>
      <c r="H602" s="95">
        <v>3.76</v>
      </c>
      <c r="I602" s="32"/>
      <c r="J602" s="38">
        <f t="shared" si="18"/>
        <v>0</v>
      </c>
      <c r="K602" s="39" t="str">
        <f t="shared" si="19"/>
        <v>OK</v>
      </c>
      <c r="L602" s="57"/>
      <c r="M602" s="57"/>
      <c r="N602" s="57"/>
      <c r="O602" s="57"/>
      <c r="P602" s="57"/>
      <c r="Q602" s="57"/>
      <c r="R602" s="57"/>
      <c r="S602" s="57"/>
      <c r="T602" s="57"/>
      <c r="U602" s="57"/>
      <c r="V602" s="57"/>
      <c r="W602" s="57"/>
      <c r="X602" s="46"/>
      <c r="Y602" s="46"/>
      <c r="Z602" s="46"/>
      <c r="AA602" s="46"/>
      <c r="AB602" s="46"/>
      <c r="AC602" s="46"/>
    </row>
    <row r="603" spans="1:29" ht="39.950000000000003" customHeight="1" x14ac:dyDescent="0.45">
      <c r="A603" s="140"/>
      <c r="B603" s="152"/>
      <c r="C603" s="67">
        <v>600</v>
      </c>
      <c r="D603" s="78" t="s">
        <v>405</v>
      </c>
      <c r="E603" s="107" t="s">
        <v>1124</v>
      </c>
      <c r="F603" s="51" t="s">
        <v>399</v>
      </c>
      <c r="G603" s="51" t="s">
        <v>36</v>
      </c>
      <c r="H603" s="95">
        <v>356.69</v>
      </c>
      <c r="I603" s="32"/>
      <c r="J603" s="38">
        <f t="shared" si="18"/>
        <v>0</v>
      </c>
      <c r="K603" s="39" t="str">
        <f t="shared" si="19"/>
        <v>OK</v>
      </c>
      <c r="L603" s="57"/>
      <c r="M603" s="57"/>
      <c r="N603" s="57"/>
      <c r="O603" s="57"/>
      <c r="P603" s="57"/>
      <c r="Q603" s="57"/>
      <c r="R603" s="57"/>
      <c r="S603" s="57"/>
      <c r="T603" s="57"/>
      <c r="U603" s="57"/>
      <c r="V603" s="57"/>
      <c r="W603" s="57"/>
      <c r="X603" s="46"/>
      <c r="Y603" s="46"/>
      <c r="Z603" s="46"/>
      <c r="AA603" s="46"/>
      <c r="AB603" s="46"/>
      <c r="AC603" s="46"/>
    </row>
    <row r="604" spans="1:29" ht="39.950000000000003" customHeight="1" x14ac:dyDescent="0.45">
      <c r="A604" s="140"/>
      <c r="B604" s="152"/>
      <c r="C604" s="67">
        <v>601</v>
      </c>
      <c r="D604" s="79" t="s">
        <v>407</v>
      </c>
      <c r="E604" s="113" t="s">
        <v>1125</v>
      </c>
      <c r="F604" s="51" t="s">
        <v>99</v>
      </c>
      <c r="G604" s="51" t="s">
        <v>36</v>
      </c>
      <c r="H604" s="95">
        <v>4.5999999999999996</v>
      </c>
      <c r="I604" s="32"/>
      <c r="J604" s="38">
        <f t="shared" si="18"/>
        <v>0</v>
      </c>
      <c r="K604" s="39" t="str">
        <f t="shared" si="19"/>
        <v>OK</v>
      </c>
      <c r="L604" s="57"/>
      <c r="M604" s="57"/>
      <c r="N604" s="57"/>
      <c r="O604" s="57"/>
      <c r="P604" s="57"/>
      <c r="Q604" s="57"/>
      <c r="R604" s="57"/>
      <c r="S604" s="57"/>
      <c r="T604" s="57"/>
      <c r="U604" s="57"/>
      <c r="V604" s="57"/>
      <c r="W604" s="57"/>
      <c r="X604" s="46"/>
      <c r="Y604" s="46"/>
      <c r="Z604" s="46"/>
      <c r="AA604" s="46"/>
      <c r="AB604" s="46"/>
      <c r="AC604" s="46"/>
    </row>
    <row r="605" spans="1:29" ht="39.950000000000003" customHeight="1" x14ac:dyDescent="0.45">
      <c r="A605" s="140"/>
      <c r="B605" s="152"/>
      <c r="C605" s="67">
        <v>602</v>
      </c>
      <c r="D605" s="78" t="s">
        <v>409</v>
      </c>
      <c r="E605" s="107" t="s">
        <v>1126</v>
      </c>
      <c r="F605" s="51" t="s">
        <v>99</v>
      </c>
      <c r="G605" s="51" t="s">
        <v>36</v>
      </c>
      <c r="H605" s="95">
        <v>2.39</v>
      </c>
      <c r="I605" s="32"/>
      <c r="J605" s="38">
        <f t="shared" si="18"/>
        <v>0</v>
      </c>
      <c r="K605" s="39" t="str">
        <f t="shared" si="19"/>
        <v>OK</v>
      </c>
      <c r="L605" s="57"/>
      <c r="M605" s="57"/>
      <c r="N605" s="57"/>
      <c r="O605" s="57"/>
      <c r="P605" s="57"/>
      <c r="Q605" s="57"/>
      <c r="R605" s="57"/>
      <c r="S605" s="57"/>
      <c r="T605" s="57"/>
      <c r="U605" s="57"/>
      <c r="V605" s="57"/>
      <c r="W605" s="57"/>
      <c r="X605" s="46"/>
      <c r="Y605" s="46"/>
      <c r="Z605" s="46"/>
      <c r="AA605" s="46"/>
      <c r="AB605" s="46"/>
      <c r="AC605" s="46"/>
    </row>
    <row r="606" spans="1:29" ht="39.950000000000003" customHeight="1" x14ac:dyDescent="0.45">
      <c r="A606" s="140"/>
      <c r="B606" s="152"/>
      <c r="C606" s="68">
        <v>603</v>
      </c>
      <c r="D606" s="79" t="s">
        <v>390</v>
      </c>
      <c r="E606" s="113" t="s">
        <v>1127</v>
      </c>
      <c r="F606" s="52" t="s">
        <v>528</v>
      </c>
      <c r="G606" s="52" t="s">
        <v>36</v>
      </c>
      <c r="H606" s="96">
        <v>13.3</v>
      </c>
      <c r="I606" s="32"/>
      <c r="J606" s="38">
        <f t="shared" si="18"/>
        <v>0</v>
      </c>
      <c r="K606" s="39" t="str">
        <f t="shared" si="19"/>
        <v>OK</v>
      </c>
      <c r="L606" s="57"/>
      <c r="M606" s="57"/>
      <c r="N606" s="57"/>
      <c r="O606" s="57"/>
      <c r="P606" s="57"/>
      <c r="Q606" s="57"/>
      <c r="R606" s="57"/>
      <c r="S606" s="57"/>
      <c r="T606" s="57"/>
      <c r="U606" s="57"/>
      <c r="V606" s="57"/>
      <c r="W606" s="57"/>
      <c r="X606" s="46"/>
      <c r="Y606" s="46"/>
      <c r="Z606" s="46"/>
      <c r="AA606" s="46"/>
      <c r="AB606" s="46"/>
      <c r="AC606" s="46"/>
    </row>
    <row r="607" spans="1:29" ht="39.950000000000003" customHeight="1" x14ac:dyDescent="0.45">
      <c r="A607" s="140"/>
      <c r="B607" s="152"/>
      <c r="C607" s="68">
        <v>604</v>
      </c>
      <c r="D607" s="78" t="s">
        <v>1128</v>
      </c>
      <c r="E607" s="107" t="s">
        <v>1129</v>
      </c>
      <c r="F607" s="51" t="s">
        <v>99</v>
      </c>
      <c r="G607" s="52" t="s">
        <v>36</v>
      </c>
      <c r="H607" s="96">
        <v>21.65</v>
      </c>
      <c r="I607" s="32"/>
      <c r="J607" s="38">
        <f t="shared" si="18"/>
        <v>0</v>
      </c>
      <c r="K607" s="39" t="str">
        <f t="shared" si="19"/>
        <v>OK</v>
      </c>
      <c r="L607" s="57"/>
      <c r="M607" s="57"/>
      <c r="N607" s="57"/>
      <c r="O607" s="57"/>
      <c r="P607" s="57"/>
      <c r="Q607" s="57"/>
      <c r="R607" s="57"/>
      <c r="S607" s="57"/>
      <c r="T607" s="57"/>
      <c r="U607" s="57"/>
      <c r="V607" s="57"/>
      <c r="W607" s="57"/>
      <c r="X607" s="46"/>
      <c r="Y607" s="46"/>
      <c r="Z607" s="46"/>
      <c r="AA607" s="46"/>
      <c r="AB607" s="46"/>
      <c r="AC607" s="46"/>
    </row>
    <row r="608" spans="1:29" ht="39.950000000000003" customHeight="1" x14ac:dyDescent="0.45">
      <c r="A608" s="140"/>
      <c r="B608" s="152"/>
      <c r="C608" s="67">
        <v>605</v>
      </c>
      <c r="D608" s="78" t="s">
        <v>1130</v>
      </c>
      <c r="E608" s="107" t="s">
        <v>1118</v>
      </c>
      <c r="F608" s="52" t="s">
        <v>394</v>
      </c>
      <c r="G608" s="52" t="s">
        <v>36</v>
      </c>
      <c r="H608" s="96">
        <v>42.26</v>
      </c>
      <c r="I608" s="32"/>
      <c r="J608" s="38">
        <f t="shared" si="18"/>
        <v>0</v>
      </c>
      <c r="K608" s="39" t="str">
        <f t="shared" si="19"/>
        <v>OK</v>
      </c>
      <c r="L608" s="57"/>
      <c r="M608" s="57"/>
      <c r="N608" s="57"/>
      <c r="O608" s="57"/>
      <c r="P608" s="57"/>
      <c r="Q608" s="57"/>
      <c r="R608" s="57"/>
      <c r="S608" s="57"/>
      <c r="T608" s="57"/>
      <c r="U608" s="57"/>
      <c r="V608" s="57"/>
      <c r="W608" s="57"/>
      <c r="X608" s="46"/>
      <c r="Y608" s="46"/>
      <c r="Z608" s="46"/>
      <c r="AA608" s="46"/>
      <c r="AB608" s="46"/>
      <c r="AC608" s="46"/>
    </row>
    <row r="609" spans="1:29" ht="39.950000000000003" customHeight="1" x14ac:dyDescent="0.45">
      <c r="A609" s="140"/>
      <c r="B609" s="152"/>
      <c r="C609" s="68">
        <v>606</v>
      </c>
      <c r="D609" s="85" t="s">
        <v>1131</v>
      </c>
      <c r="E609" s="110" t="s">
        <v>1132</v>
      </c>
      <c r="F609" s="51" t="s">
        <v>228</v>
      </c>
      <c r="G609" s="52" t="s">
        <v>36</v>
      </c>
      <c r="H609" s="96">
        <v>55.69</v>
      </c>
      <c r="I609" s="32"/>
      <c r="J609" s="38">
        <f t="shared" si="18"/>
        <v>0</v>
      </c>
      <c r="K609" s="39" t="str">
        <f t="shared" si="19"/>
        <v>OK</v>
      </c>
      <c r="L609" s="57"/>
      <c r="M609" s="57"/>
      <c r="N609" s="57"/>
      <c r="O609" s="57"/>
      <c r="P609" s="57"/>
      <c r="Q609" s="57"/>
      <c r="R609" s="57"/>
      <c r="S609" s="57"/>
      <c r="T609" s="57"/>
      <c r="U609" s="57"/>
      <c r="V609" s="57"/>
      <c r="W609" s="57"/>
      <c r="X609" s="46"/>
      <c r="Y609" s="46"/>
      <c r="Z609" s="46"/>
      <c r="AA609" s="46"/>
      <c r="AB609" s="46"/>
      <c r="AC609" s="46"/>
    </row>
    <row r="610" spans="1:29" ht="39.950000000000003" customHeight="1" x14ac:dyDescent="0.45">
      <c r="A610" s="140"/>
      <c r="B610" s="152"/>
      <c r="C610" s="68">
        <v>607</v>
      </c>
      <c r="D610" s="78" t="s">
        <v>425</v>
      </c>
      <c r="E610" s="107" t="s">
        <v>1133</v>
      </c>
      <c r="F610" s="52" t="s">
        <v>528</v>
      </c>
      <c r="G610" s="52" t="s">
        <v>36</v>
      </c>
      <c r="H610" s="96">
        <v>13.74</v>
      </c>
      <c r="I610" s="32"/>
      <c r="J610" s="38">
        <f t="shared" si="18"/>
        <v>0</v>
      </c>
      <c r="K610" s="39" t="str">
        <f t="shared" si="19"/>
        <v>OK</v>
      </c>
      <c r="L610" s="57"/>
      <c r="M610" s="57"/>
      <c r="N610" s="57"/>
      <c r="O610" s="57"/>
      <c r="P610" s="57"/>
      <c r="Q610" s="57"/>
      <c r="R610" s="57"/>
      <c r="S610" s="57"/>
      <c r="T610" s="57"/>
      <c r="U610" s="57"/>
      <c r="V610" s="57"/>
      <c r="W610" s="57"/>
      <c r="X610" s="46"/>
      <c r="Y610" s="46"/>
      <c r="Z610" s="46"/>
      <c r="AA610" s="46"/>
      <c r="AB610" s="46"/>
      <c r="AC610" s="46"/>
    </row>
    <row r="611" spans="1:29" ht="39.950000000000003" customHeight="1" x14ac:dyDescent="0.45">
      <c r="A611" s="140"/>
      <c r="B611" s="152"/>
      <c r="C611" s="67">
        <v>608</v>
      </c>
      <c r="D611" s="78" t="s">
        <v>1134</v>
      </c>
      <c r="E611" s="107" t="s">
        <v>1135</v>
      </c>
      <c r="F611" s="52" t="s">
        <v>35</v>
      </c>
      <c r="G611" s="52" t="s">
        <v>36</v>
      </c>
      <c r="H611" s="96">
        <v>168</v>
      </c>
      <c r="I611" s="32"/>
      <c r="J611" s="38">
        <f t="shared" si="18"/>
        <v>0</v>
      </c>
      <c r="K611" s="39" t="str">
        <f t="shared" si="19"/>
        <v>OK</v>
      </c>
      <c r="L611" s="57"/>
      <c r="M611" s="57"/>
      <c r="N611" s="57"/>
      <c r="O611" s="57"/>
      <c r="P611" s="57"/>
      <c r="Q611" s="57"/>
      <c r="R611" s="57"/>
      <c r="S611" s="57"/>
      <c r="T611" s="57"/>
      <c r="U611" s="57"/>
      <c r="V611" s="57"/>
      <c r="W611" s="57"/>
      <c r="X611" s="46"/>
      <c r="Y611" s="46"/>
      <c r="Z611" s="46"/>
      <c r="AA611" s="46"/>
      <c r="AB611" s="46"/>
      <c r="AC611" s="46"/>
    </row>
    <row r="612" spans="1:29" ht="39.950000000000003" customHeight="1" x14ac:dyDescent="0.45">
      <c r="A612" s="140"/>
      <c r="B612" s="152"/>
      <c r="C612" s="67">
        <v>609</v>
      </c>
      <c r="D612" s="78" t="s">
        <v>1136</v>
      </c>
      <c r="E612" s="107" t="s">
        <v>1137</v>
      </c>
      <c r="F612" s="52" t="s">
        <v>35</v>
      </c>
      <c r="G612" s="52" t="s">
        <v>36</v>
      </c>
      <c r="H612" s="96">
        <v>26.7</v>
      </c>
      <c r="I612" s="32"/>
      <c r="J612" s="38">
        <f t="shared" si="18"/>
        <v>0</v>
      </c>
      <c r="K612" s="39" t="str">
        <f t="shared" si="19"/>
        <v>OK</v>
      </c>
      <c r="L612" s="57"/>
      <c r="M612" s="57"/>
      <c r="N612" s="57"/>
      <c r="O612" s="57"/>
      <c r="P612" s="57"/>
      <c r="Q612" s="57"/>
      <c r="R612" s="57"/>
      <c r="S612" s="57"/>
      <c r="T612" s="57"/>
      <c r="U612" s="57"/>
      <c r="V612" s="57"/>
      <c r="W612" s="57"/>
      <c r="X612" s="46"/>
      <c r="Y612" s="46"/>
      <c r="Z612" s="46"/>
      <c r="AA612" s="46"/>
      <c r="AB612" s="46"/>
      <c r="AC612" s="46"/>
    </row>
    <row r="613" spans="1:29" ht="39.950000000000003" customHeight="1" x14ac:dyDescent="0.45">
      <c r="A613" s="140"/>
      <c r="B613" s="152"/>
      <c r="C613" s="67">
        <v>610</v>
      </c>
      <c r="D613" s="78" t="s">
        <v>1138</v>
      </c>
      <c r="E613" s="107" t="s">
        <v>1139</v>
      </c>
      <c r="F613" s="52" t="s">
        <v>35</v>
      </c>
      <c r="G613" s="52" t="s">
        <v>36</v>
      </c>
      <c r="H613" s="96">
        <v>30.75</v>
      </c>
      <c r="I613" s="32"/>
      <c r="J613" s="38">
        <f t="shared" si="18"/>
        <v>0</v>
      </c>
      <c r="K613" s="39" t="str">
        <f t="shared" si="19"/>
        <v>OK</v>
      </c>
      <c r="L613" s="57"/>
      <c r="M613" s="57"/>
      <c r="N613" s="57"/>
      <c r="O613" s="57"/>
      <c r="P613" s="57"/>
      <c r="Q613" s="57"/>
      <c r="R613" s="57"/>
      <c r="S613" s="57"/>
      <c r="T613" s="57"/>
      <c r="U613" s="57"/>
      <c r="V613" s="57"/>
      <c r="W613" s="57"/>
      <c r="X613" s="46"/>
      <c r="Y613" s="46"/>
      <c r="Z613" s="46"/>
      <c r="AA613" s="46"/>
      <c r="AB613" s="46"/>
      <c r="AC613" s="46"/>
    </row>
    <row r="614" spans="1:29" ht="39.950000000000003" customHeight="1" x14ac:dyDescent="0.45">
      <c r="A614" s="140"/>
      <c r="B614" s="152"/>
      <c r="C614" s="68">
        <v>611</v>
      </c>
      <c r="D614" s="78" t="s">
        <v>1140</v>
      </c>
      <c r="E614" s="107" t="s">
        <v>1141</v>
      </c>
      <c r="F614" s="51" t="s">
        <v>399</v>
      </c>
      <c r="G614" s="52" t="s">
        <v>36</v>
      </c>
      <c r="H614" s="96">
        <v>3.64</v>
      </c>
      <c r="I614" s="32"/>
      <c r="J614" s="38">
        <f t="shared" si="18"/>
        <v>0</v>
      </c>
      <c r="K614" s="39" t="str">
        <f t="shared" si="19"/>
        <v>OK</v>
      </c>
      <c r="L614" s="57"/>
      <c r="M614" s="57"/>
      <c r="N614" s="57"/>
      <c r="O614" s="57"/>
      <c r="P614" s="57"/>
      <c r="Q614" s="57"/>
      <c r="R614" s="57"/>
      <c r="S614" s="57"/>
      <c r="T614" s="57"/>
      <c r="U614" s="57"/>
      <c r="V614" s="57"/>
      <c r="W614" s="57"/>
      <c r="X614" s="46"/>
      <c r="Y614" s="46"/>
      <c r="Z614" s="46"/>
      <c r="AA614" s="46"/>
      <c r="AB614" s="46"/>
      <c r="AC614" s="46"/>
    </row>
    <row r="615" spans="1:29" ht="39.950000000000003" customHeight="1" x14ac:dyDescent="0.45">
      <c r="A615" s="140"/>
      <c r="B615" s="152"/>
      <c r="C615" s="68">
        <v>612</v>
      </c>
      <c r="D615" s="78" t="s">
        <v>1142</v>
      </c>
      <c r="E615" s="107" t="s">
        <v>1143</v>
      </c>
      <c r="F615" s="51" t="s">
        <v>399</v>
      </c>
      <c r="G615" s="52" t="s">
        <v>36</v>
      </c>
      <c r="H615" s="96">
        <v>9.93</v>
      </c>
      <c r="I615" s="32"/>
      <c r="J615" s="38">
        <f t="shared" si="18"/>
        <v>0</v>
      </c>
      <c r="K615" s="39" t="str">
        <f t="shared" si="19"/>
        <v>OK</v>
      </c>
      <c r="L615" s="57"/>
      <c r="M615" s="57"/>
      <c r="N615" s="57"/>
      <c r="O615" s="57"/>
      <c r="P615" s="57"/>
      <c r="Q615" s="57"/>
      <c r="R615" s="57"/>
      <c r="S615" s="57"/>
      <c r="T615" s="57"/>
      <c r="U615" s="57"/>
      <c r="V615" s="57"/>
      <c r="W615" s="57"/>
      <c r="X615" s="46"/>
      <c r="Y615" s="46"/>
      <c r="Z615" s="46"/>
      <c r="AA615" s="46"/>
      <c r="AB615" s="46"/>
      <c r="AC615" s="46"/>
    </row>
    <row r="616" spans="1:29" ht="39.950000000000003" customHeight="1" x14ac:dyDescent="0.45">
      <c r="A616" s="140"/>
      <c r="B616" s="152"/>
      <c r="C616" s="68">
        <v>613</v>
      </c>
      <c r="D616" s="90" t="s">
        <v>1144</v>
      </c>
      <c r="E616" s="114" t="s">
        <v>1145</v>
      </c>
      <c r="F616" s="52" t="s">
        <v>424</v>
      </c>
      <c r="G616" s="52" t="s">
        <v>36</v>
      </c>
      <c r="H616" s="96">
        <v>319.08999999999997</v>
      </c>
      <c r="I616" s="32"/>
      <c r="J616" s="38">
        <f t="shared" si="18"/>
        <v>0</v>
      </c>
      <c r="K616" s="39" t="str">
        <f t="shared" si="19"/>
        <v>OK</v>
      </c>
      <c r="L616" s="57"/>
      <c r="M616" s="57"/>
      <c r="N616" s="57"/>
      <c r="O616" s="57"/>
      <c r="P616" s="57"/>
      <c r="Q616" s="57"/>
      <c r="R616" s="57"/>
      <c r="S616" s="57"/>
      <c r="T616" s="57"/>
      <c r="U616" s="57"/>
      <c r="V616" s="57"/>
      <c r="W616" s="57"/>
      <c r="X616" s="46"/>
      <c r="Y616" s="46"/>
      <c r="Z616" s="46"/>
      <c r="AA616" s="46"/>
      <c r="AB616" s="46"/>
      <c r="AC616" s="46"/>
    </row>
    <row r="617" spans="1:29" ht="39.950000000000003" customHeight="1" x14ac:dyDescent="0.45">
      <c r="A617" s="140"/>
      <c r="B617" s="152"/>
      <c r="C617" s="68">
        <v>614</v>
      </c>
      <c r="D617" s="78" t="s">
        <v>1146</v>
      </c>
      <c r="E617" s="107" t="s">
        <v>1143</v>
      </c>
      <c r="F617" s="51" t="s">
        <v>399</v>
      </c>
      <c r="G617" s="52" t="s">
        <v>36</v>
      </c>
      <c r="H617" s="96">
        <v>10</v>
      </c>
      <c r="I617" s="32"/>
      <c r="J617" s="38">
        <f t="shared" si="18"/>
        <v>0</v>
      </c>
      <c r="K617" s="39" t="str">
        <f t="shared" si="19"/>
        <v>OK</v>
      </c>
      <c r="L617" s="57"/>
      <c r="M617" s="57"/>
      <c r="N617" s="57"/>
      <c r="O617" s="57"/>
      <c r="P617" s="57"/>
      <c r="Q617" s="57"/>
      <c r="R617" s="57"/>
      <c r="S617" s="57"/>
      <c r="T617" s="57"/>
      <c r="U617" s="57"/>
      <c r="V617" s="57"/>
      <c r="W617" s="57"/>
      <c r="X617" s="46"/>
      <c r="Y617" s="46"/>
      <c r="Z617" s="46"/>
      <c r="AA617" s="46"/>
      <c r="AB617" s="46"/>
      <c r="AC617" s="46"/>
    </row>
    <row r="618" spans="1:29" ht="39.950000000000003" customHeight="1" x14ac:dyDescent="0.45">
      <c r="A618" s="140"/>
      <c r="B618" s="152"/>
      <c r="C618" s="68">
        <v>615</v>
      </c>
      <c r="D618" s="78" t="s">
        <v>408</v>
      </c>
      <c r="E618" s="107" t="s">
        <v>1147</v>
      </c>
      <c r="F618" s="52" t="s">
        <v>424</v>
      </c>
      <c r="G618" s="52" t="s">
        <v>36</v>
      </c>
      <c r="H618" s="96">
        <v>80.5</v>
      </c>
      <c r="I618" s="32"/>
      <c r="J618" s="38">
        <f t="shared" si="18"/>
        <v>0</v>
      </c>
      <c r="K618" s="39" t="str">
        <f t="shared" si="19"/>
        <v>OK</v>
      </c>
      <c r="L618" s="57"/>
      <c r="M618" s="57"/>
      <c r="N618" s="57"/>
      <c r="O618" s="57"/>
      <c r="P618" s="57"/>
      <c r="Q618" s="57"/>
      <c r="R618" s="57"/>
      <c r="S618" s="57"/>
      <c r="T618" s="57"/>
      <c r="U618" s="57"/>
      <c r="V618" s="57"/>
      <c r="W618" s="57"/>
      <c r="X618" s="46"/>
      <c r="Y618" s="46"/>
      <c r="Z618" s="46"/>
      <c r="AA618" s="46"/>
      <c r="AB618" s="46"/>
      <c r="AC618" s="46"/>
    </row>
    <row r="619" spans="1:29" ht="39.950000000000003" customHeight="1" x14ac:dyDescent="0.45">
      <c r="A619" s="140"/>
      <c r="B619" s="152"/>
      <c r="C619" s="68">
        <v>616</v>
      </c>
      <c r="D619" s="90" t="s">
        <v>1148</v>
      </c>
      <c r="E619" s="114" t="s">
        <v>1149</v>
      </c>
      <c r="F619" s="52" t="s">
        <v>99</v>
      </c>
      <c r="G619" s="52" t="s">
        <v>36</v>
      </c>
      <c r="H619" s="96">
        <v>6.91</v>
      </c>
      <c r="I619" s="32"/>
      <c r="J619" s="38">
        <f t="shared" si="18"/>
        <v>0</v>
      </c>
      <c r="K619" s="39" t="str">
        <f t="shared" si="19"/>
        <v>OK</v>
      </c>
      <c r="L619" s="57"/>
      <c r="M619" s="57"/>
      <c r="N619" s="57"/>
      <c r="O619" s="57"/>
      <c r="P619" s="57"/>
      <c r="Q619" s="57"/>
      <c r="R619" s="57"/>
      <c r="S619" s="57"/>
      <c r="T619" s="57"/>
      <c r="U619" s="57"/>
      <c r="V619" s="57"/>
      <c r="W619" s="57"/>
      <c r="X619" s="46"/>
      <c r="Y619" s="46"/>
      <c r="Z619" s="46"/>
      <c r="AA619" s="46"/>
      <c r="AB619" s="46"/>
      <c r="AC619" s="46"/>
    </row>
    <row r="620" spans="1:29" ht="39.950000000000003" customHeight="1" x14ac:dyDescent="0.45">
      <c r="A620" s="141"/>
      <c r="B620" s="153"/>
      <c r="C620" s="68">
        <v>617</v>
      </c>
      <c r="D620" s="78" t="s">
        <v>1150</v>
      </c>
      <c r="E620" s="107" t="s">
        <v>1151</v>
      </c>
      <c r="F620" s="52" t="s">
        <v>399</v>
      </c>
      <c r="G620" s="52" t="s">
        <v>36</v>
      </c>
      <c r="H620" s="96">
        <v>53.5</v>
      </c>
      <c r="I620" s="32"/>
      <c r="J620" s="38">
        <f t="shared" si="18"/>
        <v>0</v>
      </c>
      <c r="K620" s="39" t="str">
        <f t="shared" si="19"/>
        <v>OK</v>
      </c>
      <c r="L620" s="57"/>
      <c r="M620" s="57"/>
      <c r="N620" s="57"/>
      <c r="O620" s="57"/>
      <c r="P620" s="57"/>
      <c r="Q620" s="57"/>
      <c r="R620" s="57"/>
      <c r="S620" s="57"/>
      <c r="T620" s="57"/>
      <c r="U620" s="57"/>
      <c r="V620" s="57"/>
      <c r="W620" s="57"/>
      <c r="X620" s="46"/>
      <c r="Y620" s="46"/>
      <c r="Z620" s="46"/>
      <c r="AA620" s="46"/>
      <c r="AB620" s="46"/>
      <c r="AC620" s="46"/>
    </row>
    <row r="621" spans="1:29" ht="39.950000000000003" customHeight="1" x14ac:dyDescent="0.45">
      <c r="A621" s="154">
        <v>11</v>
      </c>
      <c r="B621" s="159" t="s">
        <v>626</v>
      </c>
      <c r="C621" s="66">
        <v>618</v>
      </c>
      <c r="D621" s="75" t="s">
        <v>410</v>
      </c>
      <c r="E621" s="104" t="s">
        <v>1152</v>
      </c>
      <c r="F621" s="49" t="s">
        <v>35</v>
      </c>
      <c r="G621" s="49" t="s">
        <v>411</v>
      </c>
      <c r="H621" s="94">
        <v>833.69</v>
      </c>
      <c r="I621" s="32"/>
      <c r="J621" s="38">
        <f t="shared" si="18"/>
        <v>0</v>
      </c>
      <c r="K621" s="39" t="str">
        <f t="shared" si="19"/>
        <v>OK</v>
      </c>
      <c r="L621" s="57"/>
      <c r="M621" s="57"/>
      <c r="N621" s="57"/>
      <c r="O621" s="57"/>
      <c r="P621" s="57"/>
      <c r="Q621" s="57"/>
      <c r="R621" s="57"/>
      <c r="S621" s="57"/>
      <c r="T621" s="57"/>
      <c r="U621" s="57"/>
      <c r="V621" s="57"/>
      <c r="W621" s="57"/>
      <c r="X621" s="46"/>
      <c r="Y621" s="46"/>
      <c r="Z621" s="46"/>
      <c r="AA621" s="46"/>
      <c r="AB621" s="46"/>
      <c r="AC621" s="46"/>
    </row>
    <row r="622" spans="1:29" ht="39.950000000000003" customHeight="1" x14ac:dyDescent="0.45">
      <c r="A622" s="155"/>
      <c r="B622" s="157"/>
      <c r="C622" s="66">
        <v>619</v>
      </c>
      <c r="D622" s="75" t="s">
        <v>412</v>
      </c>
      <c r="E622" s="104" t="s">
        <v>1153</v>
      </c>
      <c r="F622" s="49" t="s">
        <v>4</v>
      </c>
      <c r="G622" s="49" t="s">
        <v>411</v>
      </c>
      <c r="H622" s="94">
        <v>1355.11</v>
      </c>
      <c r="I622" s="32"/>
      <c r="J622" s="38">
        <f t="shared" si="18"/>
        <v>0</v>
      </c>
      <c r="K622" s="39" t="str">
        <f t="shared" si="19"/>
        <v>OK</v>
      </c>
      <c r="L622" s="57"/>
      <c r="M622" s="57"/>
      <c r="N622" s="57"/>
      <c r="O622" s="57"/>
      <c r="P622" s="57"/>
      <c r="Q622" s="57"/>
      <c r="R622" s="57"/>
      <c r="S622" s="57"/>
      <c r="T622" s="57"/>
      <c r="U622" s="57"/>
      <c r="V622" s="57"/>
      <c r="W622" s="57"/>
      <c r="X622" s="46"/>
      <c r="Y622" s="46"/>
      <c r="Z622" s="46"/>
      <c r="AA622" s="46"/>
      <c r="AB622" s="46"/>
      <c r="AC622" s="46"/>
    </row>
    <row r="623" spans="1:29" ht="39.950000000000003" customHeight="1" x14ac:dyDescent="0.45">
      <c r="A623" s="155"/>
      <c r="B623" s="157"/>
      <c r="C623" s="66">
        <v>620</v>
      </c>
      <c r="D623" s="75" t="s">
        <v>413</v>
      </c>
      <c r="E623" s="104" t="s">
        <v>1154</v>
      </c>
      <c r="F623" s="49" t="s">
        <v>4</v>
      </c>
      <c r="G623" s="49" t="s">
        <v>411</v>
      </c>
      <c r="H623" s="94">
        <v>342.74</v>
      </c>
      <c r="I623" s="32"/>
      <c r="J623" s="38">
        <f t="shared" si="18"/>
        <v>0</v>
      </c>
      <c r="K623" s="39" t="str">
        <f t="shared" si="19"/>
        <v>OK</v>
      </c>
      <c r="L623" s="57"/>
      <c r="M623" s="57"/>
      <c r="N623" s="57"/>
      <c r="O623" s="57"/>
      <c r="P623" s="57"/>
      <c r="Q623" s="57"/>
      <c r="R623" s="57"/>
      <c r="S623" s="57"/>
      <c r="T623" s="57"/>
      <c r="U623" s="57"/>
      <c r="V623" s="57"/>
      <c r="W623" s="57"/>
      <c r="X623" s="46"/>
      <c r="Y623" s="46"/>
      <c r="Z623" s="46"/>
      <c r="AA623" s="46"/>
      <c r="AB623" s="46"/>
      <c r="AC623" s="46"/>
    </row>
    <row r="624" spans="1:29" ht="39.950000000000003" customHeight="1" x14ac:dyDescent="0.45">
      <c r="A624" s="155"/>
      <c r="B624" s="157"/>
      <c r="C624" s="66">
        <v>621</v>
      </c>
      <c r="D624" s="77" t="s">
        <v>414</v>
      </c>
      <c r="E624" s="104" t="s">
        <v>1155</v>
      </c>
      <c r="F624" s="49" t="s">
        <v>4</v>
      </c>
      <c r="G624" s="49" t="s">
        <v>411</v>
      </c>
      <c r="H624" s="94">
        <v>173.6</v>
      </c>
      <c r="I624" s="32"/>
      <c r="J624" s="38">
        <f t="shared" si="18"/>
        <v>0</v>
      </c>
      <c r="K624" s="39" t="str">
        <f t="shared" si="19"/>
        <v>OK</v>
      </c>
      <c r="L624" s="57"/>
      <c r="M624" s="57"/>
      <c r="N624" s="57"/>
      <c r="O624" s="57"/>
      <c r="P624" s="57"/>
      <c r="Q624" s="57"/>
      <c r="R624" s="57"/>
      <c r="S624" s="57"/>
      <c r="T624" s="57"/>
      <c r="U624" s="57"/>
      <c r="V624" s="57"/>
      <c r="W624" s="57"/>
      <c r="X624" s="46"/>
      <c r="Y624" s="46"/>
      <c r="Z624" s="46"/>
      <c r="AA624" s="46"/>
      <c r="AB624" s="46"/>
      <c r="AC624" s="46"/>
    </row>
    <row r="625" spans="1:29" ht="39.950000000000003" customHeight="1" x14ac:dyDescent="0.45">
      <c r="A625" s="155"/>
      <c r="B625" s="157"/>
      <c r="C625" s="63">
        <v>622</v>
      </c>
      <c r="D625" s="75" t="s">
        <v>415</v>
      </c>
      <c r="E625" s="104" t="s">
        <v>1156</v>
      </c>
      <c r="F625" s="49" t="s">
        <v>35</v>
      </c>
      <c r="G625" s="49" t="s">
        <v>416</v>
      </c>
      <c r="H625" s="94">
        <v>360.77</v>
      </c>
      <c r="I625" s="32"/>
      <c r="J625" s="38">
        <f t="shared" ref="J625:J648" si="20">I625-(SUM(L625:AC625))</f>
        <v>0</v>
      </c>
      <c r="K625" s="39" t="str">
        <f t="shared" si="19"/>
        <v>OK</v>
      </c>
      <c r="L625" s="57"/>
      <c r="M625" s="57"/>
      <c r="N625" s="57"/>
      <c r="O625" s="57"/>
      <c r="P625" s="57"/>
      <c r="Q625" s="57"/>
      <c r="R625" s="57"/>
      <c r="S625" s="57"/>
      <c r="T625" s="57"/>
      <c r="U625" s="57"/>
      <c r="V625" s="57"/>
      <c r="W625" s="57"/>
      <c r="X625" s="46"/>
      <c r="Y625" s="46"/>
      <c r="Z625" s="46"/>
      <c r="AA625" s="46"/>
      <c r="AB625" s="46"/>
      <c r="AC625" s="46"/>
    </row>
    <row r="626" spans="1:29" ht="39.950000000000003" customHeight="1" x14ac:dyDescent="0.45">
      <c r="A626" s="155"/>
      <c r="B626" s="157"/>
      <c r="C626" s="63">
        <v>623</v>
      </c>
      <c r="D626" s="75" t="s">
        <v>1157</v>
      </c>
      <c r="E626" s="104" t="s">
        <v>1156</v>
      </c>
      <c r="F626" s="49" t="s">
        <v>35</v>
      </c>
      <c r="G626" s="49" t="s">
        <v>416</v>
      </c>
      <c r="H626" s="94">
        <v>340.61</v>
      </c>
      <c r="I626" s="32"/>
      <c r="J626" s="38">
        <f t="shared" si="20"/>
        <v>0</v>
      </c>
      <c r="K626" s="39" t="str">
        <f t="shared" si="19"/>
        <v>OK</v>
      </c>
      <c r="L626" s="57"/>
      <c r="M626" s="57"/>
      <c r="N626" s="57"/>
      <c r="O626" s="57"/>
      <c r="P626" s="57"/>
      <c r="Q626" s="57"/>
      <c r="R626" s="57"/>
      <c r="S626" s="57"/>
      <c r="T626" s="57"/>
      <c r="U626" s="57"/>
      <c r="V626" s="57"/>
      <c r="W626" s="57"/>
      <c r="X626" s="46"/>
      <c r="Y626" s="46"/>
      <c r="Z626" s="46"/>
      <c r="AA626" s="46"/>
      <c r="AB626" s="46"/>
      <c r="AC626" s="46"/>
    </row>
    <row r="627" spans="1:29" ht="39.950000000000003" customHeight="1" x14ac:dyDescent="0.45">
      <c r="A627" s="155"/>
      <c r="B627" s="157"/>
      <c r="C627" s="66">
        <v>624</v>
      </c>
      <c r="D627" s="75" t="s">
        <v>1158</v>
      </c>
      <c r="E627" s="104" t="s">
        <v>1159</v>
      </c>
      <c r="F627" s="49" t="s">
        <v>228</v>
      </c>
      <c r="G627" s="49" t="s">
        <v>453</v>
      </c>
      <c r="H627" s="94">
        <v>397.14</v>
      </c>
      <c r="I627" s="32"/>
      <c r="J627" s="38">
        <f t="shared" si="20"/>
        <v>0</v>
      </c>
      <c r="K627" s="39" t="str">
        <f t="shared" si="19"/>
        <v>OK</v>
      </c>
      <c r="L627" s="57"/>
      <c r="M627" s="57"/>
      <c r="N627" s="57"/>
      <c r="O627" s="57"/>
      <c r="P627" s="57"/>
      <c r="Q627" s="57"/>
      <c r="R627" s="57"/>
      <c r="S627" s="57"/>
      <c r="T627" s="57"/>
      <c r="U627" s="57"/>
      <c r="V627" s="57"/>
      <c r="W627" s="57"/>
      <c r="X627" s="46"/>
      <c r="Y627" s="46"/>
      <c r="Z627" s="46"/>
      <c r="AA627" s="46"/>
      <c r="AB627" s="46"/>
      <c r="AC627" s="46"/>
    </row>
    <row r="628" spans="1:29" ht="39.950000000000003" customHeight="1" x14ac:dyDescent="0.45">
      <c r="A628" s="155"/>
      <c r="B628" s="157"/>
      <c r="C628" s="66">
        <v>625</v>
      </c>
      <c r="D628" s="75" t="s">
        <v>504</v>
      </c>
      <c r="E628" s="104" t="s">
        <v>1160</v>
      </c>
      <c r="F628" s="49" t="s">
        <v>35</v>
      </c>
      <c r="G628" s="49" t="s">
        <v>417</v>
      </c>
      <c r="H628" s="94">
        <v>145.52000000000001</v>
      </c>
      <c r="I628" s="32"/>
      <c r="J628" s="38">
        <f t="shared" si="20"/>
        <v>0</v>
      </c>
      <c r="K628" s="39" t="str">
        <f t="shared" si="19"/>
        <v>OK</v>
      </c>
      <c r="L628" s="57"/>
      <c r="M628" s="57"/>
      <c r="N628" s="57"/>
      <c r="O628" s="57"/>
      <c r="P628" s="57"/>
      <c r="Q628" s="57"/>
      <c r="R628" s="57"/>
      <c r="S628" s="57"/>
      <c r="T628" s="57"/>
      <c r="U628" s="57"/>
      <c r="V628" s="57"/>
      <c r="W628" s="57"/>
      <c r="X628" s="46"/>
      <c r="Y628" s="46"/>
      <c r="Z628" s="46"/>
      <c r="AA628" s="46"/>
      <c r="AB628" s="46"/>
      <c r="AC628" s="46"/>
    </row>
    <row r="629" spans="1:29" ht="39.950000000000003" customHeight="1" x14ac:dyDescent="0.45">
      <c r="A629" s="155"/>
      <c r="B629" s="157"/>
      <c r="C629" s="66">
        <v>626</v>
      </c>
      <c r="D629" s="75" t="s">
        <v>1201</v>
      </c>
      <c r="E629" s="104" t="s">
        <v>1161</v>
      </c>
      <c r="F629" s="49" t="s">
        <v>35</v>
      </c>
      <c r="G629" s="49" t="s">
        <v>417</v>
      </c>
      <c r="H629" s="94">
        <v>399.43</v>
      </c>
      <c r="I629" s="32"/>
      <c r="J629" s="38">
        <f t="shared" si="20"/>
        <v>0</v>
      </c>
      <c r="K629" s="39" t="str">
        <f t="shared" si="19"/>
        <v>OK</v>
      </c>
      <c r="L629" s="57"/>
      <c r="M629" s="57"/>
      <c r="N629" s="57"/>
      <c r="O629" s="57"/>
      <c r="P629" s="57"/>
      <c r="Q629" s="57"/>
      <c r="R629" s="57"/>
      <c r="S629" s="57"/>
      <c r="T629" s="57"/>
      <c r="U629" s="57"/>
      <c r="V629" s="57"/>
      <c r="W629" s="57"/>
      <c r="X629" s="46"/>
      <c r="Y629" s="46"/>
      <c r="Z629" s="46"/>
      <c r="AA629" s="46"/>
      <c r="AB629" s="46"/>
      <c r="AC629" s="46"/>
    </row>
    <row r="630" spans="1:29" ht="39.950000000000003" customHeight="1" x14ac:dyDescent="0.45">
      <c r="A630" s="155"/>
      <c r="B630" s="157"/>
      <c r="C630" s="66">
        <v>627</v>
      </c>
      <c r="D630" s="81" t="s">
        <v>1202</v>
      </c>
      <c r="E630" s="112" t="s">
        <v>1162</v>
      </c>
      <c r="F630" s="49" t="s">
        <v>35</v>
      </c>
      <c r="G630" s="49" t="s">
        <v>417</v>
      </c>
      <c r="H630" s="94">
        <v>20.91</v>
      </c>
      <c r="I630" s="32"/>
      <c r="J630" s="38">
        <f t="shared" si="20"/>
        <v>0</v>
      </c>
      <c r="K630" s="39" t="str">
        <f t="shared" si="19"/>
        <v>OK</v>
      </c>
      <c r="L630" s="57"/>
      <c r="M630" s="57"/>
      <c r="N630" s="57"/>
      <c r="O630" s="57"/>
      <c r="P630" s="57"/>
      <c r="Q630" s="57"/>
      <c r="R630" s="57"/>
      <c r="S630" s="57"/>
      <c r="T630" s="57"/>
      <c r="U630" s="57"/>
      <c r="V630" s="57"/>
      <c r="W630" s="57"/>
      <c r="X630" s="46"/>
      <c r="Y630" s="46"/>
      <c r="Z630" s="46"/>
      <c r="AA630" s="46"/>
      <c r="AB630" s="46"/>
      <c r="AC630" s="46"/>
    </row>
    <row r="631" spans="1:29" ht="39.950000000000003" customHeight="1" x14ac:dyDescent="0.45">
      <c r="A631" s="155"/>
      <c r="B631" s="157"/>
      <c r="C631" s="66">
        <v>628</v>
      </c>
      <c r="D631" s="75" t="s">
        <v>418</v>
      </c>
      <c r="E631" s="104" t="s">
        <v>1163</v>
      </c>
      <c r="F631" s="49" t="s">
        <v>35</v>
      </c>
      <c r="G631" s="49" t="s">
        <v>417</v>
      </c>
      <c r="H631" s="94">
        <v>156.76</v>
      </c>
      <c r="I631" s="32"/>
      <c r="J631" s="38">
        <f t="shared" si="20"/>
        <v>0</v>
      </c>
      <c r="K631" s="39" t="str">
        <f t="shared" si="19"/>
        <v>OK</v>
      </c>
      <c r="L631" s="57"/>
      <c r="M631" s="57"/>
      <c r="N631" s="57"/>
      <c r="O631" s="57"/>
      <c r="P631" s="57"/>
      <c r="Q631" s="57"/>
      <c r="R631" s="57"/>
      <c r="S631" s="57"/>
      <c r="T631" s="57"/>
      <c r="U631" s="57"/>
      <c r="V631" s="57"/>
      <c r="W631" s="57"/>
      <c r="X631" s="46"/>
      <c r="Y631" s="46"/>
      <c r="Z631" s="46"/>
      <c r="AA631" s="46"/>
      <c r="AB631" s="46"/>
      <c r="AC631" s="46"/>
    </row>
    <row r="632" spans="1:29" ht="39.950000000000003" customHeight="1" x14ac:dyDescent="0.45">
      <c r="A632" s="155"/>
      <c r="B632" s="157"/>
      <c r="C632" s="66">
        <v>629</v>
      </c>
      <c r="D632" s="75" t="s">
        <v>1203</v>
      </c>
      <c r="E632" s="104" t="s">
        <v>1164</v>
      </c>
      <c r="F632" s="48" t="s">
        <v>35</v>
      </c>
      <c r="G632" s="64" t="s">
        <v>40</v>
      </c>
      <c r="H632" s="93">
        <v>509.87</v>
      </c>
      <c r="I632" s="32"/>
      <c r="J632" s="38">
        <f t="shared" si="20"/>
        <v>0</v>
      </c>
      <c r="K632" s="39" t="str">
        <f t="shared" si="19"/>
        <v>OK</v>
      </c>
      <c r="L632" s="57"/>
      <c r="M632" s="57"/>
      <c r="N632" s="57"/>
      <c r="O632" s="57"/>
      <c r="P632" s="57"/>
      <c r="Q632" s="57"/>
      <c r="R632" s="57"/>
      <c r="S632" s="57"/>
      <c r="T632" s="57"/>
      <c r="U632" s="57"/>
      <c r="V632" s="57"/>
      <c r="W632" s="57"/>
      <c r="X632" s="46"/>
      <c r="Y632" s="46"/>
      <c r="Z632" s="46"/>
      <c r="AA632" s="46"/>
      <c r="AB632" s="46"/>
      <c r="AC632" s="46"/>
    </row>
    <row r="633" spans="1:29" ht="39.950000000000003" customHeight="1" x14ac:dyDescent="0.45">
      <c r="A633" s="155"/>
      <c r="B633" s="157"/>
      <c r="C633" s="63">
        <v>630</v>
      </c>
      <c r="D633" s="75" t="s">
        <v>1165</v>
      </c>
      <c r="E633" s="104" t="s">
        <v>1166</v>
      </c>
      <c r="F633" s="69" t="s">
        <v>99</v>
      </c>
      <c r="G633" s="64" t="s">
        <v>417</v>
      </c>
      <c r="H633" s="93">
        <v>538.29999999999995</v>
      </c>
      <c r="I633" s="32"/>
      <c r="J633" s="38">
        <f t="shared" si="20"/>
        <v>0</v>
      </c>
      <c r="K633" s="39" t="str">
        <f t="shared" si="19"/>
        <v>OK</v>
      </c>
      <c r="L633" s="57"/>
      <c r="M633" s="57"/>
      <c r="N633" s="57"/>
      <c r="O633" s="57"/>
      <c r="P633" s="57"/>
      <c r="Q633" s="57"/>
      <c r="R633" s="57"/>
      <c r="S633" s="57"/>
      <c r="T633" s="57"/>
      <c r="U633" s="57"/>
      <c r="V633" s="57"/>
      <c r="W633" s="57"/>
      <c r="X633" s="46"/>
      <c r="Y633" s="46"/>
      <c r="Z633" s="46"/>
      <c r="AA633" s="46"/>
      <c r="AB633" s="46"/>
      <c r="AC633" s="46"/>
    </row>
    <row r="634" spans="1:29" ht="39.950000000000003" customHeight="1" x14ac:dyDescent="0.45">
      <c r="A634" s="155"/>
      <c r="B634" s="157"/>
      <c r="C634" s="63">
        <v>631</v>
      </c>
      <c r="D634" s="75" t="s">
        <v>1167</v>
      </c>
      <c r="E634" s="104" t="s">
        <v>1168</v>
      </c>
      <c r="F634" s="49" t="s">
        <v>4</v>
      </c>
      <c r="G634" s="64" t="s">
        <v>411</v>
      </c>
      <c r="H634" s="93">
        <v>169.63</v>
      </c>
      <c r="I634" s="32"/>
      <c r="J634" s="38">
        <f t="shared" si="20"/>
        <v>0</v>
      </c>
      <c r="K634" s="39" t="str">
        <f t="shared" si="19"/>
        <v>OK</v>
      </c>
      <c r="L634" s="57"/>
      <c r="M634" s="57"/>
      <c r="N634" s="57"/>
      <c r="O634" s="57"/>
      <c r="P634" s="57"/>
      <c r="Q634" s="57"/>
      <c r="R634" s="57"/>
      <c r="S634" s="57"/>
      <c r="T634" s="57"/>
      <c r="U634" s="57"/>
      <c r="V634" s="57"/>
      <c r="W634" s="57"/>
      <c r="X634" s="46"/>
      <c r="Y634" s="46"/>
      <c r="Z634" s="46"/>
      <c r="AA634" s="46"/>
      <c r="AB634" s="46"/>
      <c r="AC634" s="46"/>
    </row>
    <row r="635" spans="1:29" ht="39.950000000000003" customHeight="1" x14ac:dyDescent="0.45">
      <c r="A635" s="155"/>
      <c r="B635" s="157"/>
      <c r="C635" s="63">
        <v>632</v>
      </c>
      <c r="D635" s="75" t="s">
        <v>1169</v>
      </c>
      <c r="E635" s="104" t="s">
        <v>1170</v>
      </c>
      <c r="F635" s="49" t="s">
        <v>4</v>
      </c>
      <c r="G635" s="64" t="s">
        <v>411</v>
      </c>
      <c r="H635" s="93">
        <v>425.15</v>
      </c>
      <c r="I635" s="32"/>
      <c r="J635" s="38">
        <f t="shared" si="20"/>
        <v>0</v>
      </c>
      <c r="K635" s="39" t="str">
        <f t="shared" si="19"/>
        <v>OK</v>
      </c>
      <c r="L635" s="57"/>
      <c r="M635" s="57"/>
      <c r="N635" s="57"/>
      <c r="O635" s="57"/>
      <c r="P635" s="57"/>
      <c r="Q635" s="57"/>
      <c r="R635" s="57"/>
      <c r="S635" s="57"/>
      <c r="T635" s="57"/>
      <c r="U635" s="57"/>
      <c r="V635" s="57"/>
      <c r="W635" s="57"/>
      <c r="X635" s="46"/>
      <c r="Y635" s="46"/>
      <c r="Z635" s="46"/>
      <c r="AA635" s="46"/>
      <c r="AB635" s="46"/>
      <c r="AC635" s="46"/>
    </row>
    <row r="636" spans="1:29" ht="39.950000000000003" customHeight="1" x14ac:dyDescent="0.45">
      <c r="A636" s="155"/>
      <c r="B636" s="157"/>
      <c r="C636" s="63">
        <v>633</v>
      </c>
      <c r="D636" s="81" t="s">
        <v>1171</v>
      </c>
      <c r="E636" s="112" t="s">
        <v>1172</v>
      </c>
      <c r="F636" s="54" t="s">
        <v>99</v>
      </c>
      <c r="G636" s="64" t="s">
        <v>40</v>
      </c>
      <c r="H636" s="93">
        <v>95.23</v>
      </c>
      <c r="I636" s="32"/>
      <c r="J636" s="38">
        <f t="shared" si="20"/>
        <v>0</v>
      </c>
      <c r="K636" s="39" t="str">
        <f t="shared" si="19"/>
        <v>OK</v>
      </c>
      <c r="L636" s="57"/>
      <c r="M636" s="57"/>
      <c r="N636" s="57"/>
      <c r="O636" s="57"/>
      <c r="P636" s="57"/>
      <c r="Q636" s="57"/>
      <c r="R636" s="57"/>
      <c r="S636" s="57"/>
      <c r="T636" s="57"/>
      <c r="U636" s="57"/>
      <c r="V636" s="57"/>
      <c r="W636" s="57"/>
      <c r="X636" s="46"/>
      <c r="Y636" s="46"/>
      <c r="Z636" s="46"/>
      <c r="AA636" s="46"/>
      <c r="AB636" s="46"/>
      <c r="AC636" s="46"/>
    </row>
    <row r="637" spans="1:29" ht="39.950000000000003" customHeight="1" x14ac:dyDescent="0.45">
      <c r="A637" s="155"/>
      <c r="B637" s="157"/>
      <c r="C637" s="66">
        <v>634</v>
      </c>
      <c r="D637" s="75" t="s">
        <v>1173</v>
      </c>
      <c r="E637" s="104" t="s">
        <v>1174</v>
      </c>
      <c r="F637" s="49" t="s">
        <v>35</v>
      </c>
      <c r="G637" s="49" t="s">
        <v>234</v>
      </c>
      <c r="H637" s="94">
        <v>205.84</v>
      </c>
      <c r="I637" s="32"/>
      <c r="J637" s="38">
        <f t="shared" si="20"/>
        <v>0</v>
      </c>
      <c r="K637" s="39" t="str">
        <f t="shared" si="19"/>
        <v>OK</v>
      </c>
      <c r="L637" s="57"/>
      <c r="M637" s="57"/>
      <c r="N637" s="57"/>
      <c r="O637" s="57"/>
      <c r="P637" s="57"/>
      <c r="Q637" s="57"/>
      <c r="R637" s="57"/>
      <c r="S637" s="57"/>
      <c r="T637" s="57"/>
      <c r="U637" s="57"/>
      <c r="V637" s="57"/>
      <c r="W637" s="57"/>
      <c r="X637" s="46"/>
      <c r="Y637" s="46"/>
      <c r="Z637" s="46"/>
      <c r="AA637" s="46"/>
      <c r="AB637" s="46"/>
      <c r="AC637" s="46"/>
    </row>
    <row r="638" spans="1:29" ht="39.950000000000003" customHeight="1" x14ac:dyDescent="0.45">
      <c r="A638" s="155"/>
      <c r="B638" s="157"/>
      <c r="C638" s="66">
        <v>635</v>
      </c>
      <c r="D638" s="75" t="s">
        <v>1175</v>
      </c>
      <c r="E638" s="104" t="s">
        <v>1176</v>
      </c>
      <c r="F638" s="49" t="s">
        <v>228</v>
      </c>
      <c r="G638" s="49" t="s">
        <v>234</v>
      </c>
      <c r="H638" s="94">
        <v>852.9</v>
      </c>
      <c r="I638" s="32"/>
      <c r="J638" s="38">
        <f t="shared" si="20"/>
        <v>0</v>
      </c>
      <c r="K638" s="39" t="str">
        <f t="shared" si="19"/>
        <v>OK</v>
      </c>
      <c r="L638" s="57"/>
      <c r="M638" s="57"/>
      <c r="N638" s="57"/>
      <c r="O638" s="57"/>
      <c r="P638" s="57"/>
      <c r="Q638" s="57"/>
      <c r="R638" s="57"/>
      <c r="S638" s="57"/>
      <c r="T638" s="57"/>
      <c r="U638" s="57"/>
      <c r="V638" s="57"/>
      <c r="W638" s="57"/>
      <c r="X638" s="46"/>
      <c r="Y638" s="46"/>
      <c r="Z638" s="46"/>
      <c r="AA638" s="46"/>
      <c r="AB638" s="46"/>
      <c r="AC638" s="46"/>
    </row>
    <row r="639" spans="1:29" ht="39.950000000000003" customHeight="1" x14ac:dyDescent="0.45">
      <c r="A639" s="155"/>
      <c r="B639" s="157"/>
      <c r="C639" s="66">
        <v>636</v>
      </c>
      <c r="D639" s="75" t="s">
        <v>1177</v>
      </c>
      <c r="E639" s="104" t="s">
        <v>1178</v>
      </c>
      <c r="F639" s="49" t="s">
        <v>228</v>
      </c>
      <c r="G639" s="49" t="s">
        <v>453</v>
      </c>
      <c r="H639" s="94">
        <v>42.12</v>
      </c>
      <c r="I639" s="32"/>
      <c r="J639" s="38">
        <f t="shared" si="20"/>
        <v>0</v>
      </c>
      <c r="K639" s="39" t="str">
        <f t="shared" si="19"/>
        <v>OK</v>
      </c>
      <c r="L639" s="57"/>
      <c r="M639" s="57"/>
      <c r="N639" s="57"/>
      <c r="O639" s="57"/>
      <c r="P639" s="57"/>
      <c r="Q639" s="57"/>
      <c r="R639" s="57"/>
      <c r="S639" s="57"/>
      <c r="T639" s="57"/>
      <c r="U639" s="57"/>
      <c r="V639" s="57"/>
      <c r="W639" s="57"/>
      <c r="X639" s="46"/>
      <c r="Y639" s="46"/>
      <c r="Z639" s="46"/>
      <c r="AA639" s="46"/>
      <c r="AB639" s="46"/>
      <c r="AC639" s="46"/>
    </row>
    <row r="640" spans="1:29" ht="39.950000000000003" customHeight="1" x14ac:dyDescent="0.45">
      <c r="A640" s="155"/>
      <c r="B640" s="157"/>
      <c r="C640" s="63">
        <v>637</v>
      </c>
      <c r="D640" s="81" t="s">
        <v>1179</v>
      </c>
      <c r="E640" s="112" t="s">
        <v>1180</v>
      </c>
      <c r="F640" s="49" t="s">
        <v>4</v>
      </c>
      <c r="G640" s="64" t="s">
        <v>40</v>
      </c>
      <c r="H640" s="93">
        <v>520.6</v>
      </c>
      <c r="I640" s="32"/>
      <c r="J640" s="38">
        <f t="shared" si="20"/>
        <v>0</v>
      </c>
      <c r="K640" s="39" t="str">
        <f t="shared" si="19"/>
        <v>OK</v>
      </c>
      <c r="L640" s="57"/>
      <c r="M640" s="57"/>
      <c r="N640" s="57"/>
      <c r="O640" s="57"/>
      <c r="P640" s="57"/>
      <c r="Q640" s="57"/>
      <c r="R640" s="57"/>
      <c r="S640" s="57"/>
      <c r="T640" s="57"/>
      <c r="U640" s="57"/>
      <c r="V640" s="57"/>
      <c r="W640" s="57"/>
      <c r="X640" s="46"/>
      <c r="Y640" s="46"/>
      <c r="Z640" s="46"/>
      <c r="AA640" s="46"/>
      <c r="AB640" s="46"/>
      <c r="AC640" s="46"/>
    </row>
    <row r="641" spans="1:29" ht="39.950000000000003" customHeight="1" x14ac:dyDescent="0.45">
      <c r="A641" s="156"/>
      <c r="B641" s="158"/>
      <c r="C641" s="63">
        <v>638</v>
      </c>
      <c r="D641" s="84" t="s">
        <v>1181</v>
      </c>
      <c r="E641" s="105" t="s">
        <v>1182</v>
      </c>
      <c r="F641" s="50" t="s">
        <v>528</v>
      </c>
      <c r="G641" s="50" t="s">
        <v>40</v>
      </c>
      <c r="H641" s="93">
        <v>155.69</v>
      </c>
      <c r="I641" s="32"/>
      <c r="J641" s="38">
        <f t="shared" si="20"/>
        <v>0</v>
      </c>
      <c r="K641" s="39" t="str">
        <f t="shared" si="19"/>
        <v>OK</v>
      </c>
      <c r="L641" s="57"/>
      <c r="M641" s="57"/>
      <c r="N641" s="57"/>
      <c r="O641" s="57"/>
      <c r="P641" s="57"/>
      <c r="Q641" s="57"/>
      <c r="R641" s="57"/>
      <c r="S641" s="57"/>
      <c r="T641" s="57"/>
      <c r="U641" s="57"/>
      <c r="V641" s="57"/>
      <c r="W641" s="57"/>
      <c r="X641" s="46"/>
      <c r="Y641" s="46"/>
      <c r="Z641" s="46"/>
      <c r="AA641" s="46"/>
      <c r="AB641" s="46"/>
      <c r="AC641" s="46"/>
    </row>
    <row r="642" spans="1:29" ht="39.950000000000003" customHeight="1" x14ac:dyDescent="0.45">
      <c r="A642" s="139">
        <v>12</v>
      </c>
      <c r="B642" s="142" t="s">
        <v>1183</v>
      </c>
      <c r="C642" s="67">
        <v>639</v>
      </c>
      <c r="D642" s="78" t="s">
        <v>420</v>
      </c>
      <c r="E642" s="107" t="s">
        <v>1184</v>
      </c>
      <c r="F642" s="51" t="s">
        <v>99</v>
      </c>
      <c r="G642" s="51" t="s">
        <v>421</v>
      </c>
      <c r="H642" s="95">
        <v>86.66</v>
      </c>
      <c r="I642" s="32"/>
      <c r="J642" s="38">
        <f t="shared" si="20"/>
        <v>0</v>
      </c>
      <c r="K642" s="39" t="str">
        <f t="shared" si="19"/>
        <v>OK</v>
      </c>
      <c r="L642" s="57"/>
      <c r="M642" s="57"/>
      <c r="N642" s="57"/>
      <c r="O642" s="57"/>
      <c r="P642" s="57"/>
      <c r="Q642" s="57"/>
      <c r="R642" s="57"/>
      <c r="S642" s="57"/>
      <c r="T642" s="57"/>
      <c r="U642" s="57"/>
      <c r="V642" s="57"/>
      <c r="W642" s="57"/>
      <c r="X642" s="46"/>
      <c r="Y642" s="46"/>
      <c r="Z642" s="46"/>
      <c r="AA642" s="46"/>
      <c r="AB642" s="46"/>
      <c r="AC642" s="46"/>
    </row>
    <row r="643" spans="1:29" ht="39.950000000000003" customHeight="1" x14ac:dyDescent="0.45">
      <c r="A643" s="140"/>
      <c r="B643" s="143"/>
      <c r="C643" s="67">
        <v>640</v>
      </c>
      <c r="D643" s="78" t="s">
        <v>422</v>
      </c>
      <c r="E643" s="107" t="s">
        <v>1184</v>
      </c>
      <c r="F643" s="51" t="s">
        <v>99</v>
      </c>
      <c r="G643" s="51" t="s">
        <v>421</v>
      </c>
      <c r="H643" s="95">
        <v>106.86</v>
      </c>
      <c r="I643" s="32"/>
      <c r="J643" s="38">
        <f t="shared" si="20"/>
        <v>0</v>
      </c>
      <c r="K643" s="39" t="str">
        <f t="shared" si="19"/>
        <v>OK</v>
      </c>
      <c r="L643" s="57"/>
      <c r="M643" s="57"/>
      <c r="N643" s="57"/>
      <c r="O643" s="57"/>
      <c r="P643" s="57"/>
      <c r="Q643" s="57"/>
      <c r="R643" s="57"/>
      <c r="S643" s="57"/>
      <c r="T643" s="57"/>
      <c r="U643" s="57"/>
      <c r="V643" s="57"/>
      <c r="W643" s="57"/>
      <c r="X643" s="46"/>
      <c r="Y643" s="46"/>
      <c r="Z643" s="46"/>
      <c r="AA643" s="46"/>
      <c r="AB643" s="46"/>
      <c r="AC643" s="46"/>
    </row>
    <row r="644" spans="1:29" ht="39.950000000000003" customHeight="1" x14ac:dyDescent="0.45">
      <c r="A644" s="140"/>
      <c r="B644" s="143"/>
      <c r="C644" s="67">
        <v>641</v>
      </c>
      <c r="D644" s="78" t="s">
        <v>423</v>
      </c>
      <c r="E644" s="107" t="s">
        <v>1184</v>
      </c>
      <c r="F644" s="51" t="s">
        <v>99</v>
      </c>
      <c r="G644" s="51" t="s">
        <v>421</v>
      </c>
      <c r="H644" s="95">
        <v>86.41</v>
      </c>
      <c r="I644" s="32"/>
      <c r="J644" s="38">
        <f t="shared" si="20"/>
        <v>0</v>
      </c>
      <c r="K644" s="39" t="str">
        <f t="shared" si="19"/>
        <v>OK</v>
      </c>
      <c r="L644" s="57"/>
      <c r="M644" s="57"/>
      <c r="N644" s="57"/>
      <c r="O644" s="57"/>
      <c r="P644" s="57"/>
      <c r="Q644" s="57"/>
      <c r="R644" s="57"/>
      <c r="S644" s="57"/>
      <c r="T644" s="57"/>
      <c r="U644" s="57"/>
      <c r="V644" s="57"/>
      <c r="W644" s="57"/>
      <c r="X644" s="46"/>
      <c r="Y644" s="46"/>
      <c r="Z644" s="46"/>
      <c r="AA644" s="46"/>
      <c r="AB644" s="46"/>
      <c r="AC644" s="46"/>
    </row>
    <row r="645" spans="1:29" ht="39.950000000000003" customHeight="1" x14ac:dyDescent="0.45">
      <c r="A645" s="141"/>
      <c r="B645" s="144"/>
      <c r="C645" s="68">
        <v>642</v>
      </c>
      <c r="D645" s="78" t="s">
        <v>1185</v>
      </c>
      <c r="E645" s="107" t="s">
        <v>1186</v>
      </c>
      <c r="F645" s="52" t="s">
        <v>528</v>
      </c>
      <c r="G645" s="52" t="s">
        <v>40</v>
      </c>
      <c r="H645" s="96">
        <v>118.32</v>
      </c>
      <c r="I645" s="32"/>
      <c r="J645" s="38">
        <f t="shared" si="20"/>
        <v>0</v>
      </c>
      <c r="K645" s="39" t="str">
        <f t="shared" ref="K645:K648" si="21">IF(J645&lt;0,"ATENÇÃO","OK")</f>
        <v>OK</v>
      </c>
      <c r="L645" s="57"/>
      <c r="M645" s="57"/>
      <c r="N645" s="57"/>
      <c r="O645" s="57"/>
      <c r="P645" s="57"/>
      <c r="Q645" s="57"/>
      <c r="R645" s="57"/>
      <c r="S645" s="57"/>
      <c r="T645" s="57"/>
      <c r="U645" s="57"/>
      <c r="V645" s="57"/>
      <c r="W645" s="57"/>
      <c r="X645" s="46"/>
      <c r="Y645" s="46"/>
      <c r="Z645" s="46"/>
      <c r="AA645" s="46"/>
      <c r="AB645" s="46"/>
      <c r="AC645" s="46"/>
    </row>
    <row r="646" spans="1:29" ht="39.950000000000003" customHeight="1" x14ac:dyDescent="0.45">
      <c r="A646" s="70">
        <v>13</v>
      </c>
      <c r="B646" s="119" t="s">
        <v>922</v>
      </c>
      <c r="C646" s="63">
        <v>643</v>
      </c>
      <c r="D646" s="91" t="s">
        <v>1187</v>
      </c>
      <c r="E646" s="117" t="s">
        <v>1188</v>
      </c>
      <c r="F646" s="64" t="s">
        <v>35</v>
      </c>
      <c r="G646" s="64" t="s">
        <v>40</v>
      </c>
      <c r="H646" s="93">
        <v>24.79</v>
      </c>
      <c r="I646" s="32"/>
      <c r="J646" s="38">
        <f t="shared" si="20"/>
        <v>0</v>
      </c>
      <c r="K646" s="39" t="str">
        <f t="shared" si="21"/>
        <v>OK</v>
      </c>
      <c r="L646" s="57"/>
      <c r="M646" s="57"/>
      <c r="N646" s="57"/>
      <c r="O646" s="57"/>
      <c r="P646" s="57"/>
      <c r="Q646" s="57"/>
      <c r="R646" s="57"/>
      <c r="S646" s="57"/>
      <c r="T646" s="57"/>
      <c r="U646" s="57"/>
      <c r="V646" s="57"/>
      <c r="W646" s="57"/>
      <c r="X646" s="46"/>
      <c r="Y646" s="46"/>
      <c r="Z646" s="46"/>
      <c r="AA646" s="46"/>
      <c r="AB646" s="46"/>
      <c r="AC646" s="46"/>
    </row>
    <row r="647" spans="1:29" ht="39.950000000000003" customHeight="1" x14ac:dyDescent="0.45">
      <c r="A647" s="71">
        <v>14</v>
      </c>
      <c r="B647" s="120" t="s">
        <v>626</v>
      </c>
      <c r="C647" s="67">
        <v>644</v>
      </c>
      <c r="D647" s="78" t="s">
        <v>1189</v>
      </c>
      <c r="E647" s="107" t="s">
        <v>1190</v>
      </c>
      <c r="F647" s="52" t="s">
        <v>35</v>
      </c>
      <c r="G647" s="52" t="s">
        <v>40</v>
      </c>
      <c r="H647" s="96">
        <v>214</v>
      </c>
      <c r="I647" s="32"/>
      <c r="J647" s="38">
        <f t="shared" si="20"/>
        <v>0</v>
      </c>
      <c r="K647" s="39" t="str">
        <f t="shared" si="21"/>
        <v>OK</v>
      </c>
      <c r="L647" s="57"/>
      <c r="M647" s="57"/>
      <c r="N647" s="57"/>
      <c r="O647" s="57"/>
      <c r="P647" s="57"/>
      <c r="Q647" s="57"/>
      <c r="R647" s="57"/>
      <c r="S647" s="57"/>
      <c r="T647" s="57"/>
      <c r="U647" s="57"/>
      <c r="V647" s="57"/>
      <c r="W647" s="57"/>
      <c r="X647" s="46"/>
      <c r="Y647" s="46"/>
      <c r="Z647" s="46"/>
      <c r="AA647" s="46"/>
      <c r="AB647" s="46"/>
      <c r="AC647" s="46"/>
    </row>
    <row r="648" spans="1:29" ht="39.950000000000003" customHeight="1" x14ac:dyDescent="0.45">
      <c r="A648" s="70">
        <v>15</v>
      </c>
      <c r="B648" s="119" t="s">
        <v>830</v>
      </c>
      <c r="C648" s="66">
        <v>645</v>
      </c>
      <c r="D648" s="75" t="s">
        <v>1204</v>
      </c>
      <c r="E648" s="104" t="s">
        <v>1191</v>
      </c>
      <c r="F648" s="50" t="s">
        <v>35</v>
      </c>
      <c r="G648" s="50" t="s">
        <v>40</v>
      </c>
      <c r="H648" s="93">
        <v>334.98</v>
      </c>
      <c r="I648" s="32"/>
      <c r="J648" s="38">
        <f t="shared" si="20"/>
        <v>0</v>
      </c>
      <c r="K648" s="39" t="str">
        <f t="shared" si="21"/>
        <v>OK</v>
      </c>
      <c r="L648" s="57"/>
      <c r="M648" s="57"/>
      <c r="N648" s="57"/>
      <c r="O648" s="57"/>
      <c r="P648" s="57"/>
      <c r="Q648" s="57"/>
      <c r="R648" s="57"/>
      <c r="S648" s="57"/>
      <c r="T648" s="57"/>
      <c r="U648" s="57"/>
      <c r="V648" s="57"/>
      <c r="W648" s="57"/>
      <c r="X648" s="46"/>
      <c r="Y648" s="46"/>
      <c r="Z648" s="46"/>
      <c r="AA648" s="46"/>
      <c r="AB648" s="46"/>
      <c r="AC648" s="46"/>
    </row>
    <row r="649" spans="1:29" ht="39.950000000000003" customHeight="1" x14ac:dyDescent="0.45">
      <c r="H649" s="43">
        <f>SUM(H4:H648)</f>
        <v>71754.81</v>
      </c>
    </row>
  </sheetData>
  <mergeCells count="46">
    <mergeCell ref="A642:A645"/>
    <mergeCell ref="B642:B645"/>
    <mergeCell ref="A566:A584"/>
    <mergeCell ref="B566:B584"/>
    <mergeCell ref="A585:A620"/>
    <mergeCell ref="B585:B620"/>
    <mergeCell ref="A621:A641"/>
    <mergeCell ref="B621:B641"/>
    <mergeCell ref="A4:A92"/>
    <mergeCell ref="B4:B92"/>
    <mergeCell ref="A93:A147"/>
    <mergeCell ref="B93:B147"/>
    <mergeCell ref="A148:A182"/>
    <mergeCell ref="B160:B182"/>
    <mergeCell ref="AC1:AC2"/>
    <mergeCell ref="X1:X2"/>
    <mergeCell ref="Y1:Y2"/>
    <mergeCell ref="Z1:Z2"/>
    <mergeCell ref="AA1:AA2"/>
    <mergeCell ref="AB1:AB2"/>
    <mergeCell ref="W1:W2"/>
    <mergeCell ref="A2:K2"/>
    <mergeCell ref="S1:S2"/>
    <mergeCell ref="L1:L2"/>
    <mergeCell ref="T1:T2"/>
    <mergeCell ref="A1:C1"/>
    <mergeCell ref="V1:V2"/>
    <mergeCell ref="D1:H1"/>
    <mergeCell ref="U1:U2"/>
    <mergeCell ref="M1:M2"/>
    <mergeCell ref="N1:N2"/>
    <mergeCell ref="O1:O2"/>
    <mergeCell ref="P1:P2"/>
    <mergeCell ref="Q1:Q2"/>
    <mergeCell ref="R1:R2"/>
    <mergeCell ref="I1:K1"/>
    <mergeCell ref="A352:A486"/>
    <mergeCell ref="B352:B486"/>
    <mergeCell ref="A487:A565"/>
    <mergeCell ref="B487:B565"/>
    <mergeCell ref="A183:A258"/>
    <mergeCell ref="B183:B258"/>
    <mergeCell ref="A259:A302"/>
    <mergeCell ref="B259:B302"/>
    <mergeCell ref="A303:A351"/>
    <mergeCell ref="B303:B351"/>
  </mergeCells>
  <conditionalFormatting sqref="W4:W560">
    <cfRule type="cellIs" dxfId="35" priority="4" stopIfTrue="1" operator="greaterThan">
      <formula>0</formula>
    </cfRule>
    <cfRule type="cellIs" dxfId="34" priority="5" stopIfTrue="1" operator="greaterThan">
      <formula>0</formula>
    </cfRule>
    <cfRule type="cellIs" dxfId="33" priority="6" stopIfTrue="1" operator="greaterThan">
      <formula>0</formula>
    </cfRule>
  </conditionalFormatting>
  <conditionalFormatting sqref="L4:V560">
    <cfRule type="cellIs" dxfId="32" priority="1" stopIfTrue="1" operator="greaterThan">
      <formula>0</formula>
    </cfRule>
    <cfRule type="cellIs" dxfId="31" priority="2" stopIfTrue="1" operator="greaterThan">
      <formula>0</formula>
    </cfRule>
    <cfRule type="cellIs" dxfId="30" priority="3" stopIfTrue="1" operator="greaterThan">
      <formula>0</formula>
    </cfRule>
  </conditionalFormatting>
  <hyperlinks>
    <hyperlink ref="D577" r:id="rId1" display="https://www.havan.com.br/mangueira-para-gas-de-cozinha-glp-1-20m-durin-05207.html" xr:uid="{00000000-0004-0000-0400-000000000000}"/>
  </hyperlinks>
  <pageMargins left="0.511811024" right="0.511811024" top="0.78740157499999996" bottom="0.78740157499999996" header="0.31496062000000002" footer="0.3149606200000000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49"/>
  <sheetViews>
    <sheetView topLeftCell="H46" zoomScale="90" zoomScaleNormal="90" workbookViewId="0">
      <selection activeCell="Q7" sqref="Q7"/>
    </sheetView>
  </sheetViews>
  <sheetFormatPr defaultColWidth="9.73046875" defaultRowHeight="39.950000000000003" customHeight="1" x14ac:dyDescent="0.45"/>
  <cols>
    <col min="1" max="1" width="7" style="55" customWidth="1"/>
    <col min="2" max="2" width="38.59765625" style="1" customWidth="1"/>
    <col min="3" max="3" width="9.59765625" style="53" customWidth="1"/>
    <col min="4" max="4" width="55.265625" style="92" customWidth="1"/>
    <col min="5" max="5" width="19.3984375" style="118" customWidth="1"/>
    <col min="6" max="6" width="10" style="1" customWidth="1"/>
    <col min="7" max="7" width="16.73046875" style="1" customWidth="1"/>
    <col min="8" max="8" width="12.73046875" style="43" bestFit="1" customWidth="1"/>
    <col min="9" max="9" width="13.86328125" style="17" customWidth="1"/>
    <col min="10" max="10" width="13.265625" style="41" customWidth="1"/>
    <col min="11" max="11" width="12.59765625" style="18" customWidth="1"/>
    <col min="12" max="21" width="13.73046875" style="19" customWidth="1"/>
    <col min="22" max="27" width="13.73046875" style="15" customWidth="1"/>
    <col min="28" max="16384" width="9.73046875" style="15"/>
  </cols>
  <sheetData>
    <row r="1" spans="1:27" ht="39.950000000000003" customHeight="1" x14ac:dyDescent="0.45">
      <c r="A1" s="161" t="s">
        <v>509</v>
      </c>
      <c r="B1" s="161"/>
      <c r="C1" s="161"/>
      <c r="D1" s="161" t="s">
        <v>459</v>
      </c>
      <c r="E1" s="161"/>
      <c r="F1" s="161"/>
      <c r="G1" s="161"/>
      <c r="H1" s="161"/>
      <c r="I1" s="161" t="s">
        <v>510</v>
      </c>
      <c r="J1" s="161"/>
      <c r="K1" s="161"/>
      <c r="L1" s="162" t="s">
        <v>1240</v>
      </c>
      <c r="M1" s="160" t="s">
        <v>1241</v>
      </c>
      <c r="N1" s="160" t="s">
        <v>1242</v>
      </c>
      <c r="O1" s="160" t="s">
        <v>1243</v>
      </c>
      <c r="P1" s="160" t="s">
        <v>1244</v>
      </c>
      <c r="Q1" s="160" t="s">
        <v>1245</v>
      </c>
      <c r="R1" s="160" t="s">
        <v>1246</v>
      </c>
      <c r="S1" s="160" t="s">
        <v>1279</v>
      </c>
      <c r="T1" s="160" t="s">
        <v>1280</v>
      </c>
      <c r="U1" s="160" t="s">
        <v>1281</v>
      </c>
      <c r="V1" s="162" t="s">
        <v>1282</v>
      </c>
      <c r="W1" s="162" t="s">
        <v>1283</v>
      </c>
      <c r="X1" s="160" t="s">
        <v>508</v>
      </c>
      <c r="Y1" s="160" t="s">
        <v>508</v>
      </c>
      <c r="Z1" s="160" t="s">
        <v>508</v>
      </c>
      <c r="AA1" s="160" t="s">
        <v>508</v>
      </c>
    </row>
    <row r="2" spans="1:27" ht="39.950000000000003" customHeight="1" x14ac:dyDescent="0.45">
      <c r="A2" s="161" t="s">
        <v>461</v>
      </c>
      <c r="B2" s="161"/>
      <c r="C2" s="161"/>
      <c r="D2" s="161"/>
      <c r="E2" s="161"/>
      <c r="F2" s="161"/>
      <c r="G2" s="161"/>
      <c r="H2" s="161"/>
      <c r="I2" s="161"/>
      <c r="J2" s="161"/>
      <c r="K2" s="161"/>
      <c r="L2" s="162"/>
      <c r="M2" s="160"/>
      <c r="N2" s="160"/>
      <c r="O2" s="160"/>
      <c r="P2" s="160"/>
      <c r="Q2" s="160"/>
      <c r="R2" s="160"/>
      <c r="S2" s="160"/>
      <c r="T2" s="160"/>
      <c r="U2" s="160"/>
      <c r="V2" s="162"/>
      <c r="W2" s="162"/>
      <c r="X2" s="160"/>
      <c r="Y2" s="160"/>
      <c r="Z2" s="160"/>
      <c r="AA2" s="160"/>
    </row>
    <row r="3" spans="1:27" s="16" customFormat="1" ht="39.950000000000003" customHeight="1" x14ac:dyDescent="0.35">
      <c r="A3" s="59" t="s">
        <v>511</v>
      </c>
      <c r="B3" s="61" t="s">
        <v>462</v>
      </c>
      <c r="C3" s="60" t="s">
        <v>512</v>
      </c>
      <c r="D3" s="72" t="s">
        <v>463</v>
      </c>
      <c r="E3" s="72" t="s">
        <v>464</v>
      </c>
      <c r="F3" s="61" t="s">
        <v>4</v>
      </c>
      <c r="G3" s="61" t="s">
        <v>465</v>
      </c>
      <c r="H3" s="62" t="s">
        <v>513</v>
      </c>
      <c r="I3" s="61" t="s">
        <v>1192</v>
      </c>
      <c r="J3" s="121" t="s">
        <v>0</v>
      </c>
      <c r="K3" s="122" t="s">
        <v>2</v>
      </c>
      <c r="L3" s="135">
        <v>43899</v>
      </c>
      <c r="M3" s="127">
        <v>43900</v>
      </c>
      <c r="N3" s="127">
        <v>43900</v>
      </c>
      <c r="O3" s="127">
        <v>43902</v>
      </c>
      <c r="P3" s="127">
        <v>43906</v>
      </c>
      <c r="Q3" s="127">
        <v>43908</v>
      </c>
      <c r="R3" s="127">
        <v>43910</v>
      </c>
      <c r="S3" s="127">
        <v>44103</v>
      </c>
      <c r="T3" s="127">
        <v>44141</v>
      </c>
      <c r="U3" s="127">
        <v>44141</v>
      </c>
      <c r="V3" s="135">
        <v>44160</v>
      </c>
      <c r="W3" s="135">
        <v>44167</v>
      </c>
      <c r="X3" s="37" t="s">
        <v>1</v>
      </c>
      <c r="Y3" s="37" t="s">
        <v>1</v>
      </c>
      <c r="Z3" s="37" t="s">
        <v>1</v>
      </c>
      <c r="AA3" s="37" t="s">
        <v>1</v>
      </c>
    </row>
    <row r="4" spans="1:27" ht="39.950000000000003" customHeight="1" x14ac:dyDescent="0.45">
      <c r="A4" s="145">
        <v>1</v>
      </c>
      <c r="B4" s="148" t="s">
        <v>514</v>
      </c>
      <c r="C4" s="63">
        <v>1</v>
      </c>
      <c r="D4" s="73" t="s">
        <v>515</v>
      </c>
      <c r="E4" s="102" t="s">
        <v>516</v>
      </c>
      <c r="F4" s="64" t="s">
        <v>228</v>
      </c>
      <c r="G4" s="64" t="s">
        <v>40</v>
      </c>
      <c r="H4" s="93">
        <v>2.2000000000000002</v>
      </c>
      <c r="I4" s="32"/>
      <c r="J4" s="38">
        <f>I4-(SUM(L4:AA4))</f>
        <v>0</v>
      </c>
      <c r="K4" s="39" t="str">
        <f>IF(J4&lt;0,"ATENÇÃO","OK")</f>
        <v>OK</v>
      </c>
      <c r="L4" s="128"/>
      <c r="M4" s="128"/>
      <c r="N4" s="128"/>
      <c r="O4" s="128"/>
      <c r="P4" s="128"/>
      <c r="Q4" s="128"/>
      <c r="R4" s="128"/>
      <c r="S4" s="128"/>
      <c r="T4" s="128"/>
      <c r="U4" s="128"/>
      <c r="V4" s="46"/>
      <c r="W4" s="46"/>
      <c r="X4" s="46"/>
      <c r="Y4" s="46"/>
      <c r="Z4" s="46"/>
      <c r="AA4" s="46"/>
    </row>
    <row r="5" spans="1:27" ht="39.950000000000003" customHeight="1" x14ac:dyDescent="0.45">
      <c r="A5" s="146"/>
      <c r="B5" s="149"/>
      <c r="C5" s="65">
        <v>2</v>
      </c>
      <c r="D5" s="74" t="s">
        <v>39</v>
      </c>
      <c r="E5" s="103" t="s">
        <v>517</v>
      </c>
      <c r="F5" s="48" t="s">
        <v>35</v>
      </c>
      <c r="G5" s="48" t="s">
        <v>40</v>
      </c>
      <c r="H5" s="94">
        <v>0.52</v>
      </c>
      <c r="I5" s="32">
        <v>10</v>
      </c>
      <c r="J5" s="38">
        <f>I5-(SUM(L5:AA5))</f>
        <v>0</v>
      </c>
      <c r="K5" s="39" t="str">
        <f t="shared" ref="K5:K68" si="0">IF(J5&lt;0,"ATENÇÃO","OK")</f>
        <v>OK</v>
      </c>
      <c r="L5" s="128"/>
      <c r="M5" s="128"/>
      <c r="N5" s="128">
        <v>10</v>
      </c>
      <c r="O5" s="128"/>
      <c r="P5" s="128"/>
      <c r="Q5" s="128"/>
      <c r="R5" s="128"/>
      <c r="S5" s="128"/>
      <c r="T5" s="128"/>
      <c r="U5" s="128"/>
      <c r="V5" s="46"/>
      <c r="W5" s="46"/>
      <c r="X5" s="46"/>
      <c r="Y5" s="46"/>
      <c r="Z5" s="46"/>
      <c r="AA5" s="46"/>
    </row>
    <row r="6" spans="1:27" ht="39.950000000000003" customHeight="1" x14ac:dyDescent="0.45">
      <c r="A6" s="146"/>
      <c r="B6" s="149"/>
      <c r="C6" s="65">
        <v>3</v>
      </c>
      <c r="D6" s="74" t="s">
        <v>41</v>
      </c>
      <c r="E6" s="103" t="s">
        <v>518</v>
      </c>
      <c r="F6" s="48" t="s">
        <v>35</v>
      </c>
      <c r="G6" s="48" t="s">
        <v>40</v>
      </c>
      <c r="H6" s="94">
        <v>0.42</v>
      </c>
      <c r="I6" s="32">
        <v>10</v>
      </c>
      <c r="J6" s="38">
        <f>I6-(SUM(L6:AA6))</f>
        <v>0</v>
      </c>
      <c r="K6" s="39" t="str">
        <f t="shared" si="0"/>
        <v>OK</v>
      </c>
      <c r="L6" s="128"/>
      <c r="M6" s="128"/>
      <c r="N6" s="128">
        <v>10</v>
      </c>
      <c r="O6" s="128"/>
      <c r="P6" s="128"/>
      <c r="Q6" s="128"/>
      <c r="R6" s="128"/>
      <c r="S6" s="128"/>
      <c r="T6" s="128"/>
      <c r="U6" s="128"/>
      <c r="V6" s="46"/>
      <c r="W6" s="46"/>
      <c r="X6" s="46"/>
      <c r="Y6" s="46"/>
      <c r="Z6" s="46"/>
      <c r="AA6" s="46"/>
    </row>
    <row r="7" spans="1:27" ht="39.950000000000003" customHeight="1" x14ac:dyDescent="0.45">
      <c r="A7" s="146"/>
      <c r="B7" s="149"/>
      <c r="C7" s="65">
        <v>4</v>
      </c>
      <c r="D7" s="74" t="s">
        <v>42</v>
      </c>
      <c r="E7" s="103" t="s">
        <v>519</v>
      </c>
      <c r="F7" s="48" t="s">
        <v>35</v>
      </c>
      <c r="G7" s="48" t="s">
        <v>40</v>
      </c>
      <c r="H7" s="94">
        <v>35.479999999999997</v>
      </c>
      <c r="I7" s="32">
        <v>1</v>
      </c>
      <c r="J7" s="38">
        <f>I7-(SUM(L7:AA7))</f>
        <v>0</v>
      </c>
      <c r="K7" s="39" t="str">
        <f t="shared" si="0"/>
        <v>OK</v>
      </c>
      <c r="L7" s="128"/>
      <c r="M7" s="128"/>
      <c r="N7" s="128">
        <v>1</v>
      </c>
      <c r="O7" s="128"/>
      <c r="P7" s="128"/>
      <c r="Q7" s="128"/>
      <c r="R7" s="128"/>
      <c r="S7" s="128"/>
      <c r="T7" s="128"/>
      <c r="U7" s="128"/>
      <c r="V7" s="46"/>
      <c r="W7" s="46"/>
      <c r="X7" s="46"/>
      <c r="Y7" s="46"/>
      <c r="Z7" s="46"/>
      <c r="AA7" s="46"/>
    </row>
    <row r="8" spans="1:27" ht="39.950000000000003" customHeight="1" x14ac:dyDescent="0.45">
      <c r="A8" s="146"/>
      <c r="B8" s="149"/>
      <c r="C8" s="65">
        <v>5</v>
      </c>
      <c r="D8" s="74" t="s">
        <v>43</v>
      </c>
      <c r="E8" s="103" t="s">
        <v>520</v>
      </c>
      <c r="F8" s="48" t="s">
        <v>44</v>
      </c>
      <c r="G8" s="48" t="s">
        <v>40</v>
      </c>
      <c r="H8" s="94">
        <v>11.42</v>
      </c>
      <c r="I8" s="32">
        <v>1</v>
      </c>
      <c r="J8" s="38">
        <f>I8-(SUM(L8:AA8))</f>
        <v>0</v>
      </c>
      <c r="K8" s="39" t="str">
        <f t="shared" si="0"/>
        <v>OK</v>
      </c>
      <c r="L8" s="128"/>
      <c r="M8" s="128"/>
      <c r="N8" s="128">
        <v>1</v>
      </c>
      <c r="O8" s="128"/>
      <c r="P8" s="128"/>
      <c r="Q8" s="128"/>
      <c r="R8" s="128"/>
      <c r="S8" s="128"/>
      <c r="T8" s="128"/>
      <c r="U8" s="128"/>
      <c r="V8" s="46"/>
      <c r="W8" s="46"/>
      <c r="X8" s="46"/>
      <c r="Y8" s="46"/>
      <c r="Z8" s="46"/>
      <c r="AA8" s="46"/>
    </row>
    <row r="9" spans="1:27" ht="39.950000000000003" customHeight="1" x14ac:dyDescent="0.45">
      <c r="A9" s="146"/>
      <c r="B9" s="149"/>
      <c r="C9" s="65">
        <v>6</v>
      </c>
      <c r="D9" s="74" t="s">
        <v>521</v>
      </c>
      <c r="E9" s="103" t="s">
        <v>522</v>
      </c>
      <c r="F9" s="64" t="s">
        <v>31</v>
      </c>
      <c r="G9" s="64" t="s">
        <v>40</v>
      </c>
      <c r="H9" s="93">
        <v>254.89</v>
      </c>
      <c r="I9" s="32"/>
      <c r="J9" s="38">
        <f>I9-(SUM(L9:AA9))</f>
        <v>0</v>
      </c>
      <c r="K9" s="39" t="str">
        <f t="shared" si="0"/>
        <v>OK</v>
      </c>
      <c r="L9" s="128"/>
      <c r="M9" s="128"/>
      <c r="N9" s="128"/>
      <c r="O9" s="128"/>
      <c r="P9" s="128"/>
      <c r="Q9" s="128"/>
      <c r="R9" s="128"/>
      <c r="S9" s="128"/>
      <c r="T9" s="128"/>
      <c r="U9" s="128"/>
      <c r="V9" s="46"/>
      <c r="W9" s="46"/>
      <c r="X9" s="46"/>
      <c r="Y9" s="46"/>
      <c r="Z9" s="46"/>
      <c r="AA9" s="46"/>
    </row>
    <row r="10" spans="1:27" ht="39.950000000000003" customHeight="1" x14ac:dyDescent="0.45">
      <c r="A10" s="146"/>
      <c r="B10" s="149"/>
      <c r="C10" s="63">
        <v>7</v>
      </c>
      <c r="D10" s="75" t="s">
        <v>45</v>
      </c>
      <c r="E10" s="104" t="s">
        <v>523</v>
      </c>
      <c r="F10" s="49" t="s">
        <v>44</v>
      </c>
      <c r="G10" s="49" t="s">
        <v>40</v>
      </c>
      <c r="H10" s="94">
        <v>14.56</v>
      </c>
      <c r="I10" s="32">
        <v>1</v>
      </c>
      <c r="J10" s="38">
        <f>I10-(SUM(L10:AA10))</f>
        <v>0</v>
      </c>
      <c r="K10" s="39" t="str">
        <f t="shared" si="0"/>
        <v>OK</v>
      </c>
      <c r="L10" s="128"/>
      <c r="M10" s="128"/>
      <c r="N10" s="128">
        <v>1</v>
      </c>
      <c r="O10" s="128"/>
      <c r="P10" s="128"/>
      <c r="Q10" s="128"/>
      <c r="R10" s="128"/>
      <c r="S10" s="128"/>
      <c r="T10" s="128"/>
      <c r="U10" s="128"/>
      <c r="V10" s="46"/>
      <c r="W10" s="46"/>
      <c r="X10" s="46"/>
      <c r="Y10" s="46"/>
      <c r="Z10" s="46"/>
      <c r="AA10" s="46"/>
    </row>
    <row r="11" spans="1:27" ht="39.950000000000003" customHeight="1" x14ac:dyDescent="0.45">
      <c r="A11" s="146"/>
      <c r="B11" s="149"/>
      <c r="C11" s="63">
        <v>8</v>
      </c>
      <c r="D11" s="75" t="s">
        <v>101</v>
      </c>
      <c r="E11" s="104" t="s">
        <v>524</v>
      </c>
      <c r="F11" s="49" t="s">
        <v>99</v>
      </c>
      <c r="G11" s="49" t="s">
        <v>40</v>
      </c>
      <c r="H11" s="94">
        <v>0.06</v>
      </c>
      <c r="I11" s="32"/>
      <c r="J11" s="38">
        <f>I11-(SUM(L11:AA11))</f>
        <v>0</v>
      </c>
      <c r="K11" s="39" t="str">
        <f t="shared" si="0"/>
        <v>OK</v>
      </c>
      <c r="L11" s="128"/>
      <c r="M11" s="128"/>
      <c r="N11" s="128"/>
      <c r="O11" s="128"/>
      <c r="P11" s="128"/>
      <c r="Q11" s="128"/>
      <c r="R11" s="128"/>
      <c r="S11" s="128"/>
      <c r="T11" s="128"/>
      <c r="U11" s="128"/>
      <c r="V11" s="46"/>
      <c r="W11" s="46"/>
      <c r="X11" s="46"/>
      <c r="Y11" s="46"/>
      <c r="Z11" s="46"/>
      <c r="AA11" s="46"/>
    </row>
    <row r="12" spans="1:27" ht="39.950000000000003" customHeight="1" x14ac:dyDescent="0.45">
      <c r="A12" s="146"/>
      <c r="B12" s="149"/>
      <c r="C12" s="63">
        <v>9</v>
      </c>
      <c r="D12" s="75" t="s">
        <v>98</v>
      </c>
      <c r="E12" s="104" t="s">
        <v>525</v>
      </c>
      <c r="F12" s="49" t="s">
        <v>99</v>
      </c>
      <c r="G12" s="49" t="s">
        <v>40</v>
      </c>
      <c r="H12" s="94">
        <v>3.92</v>
      </c>
      <c r="I12" s="32"/>
      <c r="J12" s="38">
        <f>I12-(SUM(L12:AA12))</f>
        <v>0</v>
      </c>
      <c r="K12" s="39" t="str">
        <f t="shared" si="0"/>
        <v>OK</v>
      </c>
      <c r="L12" s="128"/>
      <c r="M12" s="128"/>
      <c r="N12" s="128"/>
      <c r="O12" s="128"/>
      <c r="P12" s="128"/>
      <c r="Q12" s="128"/>
      <c r="R12" s="128"/>
      <c r="S12" s="128"/>
      <c r="T12" s="128"/>
      <c r="U12" s="128"/>
      <c r="V12" s="46"/>
      <c r="W12" s="46"/>
      <c r="X12" s="46"/>
      <c r="Y12" s="46"/>
      <c r="Z12" s="46"/>
      <c r="AA12" s="46"/>
    </row>
    <row r="13" spans="1:27" ht="39.950000000000003" customHeight="1" x14ac:dyDescent="0.45">
      <c r="A13" s="146"/>
      <c r="B13" s="149"/>
      <c r="C13" s="63">
        <v>10</v>
      </c>
      <c r="D13" s="75" t="s">
        <v>526</v>
      </c>
      <c r="E13" s="104" t="s">
        <v>527</v>
      </c>
      <c r="F13" s="50" t="s">
        <v>528</v>
      </c>
      <c r="G13" s="50" t="s">
        <v>40</v>
      </c>
      <c r="H13" s="93">
        <v>3.8</v>
      </c>
      <c r="I13" s="32"/>
      <c r="J13" s="38">
        <f>I13-(SUM(L13:AA13))</f>
        <v>0</v>
      </c>
      <c r="K13" s="39" t="str">
        <f t="shared" si="0"/>
        <v>OK</v>
      </c>
      <c r="L13" s="128"/>
      <c r="M13" s="128"/>
      <c r="N13" s="128"/>
      <c r="O13" s="128"/>
      <c r="P13" s="128"/>
      <c r="Q13" s="128"/>
      <c r="R13" s="128"/>
      <c r="S13" s="128"/>
      <c r="T13" s="128"/>
      <c r="U13" s="128"/>
      <c r="V13" s="46"/>
      <c r="W13" s="46"/>
      <c r="X13" s="46"/>
      <c r="Y13" s="46"/>
      <c r="Z13" s="46"/>
      <c r="AA13" s="46"/>
    </row>
    <row r="14" spans="1:27" ht="39.950000000000003" customHeight="1" x14ac:dyDescent="0.45">
      <c r="A14" s="146"/>
      <c r="B14" s="149"/>
      <c r="C14" s="65">
        <v>11</v>
      </c>
      <c r="D14" s="74" t="s">
        <v>46</v>
      </c>
      <c r="E14" s="103" t="s">
        <v>529</v>
      </c>
      <c r="F14" s="48" t="s">
        <v>35</v>
      </c>
      <c r="G14" s="48" t="s">
        <v>40</v>
      </c>
      <c r="H14" s="94">
        <v>0.03</v>
      </c>
      <c r="I14" s="32">
        <v>60</v>
      </c>
      <c r="J14" s="38">
        <f>I14-(SUM(L14:AA14))</f>
        <v>0</v>
      </c>
      <c r="K14" s="39" t="str">
        <f t="shared" si="0"/>
        <v>OK</v>
      </c>
      <c r="L14" s="128"/>
      <c r="M14" s="128"/>
      <c r="N14" s="128">
        <v>60</v>
      </c>
      <c r="O14" s="128"/>
      <c r="P14" s="128"/>
      <c r="Q14" s="128"/>
      <c r="R14" s="128"/>
      <c r="S14" s="128"/>
      <c r="T14" s="128"/>
      <c r="U14" s="128"/>
      <c r="V14" s="46"/>
      <c r="W14" s="46"/>
      <c r="X14" s="46"/>
      <c r="Y14" s="46"/>
      <c r="Z14" s="46"/>
      <c r="AA14" s="46"/>
    </row>
    <row r="15" spans="1:27" ht="39.950000000000003" customHeight="1" x14ac:dyDescent="0.45">
      <c r="A15" s="146"/>
      <c r="B15" s="149"/>
      <c r="C15" s="65">
        <v>12</v>
      </c>
      <c r="D15" s="74" t="s">
        <v>47</v>
      </c>
      <c r="E15" s="103" t="s">
        <v>530</v>
      </c>
      <c r="F15" s="48" t="s">
        <v>35</v>
      </c>
      <c r="G15" s="48" t="s">
        <v>40</v>
      </c>
      <c r="H15" s="94">
        <v>0.05</v>
      </c>
      <c r="I15" s="32">
        <v>60</v>
      </c>
      <c r="J15" s="38">
        <f>I15-(SUM(L15:AA15))</f>
        <v>0</v>
      </c>
      <c r="K15" s="39" t="str">
        <f t="shared" si="0"/>
        <v>OK</v>
      </c>
      <c r="L15" s="128"/>
      <c r="M15" s="128"/>
      <c r="N15" s="128">
        <v>60</v>
      </c>
      <c r="O15" s="128"/>
      <c r="P15" s="128"/>
      <c r="Q15" s="128"/>
      <c r="R15" s="128"/>
      <c r="S15" s="128"/>
      <c r="T15" s="128"/>
      <c r="U15" s="128"/>
      <c r="V15" s="46"/>
      <c r="W15" s="46"/>
      <c r="X15" s="46"/>
      <c r="Y15" s="46"/>
      <c r="Z15" s="46"/>
      <c r="AA15" s="46"/>
    </row>
    <row r="16" spans="1:27" ht="39.950000000000003" customHeight="1" x14ac:dyDescent="0.45">
      <c r="A16" s="146"/>
      <c r="B16" s="149"/>
      <c r="C16" s="65">
        <v>13</v>
      </c>
      <c r="D16" s="74" t="s">
        <v>48</v>
      </c>
      <c r="E16" s="103" t="s">
        <v>531</v>
      </c>
      <c r="F16" s="48" t="s">
        <v>35</v>
      </c>
      <c r="G16" s="48" t="s">
        <v>40</v>
      </c>
      <c r="H16" s="94">
        <v>0.08</v>
      </c>
      <c r="I16" s="32">
        <v>30</v>
      </c>
      <c r="J16" s="38">
        <f>I16-(SUM(L16:AA16))</f>
        <v>0</v>
      </c>
      <c r="K16" s="39" t="str">
        <f t="shared" si="0"/>
        <v>OK</v>
      </c>
      <c r="L16" s="128"/>
      <c r="M16" s="128"/>
      <c r="N16" s="128">
        <v>30</v>
      </c>
      <c r="O16" s="128"/>
      <c r="P16" s="128"/>
      <c r="Q16" s="128"/>
      <c r="R16" s="128"/>
      <c r="S16" s="128"/>
      <c r="T16" s="128"/>
      <c r="U16" s="128"/>
      <c r="V16" s="46"/>
      <c r="W16" s="46"/>
      <c r="X16" s="46"/>
      <c r="Y16" s="46"/>
      <c r="Z16" s="46"/>
      <c r="AA16" s="46"/>
    </row>
    <row r="17" spans="1:27" ht="39.950000000000003" customHeight="1" x14ac:dyDescent="0.45">
      <c r="A17" s="146"/>
      <c r="B17" s="149"/>
      <c r="C17" s="65">
        <v>14</v>
      </c>
      <c r="D17" s="74" t="s">
        <v>49</v>
      </c>
      <c r="E17" s="103" t="s">
        <v>532</v>
      </c>
      <c r="F17" s="48" t="s">
        <v>35</v>
      </c>
      <c r="G17" s="48" t="s">
        <v>40</v>
      </c>
      <c r="H17" s="94">
        <v>0.03</v>
      </c>
      <c r="I17" s="32">
        <v>30</v>
      </c>
      <c r="J17" s="38">
        <f>I17-(SUM(L17:AA17))</f>
        <v>0</v>
      </c>
      <c r="K17" s="39" t="str">
        <f t="shared" si="0"/>
        <v>OK</v>
      </c>
      <c r="L17" s="128"/>
      <c r="M17" s="128"/>
      <c r="N17" s="128">
        <v>30</v>
      </c>
      <c r="O17" s="128"/>
      <c r="P17" s="128"/>
      <c r="Q17" s="128"/>
      <c r="R17" s="128"/>
      <c r="S17" s="128"/>
      <c r="T17" s="128"/>
      <c r="U17" s="128"/>
      <c r="V17" s="46"/>
      <c r="W17" s="46"/>
      <c r="X17" s="46"/>
      <c r="Y17" s="46"/>
      <c r="Z17" s="46"/>
      <c r="AA17" s="46"/>
    </row>
    <row r="18" spans="1:27" ht="39.950000000000003" customHeight="1" x14ac:dyDescent="0.45">
      <c r="A18" s="146"/>
      <c r="B18" s="149"/>
      <c r="C18" s="65">
        <v>15</v>
      </c>
      <c r="D18" s="74" t="s">
        <v>466</v>
      </c>
      <c r="E18" s="103" t="s">
        <v>533</v>
      </c>
      <c r="F18" s="48" t="s">
        <v>35</v>
      </c>
      <c r="G18" s="48" t="s">
        <v>40</v>
      </c>
      <c r="H18" s="94">
        <v>0.26</v>
      </c>
      <c r="I18" s="32">
        <v>30</v>
      </c>
      <c r="J18" s="38">
        <f>I18-(SUM(L18:AA18))</f>
        <v>0</v>
      </c>
      <c r="K18" s="39" t="str">
        <f t="shared" si="0"/>
        <v>OK</v>
      </c>
      <c r="L18" s="128"/>
      <c r="M18" s="128"/>
      <c r="N18" s="128">
        <v>30</v>
      </c>
      <c r="O18" s="128"/>
      <c r="P18" s="128"/>
      <c r="Q18" s="128"/>
      <c r="R18" s="128"/>
      <c r="S18" s="128"/>
      <c r="T18" s="128"/>
      <c r="U18" s="128"/>
      <c r="V18" s="46"/>
      <c r="W18" s="46"/>
      <c r="X18" s="46"/>
      <c r="Y18" s="46"/>
      <c r="Z18" s="46"/>
      <c r="AA18" s="46"/>
    </row>
    <row r="19" spans="1:27" ht="39.950000000000003" customHeight="1" x14ac:dyDescent="0.45">
      <c r="A19" s="146"/>
      <c r="B19" s="149"/>
      <c r="C19" s="65">
        <v>16</v>
      </c>
      <c r="D19" s="74" t="s">
        <v>50</v>
      </c>
      <c r="E19" s="103" t="s">
        <v>534</v>
      </c>
      <c r="F19" s="48" t="s">
        <v>35</v>
      </c>
      <c r="G19" s="48" t="s">
        <v>40</v>
      </c>
      <c r="H19" s="94">
        <v>0.11</v>
      </c>
      <c r="I19" s="32">
        <v>30</v>
      </c>
      <c r="J19" s="38">
        <f>I19-(SUM(L19:AA19))</f>
        <v>0</v>
      </c>
      <c r="K19" s="39" t="str">
        <f t="shared" si="0"/>
        <v>OK</v>
      </c>
      <c r="L19" s="128"/>
      <c r="M19" s="128"/>
      <c r="N19" s="128">
        <v>30</v>
      </c>
      <c r="O19" s="128"/>
      <c r="P19" s="128"/>
      <c r="Q19" s="128"/>
      <c r="R19" s="128"/>
      <c r="S19" s="128"/>
      <c r="T19" s="128"/>
      <c r="U19" s="128"/>
      <c r="V19" s="46"/>
      <c r="W19" s="46"/>
      <c r="X19" s="46"/>
      <c r="Y19" s="46"/>
      <c r="Z19" s="46"/>
      <c r="AA19" s="46"/>
    </row>
    <row r="20" spans="1:27" ht="39.950000000000003" customHeight="1" x14ac:dyDescent="0.45">
      <c r="A20" s="146"/>
      <c r="B20" s="149"/>
      <c r="C20" s="65">
        <v>17</v>
      </c>
      <c r="D20" s="74" t="s">
        <v>51</v>
      </c>
      <c r="E20" s="103" t="s">
        <v>535</v>
      </c>
      <c r="F20" s="48" t="s">
        <v>35</v>
      </c>
      <c r="G20" s="48" t="s">
        <v>40</v>
      </c>
      <c r="H20" s="94">
        <v>0.08</v>
      </c>
      <c r="I20" s="32">
        <v>50</v>
      </c>
      <c r="J20" s="38">
        <f>I20-(SUM(L20:AA20))</f>
        <v>0</v>
      </c>
      <c r="K20" s="39" t="str">
        <f t="shared" si="0"/>
        <v>OK</v>
      </c>
      <c r="L20" s="128"/>
      <c r="M20" s="128"/>
      <c r="N20" s="128">
        <v>50</v>
      </c>
      <c r="O20" s="128"/>
      <c r="P20" s="128"/>
      <c r="Q20" s="128"/>
      <c r="R20" s="128"/>
      <c r="S20" s="128"/>
      <c r="T20" s="128"/>
      <c r="U20" s="128"/>
      <c r="V20" s="46"/>
      <c r="W20" s="46"/>
      <c r="X20" s="46"/>
      <c r="Y20" s="46"/>
      <c r="Z20" s="46"/>
      <c r="AA20" s="46"/>
    </row>
    <row r="21" spans="1:27" ht="39.950000000000003" customHeight="1" x14ac:dyDescent="0.45">
      <c r="A21" s="146"/>
      <c r="B21" s="149"/>
      <c r="C21" s="65">
        <v>18</v>
      </c>
      <c r="D21" s="74" t="s">
        <v>52</v>
      </c>
      <c r="E21" s="103" t="s">
        <v>536</v>
      </c>
      <c r="F21" s="48" t="s">
        <v>35</v>
      </c>
      <c r="G21" s="48" t="s">
        <v>40</v>
      </c>
      <c r="H21" s="94">
        <v>0.13</v>
      </c>
      <c r="I21" s="32">
        <v>30</v>
      </c>
      <c r="J21" s="38">
        <f>I21-(SUM(L21:AA21))</f>
        <v>0</v>
      </c>
      <c r="K21" s="39" t="str">
        <f t="shared" si="0"/>
        <v>OK</v>
      </c>
      <c r="L21" s="128"/>
      <c r="M21" s="128"/>
      <c r="N21" s="128">
        <v>30</v>
      </c>
      <c r="O21" s="128"/>
      <c r="P21" s="128"/>
      <c r="Q21" s="128"/>
      <c r="R21" s="128"/>
      <c r="S21" s="128"/>
      <c r="T21" s="128"/>
      <c r="U21" s="128"/>
      <c r="V21" s="46"/>
      <c r="W21" s="46"/>
      <c r="X21" s="46"/>
      <c r="Y21" s="46"/>
      <c r="Z21" s="46"/>
      <c r="AA21" s="46"/>
    </row>
    <row r="22" spans="1:27" ht="39.950000000000003" customHeight="1" x14ac:dyDescent="0.45">
      <c r="A22" s="146"/>
      <c r="B22" s="149"/>
      <c r="C22" s="65">
        <v>19</v>
      </c>
      <c r="D22" s="74" t="s">
        <v>53</v>
      </c>
      <c r="E22" s="103" t="s">
        <v>537</v>
      </c>
      <c r="F22" s="48" t="s">
        <v>35</v>
      </c>
      <c r="G22" s="48" t="s">
        <v>40</v>
      </c>
      <c r="H22" s="94">
        <v>0.38</v>
      </c>
      <c r="I22" s="32">
        <v>20</v>
      </c>
      <c r="J22" s="38">
        <f>I22-(SUM(L22:AA22))</f>
        <v>0</v>
      </c>
      <c r="K22" s="39" t="str">
        <f t="shared" si="0"/>
        <v>OK</v>
      </c>
      <c r="L22" s="128"/>
      <c r="M22" s="128"/>
      <c r="N22" s="128">
        <v>20</v>
      </c>
      <c r="O22" s="128"/>
      <c r="P22" s="128"/>
      <c r="Q22" s="128"/>
      <c r="R22" s="128"/>
      <c r="S22" s="128"/>
      <c r="T22" s="128"/>
      <c r="U22" s="128"/>
      <c r="V22" s="46"/>
      <c r="W22" s="46"/>
      <c r="X22" s="46"/>
      <c r="Y22" s="46"/>
      <c r="Z22" s="46"/>
      <c r="AA22" s="46"/>
    </row>
    <row r="23" spans="1:27" ht="39.950000000000003" customHeight="1" x14ac:dyDescent="0.45">
      <c r="A23" s="146"/>
      <c r="B23" s="149"/>
      <c r="C23" s="65">
        <v>20</v>
      </c>
      <c r="D23" s="74" t="s">
        <v>37</v>
      </c>
      <c r="E23" s="103" t="s">
        <v>538</v>
      </c>
      <c r="F23" s="48" t="s">
        <v>35</v>
      </c>
      <c r="G23" s="48" t="s">
        <v>36</v>
      </c>
      <c r="H23" s="94">
        <v>7.21</v>
      </c>
      <c r="I23" s="32">
        <v>10</v>
      </c>
      <c r="J23" s="38">
        <f>I23-(SUM(L23:AA23))</f>
        <v>5</v>
      </c>
      <c r="K23" s="39" t="str">
        <f t="shared" si="0"/>
        <v>OK</v>
      </c>
      <c r="L23" s="128"/>
      <c r="M23" s="128"/>
      <c r="N23" s="128">
        <v>5</v>
      </c>
      <c r="O23" s="128"/>
      <c r="P23" s="128"/>
      <c r="Q23" s="128"/>
      <c r="R23" s="128"/>
      <c r="S23" s="128"/>
      <c r="T23" s="128"/>
      <c r="U23" s="128"/>
      <c r="V23" s="46"/>
      <c r="W23" s="46"/>
      <c r="X23" s="46"/>
      <c r="Y23" s="46"/>
      <c r="Z23" s="46"/>
      <c r="AA23" s="46"/>
    </row>
    <row r="24" spans="1:27" ht="39.950000000000003" customHeight="1" x14ac:dyDescent="0.45">
      <c r="A24" s="146"/>
      <c r="B24" s="149"/>
      <c r="C24" s="65">
        <v>21</v>
      </c>
      <c r="D24" s="74" t="s">
        <v>33</v>
      </c>
      <c r="E24" s="103" t="s">
        <v>539</v>
      </c>
      <c r="F24" s="48" t="s">
        <v>35</v>
      </c>
      <c r="G24" s="48" t="s">
        <v>36</v>
      </c>
      <c r="H24" s="94">
        <v>13.86</v>
      </c>
      <c r="I24" s="32">
        <v>8</v>
      </c>
      <c r="J24" s="38">
        <f>I24-(SUM(L24:AA24))</f>
        <v>4</v>
      </c>
      <c r="K24" s="39" t="str">
        <f t="shared" si="0"/>
        <v>OK</v>
      </c>
      <c r="L24" s="128"/>
      <c r="M24" s="128"/>
      <c r="N24" s="128">
        <v>4</v>
      </c>
      <c r="O24" s="128"/>
      <c r="P24" s="128"/>
      <c r="Q24" s="128"/>
      <c r="R24" s="128"/>
      <c r="S24" s="128"/>
      <c r="T24" s="128"/>
      <c r="U24" s="128"/>
      <c r="V24" s="46"/>
      <c r="W24" s="46"/>
      <c r="X24" s="46"/>
      <c r="Y24" s="46"/>
      <c r="Z24" s="46"/>
      <c r="AA24" s="46"/>
    </row>
    <row r="25" spans="1:27" ht="39.950000000000003" customHeight="1" x14ac:dyDescent="0.45">
      <c r="A25" s="146"/>
      <c r="B25" s="149"/>
      <c r="C25" s="65">
        <v>22</v>
      </c>
      <c r="D25" s="74" t="s">
        <v>38</v>
      </c>
      <c r="E25" s="103" t="s">
        <v>540</v>
      </c>
      <c r="F25" s="48" t="s">
        <v>35</v>
      </c>
      <c r="G25" s="48" t="s">
        <v>36</v>
      </c>
      <c r="H25" s="94">
        <v>20.05</v>
      </c>
      <c r="I25" s="32">
        <v>8</v>
      </c>
      <c r="J25" s="38">
        <f>I25-(SUM(L25:AA25))</f>
        <v>4</v>
      </c>
      <c r="K25" s="39" t="str">
        <f t="shared" si="0"/>
        <v>OK</v>
      </c>
      <c r="L25" s="128"/>
      <c r="M25" s="128"/>
      <c r="N25" s="128">
        <v>4</v>
      </c>
      <c r="O25" s="128"/>
      <c r="P25" s="128"/>
      <c r="Q25" s="128"/>
      <c r="R25" s="128"/>
      <c r="S25" s="128"/>
      <c r="T25" s="128"/>
      <c r="U25" s="128"/>
      <c r="V25" s="46"/>
      <c r="W25" s="46"/>
      <c r="X25" s="46"/>
      <c r="Y25" s="46"/>
      <c r="Z25" s="46"/>
      <c r="AA25" s="46"/>
    </row>
    <row r="26" spans="1:27" ht="39.950000000000003" customHeight="1" x14ac:dyDescent="0.45">
      <c r="A26" s="146"/>
      <c r="B26" s="149"/>
      <c r="C26" s="65">
        <v>23</v>
      </c>
      <c r="D26" s="74" t="s">
        <v>541</v>
      </c>
      <c r="E26" s="103" t="s">
        <v>542</v>
      </c>
      <c r="F26" s="64" t="s">
        <v>35</v>
      </c>
      <c r="G26" s="64" t="s">
        <v>40</v>
      </c>
      <c r="H26" s="93">
        <v>3.85</v>
      </c>
      <c r="I26" s="32"/>
      <c r="J26" s="38">
        <f>I26-(SUM(L26:AA26))</f>
        <v>0</v>
      </c>
      <c r="K26" s="39" t="str">
        <f t="shared" si="0"/>
        <v>OK</v>
      </c>
      <c r="L26" s="128"/>
      <c r="M26" s="128"/>
      <c r="N26" s="128"/>
      <c r="O26" s="128"/>
      <c r="P26" s="128"/>
      <c r="Q26" s="128"/>
      <c r="R26" s="128"/>
      <c r="S26" s="128"/>
      <c r="T26" s="128"/>
      <c r="U26" s="128"/>
      <c r="V26" s="46"/>
      <c r="W26" s="46"/>
      <c r="X26" s="46"/>
      <c r="Y26" s="46"/>
      <c r="Z26" s="46"/>
      <c r="AA26" s="46"/>
    </row>
    <row r="27" spans="1:27" ht="39.950000000000003" customHeight="1" x14ac:dyDescent="0.45">
      <c r="A27" s="146"/>
      <c r="B27" s="149"/>
      <c r="C27" s="65">
        <v>24</v>
      </c>
      <c r="D27" s="74" t="s">
        <v>543</v>
      </c>
      <c r="E27" s="103" t="s">
        <v>544</v>
      </c>
      <c r="F27" s="64" t="s">
        <v>35</v>
      </c>
      <c r="G27" s="64" t="s">
        <v>40</v>
      </c>
      <c r="H27" s="93">
        <v>4.59</v>
      </c>
      <c r="I27" s="32"/>
      <c r="J27" s="38">
        <f>I27-(SUM(L27:AA27))</f>
        <v>0</v>
      </c>
      <c r="K27" s="39" t="str">
        <f t="shared" si="0"/>
        <v>OK</v>
      </c>
      <c r="L27" s="128"/>
      <c r="M27" s="128"/>
      <c r="N27" s="128"/>
      <c r="O27" s="128"/>
      <c r="P27" s="128"/>
      <c r="Q27" s="128"/>
      <c r="R27" s="128"/>
      <c r="S27" s="128"/>
      <c r="T27" s="128"/>
      <c r="U27" s="128"/>
      <c r="V27" s="46"/>
      <c r="W27" s="46"/>
      <c r="X27" s="46"/>
      <c r="Y27" s="46"/>
      <c r="Z27" s="46"/>
      <c r="AA27" s="46"/>
    </row>
    <row r="28" spans="1:27" ht="39.950000000000003" customHeight="1" x14ac:dyDescent="0.45">
      <c r="A28" s="146"/>
      <c r="B28" s="149"/>
      <c r="C28" s="65">
        <v>25</v>
      </c>
      <c r="D28" s="74" t="s">
        <v>545</v>
      </c>
      <c r="E28" s="103" t="s">
        <v>546</v>
      </c>
      <c r="F28" s="64" t="s">
        <v>394</v>
      </c>
      <c r="G28" s="64" t="s">
        <v>40</v>
      </c>
      <c r="H28" s="93">
        <v>9.25</v>
      </c>
      <c r="I28" s="32"/>
      <c r="J28" s="38">
        <f>I28-(SUM(L28:AA28))</f>
        <v>0</v>
      </c>
      <c r="K28" s="39" t="str">
        <f t="shared" si="0"/>
        <v>OK</v>
      </c>
      <c r="L28" s="128"/>
      <c r="M28" s="128"/>
      <c r="N28" s="128"/>
      <c r="O28" s="128"/>
      <c r="P28" s="128"/>
      <c r="Q28" s="128"/>
      <c r="R28" s="128"/>
      <c r="S28" s="128"/>
      <c r="T28" s="128"/>
      <c r="U28" s="128"/>
      <c r="V28" s="46"/>
      <c r="W28" s="46"/>
      <c r="X28" s="46"/>
      <c r="Y28" s="46"/>
      <c r="Z28" s="46"/>
      <c r="AA28" s="46"/>
    </row>
    <row r="29" spans="1:27" ht="39.950000000000003" customHeight="1" x14ac:dyDescent="0.45">
      <c r="A29" s="146"/>
      <c r="B29" s="149"/>
      <c r="C29" s="65">
        <v>26</v>
      </c>
      <c r="D29" s="74" t="s">
        <v>547</v>
      </c>
      <c r="E29" s="103" t="s">
        <v>548</v>
      </c>
      <c r="F29" s="64" t="s">
        <v>92</v>
      </c>
      <c r="G29" s="64" t="s">
        <v>40</v>
      </c>
      <c r="H29" s="93">
        <v>22.51</v>
      </c>
      <c r="I29" s="32"/>
      <c r="J29" s="38">
        <f>I29-(SUM(L29:AA29))</f>
        <v>0</v>
      </c>
      <c r="K29" s="39" t="str">
        <f t="shared" si="0"/>
        <v>OK</v>
      </c>
      <c r="L29" s="128"/>
      <c r="M29" s="128"/>
      <c r="N29" s="128"/>
      <c r="O29" s="128"/>
      <c r="P29" s="128"/>
      <c r="Q29" s="128"/>
      <c r="R29" s="128"/>
      <c r="S29" s="128"/>
      <c r="T29" s="128"/>
      <c r="U29" s="128"/>
      <c r="V29" s="46"/>
      <c r="W29" s="46"/>
      <c r="X29" s="46"/>
      <c r="Y29" s="46"/>
      <c r="Z29" s="46"/>
      <c r="AA29" s="46"/>
    </row>
    <row r="30" spans="1:27" ht="39.950000000000003" customHeight="1" x14ac:dyDescent="0.45">
      <c r="A30" s="146"/>
      <c r="B30" s="149"/>
      <c r="C30" s="65">
        <v>27</v>
      </c>
      <c r="D30" s="74" t="s">
        <v>549</v>
      </c>
      <c r="E30" s="103" t="s">
        <v>550</v>
      </c>
      <c r="F30" s="64" t="s">
        <v>92</v>
      </c>
      <c r="G30" s="64" t="s">
        <v>40</v>
      </c>
      <c r="H30" s="93">
        <v>4.8099999999999996</v>
      </c>
      <c r="I30" s="32"/>
      <c r="J30" s="38">
        <f>I30-(SUM(L30:AA30))</f>
        <v>0</v>
      </c>
      <c r="K30" s="39" t="str">
        <f t="shared" si="0"/>
        <v>OK</v>
      </c>
      <c r="L30" s="128"/>
      <c r="M30" s="128"/>
      <c r="N30" s="128"/>
      <c r="O30" s="128"/>
      <c r="P30" s="128"/>
      <c r="Q30" s="128"/>
      <c r="R30" s="128"/>
      <c r="S30" s="128"/>
      <c r="T30" s="128"/>
      <c r="U30" s="128"/>
      <c r="V30" s="46"/>
      <c r="W30" s="46"/>
      <c r="X30" s="46"/>
      <c r="Y30" s="46"/>
      <c r="Z30" s="46"/>
      <c r="AA30" s="46"/>
    </row>
    <row r="31" spans="1:27" ht="39.950000000000003" customHeight="1" x14ac:dyDescent="0.45">
      <c r="A31" s="146"/>
      <c r="B31" s="149"/>
      <c r="C31" s="63">
        <v>28</v>
      </c>
      <c r="D31" s="76" t="s">
        <v>551</v>
      </c>
      <c r="E31" s="105" t="s">
        <v>552</v>
      </c>
      <c r="F31" s="49" t="s">
        <v>434</v>
      </c>
      <c r="G31" s="64" t="s">
        <v>40</v>
      </c>
      <c r="H31" s="93">
        <v>28.55</v>
      </c>
      <c r="I31" s="32"/>
      <c r="J31" s="38">
        <f>I31-(SUM(L31:AA31))</f>
        <v>0</v>
      </c>
      <c r="K31" s="39" t="str">
        <f t="shared" si="0"/>
        <v>OK</v>
      </c>
      <c r="L31" s="128"/>
      <c r="M31" s="128"/>
      <c r="N31" s="128"/>
      <c r="O31" s="128"/>
      <c r="P31" s="128"/>
      <c r="Q31" s="128"/>
      <c r="R31" s="128"/>
      <c r="S31" s="128"/>
      <c r="T31" s="128"/>
      <c r="U31" s="128"/>
      <c r="V31" s="46"/>
      <c r="W31" s="46"/>
      <c r="X31" s="46"/>
      <c r="Y31" s="46"/>
      <c r="Z31" s="46"/>
      <c r="AA31" s="46"/>
    </row>
    <row r="32" spans="1:27" ht="39.950000000000003" customHeight="1" x14ac:dyDescent="0.45">
      <c r="A32" s="146"/>
      <c r="B32" s="149"/>
      <c r="C32" s="66">
        <v>29</v>
      </c>
      <c r="D32" s="75" t="s">
        <v>454</v>
      </c>
      <c r="E32" s="104" t="s">
        <v>553</v>
      </c>
      <c r="F32" s="49" t="s">
        <v>434</v>
      </c>
      <c r="G32" s="49" t="s">
        <v>40</v>
      </c>
      <c r="H32" s="94">
        <v>7.23</v>
      </c>
      <c r="I32" s="32"/>
      <c r="J32" s="38">
        <f>I32-(SUM(L32:AA32))</f>
        <v>0</v>
      </c>
      <c r="K32" s="39" t="str">
        <f t="shared" si="0"/>
        <v>OK</v>
      </c>
      <c r="L32" s="128"/>
      <c r="M32" s="128"/>
      <c r="N32" s="128"/>
      <c r="O32" s="128"/>
      <c r="P32" s="128"/>
      <c r="Q32" s="128"/>
      <c r="R32" s="128"/>
      <c r="S32" s="128"/>
      <c r="T32" s="128"/>
      <c r="U32" s="128"/>
      <c r="V32" s="46"/>
      <c r="W32" s="46"/>
      <c r="X32" s="46"/>
      <c r="Y32" s="46"/>
      <c r="Z32" s="46"/>
      <c r="AA32" s="46"/>
    </row>
    <row r="33" spans="1:27" ht="39.950000000000003" customHeight="1" x14ac:dyDescent="0.45">
      <c r="A33" s="146"/>
      <c r="B33" s="149"/>
      <c r="C33" s="65">
        <v>30</v>
      </c>
      <c r="D33" s="75" t="s">
        <v>554</v>
      </c>
      <c r="E33" s="104" t="s">
        <v>555</v>
      </c>
      <c r="F33" s="48" t="s">
        <v>35</v>
      </c>
      <c r="G33" s="48" t="s">
        <v>40</v>
      </c>
      <c r="H33" s="94">
        <v>0.54</v>
      </c>
      <c r="I33" s="32">
        <v>10</v>
      </c>
      <c r="J33" s="38">
        <f>I33-(SUM(L33:AA33))</f>
        <v>0</v>
      </c>
      <c r="K33" s="39" t="str">
        <f t="shared" si="0"/>
        <v>OK</v>
      </c>
      <c r="L33" s="128"/>
      <c r="M33" s="128"/>
      <c r="N33" s="128">
        <v>10</v>
      </c>
      <c r="O33" s="128"/>
      <c r="P33" s="128"/>
      <c r="Q33" s="128"/>
      <c r="R33" s="128"/>
      <c r="S33" s="128"/>
      <c r="T33" s="128"/>
      <c r="U33" s="128"/>
      <c r="V33" s="46"/>
      <c r="W33" s="46"/>
      <c r="X33" s="46"/>
      <c r="Y33" s="46"/>
      <c r="Z33" s="46"/>
      <c r="AA33" s="46"/>
    </row>
    <row r="34" spans="1:27" ht="39.950000000000003" customHeight="1" x14ac:dyDescent="0.45">
      <c r="A34" s="146"/>
      <c r="B34" s="149"/>
      <c r="C34" s="65">
        <v>31</v>
      </c>
      <c r="D34" s="75" t="s">
        <v>556</v>
      </c>
      <c r="E34" s="104" t="s">
        <v>557</v>
      </c>
      <c r="F34" s="48" t="s">
        <v>35</v>
      </c>
      <c r="G34" s="48" t="s">
        <v>40</v>
      </c>
      <c r="H34" s="94">
        <v>0.25</v>
      </c>
      <c r="I34" s="32">
        <v>10</v>
      </c>
      <c r="J34" s="38">
        <f>I34-(SUM(L34:AA34))</f>
        <v>0</v>
      </c>
      <c r="K34" s="39" t="str">
        <f t="shared" si="0"/>
        <v>OK</v>
      </c>
      <c r="L34" s="128"/>
      <c r="M34" s="128"/>
      <c r="N34" s="128">
        <v>10</v>
      </c>
      <c r="O34" s="128"/>
      <c r="P34" s="128"/>
      <c r="Q34" s="128"/>
      <c r="R34" s="128"/>
      <c r="S34" s="128"/>
      <c r="T34" s="128"/>
      <c r="U34" s="128"/>
      <c r="V34" s="46"/>
      <c r="W34" s="46"/>
      <c r="X34" s="46"/>
      <c r="Y34" s="46"/>
      <c r="Z34" s="46"/>
      <c r="AA34" s="46"/>
    </row>
    <row r="35" spans="1:27" ht="39.950000000000003" customHeight="1" x14ac:dyDescent="0.45">
      <c r="A35" s="146"/>
      <c r="B35" s="149"/>
      <c r="C35" s="65">
        <v>32</v>
      </c>
      <c r="D35" s="75" t="s">
        <v>558</v>
      </c>
      <c r="E35" s="104" t="s">
        <v>559</v>
      </c>
      <c r="F35" s="48" t="s">
        <v>35</v>
      </c>
      <c r="G35" s="48" t="s">
        <v>40</v>
      </c>
      <c r="H35" s="94">
        <v>0.44</v>
      </c>
      <c r="I35" s="32">
        <v>10</v>
      </c>
      <c r="J35" s="38">
        <f>I35-(SUM(L35:AA35))</f>
        <v>0</v>
      </c>
      <c r="K35" s="39" t="str">
        <f t="shared" si="0"/>
        <v>OK</v>
      </c>
      <c r="L35" s="128"/>
      <c r="M35" s="128"/>
      <c r="N35" s="128">
        <v>10</v>
      </c>
      <c r="O35" s="128"/>
      <c r="P35" s="128"/>
      <c r="Q35" s="128"/>
      <c r="R35" s="128"/>
      <c r="S35" s="128"/>
      <c r="T35" s="128"/>
      <c r="U35" s="128"/>
      <c r="V35" s="46"/>
      <c r="W35" s="46"/>
      <c r="X35" s="46"/>
      <c r="Y35" s="46"/>
      <c r="Z35" s="46"/>
      <c r="AA35" s="46"/>
    </row>
    <row r="36" spans="1:27" ht="39.950000000000003" customHeight="1" x14ac:dyDescent="0.45">
      <c r="A36" s="146"/>
      <c r="B36" s="149"/>
      <c r="C36" s="65">
        <v>33</v>
      </c>
      <c r="D36" s="75" t="s">
        <v>560</v>
      </c>
      <c r="E36" s="104" t="s">
        <v>561</v>
      </c>
      <c r="F36" s="48" t="s">
        <v>35</v>
      </c>
      <c r="G36" s="48" t="s">
        <v>40</v>
      </c>
      <c r="H36" s="94">
        <v>0.52</v>
      </c>
      <c r="I36" s="32">
        <v>10</v>
      </c>
      <c r="J36" s="38">
        <f>I36-(SUM(L36:AA36))</f>
        <v>0</v>
      </c>
      <c r="K36" s="39" t="str">
        <f t="shared" si="0"/>
        <v>OK</v>
      </c>
      <c r="L36" s="128"/>
      <c r="M36" s="128"/>
      <c r="N36" s="128">
        <v>10</v>
      </c>
      <c r="O36" s="128"/>
      <c r="P36" s="128"/>
      <c r="Q36" s="128"/>
      <c r="R36" s="128"/>
      <c r="S36" s="128"/>
      <c r="T36" s="128"/>
      <c r="U36" s="128"/>
      <c r="V36" s="46"/>
      <c r="W36" s="46"/>
      <c r="X36" s="46"/>
      <c r="Y36" s="46"/>
      <c r="Z36" s="46"/>
      <c r="AA36" s="46"/>
    </row>
    <row r="37" spans="1:27" ht="39.950000000000003" customHeight="1" x14ac:dyDescent="0.45">
      <c r="A37" s="146"/>
      <c r="B37" s="149"/>
      <c r="C37" s="65">
        <v>34</v>
      </c>
      <c r="D37" s="75" t="s">
        <v>562</v>
      </c>
      <c r="E37" s="104" t="s">
        <v>563</v>
      </c>
      <c r="F37" s="48" t="s">
        <v>35</v>
      </c>
      <c r="G37" s="48" t="s">
        <v>40</v>
      </c>
      <c r="H37" s="94">
        <v>0.71</v>
      </c>
      <c r="I37" s="32">
        <v>10</v>
      </c>
      <c r="J37" s="38">
        <f>I37-(SUM(L37:AA37))</f>
        <v>0</v>
      </c>
      <c r="K37" s="39" t="str">
        <f t="shared" si="0"/>
        <v>OK</v>
      </c>
      <c r="L37" s="128"/>
      <c r="M37" s="128"/>
      <c r="N37" s="128">
        <v>10</v>
      </c>
      <c r="O37" s="128"/>
      <c r="P37" s="128"/>
      <c r="Q37" s="128"/>
      <c r="R37" s="128"/>
      <c r="S37" s="128"/>
      <c r="T37" s="128"/>
      <c r="U37" s="128"/>
      <c r="V37" s="46"/>
      <c r="W37" s="46"/>
      <c r="X37" s="46"/>
      <c r="Y37" s="46"/>
      <c r="Z37" s="46"/>
      <c r="AA37" s="46"/>
    </row>
    <row r="38" spans="1:27" ht="39.950000000000003" customHeight="1" x14ac:dyDescent="0.45">
      <c r="A38" s="146"/>
      <c r="B38" s="149"/>
      <c r="C38" s="65">
        <v>35</v>
      </c>
      <c r="D38" s="75" t="s">
        <v>564</v>
      </c>
      <c r="E38" s="104" t="s">
        <v>565</v>
      </c>
      <c r="F38" s="48" t="s">
        <v>35</v>
      </c>
      <c r="G38" s="48" t="s">
        <v>40</v>
      </c>
      <c r="H38" s="94">
        <v>0.42</v>
      </c>
      <c r="I38" s="32">
        <v>10</v>
      </c>
      <c r="J38" s="38">
        <f>I38-(SUM(L38:AA38))</f>
        <v>0</v>
      </c>
      <c r="K38" s="39" t="str">
        <f t="shared" si="0"/>
        <v>OK</v>
      </c>
      <c r="L38" s="128"/>
      <c r="M38" s="128"/>
      <c r="N38" s="128">
        <v>10</v>
      </c>
      <c r="O38" s="128"/>
      <c r="P38" s="128"/>
      <c r="Q38" s="128"/>
      <c r="R38" s="128"/>
      <c r="S38" s="128"/>
      <c r="T38" s="128"/>
      <c r="U38" s="128"/>
      <c r="V38" s="46"/>
      <c r="W38" s="46"/>
      <c r="X38" s="46"/>
      <c r="Y38" s="46"/>
      <c r="Z38" s="46"/>
      <c r="AA38" s="46"/>
    </row>
    <row r="39" spans="1:27" ht="39.950000000000003" customHeight="1" x14ac:dyDescent="0.45">
      <c r="A39" s="146"/>
      <c r="B39" s="149"/>
      <c r="C39" s="65">
        <v>36</v>
      </c>
      <c r="D39" s="75" t="s">
        <v>566</v>
      </c>
      <c r="E39" s="104" t="s">
        <v>567</v>
      </c>
      <c r="F39" s="48" t="s">
        <v>35</v>
      </c>
      <c r="G39" s="48" t="s">
        <v>40</v>
      </c>
      <c r="H39" s="94">
        <v>0.38</v>
      </c>
      <c r="I39" s="32">
        <v>10</v>
      </c>
      <c r="J39" s="38">
        <f>I39-(SUM(L39:AA39))</f>
        <v>0</v>
      </c>
      <c r="K39" s="39" t="str">
        <f t="shared" si="0"/>
        <v>OK</v>
      </c>
      <c r="L39" s="128"/>
      <c r="M39" s="128"/>
      <c r="N39" s="128">
        <v>10</v>
      </c>
      <c r="O39" s="128"/>
      <c r="P39" s="128"/>
      <c r="Q39" s="128"/>
      <c r="R39" s="128"/>
      <c r="S39" s="128"/>
      <c r="T39" s="128"/>
      <c r="U39" s="128"/>
      <c r="V39" s="46"/>
      <c r="W39" s="46"/>
      <c r="X39" s="46"/>
      <c r="Y39" s="46"/>
      <c r="Z39" s="46"/>
      <c r="AA39" s="46"/>
    </row>
    <row r="40" spans="1:27" ht="39.950000000000003" customHeight="1" x14ac:dyDescent="0.45">
      <c r="A40" s="146"/>
      <c r="B40" s="149"/>
      <c r="C40" s="65">
        <v>37</v>
      </c>
      <c r="D40" s="75" t="s">
        <v>568</v>
      </c>
      <c r="E40" s="104" t="s">
        <v>569</v>
      </c>
      <c r="F40" s="48" t="s">
        <v>35</v>
      </c>
      <c r="G40" s="48" t="s">
        <v>40</v>
      </c>
      <c r="H40" s="94">
        <v>0.56000000000000005</v>
      </c>
      <c r="I40" s="32">
        <v>10</v>
      </c>
      <c r="J40" s="38">
        <f>I40-(SUM(L40:AA40))</f>
        <v>0</v>
      </c>
      <c r="K40" s="39" t="str">
        <f t="shared" si="0"/>
        <v>OK</v>
      </c>
      <c r="L40" s="128"/>
      <c r="M40" s="128"/>
      <c r="N40" s="128">
        <v>10</v>
      </c>
      <c r="O40" s="128"/>
      <c r="P40" s="128"/>
      <c r="Q40" s="128"/>
      <c r="R40" s="128"/>
      <c r="S40" s="128"/>
      <c r="T40" s="128"/>
      <c r="U40" s="128"/>
      <c r="V40" s="46"/>
      <c r="W40" s="46"/>
      <c r="X40" s="46"/>
      <c r="Y40" s="46"/>
      <c r="Z40" s="46"/>
      <c r="AA40" s="46"/>
    </row>
    <row r="41" spans="1:27" ht="39.950000000000003" customHeight="1" x14ac:dyDescent="0.45">
      <c r="A41" s="146"/>
      <c r="B41" s="149"/>
      <c r="C41" s="65">
        <v>38</v>
      </c>
      <c r="D41" s="75" t="s">
        <v>570</v>
      </c>
      <c r="E41" s="104" t="s">
        <v>571</v>
      </c>
      <c r="F41" s="48" t="s">
        <v>35</v>
      </c>
      <c r="G41" s="48" t="s">
        <v>40</v>
      </c>
      <c r="H41" s="94">
        <v>0.6</v>
      </c>
      <c r="I41" s="32">
        <v>10</v>
      </c>
      <c r="J41" s="38">
        <f>I41-(SUM(L41:AA41))</f>
        <v>0</v>
      </c>
      <c r="K41" s="39" t="str">
        <f t="shared" si="0"/>
        <v>OK</v>
      </c>
      <c r="L41" s="128"/>
      <c r="M41" s="128"/>
      <c r="N41" s="128">
        <v>10</v>
      </c>
      <c r="O41" s="128"/>
      <c r="P41" s="128"/>
      <c r="Q41" s="128"/>
      <c r="R41" s="128"/>
      <c r="S41" s="128"/>
      <c r="T41" s="128"/>
      <c r="U41" s="128"/>
      <c r="V41" s="46"/>
      <c r="W41" s="46"/>
      <c r="X41" s="46"/>
      <c r="Y41" s="46"/>
      <c r="Z41" s="46"/>
      <c r="AA41" s="46"/>
    </row>
    <row r="42" spans="1:27" ht="39.950000000000003" customHeight="1" x14ac:dyDescent="0.45">
      <c r="A42" s="146"/>
      <c r="B42" s="149"/>
      <c r="C42" s="65">
        <v>39</v>
      </c>
      <c r="D42" s="75" t="s">
        <v>572</v>
      </c>
      <c r="E42" s="104" t="s">
        <v>573</v>
      </c>
      <c r="F42" s="48" t="s">
        <v>35</v>
      </c>
      <c r="G42" s="48" t="s">
        <v>40</v>
      </c>
      <c r="H42" s="94">
        <v>0.47</v>
      </c>
      <c r="I42" s="32">
        <v>10</v>
      </c>
      <c r="J42" s="38">
        <f>I42-(SUM(L42:AA42))</f>
        <v>0</v>
      </c>
      <c r="K42" s="39" t="str">
        <f t="shared" si="0"/>
        <v>OK</v>
      </c>
      <c r="L42" s="128"/>
      <c r="M42" s="128"/>
      <c r="N42" s="128">
        <v>10</v>
      </c>
      <c r="O42" s="128"/>
      <c r="P42" s="128"/>
      <c r="Q42" s="128"/>
      <c r="R42" s="128"/>
      <c r="S42" s="128"/>
      <c r="T42" s="128"/>
      <c r="U42" s="128"/>
      <c r="V42" s="46"/>
      <c r="W42" s="46"/>
      <c r="X42" s="46"/>
      <c r="Y42" s="46"/>
      <c r="Z42" s="46"/>
      <c r="AA42" s="46"/>
    </row>
    <row r="43" spans="1:27" ht="39.950000000000003" customHeight="1" x14ac:dyDescent="0.45">
      <c r="A43" s="146"/>
      <c r="B43" s="149"/>
      <c r="C43" s="65">
        <v>40</v>
      </c>
      <c r="D43" s="75" t="s">
        <v>54</v>
      </c>
      <c r="E43" s="104" t="s">
        <v>574</v>
      </c>
      <c r="F43" s="48" t="s">
        <v>35</v>
      </c>
      <c r="G43" s="48" t="s">
        <v>40</v>
      </c>
      <c r="H43" s="94">
        <v>0.61</v>
      </c>
      <c r="I43" s="32">
        <v>10</v>
      </c>
      <c r="J43" s="38">
        <f>I43-(SUM(L43:AA43))</f>
        <v>0</v>
      </c>
      <c r="K43" s="39" t="str">
        <f t="shared" si="0"/>
        <v>OK</v>
      </c>
      <c r="L43" s="128"/>
      <c r="M43" s="128"/>
      <c r="N43" s="128">
        <v>10</v>
      </c>
      <c r="O43" s="128"/>
      <c r="P43" s="128"/>
      <c r="Q43" s="128"/>
      <c r="R43" s="128"/>
      <c r="S43" s="128"/>
      <c r="T43" s="128"/>
      <c r="U43" s="128"/>
      <c r="V43" s="46"/>
      <c r="W43" s="46"/>
      <c r="X43" s="46"/>
      <c r="Y43" s="46"/>
      <c r="Z43" s="46"/>
      <c r="AA43" s="46"/>
    </row>
    <row r="44" spans="1:27" ht="39.950000000000003" customHeight="1" x14ac:dyDescent="0.45">
      <c r="A44" s="146"/>
      <c r="B44" s="149"/>
      <c r="C44" s="65">
        <v>41</v>
      </c>
      <c r="D44" s="75" t="s">
        <v>55</v>
      </c>
      <c r="E44" s="104" t="s">
        <v>575</v>
      </c>
      <c r="F44" s="48" t="s">
        <v>35</v>
      </c>
      <c r="G44" s="48" t="s">
        <v>40</v>
      </c>
      <c r="H44" s="94">
        <v>0.97</v>
      </c>
      <c r="I44" s="32">
        <v>10</v>
      </c>
      <c r="J44" s="38">
        <f>I44-(SUM(L44:AA44))</f>
        <v>0</v>
      </c>
      <c r="K44" s="39" t="str">
        <f t="shared" si="0"/>
        <v>OK</v>
      </c>
      <c r="L44" s="128"/>
      <c r="M44" s="128"/>
      <c r="N44" s="128">
        <v>10</v>
      </c>
      <c r="O44" s="128"/>
      <c r="P44" s="128"/>
      <c r="Q44" s="128"/>
      <c r="R44" s="128"/>
      <c r="S44" s="128"/>
      <c r="T44" s="128"/>
      <c r="U44" s="128"/>
      <c r="V44" s="46"/>
      <c r="W44" s="46"/>
      <c r="X44" s="46"/>
      <c r="Y44" s="46"/>
      <c r="Z44" s="46"/>
      <c r="AA44" s="46"/>
    </row>
    <row r="45" spans="1:27" ht="39.950000000000003" customHeight="1" x14ac:dyDescent="0.45">
      <c r="A45" s="146"/>
      <c r="B45" s="149"/>
      <c r="C45" s="65">
        <v>42</v>
      </c>
      <c r="D45" s="75" t="s">
        <v>56</v>
      </c>
      <c r="E45" s="104" t="s">
        <v>576</v>
      </c>
      <c r="F45" s="48" t="s">
        <v>35</v>
      </c>
      <c r="G45" s="48" t="s">
        <v>40</v>
      </c>
      <c r="H45" s="94">
        <v>0.23</v>
      </c>
      <c r="I45" s="32">
        <v>10</v>
      </c>
      <c r="J45" s="38">
        <f>I45-(SUM(L45:AA45))</f>
        <v>0</v>
      </c>
      <c r="K45" s="39" t="str">
        <f t="shared" si="0"/>
        <v>OK</v>
      </c>
      <c r="L45" s="128"/>
      <c r="M45" s="128"/>
      <c r="N45" s="128">
        <v>10</v>
      </c>
      <c r="O45" s="128"/>
      <c r="P45" s="128"/>
      <c r="Q45" s="128"/>
      <c r="R45" s="128"/>
      <c r="S45" s="128"/>
      <c r="T45" s="128"/>
      <c r="U45" s="128"/>
      <c r="V45" s="46"/>
      <c r="W45" s="46"/>
      <c r="X45" s="46"/>
      <c r="Y45" s="46"/>
      <c r="Z45" s="46"/>
      <c r="AA45" s="46"/>
    </row>
    <row r="46" spans="1:27" ht="39.950000000000003" customHeight="1" x14ac:dyDescent="0.45">
      <c r="A46" s="146"/>
      <c r="B46" s="149"/>
      <c r="C46" s="65">
        <v>43</v>
      </c>
      <c r="D46" s="75" t="s">
        <v>57</v>
      </c>
      <c r="E46" s="104" t="s">
        <v>577</v>
      </c>
      <c r="F46" s="48" t="s">
        <v>35</v>
      </c>
      <c r="G46" s="48" t="s">
        <v>40</v>
      </c>
      <c r="H46" s="94">
        <v>0.4</v>
      </c>
      <c r="I46" s="32">
        <v>10</v>
      </c>
      <c r="J46" s="38">
        <f>I46-(SUM(L46:AA46))</f>
        <v>0</v>
      </c>
      <c r="K46" s="39" t="str">
        <f t="shared" si="0"/>
        <v>OK</v>
      </c>
      <c r="L46" s="128"/>
      <c r="M46" s="128"/>
      <c r="N46" s="128">
        <v>10</v>
      </c>
      <c r="O46" s="128"/>
      <c r="P46" s="128"/>
      <c r="Q46" s="128"/>
      <c r="R46" s="128"/>
      <c r="S46" s="128"/>
      <c r="T46" s="128"/>
      <c r="U46" s="128"/>
      <c r="V46" s="46"/>
      <c r="W46" s="46"/>
      <c r="X46" s="46"/>
      <c r="Y46" s="46"/>
      <c r="Z46" s="46"/>
      <c r="AA46" s="46"/>
    </row>
    <row r="47" spans="1:27" ht="39.950000000000003" customHeight="1" x14ac:dyDescent="0.45">
      <c r="A47" s="146"/>
      <c r="B47" s="149"/>
      <c r="C47" s="65">
        <v>44</v>
      </c>
      <c r="D47" s="75" t="s">
        <v>578</v>
      </c>
      <c r="E47" s="104" t="s">
        <v>579</v>
      </c>
      <c r="F47" s="48" t="s">
        <v>35</v>
      </c>
      <c r="G47" s="48" t="s">
        <v>40</v>
      </c>
      <c r="H47" s="94">
        <v>0.38</v>
      </c>
      <c r="I47" s="32">
        <v>10</v>
      </c>
      <c r="J47" s="38">
        <f>I47-(SUM(L47:AA47))</f>
        <v>0</v>
      </c>
      <c r="K47" s="39" t="str">
        <f t="shared" si="0"/>
        <v>OK</v>
      </c>
      <c r="L47" s="128"/>
      <c r="M47" s="128"/>
      <c r="N47" s="128">
        <v>10</v>
      </c>
      <c r="O47" s="128"/>
      <c r="P47" s="128"/>
      <c r="Q47" s="128"/>
      <c r="R47" s="128"/>
      <c r="S47" s="128"/>
      <c r="T47" s="128"/>
      <c r="U47" s="128"/>
      <c r="V47" s="46"/>
      <c r="W47" s="46"/>
      <c r="X47" s="46"/>
      <c r="Y47" s="46"/>
      <c r="Z47" s="46"/>
      <c r="AA47" s="46"/>
    </row>
    <row r="48" spans="1:27" ht="39.950000000000003" customHeight="1" x14ac:dyDescent="0.45">
      <c r="A48" s="146"/>
      <c r="B48" s="149"/>
      <c r="C48" s="65">
        <v>45</v>
      </c>
      <c r="D48" s="75" t="s">
        <v>58</v>
      </c>
      <c r="E48" s="104" t="s">
        <v>580</v>
      </c>
      <c r="F48" s="48" t="s">
        <v>35</v>
      </c>
      <c r="G48" s="48" t="s">
        <v>40</v>
      </c>
      <c r="H48" s="94">
        <v>0.04</v>
      </c>
      <c r="I48" s="32"/>
      <c r="J48" s="38">
        <f>I48-(SUM(L48:AA48))</f>
        <v>0</v>
      </c>
      <c r="K48" s="39" t="str">
        <f t="shared" si="0"/>
        <v>OK</v>
      </c>
      <c r="L48" s="128"/>
      <c r="M48" s="128"/>
      <c r="N48" s="128"/>
      <c r="O48" s="128"/>
      <c r="P48" s="128"/>
      <c r="Q48" s="128"/>
      <c r="R48" s="128"/>
      <c r="S48" s="128"/>
      <c r="T48" s="128"/>
      <c r="U48" s="128"/>
      <c r="V48" s="46"/>
      <c r="W48" s="46"/>
      <c r="X48" s="46"/>
      <c r="Y48" s="46"/>
      <c r="Z48" s="46"/>
      <c r="AA48" s="46"/>
    </row>
    <row r="49" spans="1:27" ht="39.950000000000003" customHeight="1" x14ac:dyDescent="0.45">
      <c r="A49" s="146"/>
      <c r="B49" s="149"/>
      <c r="C49" s="65">
        <v>46</v>
      </c>
      <c r="D49" s="75" t="s">
        <v>59</v>
      </c>
      <c r="E49" s="104" t="s">
        <v>581</v>
      </c>
      <c r="F49" s="48" t="s">
        <v>35</v>
      </c>
      <c r="G49" s="48" t="s">
        <v>40</v>
      </c>
      <c r="H49" s="94">
        <v>0.49</v>
      </c>
      <c r="I49" s="32">
        <v>10</v>
      </c>
      <c r="J49" s="38">
        <f>I49-(SUM(L49:AA49))</f>
        <v>0</v>
      </c>
      <c r="K49" s="39" t="str">
        <f t="shared" si="0"/>
        <v>OK</v>
      </c>
      <c r="L49" s="128"/>
      <c r="M49" s="128"/>
      <c r="N49" s="128">
        <v>10</v>
      </c>
      <c r="O49" s="128"/>
      <c r="P49" s="128"/>
      <c r="Q49" s="128"/>
      <c r="R49" s="128"/>
      <c r="S49" s="128"/>
      <c r="T49" s="128"/>
      <c r="U49" s="128"/>
      <c r="V49" s="46"/>
      <c r="W49" s="46"/>
      <c r="X49" s="46"/>
      <c r="Y49" s="46"/>
      <c r="Z49" s="46"/>
      <c r="AA49" s="46"/>
    </row>
    <row r="50" spans="1:27" ht="39.950000000000003" customHeight="1" x14ac:dyDescent="0.45">
      <c r="A50" s="146"/>
      <c r="B50" s="149"/>
      <c r="C50" s="65">
        <v>47</v>
      </c>
      <c r="D50" s="75" t="s">
        <v>60</v>
      </c>
      <c r="E50" s="104" t="s">
        <v>582</v>
      </c>
      <c r="F50" s="48" t="s">
        <v>35</v>
      </c>
      <c r="G50" s="48" t="s">
        <v>40</v>
      </c>
      <c r="H50" s="94">
        <v>0.54</v>
      </c>
      <c r="I50" s="32">
        <v>10</v>
      </c>
      <c r="J50" s="38">
        <f>I50-(SUM(L50:AA50))</f>
        <v>0</v>
      </c>
      <c r="K50" s="39" t="str">
        <f t="shared" si="0"/>
        <v>OK</v>
      </c>
      <c r="L50" s="128"/>
      <c r="M50" s="128"/>
      <c r="N50" s="128">
        <v>10</v>
      </c>
      <c r="O50" s="128"/>
      <c r="P50" s="128"/>
      <c r="Q50" s="128"/>
      <c r="R50" s="128"/>
      <c r="S50" s="128"/>
      <c r="T50" s="128"/>
      <c r="U50" s="128"/>
      <c r="V50" s="46"/>
      <c r="W50" s="46"/>
      <c r="X50" s="46"/>
      <c r="Y50" s="46"/>
      <c r="Z50" s="46"/>
      <c r="AA50" s="46"/>
    </row>
    <row r="51" spans="1:27" ht="39.950000000000003" customHeight="1" x14ac:dyDescent="0.45">
      <c r="A51" s="146"/>
      <c r="B51" s="149"/>
      <c r="C51" s="65">
        <v>48</v>
      </c>
      <c r="D51" s="75" t="s">
        <v>61</v>
      </c>
      <c r="E51" s="104" t="s">
        <v>583</v>
      </c>
      <c r="F51" s="48" t="s">
        <v>35</v>
      </c>
      <c r="G51" s="48" t="s">
        <v>40</v>
      </c>
      <c r="H51" s="94">
        <v>0.54</v>
      </c>
      <c r="I51" s="32">
        <v>10</v>
      </c>
      <c r="J51" s="38">
        <f>I51-(SUM(L51:AA51))</f>
        <v>0</v>
      </c>
      <c r="K51" s="39" t="str">
        <f t="shared" si="0"/>
        <v>OK</v>
      </c>
      <c r="L51" s="128"/>
      <c r="M51" s="128"/>
      <c r="N51" s="128">
        <v>10</v>
      </c>
      <c r="O51" s="128"/>
      <c r="P51" s="128"/>
      <c r="Q51" s="128"/>
      <c r="R51" s="128"/>
      <c r="S51" s="128"/>
      <c r="T51" s="128"/>
      <c r="U51" s="128"/>
      <c r="V51" s="46"/>
      <c r="W51" s="46"/>
      <c r="X51" s="46"/>
      <c r="Y51" s="46"/>
      <c r="Z51" s="46"/>
      <c r="AA51" s="46"/>
    </row>
    <row r="52" spans="1:27" ht="39.950000000000003" customHeight="1" x14ac:dyDescent="0.45">
      <c r="A52" s="146"/>
      <c r="B52" s="149"/>
      <c r="C52" s="65">
        <v>49</v>
      </c>
      <c r="D52" s="75" t="s">
        <v>62</v>
      </c>
      <c r="E52" s="104" t="s">
        <v>584</v>
      </c>
      <c r="F52" s="48" t="s">
        <v>35</v>
      </c>
      <c r="G52" s="48" t="s">
        <v>40</v>
      </c>
      <c r="H52" s="94">
        <v>0.56000000000000005</v>
      </c>
      <c r="I52" s="32">
        <v>10</v>
      </c>
      <c r="J52" s="38">
        <f>I52-(SUM(L52:AA52))</f>
        <v>0</v>
      </c>
      <c r="K52" s="39" t="str">
        <f t="shared" si="0"/>
        <v>OK</v>
      </c>
      <c r="L52" s="128"/>
      <c r="M52" s="128"/>
      <c r="N52" s="128">
        <v>10</v>
      </c>
      <c r="O52" s="128"/>
      <c r="P52" s="128"/>
      <c r="Q52" s="128"/>
      <c r="R52" s="128"/>
      <c r="S52" s="128"/>
      <c r="T52" s="128"/>
      <c r="U52" s="128"/>
      <c r="V52" s="46"/>
      <c r="W52" s="46"/>
      <c r="X52" s="46"/>
      <c r="Y52" s="46"/>
      <c r="Z52" s="46"/>
      <c r="AA52" s="46"/>
    </row>
    <row r="53" spans="1:27" ht="39.950000000000003" customHeight="1" x14ac:dyDescent="0.45">
      <c r="A53" s="146"/>
      <c r="B53" s="149"/>
      <c r="C53" s="65">
        <v>50</v>
      </c>
      <c r="D53" s="75" t="s">
        <v>67</v>
      </c>
      <c r="E53" s="104" t="s">
        <v>585</v>
      </c>
      <c r="F53" s="48" t="s">
        <v>35</v>
      </c>
      <c r="G53" s="48" t="s">
        <v>40</v>
      </c>
      <c r="H53" s="94">
        <v>0.25</v>
      </c>
      <c r="I53" s="32">
        <v>10</v>
      </c>
      <c r="J53" s="38">
        <f>I53-(SUM(L53:AA53))</f>
        <v>0</v>
      </c>
      <c r="K53" s="39" t="str">
        <f t="shared" si="0"/>
        <v>OK</v>
      </c>
      <c r="L53" s="128"/>
      <c r="M53" s="128"/>
      <c r="N53" s="128">
        <v>10</v>
      </c>
      <c r="O53" s="128"/>
      <c r="P53" s="128"/>
      <c r="Q53" s="128"/>
      <c r="R53" s="128"/>
      <c r="S53" s="128"/>
      <c r="T53" s="128"/>
      <c r="U53" s="128"/>
      <c r="V53" s="46"/>
      <c r="W53" s="46"/>
      <c r="X53" s="46"/>
      <c r="Y53" s="46"/>
      <c r="Z53" s="46"/>
      <c r="AA53" s="46"/>
    </row>
    <row r="54" spans="1:27" ht="39.950000000000003" customHeight="1" x14ac:dyDescent="0.45">
      <c r="A54" s="146"/>
      <c r="B54" s="149"/>
      <c r="C54" s="65">
        <v>51</v>
      </c>
      <c r="D54" s="75" t="s">
        <v>66</v>
      </c>
      <c r="E54" s="104" t="s">
        <v>586</v>
      </c>
      <c r="F54" s="48" t="s">
        <v>35</v>
      </c>
      <c r="G54" s="48" t="s">
        <v>40</v>
      </c>
      <c r="H54" s="94">
        <v>0.55000000000000004</v>
      </c>
      <c r="I54" s="32">
        <v>10</v>
      </c>
      <c r="J54" s="38">
        <f>I54-(SUM(L54:AA54))</f>
        <v>0</v>
      </c>
      <c r="K54" s="39" t="str">
        <f t="shared" si="0"/>
        <v>OK</v>
      </c>
      <c r="L54" s="128"/>
      <c r="M54" s="128"/>
      <c r="N54" s="128">
        <v>10</v>
      </c>
      <c r="O54" s="128"/>
      <c r="P54" s="128"/>
      <c r="Q54" s="128"/>
      <c r="R54" s="128"/>
      <c r="S54" s="128"/>
      <c r="T54" s="128"/>
      <c r="U54" s="128"/>
      <c r="V54" s="46"/>
      <c r="W54" s="46"/>
      <c r="X54" s="46"/>
      <c r="Y54" s="46"/>
      <c r="Z54" s="46"/>
      <c r="AA54" s="46"/>
    </row>
    <row r="55" spans="1:27" ht="39.950000000000003" customHeight="1" x14ac:dyDescent="0.45">
      <c r="A55" s="146"/>
      <c r="B55" s="149"/>
      <c r="C55" s="65">
        <v>52</v>
      </c>
      <c r="D55" s="75" t="s">
        <v>68</v>
      </c>
      <c r="E55" s="104" t="s">
        <v>587</v>
      </c>
      <c r="F55" s="48" t="s">
        <v>35</v>
      </c>
      <c r="G55" s="48" t="s">
        <v>40</v>
      </c>
      <c r="H55" s="94">
        <v>0.6</v>
      </c>
      <c r="I55" s="32">
        <v>10</v>
      </c>
      <c r="J55" s="38">
        <f>I55-(SUM(L55:AA55))</f>
        <v>0</v>
      </c>
      <c r="K55" s="39" t="str">
        <f t="shared" si="0"/>
        <v>OK</v>
      </c>
      <c r="L55" s="128"/>
      <c r="M55" s="128"/>
      <c r="N55" s="128">
        <v>10</v>
      </c>
      <c r="O55" s="128"/>
      <c r="P55" s="128"/>
      <c r="Q55" s="128"/>
      <c r="R55" s="128"/>
      <c r="S55" s="128"/>
      <c r="T55" s="128"/>
      <c r="U55" s="128"/>
      <c r="V55" s="46"/>
      <c r="W55" s="46"/>
      <c r="X55" s="46"/>
      <c r="Y55" s="46"/>
      <c r="Z55" s="46"/>
      <c r="AA55" s="46"/>
    </row>
    <row r="56" spans="1:27" ht="39.950000000000003" customHeight="1" x14ac:dyDescent="0.45">
      <c r="A56" s="146"/>
      <c r="B56" s="149"/>
      <c r="C56" s="65">
        <v>53</v>
      </c>
      <c r="D56" s="75" t="s">
        <v>69</v>
      </c>
      <c r="E56" s="104" t="s">
        <v>588</v>
      </c>
      <c r="F56" s="48" t="s">
        <v>35</v>
      </c>
      <c r="G56" s="48" t="s">
        <v>40</v>
      </c>
      <c r="H56" s="94">
        <v>0.03</v>
      </c>
      <c r="I56" s="32">
        <v>40</v>
      </c>
      <c r="J56" s="38">
        <f>I56-(SUM(L56:AA56))</f>
        <v>0</v>
      </c>
      <c r="K56" s="39" t="str">
        <f t="shared" si="0"/>
        <v>OK</v>
      </c>
      <c r="L56" s="128"/>
      <c r="M56" s="128"/>
      <c r="N56" s="128">
        <v>40</v>
      </c>
      <c r="O56" s="128"/>
      <c r="P56" s="128"/>
      <c r="Q56" s="128"/>
      <c r="R56" s="128"/>
      <c r="S56" s="128"/>
      <c r="T56" s="128"/>
      <c r="U56" s="128"/>
      <c r="V56" s="46"/>
      <c r="W56" s="46"/>
      <c r="X56" s="46"/>
      <c r="Y56" s="46"/>
      <c r="Z56" s="46"/>
      <c r="AA56" s="46"/>
    </row>
    <row r="57" spans="1:27" ht="39.950000000000003" customHeight="1" x14ac:dyDescent="0.45">
      <c r="A57" s="146"/>
      <c r="B57" s="149"/>
      <c r="C57" s="65">
        <v>54</v>
      </c>
      <c r="D57" s="75" t="s">
        <v>70</v>
      </c>
      <c r="E57" s="104" t="s">
        <v>589</v>
      </c>
      <c r="F57" s="48" t="s">
        <v>35</v>
      </c>
      <c r="G57" s="48" t="s">
        <v>40</v>
      </c>
      <c r="H57" s="94">
        <v>0.05</v>
      </c>
      <c r="I57" s="32">
        <v>10</v>
      </c>
      <c r="J57" s="38">
        <f>I57-(SUM(L57:AA57))</f>
        <v>0</v>
      </c>
      <c r="K57" s="39" t="str">
        <f t="shared" si="0"/>
        <v>OK</v>
      </c>
      <c r="L57" s="128"/>
      <c r="M57" s="128"/>
      <c r="N57" s="128">
        <v>10</v>
      </c>
      <c r="O57" s="128"/>
      <c r="P57" s="128"/>
      <c r="Q57" s="128"/>
      <c r="R57" s="128"/>
      <c r="S57" s="128"/>
      <c r="T57" s="128"/>
      <c r="U57" s="128"/>
      <c r="V57" s="46"/>
      <c r="W57" s="46"/>
      <c r="X57" s="46"/>
      <c r="Y57" s="46"/>
      <c r="Z57" s="46"/>
      <c r="AA57" s="46"/>
    </row>
    <row r="58" spans="1:27" ht="39.950000000000003" customHeight="1" x14ac:dyDescent="0.45">
      <c r="A58" s="146"/>
      <c r="B58" s="149"/>
      <c r="C58" s="65">
        <v>55</v>
      </c>
      <c r="D58" s="75" t="s">
        <v>72</v>
      </c>
      <c r="E58" s="104" t="s">
        <v>590</v>
      </c>
      <c r="F58" s="48" t="s">
        <v>35</v>
      </c>
      <c r="G58" s="48" t="s">
        <v>40</v>
      </c>
      <c r="H58" s="94">
        <v>0.04</v>
      </c>
      <c r="I58" s="32">
        <v>20</v>
      </c>
      <c r="J58" s="38">
        <f>I58-(SUM(L58:AA58))</f>
        <v>0</v>
      </c>
      <c r="K58" s="39" t="str">
        <f t="shared" si="0"/>
        <v>OK</v>
      </c>
      <c r="L58" s="128"/>
      <c r="M58" s="128"/>
      <c r="N58" s="128">
        <v>20</v>
      </c>
      <c r="O58" s="128"/>
      <c r="P58" s="128"/>
      <c r="Q58" s="128"/>
      <c r="R58" s="128"/>
      <c r="S58" s="128"/>
      <c r="T58" s="128"/>
      <c r="U58" s="128"/>
      <c r="V58" s="46"/>
      <c r="W58" s="46"/>
      <c r="X58" s="46"/>
      <c r="Y58" s="46"/>
      <c r="Z58" s="46"/>
      <c r="AA58" s="46"/>
    </row>
    <row r="59" spans="1:27" ht="39.950000000000003" customHeight="1" x14ac:dyDescent="0.45">
      <c r="A59" s="146"/>
      <c r="B59" s="149"/>
      <c r="C59" s="65">
        <v>56</v>
      </c>
      <c r="D59" s="75" t="s">
        <v>73</v>
      </c>
      <c r="E59" s="104" t="s">
        <v>591</v>
      </c>
      <c r="F59" s="48" t="s">
        <v>35</v>
      </c>
      <c r="G59" s="48" t="s">
        <v>40</v>
      </c>
      <c r="H59" s="94">
        <v>0.05</v>
      </c>
      <c r="I59" s="32">
        <v>20</v>
      </c>
      <c r="J59" s="38">
        <f>I59-(SUM(L59:AA59))</f>
        <v>0</v>
      </c>
      <c r="K59" s="39" t="str">
        <f t="shared" si="0"/>
        <v>OK</v>
      </c>
      <c r="L59" s="128"/>
      <c r="M59" s="128"/>
      <c r="N59" s="128">
        <v>20</v>
      </c>
      <c r="O59" s="128"/>
      <c r="P59" s="128"/>
      <c r="Q59" s="128"/>
      <c r="R59" s="128"/>
      <c r="S59" s="128"/>
      <c r="T59" s="128"/>
      <c r="U59" s="128"/>
      <c r="V59" s="46"/>
      <c r="W59" s="46"/>
      <c r="X59" s="46"/>
      <c r="Y59" s="46"/>
      <c r="Z59" s="46"/>
      <c r="AA59" s="46"/>
    </row>
    <row r="60" spans="1:27" ht="39.950000000000003" customHeight="1" x14ac:dyDescent="0.45">
      <c r="A60" s="146"/>
      <c r="B60" s="149"/>
      <c r="C60" s="65">
        <v>57</v>
      </c>
      <c r="D60" s="75" t="s">
        <v>74</v>
      </c>
      <c r="E60" s="104" t="s">
        <v>592</v>
      </c>
      <c r="F60" s="48" t="s">
        <v>35</v>
      </c>
      <c r="G60" s="48" t="s">
        <v>40</v>
      </c>
      <c r="H60" s="94">
        <v>0.06</v>
      </c>
      <c r="I60" s="32">
        <v>20</v>
      </c>
      <c r="J60" s="38">
        <f>I60-(SUM(L60:AA60))</f>
        <v>0</v>
      </c>
      <c r="K60" s="39" t="str">
        <f t="shared" si="0"/>
        <v>OK</v>
      </c>
      <c r="L60" s="128"/>
      <c r="M60" s="128"/>
      <c r="N60" s="128">
        <v>20</v>
      </c>
      <c r="O60" s="128"/>
      <c r="P60" s="128"/>
      <c r="Q60" s="128"/>
      <c r="R60" s="128"/>
      <c r="S60" s="128"/>
      <c r="T60" s="128"/>
      <c r="U60" s="128"/>
      <c r="V60" s="46"/>
      <c r="W60" s="46"/>
      <c r="X60" s="46"/>
      <c r="Y60" s="46"/>
      <c r="Z60" s="46"/>
      <c r="AA60" s="46"/>
    </row>
    <row r="61" spans="1:27" ht="39.950000000000003" customHeight="1" x14ac:dyDescent="0.45">
      <c r="A61" s="146"/>
      <c r="B61" s="149"/>
      <c r="C61" s="65">
        <v>58</v>
      </c>
      <c r="D61" s="75" t="s">
        <v>75</v>
      </c>
      <c r="E61" s="104" t="s">
        <v>593</v>
      </c>
      <c r="F61" s="48" t="s">
        <v>35</v>
      </c>
      <c r="G61" s="48" t="s">
        <v>40</v>
      </c>
      <c r="H61" s="94">
        <v>0.11</v>
      </c>
      <c r="I61" s="32">
        <v>20</v>
      </c>
      <c r="J61" s="38">
        <f>I61-(SUM(L61:AA61))</f>
        <v>0</v>
      </c>
      <c r="K61" s="39" t="str">
        <f t="shared" si="0"/>
        <v>OK</v>
      </c>
      <c r="L61" s="128"/>
      <c r="M61" s="128"/>
      <c r="N61" s="128">
        <v>20</v>
      </c>
      <c r="O61" s="128"/>
      <c r="P61" s="128"/>
      <c r="Q61" s="128"/>
      <c r="R61" s="128"/>
      <c r="S61" s="128"/>
      <c r="T61" s="128"/>
      <c r="U61" s="128"/>
      <c r="V61" s="46"/>
      <c r="W61" s="46"/>
      <c r="X61" s="46"/>
      <c r="Y61" s="46"/>
      <c r="Z61" s="46"/>
      <c r="AA61" s="46"/>
    </row>
    <row r="62" spans="1:27" ht="39.950000000000003" customHeight="1" x14ac:dyDescent="0.45">
      <c r="A62" s="146"/>
      <c r="B62" s="149"/>
      <c r="C62" s="65">
        <v>59</v>
      </c>
      <c r="D62" s="75" t="s">
        <v>76</v>
      </c>
      <c r="E62" s="104" t="s">
        <v>594</v>
      </c>
      <c r="F62" s="48" t="s">
        <v>35</v>
      </c>
      <c r="G62" s="48" t="s">
        <v>40</v>
      </c>
      <c r="H62" s="94">
        <v>0.1</v>
      </c>
      <c r="I62" s="32">
        <v>20</v>
      </c>
      <c r="J62" s="38">
        <f>I62-(SUM(L62:AA62))</f>
        <v>0</v>
      </c>
      <c r="K62" s="39" t="str">
        <f t="shared" si="0"/>
        <v>OK</v>
      </c>
      <c r="L62" s="128"/>
      <c r="M62" s="128"/>
      <c r="N62" s="128">
        <v>20</v>
      </c>
      <c r="O62" s="128"/>
      <c r="P62" s="128"/>
      <c r="Q62" s="128"/>
      <c r="R62" s="128"/>
      <c r="S62" s="128"/>
      <c r="T62" s="128"/>
      <c r="U62" s="128"/>
      <c r="V62" s="46"/>
      <c r="W62" s="46"/>
      <c r="X62" s="46"/>
      <c r="Y62" s="46"/>
      <c r="Z62" s="46"/>
      <c r="AA62" s="46"/>
    </row>
    <row r="63" spans="1:27" ht="39.950000000000003" customHeight="1" x14ac:dyDescent="0.45">
      <c r="A63" s="146"/>
      <c r="B63" s="149"/>
      <c r="C63" s="65">
        <v>60</v>
      </c>
      <c r="D63" s="75" t="s">
        <v>77</v>
      </c>
      <c r="E63" s="104" t="s">
        <v>595</v>
      </c>
      <c r="F63" s="48" t="s">
        <v>35</v>
      </c>
      <c r="G63" s="48" t="s">
        <v>40</v>
      </c>
      <c r="H63" s="94">
        <v>0.18</v>
      </c>
      <c r="I63" s="32">
        <v>20</v>
      </c>
      <c r="J63" s="38">
        <f>I63-(SUM(L63:AA63))</f>
        <v>0</v>
      </c>
      <c r="K63" s="39" t="str">
        <f t="shared" si="0"/>
        <v>OK</v>
      </c>
      <c r="L63" s="128"/>
      <c r="M63" s="128"/>
      <c r="N63" s="128">
        <v>20</v>
      </c>
      <c r="O63" s="128"/>
      <c r="P63" s="128"/>
      <c r="Q63" s="128"/>
      <c r="R63" s="128"/>
      <c r="S63" s="128"/>
      <c r="T63" s="128"/>
      <c r="U63" s="128"/>
      <c r="V63" s="46"/>
      <c r="W63" s="46"/>
      <c r="X63" s="46"/>
      <c r="Y63" s="46"/>
      <c r="Z63" s="46"/>
      <c r="AA63" s="46"/>
    </row>
    <row r="64" spans="1:27" ht="39.950000000000003" customHeight="1" x14ac:dyDescent="0.45">
      <c r="A64" s="146"/>
      <c r="B64" s="149"/>
      <c r="C64" s="65">
        <v>61</v>
      </c>
      <c r="D64" s="75" t="s">
        <v>78</v>
      </c>
      <c r="E64" s="104" t="s">
        <v>596</v>
      </c>
      <c r="F64" s="48" t="s">
        <v>35</v>
      </c>
      <c r="G64" s="48" t="s">
        <v>40</v>
      </c>
      <c r="H64" s="94">
        <v>0.05</v>
      </c>
      <c r="I64" s="32">
        <v>10</v>
      </c>
      <c r="J64" s="38">
        <f>I64-(SUM(L64:AA64))</f>
        <v>0</v>
      </c>
      <c r="K64" s="39" t="str">
        <f t="shared" si="0"/>
        <v>OK</v>
      </c>
      <c r="L64" s="128"/>
      <c r="M64" s="128"/>
      <c r="N64" s="128">
        <v>10</v>
      </c>
      <c r="O64" s="128"/>
      <c r="P64" s="128"/>
      <c r="Q64" s="128"/>
      <c r="R64" s="128"/>
      <c r="S64" s="128"/>
      <c r="T64" s="128"/>
      <c r="U64" s="128"/>
      <c r="V64" s="46"/>
      <c r="W64" s="46"/>
      <c r="X64" s="46"/>
      <c r="Y64" s="46"/>
      <c r="Z64" s="46"/>
      <c r="AA64" s="46"/>
    </row>
    <row r="65" spans="1:27" ht="39.950000000000003" customHeight="1" x14ac:dyDescent="0.45">
      <c r="A65" s="146"/>
      <c r="B65" s="149"/>
      <c r="C65" s="65">
        <v>62</v>
      </c>
      <c r="D65" s="75" t="s">
        <v>79</v>
      </c>
      <c r="E65" s="104" t="s">
        <v>597</v>
      </c>
      <c r="F65" s="48" t="s">
        <v>35</v>
      </c>
      <c r="G65" s="48" t="s">
        <v>40</v>
      </c>
      <c r="H65" s="94">
        <v>0.04</v>
      </c>
      <c r="I65" s="32">
        <v>10</v>
      </c>
      <c r="J65" s="38">
        <f>I65-(SUM(L65:AA65))</f>
        <v>0</v>
      </c>
      <c r="K65" s="39" t="str">
        <f t="shared" si="0"/>
        <v>OK</v>
      </c>
      <c r="L65" s="128"/>
      <c r="M65" s="128"/>
      <c r="N65" s="128">
        <v>10</v>
      </c>
      <c r="O65" s="128"/>
      <c r="P65" s="128"/>
      <c r="Q65" s="128"/>
      <c r="R65" s="128"/>
      <c r="S65" s="128"/>
      <c r="T65" s="128"/>
      <c r="U65" s="128"/>
      <c r="V65" s="46"/>
      <c r="W65" s="46"/>
      <c r="X65" s="46"/>
      <c r="Y65" s="46"/>
      <c r="Z65" s="46"/>
      <c r="AA65" s="46"/>
    </row>
    <row r="66" spans="1:27" ht="39.950000000000003" customHeight="1" x14ac:dyDescent="0.45">
      <c r="A66" s="146"/>
      <c r="B66" s="149"/>
      <c r="C66" s="65">
        <v>63</v>
      </c>
      <c r="D66" s="75" t="s">
        <v>80</v>
      </c>
      <c r="E66" s="104" t="s">
        <v>598</v>
      </c>
      <c r="F66" s="48" t="s">
        <v>35</v>
      </c>
      <c r="G66" s="48" t="s">
        <v>40</v>
      </c>
      <c r="H66" s="94">
        <v>0.08</v>
      </c>
      <c r="I66" s="32"/>
      <c r="J66" s="38">
        <f>I66-(SUM(L66:AA66))</f>
        <v>0</v>
      </c>
      <c r="K66" s="39" t="str">
        <f t="shared" si="0"/>
        <v>OK</v>
      </c>
      <c r="L66" s="128"/>
      <c r="M66" s="128"/>
      <c r="N66" s="128"/>
      <c r="O66" s="128"/>
      <c r="P66" s="128"/>
      <c r="Q66" s="128"/>
      <c r="R66" s="128"/>
      <c r="S66" s="128"/>
      <c r="T66" s="128"/>
      <c r="U66" s="128"/>
      <c r="V66" s="46"/>
      <c r="W66" s="46"/>
      <c r="X66" s="46"/>
      <c r="Y66" s="46"/>
      <c r="Z66" s="46"/>
      <c r="AA66" s="46"/>
    </row>
    <row r="67" spans="1:27" ht="39.950000000000003" customHeight="1" x14ac:dyDescent="0.45">
      <c r="A67" s="146"/>
      <c r="B67" s="149"/>
      <c r="C67" s="65">
        <v>64</v>
      </c>
      <c r="D67" s="75" t="s">
        <v>63</v>
      </c>
      <c r="E67" s="104" t="s">
        <v>599</v>
      </c>
      <c r="F67" s="48" t="s">
        <v>35</v>
      </c>
      <c r="G67" s="48" t="s">
        <v>40</v>
      </c>
      <c r="H67" s="94">
        <v>0.03</v>
      </c>
      <c r="I67" s="32"/>
      <c r="J67" s="38">
        <f>I67-(SUM(L67:AA67))</f>
        <v>0</v>
      </c>
      <c r="K67" s="39" t="str">
        <f t="shared" si="0"/>
        <v>OK</v>
      </c>
      <c r="L67" s="128"/>
      <c r="M67" s="128"/>
      <c r="N67" s="128"/>
      <c r="O67" s="128"/>
      <c r="P67" s="128"/>
      <c r="Q67" s="128"/>
      <c r="R67" s="128"/>
      <c r="S67" s="128"/>
      <c r="T67" s="128"/>
      <c r="U67" s="128"/>
      <c r="V67" s="46"/>
      <c r="W67" s="46"/>
      <c r="X67" s="46"/>
      <c r="Y67" s="46"/>
      <c r="Z67" s="46"/>
      <c r="AA67" s="46"/>
    </row>
    <row r="68" spans="1:27" ht="39.950000000000003" customHeight="1" x14ac:dyDescent="0.45">
      <c r="A68" s="146"/>
      <c r="B68" s="149"/>
      <c r="C68" s="65">
        <v>65</v>
      </c>
      <c r="D68" s="75" t="s">
        <v>64</v>
      </c>
      <c r="E68" s="104" t="s">
        <v>600</v>
      </c>
      <c r="F68" s="48" t="s">
        <v>35</v>
      </c>
      <c r="G68" s="48" t="s">
        <v>40</v>
      </c>
      <c r="H68" s="94">
        <v>0.06</v>
      </c>
      <c r="I68" s="32">
        <v>40</v>
      </c>
      <c r="J68" s="38">
        <f>I68-(SUM(L68:AA68))</f>
        <v>0</v>
      </c>
      <c r="K68" s="39" t="str">
        <f t="shared" si="0"/>
        <v>OK</v>
      </c>
      <c r="L68" s="128"/>
      <c r="M68" s="128"/>
      <c r="N68" s="128">
        <v>40</v>
      </c>
      <c r="O68" s="128"/>
      <c r="P68" s="128"/>
      <c r="Q68" s="128"/>
      <c r="R68" s="128"/>
      <c r="S68" s="128"/>
      <c r="T68" s="128"/>
      <c r="U68" s="128"/>
      <c r="V68" s="46"/>
      <c r="W68" s="46"/>
      <c r="X68" s="46"/>
      <c r="Y68" s="46"/>
      <c r="Z68" s="46"/>
      <c r="AA68" s="46"/>
    </row>
    <row r="69" spans="1:27" ht="39.950000000000003" customHeight="1" x14ac:dyDescent="0.45">
      <c r="A69" s="146"/>
      <c r="B69" s="149"/>
      <c r="C69" s="65">
        <v>66</v>
      </c>
      <c r="D69" s="75" t="s">
        <v>65</v>
      </c>
      <c r="E69" s="104" t="s">
        <v>601</v>
      </c>
      <c r="F69" s="48" t="s">
        <v>35</v>
      </c>
      <c r="G69" s="48" t="s">
        <v>40</v>
      </c>
      <c r="H69" s="94">
        <v>0.06</v>
      </c>
      <c r="I69" s="32">
        <v>40</v>
      </c>
      <c r="J69" s="38">
        <f>I69-(SUM(L69:AA69))</f>
        <v>0</v>
      </c>
      <c r="K69" s="39" t="str">
        <f t="shared" ref="K69:K132" si="1">IF(J69&lt;0,"ATENÇÃO","OK")</f>
        <v>OK</v>
      </c>
      <c r="L69" s="128"/>
      <c r="M69" s="128"/>
      <c r="N69" s="128">
        <v>40</v>
      </c>
      <c r="O69" s="128"/>
      <c r="P69" s="128"/>
      <c r="Q69" s="128"/>
      <c r="R69" s="128"/>
      <c r="S69" s="128"/>
      <c r="T69" s="128"/>
      <c r="U69" s="128"/>
      <c r="V69" s="46"/>
      <c r="W69" s="46"/>
      <c r="X69" s="46"/>
      <c r="Y69" s="46"/>
      <c r="Z69" s="46"/>
      <c r="AA69" s="46"/>
    </row>
    <row r="70" spans="1:27" ht="39.950000000000003" customHeight="1" x14ac:dyDescent="0.45">
      <c r="A70" s="146"/>
      <c r="B70" s="149"/>
      <c r="C70" s="65">
        <v>67</v>
      </c>
      <c r="D70" s="75" t="s">
        <v>71</v>
      </c>
      <c r="E70" s="104" t="s">
        <v>602</v>
      </c>
      <c r="F70" s="48" t="s">
        <v>35</v>
      </c>
      <c r="G70" s="48" t="s">
        <v>40</v>
      </c>
      <c r="H70" s="94">
        <v>0.03</v>
      </c>
      <c r="I70" s="32">
        <v>10</v>
      </c>
      <c r="J70" s="38">
        <f>I70-(SUM(L70:AA70))</f>
        <v>0</v>
      </c>
      <c r="K70" s="39" t="str">
        <f t="shared" si="1"/>
        <v>OK</v>
      </c>
      <c r="L70" s="128"/>
      <c r="M70" s="128"/>
      <c r="N70" s="128">
        <v>10</v>
      </c>
      <c r="O70" s="128"/>
      <c r="P70" s="128"/>
      <c r="Q70" s="128"/>
      <c r="R70" s="128"/>
      <c r="S70" s="128"/>
      <c r="T70" s="128"/>
      <c r="U70" s="128"/>
      <c r="V70" s="46"/>
      <c r="W70" s="46"/>
      <c r="X70" s="46"/>
      <c r="Y70" s="46"/>
      <c r="Z70" s="46"/>
      <c r="AA70" s="46"/>
    </row>
    <row r="71" spans="1:27" ht="39.950000000000003" customHeight="1" x14ac:dyDescent="0.45">
      <c r="A71" s="146"/>
      <c r="B71" s="149"/>
      <c r="C71" s="65">
        <v>68</v>
      </c>
      <c r="D71" s="77" t="s">
        <v>467</v>
      </c>
      <c r="E71" s="106" t="s">
        <v>603</v>
      </c>
      <c r="F71" s="48" t="s">
        <v>35</v>
      </c>
      <c r="G71" s="48" t="s">
        <v>40</v>
      </c>
      <c r="H71" s="94">
        <v>0.8</v>
      </c>
      <c r="I71" s="32"/>
      <c r="J71" s="38">
        <f>I71-(SUM(L71:AA71))</f>
        <v>0</v>
      </c>
      <c r="K71" s="39" t="str">
        <f t="shared" si="1"/>
        <v>OK</v>
      </c>
      <c r="L71" s="128"/>
      <c r="M71" s="128"/>
      <c r="N71" s="128"/>
      <c r="O71" s="128"/>
      <c r="P71" s="128"/>
      <c r="Q71" s="128"/>
      <c r="R71" s="128"/>
      <c r="S71" s="128"/>
      <c r="T71" s="128"/>
      <c r="U71" s="128"/>
      <c r="V71" s="46"/>
      <c r="W71" s="46"/>
      <c r="X71" s="46"/>
      <c r="Y71" s="46"/>
      <c r="Z71" s="46"/>
      <c r="AA71" s="46"/>
    </row>
    <row r="72" spans="1:27" ht="39.950000000000003" customHeight="1" x14ac:dyDescent="0.45">
      <c r="A72" s="146"/>
      <c r="B72" s="149"/>
      <c r="C72" s="63">
        <v>69</v>
      </c>
      <c r="D72" s="75" t="s">
        <v>100</v>
      </c>
      <c r="E72" s="104" t="s">
        <v>604</v>
      </c>
      <c r="F72" s="49" t="s">
        <v>99</v>
      </c>
      <c r="G72" s="49" t="s">
        <v>40</v>
      </c>
      <c r="H72" s="94">
        <v>0.09</v>
      </c>
      <c r="I72" s="32"/>
      <c r="J72" s="38">
        <f>I72-(SUM(L72:AA72))</f>
        <v>0</v>
      </c>
      <c r="K72" s="39" t="str">
        <f t="shared" si="1"/>
        <v>OK</v>
      </c>
      <c r="L72" s="128"/>
      <c r="M72" s="128"/>
      <c r="N72" s="128"/>
      <c r="O72" s="128"/>
      <c r="P72" s="128"/>
      <c r="Q72" s="128"/>
      <c r="R72" s="128"/>
      <c r="S72" s="128"/>
      <c r="T72" s="128"/>
      <c r="U72" s="128"/>
      <c r="V72" s="46"/>
      <c r="W72" s="46"/>
      <c r="X72" s="46"/>
      <c r="Y72" s="46"/>
      <c r="Z72" s="46"/>
      <c r="AA72" s="46"/>
    </row>
    <row r="73" spans="1:27" ht="39.950000000000003" customHeight="1" x14ac:dyDescent="0.45">
      <c r="A73" s="146"/>
      <c r="B73" s="149"/>
      <c r="C73" s="65">
        <v>70</v>
      </c>
      <c r="D73" s="75" t="s">
        <v>81</v>
      </c>
      <c r="E73" s="104" t="s">
        <v>605</v>
      </c>
      <c r="F73" s="48" t="s">
        <v>44</v>
      </c>
      <c r="G73" s="48" t="s">
        <v>40</v>
      </c>
      <c r="H73" s="94">
        <v>15.33</v>
      </c>
      <c r="I73" s="32">
        <v>1</v>
      </c>
      <c r="J73" s="38">
        <f>I73-(SUM(L73:AA73))</f>
        <v>0</v>
      </c>
      <c r="K73" s="39" t="str">
        <f t="shared" si="1"/>
        <v>OK</v>
      </c>
      <c r="L73" s="128"/>
      <c r="M73" s="128"/>
      <c r="N73" s="128">
        <v>1</v>
      </c>
      <c r="O73" s="128"/>
      <c r="P73" s="128"/>
      <c r="Q73" s="128"/>
      <c r="R73" s="128"/>
      <c r="S73" s="128"/>
      <c r="T73" s="128"/>
      <c r="U73" s="128"/>
      <c r="V73" s="46"/>
      <c r="W73" s="46"/>
      <c r="X73" s="46"/>
      <c r="Y73" s="46"/>
      <c r="Z73" s="46"/>
      <c r="AA73" s="46"/>
    </row>
    <row r="74" spans="1:27" ht="39.950000000000003" customHeight="1" x14ac:dyDescent="0.45">
      <c r="A74" s="146"/>
      <c r="B74" s="149"/>
      <c r="C74" s="65">
        <v>71</v>
      </c>
      <c r="D74" s="75" t="s">
        <v>82</v>
      </c>
      <c r="E74" s="104" t="s">
        <v>606</v>
      </c>
      <c r="F74" s="48" t="s">
        <v>44</v>
      </c>
      <c r="G74" s="48" t="s">
        <v>40</v>
      </c>
      <c r="H74" s="94">
        <v>14.67</v>
      </c>
      <c r="I74" s="32">
        <v>1</v>
      </c>
      <c r="J74" s="38">
        <f>I74-(SUM(L74:AA74))</f>
        <v>0</v>
      </c>
      <c r="K74" s="39" t="str">
        <f t="shared" si="1"/>
        <v>OK</v>
      </c>
      <c r="L74" s="128"/>
      <c r="M74" s="128"/>
      <c r="N74" s="128">
        <v>1</v>
      </c>
      <c r="O74" s="128"/>
      <c r="P74" s="128"/>
      <c r="Q74" s="128"/>
      <c r="R74" s="128"/>
      <c r="S74" s="128"/>
      <c r="T74" s="128"/>
      <c r="U74" s="128"/>
      <c r="V74" s="46"/>
      <c r="W74" s="46"/>
      <c r="X74" s="46"/>
      <c r="Y74" s="46"/>
      <c r="Z74" s="46"/>
      <c r="AA74" s="46"/>
    </row>
    <row r="75" spans="1:27" ht="39.950000000000003" customHeight="1" x14ac:dyDescent="0.45">
      <c r="A75" s="146"/>
      <c r="B75" s="149"/>
      <c r="C75" s="65">
        <v>72</v>
      </c>
      <c r="D75" s="75" t="s">
        <v>83</v>
      </c>
      <c r="E75" s="104" t="s">
        <v>607</v>
      </c>
      <c r="F75" s="48" t="s">
        <v>44</v>
      </c>
      <c r="G75" s="48" t="s">
        <v>40</v>
      </c>
      <c r="H75" s="94">
        <v>13.43</v>
      </c>
      <c r="I75" s="32">
        <v>1</v>
      </c>
      <c r="J75" s="38">
        <f>I75-(SUM(L75:AA75))</f>
        <v>0</v>
      </c>
      <c r="K75" s="39" t="str">
        <f t="shared" si="1"/>
        <v>OK</v>
      </c>
      <c r="L75" s="128"/>
      <c r="M75" s="128"/>
      <c r="N75" s="128">
        <v>1</v>
      </c>
      <c r="O75" s="128"/>
      <c r="P75" s="128"/>
      <c r="Q75" s="128"/>
      <c r="R75" s="128"/>
      <c r="S75" s="128"/>
      <c r="T75" s="128"/>
      <c r="U75" s="128"/>
      <c r="V75" s="46"/>
      <c r="W75" s="46"/>
      <c r="X75" s="46"/>
      <c r="Y75" s="46"/>
      <c r="Z75" s="46"/>
      <c r="AA75" s="46"/>
    </row>
    <row r="76" spans="1:27" ht="39.950000000000003" customHeight="1" x14ac:dyDescent="0.45">
      <c r="A76" s="146"/>
      <c r="B76" s="149"/>
      <c r="C76" s="65">
        <v>73</v>
      </c>
      <c r="D76" s="75" t="s">
        <v>84</v>
      </c>
      <c r="E76" s="104" t="s">
        <v>608</v>
      </c>
      <c r="F76" s="48" t="s">
        <v>44</v>
      </c>
      <c r="G76" s="48" t="s">
        <v>40</v>
      </c>
      <c r="H76" s="94">
        <v>10.08</v>
      </c>
      <c r="I76" s="32">
        <v>1</v>
      </c>
      <c r="J76" s="38">
        <f>I76-(SUM(L76:AA76))</f>
        <v>0</v>
      </c>
      <c r="K76" s="39" t="str">
        <f t="shared" si="1"/>
        <v>OK</v>
      </c>
      <c r="L76" s="128"/>
      <c r="M76" s="128"/>
      <c r="N76" s="128">
        <v>1</v>
      </c>
      <c r="O76" s="128"/>
      <c r="P76" s="128"/>
      <c r="Q76" s="128"/>
      <c r="R76" s="128"/>
      <c r="S76" s="128"/>
      <c r="T76" s="128"/>
      <c r="U76" s="128"/>
      <c r="V76" s="46"/>
      <c r="W76" s="46"/>
      <c r="X76" s="46"/>
      <c r="Y76" s="46"/>
      <c r="Z76" s="46"/>
      <c r="AA76" s="46"/>
    </row>
    <row r="77" spans="1:27" ht="39.950000000000003" customHeight="1" x14ac:dyDescent="0.45">
      <c r="A77" s="146"/>
      <c r="B77" s="149"/>
      <c r="C77" s="65">
        <v>74</v>
      </c>
      <c r="D77" s="75" t="s">
        <v>85</v>
      </c>
      <c r="E77" s="104" t="s">
        <v>609</v>
      </c>
      <c r="F77" s="48" t="s">
        <v>44</v>
      </c>
      <c r="G77" s="48" t="s">
        <v>40</v>
      </c>
      <c r="H77" s="94">
        <v>10.98</v>
      </c>
      <c r="I77" s="32">
        <v>1</v>
      </c>
      <c r="J77" s="38">
        <f>I77-(SUM(L77:AA77))</f>
        <v>0</v>
      </c>
      <c r="K77" s="39" t="str">
        <f t="shared" si="1"/>
        <v>OK</v>
      </c>
      <c r="L77" s="128"/>
      <c r="M77" s="128"/>
      <c r="N77" s="128">
        <v>1</v>
      </c>
      <c r="O77" s="128"/>
      <c r="P77" s="128"/>
      <c r="Q77" s="128"/>
      <c r="R77" s="128"/>
      <c r="S77" s="128"/>
      <c r="T77" s="128"/>
      <c r="U77" s="128"/>
      <c r="V77" s="46"/>
      <c r="W77" s="46"/>
      <c r="X77" s="46"/>
      <c r="Y77" s="46"/>
      <c r="Z77" s="46"/>
      <c r="AA77" s="46"/>
    </row>
    <row r="78" spans="1:27" ht="39.950000000000003" customHeight="1" x14ac:dyDescent="0.45">
      <c r="A78" s="146"/>
      <c r="B78" s="149"/>
      <c r="C78" s="65">
        <v>75</v>
      </c>
      <c r="D78" s="75" t="s">
        <v>86</v>
      </c>
      <c r="E78" s="104" t="s">
        <v>610</v>
      </c>
      <c r="F78" s="48" t="s">
        <v>44</v>
      </c>
      <c r="G78" s="48" t="s">
        <v>40</v>
      </c>
      <c r="H78" s="94">
        <v>12.06</v>
      </c>
      <c r="I78" s="32"/>
      <c r="J78" s="38">
        <f>I78-(SUM(L78:AA78))</f>
        <v>0</v>
      </c>
      <c r="K78" s="39" t="str">
        <f t="shared" si="1"/>
        <v>OK</v>
      </c>
      <c r="L78" s="128"/>
      <c r="M78" s="128"/>
      <c r="N78" s="128"/>
      <c r="O78" s="128"/>
      <c r="P78" s="128"/>
      <c r="Q78" s="128"/>
      <c r="R78" s="128"/>
      <c r="S78" s="128"/>
      <c r="T78" s="128"/>
      <c r="U78" s="128"/>
      <c r="V78" s="46"/>
      <c r="W78" s="46"/>
      <c r="X78" s="46"/>
      <c r="Y78" s="46"/>
      <c r="Z78" s="46"/>
      <c r="AA78" s="46"/>
    </row>
    <row r="79" spans="1:27" ht="39.950000000000003" customHeight="1" x14ac:dyDescent="0.45">
      <c r="A79" s="146"/>
      <c r="B79" s="149"/>
      <c r="C79" s="65">
        <v>76</v>
      </c>
      <c r="D79" s="75" t="s">
        <v>87</v>
      </c>
      <c r="E79" s="104" t="s">
        <v>611</v>
      </c>
      <c r="F79" s="48" t="s">
        <v>44</v>
      </c>
      <c r="G79" s="48" t="s">
        <v>40</v>
      </c>
      <c r="H79" s="94">
        <v>10.49</v>
      </c>
      <c r="I79" s="32"/>
      <c r="J79" s="38">
        <f>I79-(SUM(L79:AA79))</f>
        <v>0</v>
      </c>
      <c r="K79" s="39" t="str">
        <f t="shared" si="1"/>
        <v>OK</v>
      </c>
      <c r="L79" s="128"/>
      <c r="M79" s="128"/>
      <c r="N79" s="128"/>
      <c r="O79" s="128"/>
      <c r="P79" s="128"/>
      <c r="Q79" s="128"/>
      <c r="R79" s="128"/>
      <c r="S79" s="128"/>
      <c r="T79" s="128"/>
      <c r="U79" s="128"/>
      <c r="V79" s="46"/>
      <c r="W79" s="46"/>
      <c r="X79" s="46"/>
      <c r="Y79" s="46"/>
      <c r="Z79" s="46"/>
      <c r="AA79" s="46"/>
    </row>
    <row r="80" spans="1:27" ht="39.950000000000003" customHeight="1" x14ac:dyDescent="0.45">
      <c r="A80" s="146"/>
      <c r="B80" s="149"/>
      <c r="C80" s="65">
        <v>77</v>
      </c>
      <c r="D80" s="77" t="s">
        <v>612</v>
      </c>
      <c r="E80" s="106" t="s">
        <v>613</v>
      </c>
      <c r="F80" s="48" t="s">
        <v>44</v>
      </c>
      <c r="G80" s="48" t="s">
        <v>40</v>
      </c>
      <c r="H80" s="94">
        <v>11.88</v>
      </c>
      <c r="I80" s="32"/>
      <c r="J80" s="38">
        <f>I80-(SUM(L80:AA80))</f>
        <v>0</v>
      </c>
      <c r="K80" s="39" t="str">
        <f t="shared" si="1"/>
        <v>OK</v>
      </c>
      <c r="L80" s="128"/>
      <c r="M80" s="128"/>
      <c r="N80" s="128"/>
      <c r="O80" s="128"/>
      <c r="P80" s="128"/>
      <c r="Q80" s="128"/>
      <c r="R80" s="128"/>
      <c r="S80" s="128"/>
      <c r="T80" s="128"/>
      <c r="U80" s="128"/>
      <c r="V80" s="46"/>
      <c r="W80" s="46"/>
      <c r="X80" s="46"/>
      <c r="Y80" s="46"/>
      <c r="Z80" s="46"/>
      <c r="AA80" s="46"/>
    </row>
    <row r="81" spans="1:27" ht="39.950000000000003" customHeight="1" x14ac:dyDescent="0.45">
      <c r="A81" s="146"/>
      <c r="B81" s="149"/>
      <c r="C81" s="65">
        <v>78</v>
      </c>
      <c r="D81" s="75" t="s">
        <v>88</v>
      </c>
      <c r="E81" s="104" t="s">
        <v>614</v>
      </c>
      <c r="F81" s="48" t="s">
        <v>44</v>
      </c>
      <c r="G81" s="48" t="s">
        <v>40</v>
      </c>
      <c r="H81" s="94">
        <v>10.039999999999999</v>
      </c>
      <c r="I81" s="32"/>
      <c r="J81" s="38">
        <f>I81-(SUM(L81:AA81))</f>
        <v>0</v>
      </c>
      <c r="K81" s="39" t="str">
        <f t="shared" si="1"/>
        <v>OK</v>
      </c>
      <c r="L81" s="128"/>
      <c r="M81" s="128"/>
      <c r="N81" s="128"/>
      <c r="O81" s="128"/>
      <c r="P81" s="128"/>
      <c r="Q81" s="128"/>
      <c r="R81" s="128"/>
      <c r="S81" s="128"/>
      <c r="T81" s="128"/>
      <c r="U81" s="128"/>
      <c r="V81" s="46"/>
      <c r="W81" s="46"/>
      <c r="X81" s="46"/>
      <c r="Y81" s="46"/>
      <c r="Z81" s="46"/>
      <c r="AA81" s="46"/>
    </row>
    <row r="82" spans="1:27" ht="39.950000000000003" customHeight="1" x14ac:dyDescent="0.45">
      <c r="A82" s="146"/>
      <c r="B82" s="149"/>
      <c r="C82" s="65">
        <v>79</v>
      </c>
      <c r="D82" s="75" t="s">
        <v>89</v>
      </c>
      <c r="E82" s="104" t="s">
        <v>615</v>
      </c>
      <c r="F82" s="48" t="s">
        <v>44</v>
      </c>
      <c r="G82" s="48" t="s">
        <v>40</v>
      </c>
      <c r="H82" s="94">
        <v>10.67</v>
      </c>
      <c r="I82" s="32"/>
      <c r="J82" s="38">
        <f>I82-(SUM(L82:AA82))</f>
        <v>0</v>
      </c>
      <c r="K82" s="39" t="str">
        <f t="shared" si="1"/>
        <v>OK</v>
      </c>
      <c r="L82" s="128"/>
      <c r="M82" s="128"/>
      <c r="N82" s="128"/>
      <c r="O82" s="128"/>
      <c r="P82" s="128"/>
      <c r="Q82" s="128"/>
      <c r="R82" s="128"/>
      <c r="S82" s="128"/>
      <c r="T82" s="128"/>
      <c r="U82" s="128"/>
      <c r="V82" s="46"/>
      <c r="W82" s="46"/>
      <c r="X82" s="46"/>
      <c r="Y82" s="46"/>
      <c r="Z82" s="46"/>
      <c r="AA82" s="46"/>
    </row>
    <row r="83" spans="1:27" ht="39.950000000000003" customHeight="1" x14ac:dyDescent="0.45">
      <c r="A83" s="146"/>
      <c r="B83" s="149"/>
      <c r="C83" s="65">
        <v>80</v>
      </c>
      <c r="D83" s="74" t="s">
        <v>90</v>
      </c>
      <c r="E83" s="103" t="s">
        <v>616</v>
      </c>
      <c r="F83" s="48" t="s">
        <v>44</v>
      </c>
      <c r="G83" s="48" t="s">
        <v>40</v>
      </c>
      <c r="H83" s="94">
        <v>16</v>
      </c>
      <c r="I83" s="32">
        <v>1</v>
      </c>
      <c r="J83" s="38">
        <f>I83-(SUM(L83:AA83))</f>
        <v>0</v>
      </c>
      <c r="K83" s="39" t="str">
        <f t="shared" si="1"/>
        <v>OK</v>
      </c>
      <c r="L83" s="128"/>
      <c r="M83" s="128"/>
      <c r="N83" s="128">
        <v>1</v>
      </c>
      <c r="O83" s="128"/>
      <c r="P83" s="128"/>
      <c r="Q83" s="128"/>
      <c r="R83" s="128"/>
      <c r="S83" s="128"/>
      <c r="T83" s="128"/>
      <c r="U83" s="128"/>
      <c r="V83" s="46"/>
      <c r="W83" s="46"/>
      <c r="X83" s="46"/>
      <c r="Y83" s="46"/>
      <c r="Z83" s="46"/>
      <c r="AA83" s="46"/>
    </row>
    <row r="84" spans="1:27" ht="39.950000000000003" customHeight="1" x14ac:dyDescent="0.45">
      <c r="A84" s="146"/>
      <c r="B84" s="149"/>
      <c r="C84" s="65">
        <v>81</v>
      </c>
      <c r="D84" s="74" t="s">
        <v>468</v>
      </c>
      <c r="E84" s="103" t="s">
        <v>617</v>
      </c>
      <c r="F84" s="48" t="s">
        <v>44</v>
      </c>
      <c r="G84" s="48" t="s">
        <v>40</v>
      </c>
      <c r="H84" s="94">
        <v>20.43</v>
      </c>
      <c r="I84" s="32"/>
      <c r="J84" s="38">
        <f>I84-(SUM(L84:AA84))</f>
        <v>0</v>
      </c>
      <c r="K84" s="39" t="str">
        <f t="shared" si="1"/>
        <v>OK</v>
      </c>
      <c r="L84" s="128"/>
      <c r="M84" s="128"/>
      <c r="N84" s="128"/>
      <c r="O84" s="128"/>
      <c r="P84" s="128"/>
      <c r="Q84" s="128"/>
      <c r="R84" s="128"/>
      <c r="S84" s="128"/>
      <c r="T84" s="128"/>
      <c r="U84" s="128"/>
      <c r="V84" s="46"/>
      <c r="W84" s="46"/>
      <c r="X84" s="46"/>
      <c r="Y84" s="46"/>
      <c r="Z84" s="46"/>
      <c r="AA84" s="46"/>
    </row>
    <row r="85" spans="1:27" ht="39.950000000000003" customHeight="1" x14ac:dyDescent="0.45">
      <c r="A85" s="146"/>
      <c r="B85" s="149"/>
      <c r="C85" s="65">
        <v>82</v>
      </c>
      <c r="D85" s="74" t="s">
        <v>469</v>
      </c>
      <c r="E85" s="103" t="s">
        <v>618</v>
      </c>
      <c r="F85" s="48" t="s">
        <v>44</v>
      </c>
      <c r="G85" s="48" t="s">
        <v>40</v>
      </c>
      <c r="H85" s="94">
        <v>16.510000000000002</v>
      </c>
      <c r="I85" s="32"/>
      <c r="J85" s="38">
        <f>I85-(SUM(L85:AA85))</f>
        <v>0</v>
      </c>
      <c r="K85" s="39" t="str">
        <f t="shared" si="1"/>
        <v>OK</v>
      </c>
      <c r="L85" s="128"/>
      <c r="M85" s="128"/>
      <c r="N85" s="128"/>
      <c r="O85" s="128"/>
      <c r="P85" s="128"/>
      <c r="Q85" s="128"/>
      <c r="R85" s="128"/>
      <c r="S85" s="128"/>
      <c r="T85" s="128"/>
      <c r="U85" s="128"/>
      <c r="V85" s="46"/>
      <c r="W85" s="46"/>
      <c r="X85" s="46"/>
      <c r="Y85" s="46"/>
      <c r="Z85" s="46"/>
      <c r="AA85" s="46"/>
    </row>
    <row r="86" spans="1:27" ht="39.950000000000003" customHeight="1" x14ac:dyDescent="0.45">
      <c r="A86" s="146"/>
      <c r="B86" s="149"/>
      <c r="C86" s="65">
        <v>83</v>
      </c>
      <c r="D86" s="74" t="s">
        <v>91</v>
      </c>
      <c r="E86" s="103" t="s">
        <v>619</v>
      </c>
      <c r="F86" s="48" t="s">
        <v>92</v>
      </c>
      <c r="G86" s="48" t="s">
        <v>40</v>
      </c>
      <c r="H86" s="94">
        <v>35.130000000000003</v>
      </c>
      <c r="I86" s="32"/>
      <c r="J86" s="38">
        <f>I86-(SUM(L86:AA86))</f>
        <v>0</v>
      </c>
      <c r="K86" s="39" t="str">
        <f t="shared" si="1"/>
        <v>OK</v>
      </c>
      <c r="L86" s="128"/>
      <c r="M86" s="128"/>
      <c r="N86" s="128"/>
      <c r="O86" s="128"/>
      <c r="P86" s="128"/>
      <c r="Q86" s="128"/>
      <c r="R86" s="128"/>
      <c r="S86" s="128"/>
      <c r="T86" s="128"/>
      <c r="U86" s="128"/>
      <c r="V86" s="46"/>
      <c r="W86" s="46"/>
      <c r="X86" s="46"/>
      <c r="Y86" s="46"/>
      <c r="Z86" s="46"/>
      <c r="AA86" s="46"/>
    </row>
    <row r="87" spans="1:27" ht="39.950000000000003" customHeight="1" x14ac:dyDescent="0.45">
      <c r="A87" s="146"/>
      <c r="B87" s="149"/>
      <c r="C87" s="65">
        <v>84</v>
      </c>
      <c r="D87" s="74" t="s">
        <v>470</v>
      </c>
      <c r="E87" s="103" t="s">
        <v>620</v>
      </c>
      <c r="F87" s="48" t="s">
        <v>92</v>
      </c>
      <c r="G87" s="48" t="s">
        <v>40</v>
      </c>
      <c r="H87" s="94">
        <v>108.96</v>
      </c>
      <c r="I87" s="32"/>
      <c r="J87" s="38">
        <f>I87-(SUM(L87:AA87))</f>
        <v>0</v>
      </c>
      <c r="K87" s="39" t="str">
        <f t="shared" si="1"/>
        <v>OK</v>
      </c>
      <c r="L87" s="128"/>
      <c r="M87" s="128"/>
      <c r="N87" s="128"/>
      <c r="O87" s="128"/>
      <c r="P87" s="128"/>
      <c r="Q87" s="128"/>
      <c r="R87" s="128"/>
      <c r="S87" s="128"/>
      <c r="T87" s="128"/>
      <c r="U87" s="128"/>
      <c r="V87" s="46"/>
      <c r="W87" s="46"/>
      <c r="X87" s="46"/>
      <c r="Y87" s="46"/>
      <c r="Z87" s="46"/>
      <c r="AA87" s="46"/>
    </row>
    <row r="88" spans="1:27" ht="39.950000000000003" customHeight="1" x14ac:dyDescent="0.45">
      <c r="A88" s="146"/>
      <c r="B88" s="149"/>
      <c r="C88" s="65">
        <v>85</v>
      </c>
      <c r="D88" s="74" t="s">
        <v>93</v>
      </c>
      <c r="E88" s="103" t="s">
        <v>621</v>
      </c>
      <c r="F88" s="48" t="s">
        <v>92</v>
      </c>
      <c r="G88" s="48" t="s">
        <v>40</v>
      </c>
      <c r="H88" s="94">
        <v>35.32</v>
      </c>
      <c r="I88" s="32"/>
      <c r="J88" s="38">
        <f>I88-(SUM(L88:AA88))</f>
        <v>0</v>
      </c>
      <c r="K88" s="39" t="str">
        <f t="shared" si="1"/>
        <v>OK</v>
      </c>
      <c r="L88" s="128"/>
      <c r="M88" s="128"/>
      <c r="N88" s="128"/>
      <c r="O88" s="128"/>
      <c r="P88" s="128"/>
      <c r="Q88" s="128"/>
      <c r="R88" s="128"/>
      <c r="S88" s="128"/>
      <c r="T88" s="128"/>
      <c r="U88" s="128"/>
      <c r="V88" s="46"/>
      <c r="W88" s="46"/>
      <c r="X88" s="46"/>
      <c r="Y88" s="46"/>
      <c r="Z88" s="46"/>
      <c r="AA88" s="46"/>
    </row>
    <row r="89" spans="1:27" ht="39.950000000000003" customHeight="1" x14ac:dyDescent="0.45">
      <c r="A89" s="146"/>
      <c r="B89" s="149"/>
      <c r="C89" s="65">
        <v>86</v>
      </c>
      <c r="D89" s="74" t="s">
        <v>94</v>
      </c>
      <c r="E89" s="103" t="s">
        <v>622</v>
      </c>
      <c r="F89" s="48" t="s">
        <v>92</v>
      </c>
      <c r="G89" s="48" t="s">
        <v>40</v>
      </c>
      <c r="H89" s="94">
        <v>23.03</v>
      </c>
      <c r="I89" s="32"/>
      <c r="J89" s="38">
        <f>I89-(SUM(L89:AA89))</f>
        <v>0</v>
      </c>
      <c r="K89" s="39" t="str">
        <f t="shared" si="1"/>
        <v>OK</v>
      </c>
      <c r="L89" s="128"/>
      <c r="M89" s="128"/>
      <c r="N89" s="128"/>
      <c r="O89" s="128"/>
      <c r="P89" s="128"/>
      <c r="Q89" s="128"/>
      <c r="R89" s="128"/>
      <c r="S89" s="128"/>
      <c r="T89" s="128"/>
      <c r="U89" s="128"/>
      <c r="V89" s="46"/>
      <c r="W89" s="46"/>
      <c r="X89" s="46"/>
      <c r="Y89" s="46"/>
      <c r="Z89" s="46"/>
      <c r="AA89" s="46"/>
    </row>
    <row r="90" spans="1:27" ht="39.950000000000003" customHeight="1" x14ac:dyDescent="0.45">
      <c r="A90" s="146"/>
      <c r="B90" s="149"/>
      <c r="C90" s="65">
        <v>87</v>
      </c>
      <c r="D90" s="74" t="s">
        <v>95</v>
      </c>
      <c r="E90" s="103" t="s">
        <v>623</v>
      </c>
      <c r="F90" s="48" t="s">
        <v>92</v>
      </c>
      <c r="G90" s="48" t="s">
        <v>40</v>
      </c>
      <c r="H90" s="94">
        <v>26.46</v>
      </c>
      <c r="I90" s="32"/>
      <c r="J90" s="38">
        <f>I90-(SUM(L90:AA90))</f>
        <v>0</v>
      </c>
      <c r="K90" s="39" t="str">
        <f t="shared" si="1"/>
        <v>OK</v>
      </c>
      <c r="L90" s="128"/>
      <c r="M90" s="128"/>
      <c r="N90" s="128"/>
      <c r="O90" s="128"/>
      <c r="P90" s="128"/>
      <c r="Q90" s="128"/>
      <c r="R90" s="128"/>
      <c r="S90" s="128"/>
      <c r="T90" s="136"/>
      <c r="U90" s="128"/>
      <c r="V90" s="46"/>
      <c r="W90" s="46"/>
      <c r="X90" s="46"/>
      <c r="Y90" s="46"/>
      <c r="Z90" s="46"/>
      <c r="AA90" s="46"/>
    </row>
    <row r="91" spans="1:27" ht="39.950000000000003" customHeight="1" x14ac:dyDescent="0.45">
      <c r="A91" s="146"/>
      <c r="B91" s="149"/>
      <c r="C91" s="65">
        <v>88</v>
      </c>
      <c r="D91" s="74" t="s">
        <v>96</v>
      </c>
      <c r="E91" s="103" t="s">
        <v>624</v>
      </c>
      <c r="F91" s="48" t="s">
        <v>92</v>
      </c>
      <c r="G91" s="48" t="s">
        <v>40</v>
      </c>
      <c r="H91" s="94">
        <v>34.31</v>
      </c>
      <c r="I91" s="32"/>
      <c r="J91" s="38">
        <f>I91-(SUM(L91:AA91))</f>
        <v>0</v>
      </c>
      <c r="K91" s="39" t="str">
        <f t="shared" si="1"/>
        <v>OK</v>
      </c>
      <c r="L91" s="128"/>
      <c r="M91" s="128"/>
      <c r="N91" s="128"/>
      <c r="O91" s="128"/>
      <c r="P91" s="128"/>
      <c r="Q91" s="128"/>
      <c r="R91" s="128"/>
      <c r="S91" s="128"/>
      <c r="T91" s="136"/>
      <c r="U91" s="128"/>
      <c r="V91" s="46"/>
      <c r="W91" s="46"/>
      <c r="X91" s="46"/>
      <c r="Y91" s="46"/>
      <c r="Z91" s="46"/>
      <c r="AA91" s="46"/>
    </row>
    <row r="92" spans="1:27" ht="39.950000000000003" customHeight="1" x14ac:dyDescent="0.45">
      <c r="A92" s="147"/>
      <c r="B92" s="150"/>
      <c r="C92" s="65">
        <v>89</v>
      </c>
      <c r="D92" s="74" t="s">
        <v>97</v>
      </c>
      <c r="E92" s="103" t="s">
        <v>625</v>
      </c>
      <c r="F92" s="48" t="s">
        <v>92</v>
      </c>
      <c r="G92" s="48" t="s">
        <v>40</v>
      </c>
      <c r="H92" s="94">
        <v>50.27</v>
      </c>
      <c r="I92" s="32"/>
      <c r="J92" s="38">
        <f>I92-(SUM(L92:AA92))</f>
        <v>0</v>
      </c>
      <c r="K92" s="39" t="str">
        <f t="shared" si="1"/>
        <v>OK</v>
      </c>
      <c r="L92" s="128"/>
      <c r="M92" s="128"/>
      <c r="N92" s="128"/>
      <c r="O92" s="128"/>
      <c r="P92" s="128"/>
      <c r="Q92" s="128"/>
      <c r="R92" s="128"/>
      <c r="S92" s="128"/>
      <c r="T92" s="136"/>
      <c r="U92" s="128"/>
      <c r="V92" s="46"/>
      <c r="W92" s="46"/>
      <c r="X92" s="46"/>
      <c r="Y92" s="46"/>
      <c r="Z92" s="46"/>
      <c r="AA92" s="46"/>
    </row>
    <row r="93" spans="1:27" ht="39.950000000000003" customHeight="1" x14ac:dyDescent="0.45">
      <c r="A93" s="139">
        <v>2</v>
      </c>
      <c r="B93" s="151" t="s">
        <v>626</v>
      </c>
      <c r="C93" s="67">
        <v>90</v>
      </c>
      <c r="D93" s="78" t="s">
        <v>102</v>
      </c>
      <c r="E93" s="107" t="s">
        <v>627</v>
      </c>
      <c r="F93" s="51" t="s">
        <v>35</v>
      </c>
      <c r="G93" s="51" t="s">
        <v>40</v>
      </c>
      <c r="H93" s="95">
        <v>1.23</v>
      </c>
      <c r="I93" s="32">
        <v>6</v>
      </c>
      <c r="J93" s="38">
        <f>I93-(SUM(L93:AA93))</f>
        <v>0</v>
      </c>
      <c r="K93" s="39" t="str">
        <f t="shared" si="1"/>
        <v>OK</v>
      </c>
      <c r="L93" s="128"/>
      <c r="M93" s="128">
        <v>6</v>
      </c>
      <c r="N93" s="128"/>
      <c r="O93" s="128"/>
      <c r="P93" s="128"/>
      <c r="Q93" s="128"/>
      <c r="R93" s="128"/>
      <c r="S93" s="128"/>
      <c r="T93" s="136"/>
      <c r="U93" s="128"/>
      <c r="V93" s="46"/>
      <c r="W93" s="46"/>
      <c r="X93" s="46"/>
      <c r="Y93" s="46"/>
      <c r="Z93" s="46"/>
      <c r="AA93" s="46"/>
    </row>
    <row r="94" spans="1:27" ht="39.950000000000003" customHeight="1" x14ac:dyDescent="0.45">
      <c r="A94" s="140"/>
      <c r="B94" s="152"/>
      <c r="C94" s="67">
        <v>91</v>
      </c>
      <c r="D94" s="78" t="s">
        <v>103</v>
      </c>
      <c r="E94" s="107" t="s">
        <v>628</v>
      </c>
      <c r="F94" s="51" t="s">
        <v>35</v>
      </c>
      <c r="G94" s="51" t="s">
        <v>40</v>
      </c>
      <c r="H94" s="95">
        <v>1.61</v>
      </c>
      <c r="I94" s="32">
        <v>6</v>
      </c>
      <c r="J94" s="38">
        <f>I94-(SUM(L94:AA94))</f>
        <v>0</v>
      </c>
      <c r="K94" s="39" t="str">
        <f t="shared" si="1"/>
        <v>OK</v>
      </c>
      <c r="L94" s="128"/>
      <c r="M94" s="128">
        <v>6</v>
      </c>
      <c r="N94" s="128"/>
      <c r="O94" s="128"/>
      <c r="P94" s="128"/>
      <c r="Q94" s="128"/>
      <c r="R94" s="128"/>
      <c r="S94" s="128"/>
      <c r="T94" s="136"/>
      <c r="U94" s="128"/>
      <c r="V94" s="46"/>
      <c r="W94" s="46"/>
      <c r="X94" s="46"/>
      <c r="Y94" s="46"/>
      <c r="Z94" s="46"/>
      <c r="AA94" s="46"/>
    </row>
    <row r="95" spans="1:27" ht="39.950000000000003" customHeight="1" x14ac:dyDescent="0.45">
      <c r="A95" s="140"/>
      <c r="B95" s="152"/>
      <c r="C95" s="67">
        <v>92</v>
      </c>
      <c r="D95" s="78" t="s">
        <v>104</v>
      </c>
      <c r="E95" s="107" t="s">
        <v>629</v>
      </c>
      <c r="F95" s="51" t="s">
        <v>35</v>
      </c>
      <c r="G95" s="51" t="s">
        <v>40</v>
      </c>
      <c r="H95" s="95">
        <v>1.5</v>
      </c>
      <c r="I95" s="32">
        <v>6</v>
      </c>
      <c r="J95" s="38">
        <f>I95-(SUM(L95:AA95))</f>
        <v>0</v>
      </c>
      <c r="K95" s="39" t="str">
        <f t="shared" si="1"/>
        <v>OK</v>
      </c>
      <c r="L95" s="128"/>
      <c r="M95" s="128">
        <v>6</v>
      </c>
      <c r="N95" s="128"/>
      <c r="O95" s="128"/>
      <c r="P95" s="128"/>
      <c r="Q95" s="128"/>
      <c r="R95" s="128"/>
      <c r="S95" s="128"/>
      <c r="T95" s="136"/>
      <c r="U95" s="128"/>
      <c r="V95" s="46"/>
      <c r="W95" s="46"/>
      <c r="X95" s="46"/>
      <c r="Y95" s="46"/>
      <c r="Z95" s="46"/>
      <c r="AA95" s="46"/>
    </row>
    <row r="96" spans="1:27" ht="39.950000000000003" customHeight="1" x14ac:dyDescent="0.45">
      <c r="A96" s="140"/>
      <c r="B96" s="152"/>
      <c r="C96" s="67">
        <v>93</v>
      </c>
      <c r="D96" s="78" t="s">
        <v>105</v>
      </c>
      <c r="E96" s="107" t="s">
        <v>630</v>
      </c>
      <c r="F96" s="51" t="s">
        <v>35</v>
      </c>
      <c r="G96" s="51" t="s">
        <v>40</v>
      </c>
      <c r="H96" s="95">
        <v>1.43</v>
      </c>
      <c r="I96" s="32">
        <v>6</v>
      </c>
      <c r="J96" s="38">
        <f>I96-(SUM(L96:AA96))</f>
        <v>0</v>
      </c>
      <c r="K96" s="39" t="str">
        <f t="shared" si="1"/>
        <v>OK</v>
      </c>
      <c r="L96" s="128"/>
      <c r="M96" s="128">
        <v>6</v>
      </c>
      <c r="N96" s="128"/>
      <c r="O96" s="128"/>
      <c r="P96" s="128"/>
      <c r="Q96" s="128"/>
      <c r="R96" s="128"/>
      <c r="S96" s="128"/>
      <c r="T96" s="136"/>
      <c r="U96" s="128"/>
      <c r="V96" s="46"/>
      <c r="W96" s="46"/>
      <c r="X96" s="46"/>
      <c r="Y96" s="46"/>
      <c r="Z96" s="46"/>
      <c r="AA96" s="46"/>
    </row>
    <row r="97" spans="1:27" ht="39.950000000000003" customHeight="1" x14ac:dyDescent="0.45">
      <c r="A97" s="140"/>
      <c r="B97" s="152"/>
      <c r="C97" s="67">
        <v>94</v>
      </c>
      <c r="D97" s="78" t="s">
        <v>106</v>
      </c>
      <c r="E97" s="107" t="s">
        <v>631</v>
      </c>
      <c r="F97" s="51" t="s">
        <v>35</v>
      </c>
      <c r="G97" s="51" t="s">
        <v>40</v>
      </c>
      <c r="H97" s="95">
        <v>1.42</v>
      </c>
      <c r="I97" s="32">
        <v>6</v>
      </c>
      <c r="J97" s="38">
        <f>I97-(SUM(L97:AA97))</f>
        <v>0</v>
      </c>
      <c r="K97" s="39" t="str">
        <f t="shared" si="1"/>
        <v>OK</v>
      </c>
      <c r="L97" s="128"/>
      <c r="M97" s="128">
        <v>6</v>
      </c>
      <c r="N97" s="128"/>
      <c r="O97" s="128"/>
      <c r="P97" s="128"/>
      <c r="Q97" s="128"/>
      <c r="R97" s="128"/>
      <c r="S97" s="128"/>
      <c r="T97" s="136"/>
      <c r="U97" s="128"/>
      <c r="V97" s="46"/>
      <c r="W97" s="46"/>
      <c r="X97" s="46"/>
      <c r="Y97" s="46"/>
      <c r="Z97" s="46"/>
      <c r="AA97" s="46"/>
    </row>
    <row r="98" spans="1:27" ht="39.950000000000003" customHeight="1" x14ac:dyDescent="0.45">
      <c r="A98" s="140"/>
      <c r="B98" s="152"/>
      <c r="C98" s="67">
        <v>95</v>
      </c>
      <c r="D98" s="78" t="s">
        <v>107</v>
      </c>
      <c r="E98" s="107" t="s">
        <v>632</v>
      </c>
      <c r="F98" s="51" t="s">
        <v>35</v>
      </c>
      <c r="G98" s="51" t="s">
        <v>40</v>
      </c>
      <c r="H98" s="95">
        <v>1</v>
      </c>
      <c r="I98" s="32">
        <v>6</v>
      </c>
      <c r="J98" s="38">
        <f>I98-(SUM(L98:AA98))</f>
        <v>0</v>
      </c>
      <c r="K98" s="39" t="str">
        <f t="shared" si="1"/>
        <v>OK</v>
      </c>
      <c r="L98" s="128"/>
      <c r="M98" s="128">
        <v>6</v>
      </c>
      <c r="N98" s="128"/>
      <c r="O98" s="128"/>
      <c r="P98" s="128"/>
      <c r="Q98" s="128"/>
      <c r="R98" s="128"/>
      <c r="S98" s="128"/>
      <c r="T98" s="136"/>
      <c r="U98" s="128"/>
      <c r="V98" s="46"/>
      <c r="W98" s="46"/>
      <c r="X98" s="46"/>
      <c r="Y98" s="46"/>
      <c r="Z98" s="46"/>
      <c r="AA98" s="46"/>
    </row>
    <row r="99" spans="1:27" ht="39.950000000000003" customHeight="1" x14ac:dyDescent="0.45">
      <c r="A99" s="140"/>
      <c r="B99" s="152"/>
      <c r="C99" s="67">
        <v>96</v>
      </c>
      <c r="D99" s="78" t="s">
        <v>108</v>
      </c>
      <c r="E99" s="107" t="s">
        <v>633</v>
      </c>
      <c r="F99" s="51" t="s">
        <v>35</v>
      </c>
      <c r="G99" s="51" t="s">
        <v>40</v>
      </c>
      <c r="H99" s="95">
        <v>1</v>
      </c>
      <c r="I99" s="32">
        <v>6</v>
      </c>
      <c r="J99" s="38">
        <f>I99-(SUM(L99:AA99))</f>
        <v>0</v>
      </c>
      <c r="K99" s="39" t="str">
        <f t="shared" si="1"/>
        <v>OK</v>
      </c>
      <c r="L99" s="128"/>
      <c r="M99" s="128">
        <v>6</v>
      </c>
      <c r="N99" s="128"/>
      <c r="O99" s="128"/>
      <c r="P99" s="128"/>
      <c r="Q99" s="128"/>
      <c r="R99" s="128"/>
      <c r="S99" s="128"/>
      <c r="T99" s="136"/>
      <c r="U99" s="128"/>
      <c r="V99" s="46"/>
      <c r="W99" s="46"/>
      <c r="X99" s="46"/>
      <c r="Y99" s="46"/>
      <c r="Z99" s="46"/>
      <c r="AA99" s="46"/>
    </row>
    <row r="100" spans="1:27" ht="39.950000000000003" customHeight="1" x14ac:dyDescent="0.45">
      <c r="A100" s="140"/>
      <c r="B100" s="152"/>
      <c r="C100" s="67">
        <v>97</v>
      </c>
      <c r="D100" s="78" t="s">
        <v>109</v>
      </c>
      <c r="E100" s="107" t="s">
        <v>634</v>
      </c>
      <c r="F100" s="51" t="s">
        <v>35</v>
      </c>
      <c r="G100" s="51" t="s">
        <v>40</v>
      </c>
      <c r="H100" s="95">
        <v>1</v>
      </c>
      <c r="I100" s="32">
        <v>6</v>
      </c>
      <c r="J100" s="38">
        <f>I100-(SUM(L100:AA100))</f>
        <v>0</v>
      </c>
      <c r="K100" s="39" t="str">
        <f t="shared" si="1"/>
        <v>OK</v>
      </c>
      <c r="L100" s="128"/>
      <c r="M100" s="128">
        <v>6</v>
      </c>
      <c r="N100" s="128"/>
      <c r="O100" s="128"/>
      <c r="P100" s="128"/>
      <c r="Q100" s="128"/>
      <c r="R100" s="128"/>
      <c r="S100" s="128"/>
      <c r="T100" s="136"/>
      <c r="U100" s="128"/>
      <c r="V100" s="46"/>
      <c r="W100" s="46"/>
      <c r="X100" s="46"/>
      <c r="Y100" s="46"/>
      <c r="Z100" s="46"/>
      <c r="AA100" s="46"/>
    </row>
    <row r="101" spans="1:27" ht="39.950000000000003" customHeight="1" x14ac:dyDescent="0.45">
      <c r="A101" s="140"/>
      <c r="B101" s="152"/>
      <c r="C101" s="67">
        <v>98</v>
      </c>
      <c r="D101" s="78" t="s">
        <v>635</v>
      </c>
      <c r="E101" s="107" t="s">
        <v>636</v>
      </c>
      <c r="F101" s="51" t="s">
        <v>35</v>
      </c>
      <c r="G101" s="51" t="s">
        <v>40</v>
      </c>
      <c r="H101" s="95">
        <v>0.92</v>
      </c>
      <c r="I101" s="32">
        <v>6</v>
      </c>
      <c r="J101" s="38">
        <f>I101-(SUM(L101:AA101))</f>
        <v>0</v>
      </c>
      <c r="K101" s="39" t="str">
        <f t="shared" si="1"/>
        <v>OK</v>
      </c>
      <c r="L101" s="128"/>
      <c r="M101" s="128">
        <v>6</v>
      </c>
      <c r="N101" s="128"/>
      <c r="O101" s="128"/>
      <c r="P101" s="128"/>
      <c r="Q101" s="128"/>
      <c r="R101" s="128"/>
      <c r="S101" s="128"/>
      <c r="T101" s="136"/>
      <c r="U101" s="128"/>
      <c r="V101" s="46"/>
      <c r="W101" s="46"/>
      <c r="X101" s="46"/>
      <c r="Y101" s="46"/>
      <c r="Z101" s="46"/>
      <c r="AA101" s="46"/>
    </row>
    <row r="102" spans="1:27" ht="39.950000000000003" customHeight="1" x14ac:dyDescent="0.45">
      <c r="A102" s="140"/>
      <c r="B102" s="152"/>
      <c r="C102" s="67">
        <v>99</v>
      </c>
      <c r="D102" s="78" t="s">
        <v>110</v>
      </c>
      <c r="E102" s="107" t="s">
        <v>637</v>
      </c>
      <c r="F102" s="51" t="s">
        <v>35</v>
      </c>
      <c r="G102" s="51" t="s">
        <v>40</v>
      </c>
      <c r="H102" s="95">
        <v>1</v>
      </c>
      <c r="I102" s="32">
        <v>6</v>
      </c>
      <c r="J102" s="38">
        <f>I102-(SUM(L102:AA102))</f>
        <v>0</v>
      </c>
      <c r="K102" s="39" t="str">
        <f t="shared" si="1"/>
        <v>OK</v>
      </c>
      <c r="L102" s="128"/>
      <c r="M102" s="128">
        <v>6</v>
      </c>
      <c r="N102" s="128"/>
      <c r="O102" s="128"/>
      <c r="P102" s="128"/>
      <c r="Q102" s="128"/>
      <c r="R102" s="128"/>
      <c r="S102" s="128"/>
      <c r="T102" s="136"/>
      <c r="U102" s="128"/>
      <c r="V102" s="46"/>
      <c r="W102" s="46"/>
      <c r="X102" s="46"/>
      <c r="Y102" s="46"/>
      <c r="Z102" s="46"/>
      <c r="AA102" s="46"/>
    </row>
    <row r="103" spans="1:27" ht="39.950000000000003" customHeight="1" x14ac:dyDescent="0.45">
      <c r="A103" s="140"/>
      <c r="B103" s="152"/>
      <c r="C103" s="67">
        <v>100</v>
      </c>
      <c r="D103" s="78" t="s">
        <v>111</v>
      </c>
      <c r="E103" s="107" t="s">
        <v>638</v>
      </c>
      <c r="F103" s="51" t="s">
        <v>35</v>
      </c>
      <c r="G103" s="51" t="s">
        <v>40</v>
      </c>
      <c r="H103" s="95">
        <v>1.3</v>
      </c>
      <c r="I103" s="32">
        <v>6</v>
      </c>
      <c r="J103" s="38">
        <f>I103-(SUM(L103:AA103))</f>
        <v>0</v>
      </c>
      <c r="K103" s="39" t="str">
        <f t="shared" si="1"/>
        <v>OK</v>
      </c>
      <c r="L103" s="128"/>
      <c r="M103" s="128">
        <v>6</v>
      </c>
      <c r="N103" s="128"/>
      <c r="O103" s="128"/>
      <c r="P103" s="128"/>
      <c r="Q103" s="128"/>
      <c r="R103" s="128"/>
      <c r="S103" s="128"/>
      <c r="T103" s="136"/>
      <c r="U103" s="128"/>
      <c r="V103" s="46"/>
      <c r="W103" s="46"/>
      <c r="X103" s="46"/>
      <c r="Y103" s="46"/>
      <c r="Z103" s="46"/>
      <c r="AA103" s="46"/>
    </row>
    <row r="104" spans="1:27" ht="39.950000000000003" customHeight="1" x14ac:dyDescent="0.45">
      <c r="A104" s="140"/>
      <c r="B104" s="152"/>
      <c r="C104" s="67">
        <v>101</v>
      </c>
      <c r="D104" s="78" t="s">
        <v>639</v>
      </c>
      <c r="E104" s="107" t="s">
        <v>640</v>
      </c>
      <c r="F104" s="51" t="s">
        <v>35</v>
      </c>
      <c r="G104" s="51" t="s">
        <v>40</v>
      </c>
      <c r="H104" s="95">
        <v>0.8</v>
      </c>
      <c r="I104" s="32">
        <v>12</v>
      </c>
      <c r="J104" s="38">
        <f>I104-(SUM(L104:AA104))</f>
        <v>0</v>
      </c>
      <c r="K104" s="39" t="str">
        <f t="shared" si="1"/>
        <v>OK</v>
      </c>
      <c r="L104" s="128"/>
      <c r="M104" s="128">
        <v>12</v>
      </c>
      <c r="N104" s="128"/>
      <c r="O104" s="128"/>
      <c r="P104" s="128"/>
      <c r="Q104" s="128"/>
      <c r="R104" s="128"/>
      <c r="S104" s="128"/>
      <c r="T104" s="136"/>
      <c r="U104" s="128"/>
      <c r="V104" s="46"/>
      <c r="W104" s="46"/>
      <c r="X104" s="46"/>
      <c r="Y104" s="46"/>
      <c r="Z104" s="46"/>
      <c r="AA104" s="46"/>
    </row>
    <row r="105" spans="1:27" ht="39.950000000000003" customHeight="1" x14ac:dyDescent="0.45">
      <c r="A105" s="140"/>
      <c r="B105" s="152"/>
      <c r="C105" s="67">
        <v>102</v>
      </c>
      <c r="D105" s="78" t="s">
        <v>112</v>
      </c>
      <c r="E105" s="107" t="s">
        <v>630</v>
      </c>
      <c r="F105" s="51" t="s">
        <v>35</v>
      </c>
      <c r="G105" s="51" t="s">
        <v>40</v>
      </c>
      <c r="H105" s="95">
        <v>1</v>
      </c>
      <c r="I105" s="32">
        <v>12</v>
      </c>
      <c r="J105" s="38">
        <f>I105-(SUM(L105:AA105))</f>
        <v>0</v>
      </c>
      <c r="K105" s="39" t="str">
        <f t="shared" si="1"/>
        <v>OK</v>
      </c>
      <c r="L105" s="128"/>
      <c r="M105" s="128">
        <v>12</v>
      </c>
      <c r="N105" s="128"/>
      <c r="O105" s="128"/>
      <c r="P105" s="128"/>
      <c r="Q105" s="128"/>
      <c r="R105" s="128"/>
      <c r="S105" s="128"/>
      <c r="T105" s="136"/>
      <c r="U105" s="128"/>
      <c r="V105" s="46"/>
      <c r="W105" s="46"/>
      <c r="X105" s="46"/>
      <c r="Y105" s="46"/>
      <c r="Z105" s="46"/>
      <c r="AA105" s="46"/>
    </row>
    <row r="106" spans="1:27" ht="39.950000000000003" customHeight="1" x14ac:dyDescent="0.45">
      <c r="A106" s="140"/>
      <c r="B106" s="152"/>
      <c r="C106" s="67">
        <v>103</v>
      </c>
      <c r="D106" s="78" t="s">
        <v>113</v>
      </c>
      <c r="E106" s="107" t="s">
        <v>641</v>
      </c>
      <c r="F106" s="51" t="s">
        <v>35</v>
      </c>
      <c r="G106" s="51" t="s">
        <v>40</v>
      </c>
      <c r="H106" s="95">
        <v>3.76</v>
      </c>
      <c r="I106" s="32">
        <v>5</v>
      </c>
      <c r="J106" s="38">
        <f>I106-(SUM(L106:AA106))</f>
        <v>0</v>
      </c>
      <c r="K106" s="39" t="str">
        <f t="shared" si="1"/>
        <v>OK</v>
      </c>
      <c r="L106" s="128"/>
      <c r="M106" s="128">
        <v>5</v>
      </c>
      <c r="N106" s="128"/>
      <c r="O106" s="128"/>
      <c r="P106" s="128"/>
      <c r="Q106" s="128"/>
      <c r="R106" s="128"/>
      <c r="S106" s="128"/>
      <c r="T106" s="136"/>
      <c r="U106" s="128"/>
      <c r="V106" s="46"/>
      <c r="W106" s="46"/>
      <c r="X106" s="46"/>
      <c r="Y106" s="46"/>
      <c r="Z106" s="46"/>
      <c r="AA106" s="46"/>
    </row>
    <row r="107" spans="1:27" ht="39.950000000000003" customHeight="1" x14ac:dyDescent="0.45">
      <c r="A107" s="140"/>
      <c r="B107" s="152"/>
      <c r="C107" s="67">
        <v>104</v>
      </c>
      <c r="D107" s="78" t="s">
        <v>114</v>
      </c>
      <c r="E107" s="107" t="s">
        <v>642</v>
      </c>
      <c r="F107" s="51" t="s">
        <v>35</v>
      </c>
      <c r="G107" s="51" t="s">
        <v>40</v>
      </c>
      <c r="H107" s="95">
        <v>5.93</v>
      </c>
      <c r="I107" s="32">
        <v>4</v>
      </c>
      <c r="J107" s="38">
        <f>I107-(SUM(L107:AA107))</f>
        <v>0</v>
      </c>
      <c r="K107" s="39" t="str">
        <f t="shared" si="1"/>
        <v>OK</v>
      </c>
      <c r="L107" s="128"/>
      <c r="M107" s="128">
        <v>4</v>
      </c>
      <c r="N107" s="128"/>
      <c r="O107" s="128"/>
      <c r="P107" s="128"/>
      <c r="Q107" s="128"/>
      <c r="R107" s="128"/>
      <c r="S107" s="128"/>
      <c r="T107" s="128"/>
      <c r="U107" s="128"/>
      <c r="V107" s="46"/>
      <c r="W107" s="46"/>
      <c r="X107" s="46"/>
      <c r="Y107" s="46"/>
      <c r="Z107" s="46"/>
      <c r="AA107" s="46"/>
    </row>
    <row r="108" spans="1:27" ht="39.950000000000003" customHeight="1" x14ac:dyDescent="0.45">
      <c r="A108" s="140"/>
      <c r="B108" s="152"/>
      <c r="C108" s="67">
        <v>105</v>
      </c>
      <c r="D108" s="78" t="s">
        <v>643</v>
      </c>
      <c r="E108" s="107" t="s">
        <v>644</v>
      </c>
      <c r="F108" s="51" t="s">
        <v>115</v>
      </c>
      <c r="G108" s="51" t="s">
        <v>40</v>
      </c>
      <c r="H108" s="95">
        <v>25</v>
      </c>
      <c r="I108" s="32">
        <v>1</v>
      </c>
      <c r="J108" s="38">
        <f>I108-(SUM(L108:AA108))</f>
        <v>0</v>
      </c>
      <c r="K108" s="39" t="str">
        <f t="shared" si="1"/>
        <v>OK</v>
      </c>
      <c r="L108" s="128"/>
      <c r="M108" s="128">
        <v>1</v>
      </c>
      <c r="N108" s="128"/>
      <c r="O108" s="128"/>
      <c r="P108" s="128"/>
      <c r="Q108" s="128"/>
      <c r="R108" s="128"/>
      <c r="S108" s="128"/>
      <c r="T108" s="128"/>
      <c r="U108" s="128"/>
      <c r="V108" s="46"/>
      <c r="W108" s="46"/>
      <c r="X108" s="46"/>
      <c r="Y108" s="46"/>
      <c r="Z108" s="46"/>
      <c r="AA108" s="46"/>
    </row>
    <row r="109" spans="1:27" ht="39.950000000000003" customHeight="1" x14ac:dyDescent="0.45">
      <c r="A109" s="140"/>
      <c r="B109" s="152"/>
      <c r="C109" s="67">
        <v>106</v>
      </c>
      <c r="D109" s="78" t="s">
        <v>645</v>
      </c>
      <c r="E109" s="107" t="s">
        <v>646</v>
      </c>
      <c r="F109" s="51" t="s">
        <v>35</v>
      </c>
      <c r="G109" s="51" t="s">
        <v>40</v>
      </c>
      <c r="H109" s="95">
        <v>60</v>
      </c>
      <c r="I109" s="32">
        <v>1</v>
      </c>
      <c r="J109" s="38">
        <f>I109-(SUM(L109:AA109))</f>
        <v>0</v>
      </c>
      <c r="K109" s="39" t="str">
        <f t="shared" si="1"/>
        <v>OK</v>
      </c>
      <c r="L109" s="128"/>
      <c r="M109" s="128">
        <v>1</v>
      </c>
      <c r="N109" s="128"/>
      <c r="O109" s="128"/>
      <c r="P109" s="128"/>
      <c r="Q109" s="128"/>
      <c r="R109" s="128"/>
      <c r="S109" s="128"/>
      <c r="T109" s="128"/>
      <c r="U109" s="128"/>
      <c r="V109" s="46"/>
      <c r="W109" s="46"/>
      <c r="X109" s="46"/>
      <c r="Y109" s="46"/>
      <c r="Z109" s="46"/>
      <c r="AA109" s="46"/>
    </row>
    <row r="110" spans="1:27" ht="39.950000000000003" customHeight="1" x14ac:dyDescent="0.45">
      <c r="A110" s="140"/>
      <c r="B110" s="152"/>
      <c r="C110" s="67">
        <v>107</v>
      </c>
      <c r="D110" s="78" t="s">
        <v>647</v>
      </c>
      <c r="E110" s="107" t="s">
        <v>648</v>
      </c>
      <c r="F110" s="51" t="s">
        <v>35</v>
      </c>
      <c r="G110" s="51" t="s">
        <v>40</v>
      </c>
      <c r="H110" s="95">
        <v>7.17</v>
      </c>
      <c r="I110" s="32">
        <v>2</v>
      </c>
      <c r="J110" s="38">
        <f>I110-(SUM(L110:AA110))</f>
        <v>0</v>
      </c>
      <c r="K110" s="39" t="str">
        <f t="shared" si="1"/>
        <v>OK</v>
      </c>
      <c r="L110" s="128"/>
      <c r="M110" s="128">
        <v>2</v>
      </c>
      <c r="N110" s="128"/>
      <c r="O110" s="128"/>
      <c r="P110" s="128"/>
      <c r="Q110" s="128"/>
      <c r="R110" s="128"/>
      <c r="S110" s="128"/>
      <c r="T110" s="128"/>
      <c r="U110" s="128"/>
      <c r="V110" s="46"/>
      <c r="W110" s="46"/>
      <c r="X110" s="46"/>
      <c r="Y110" s="46"/>
      <c r="Z110" s="46"/>
      <c r="AA110" s="46"/>
    </row>
    <row r="111" spans="1:27" ht="39.950000000000003" customHeight="1" x14ac:dyDescent="0.45">
      <c r="A111" s="140"/>
      <c r="B111" s="152"/>
      <c r="C111" s="67">
        <v>108</v>
      </c>
      <c r="D111" s="78" t="s">
        <v>116</v>
      </c>
      <c r="E111" s="107" t="s">
        <v>649</v>
      </c>
      <c r="F111" s="51" t="s">
        <v>35</v>
      </c>
      <c r="G111" s="51" t="s">
        <v>40</v>
      </c>
      <c r="H111" s="95">
        <v>1.9</v>
      </c>
      <c r="I111" s="32">
        <v>10</v>
      </c>
      <c r="J111" s="38">
        <f>I111-(SUM(L111:AA111))</f>
        <v>0</v>
      </c>
      <c r="K111" s="39" t="str">
        <f t="shared" si="1"/>
        <v>OK</v>
      </c>
      <c r="L111" s="128"/>
      <c r="M111" s="128">
        <v>10</v>
      </c>
      <c r="N111" s="128"/>
      <c r="O111" s="128"/>
      <c r="P111" s="128"/>
      <c r="Q111" s="128"/>
      <c r="R111" s="128"/>
      <c r="S111" s="128"/>
      <c r="T111" s="128"/>
      <c r="U111" s="128"/>
      <c r="V111" s="46"/>
      <c r="W111" s="46"/>
      <c r="X111" s="46"/>
      <c r="Y111" s="46"/>
      <c r="Z111" s="46"/>
      <c r="AA111" s="46"/>
    </row>
    <row r="112" spans="1:27" ht="39.950000000000003" customHeight="1" x14ac:dyDescent="0.45">
      <c r="A112" s="140"/>
      <c r="B112" s="152"/>
      <c r="C112" s="67">
        <v>109</v>
      </c>
      <c r="D112" s="78" t="s">
        <v>117</v>
      </c>
      <c r="E112" s="107" t="s">
        <v>650</v>
      </c>
      <c r="F112" s="51" t="s">
        <v>35</v>
      </c>
      <c r="G112" s="51" t="s">
        <v>40</v>
      </c>
      <c r="H112" s="95">
        <v>3.7</v>
      </c>
      <c r="I112" s="32">
        <v>10</v>
      </c>
      <c r="J112" s="38">
        <f>I112-(SUM(L112:AA112))</f>
        <v>0</v>
      </c>
      <c r="K112" s="39" t="str">
        <f t="shared" si="1"/>
        <v>OK</v>
      </c>
      <c r="L112" s="128"/>
      <c r="M112" s="128">
        <v>10</v>
      </c>
      <c r="N112" s="128"/>
      <c r="O112" s="128"/>
      <c r="P112" s="128"/>
      <c r="Q112" s="128"/>
      <c r="R112" s="128"/>
      <c r="S112" s="128"/>
      <c r="T112" s="128"/>
      <c r="U112" s="128"/>
      <c r="V112" s="46"/>
      <c r="W112" s="46"/>
      <c r="X112" s="46"/>
      <c r="Y112" s="46"/>
      <c r="Z112" s="46"/>
      <c r="AA112" s="46"/>
    </row>
    <row r="113" spans="1:27" ht="39.950000000000003" customHeight="1" x14ac:dyDescent="0.45">
      <c r="A113" s="140"/>
      <c r="B113" s="152"/>
      <c r="C113" s="67">
        <v>110</v>
      </c>
      <c r="D113" s="78" t="s">
        <v>118</v>
      </c>
      <c r="E113" s="107" t="s">
        <v>651</v>
      </c>
      <c r="F113" s="51" t="s">
        <v>35</v>
      </c>
      <c r="G113" s="51" t="s">
        <v>40</v>
      </c>
      <c r="H113" s="95">
        <v>6.25</v>
      </c>
      <c r="I113" s="32">
        <v>10</v>
      </c>
      <c r="J113" s="38">
        <f>I113-(SUM(L113:AA113))</f>
        <v>0</v>
      </c>
      <c r="K113" s="39" t="str">
        <f t="shared" si="1"/>
        <v>OK</v>
      </c>
      <c r="L113" s="128"/>
      <c r="M113" s="128">
        <v>10</v>
      </c>
      <c r="N113" s="128"/>
      <c r="O113" s="128"/>
      <c r="P113" s="128"/>
      <c r="Q113" s="128"/>
      <c r="R113" s="128"/>
      <c r="S113" s="128"/>
      <c r="T113" s="128"/>
      <c r="U113" s="128"/>
      <c r="V113" s="46"/>
      <c r="W113" s="46"/>
      <c r="X113" s="46"/>
      <c r="Y113" s="46"/>
      <c r="Z113" s="46"/>
      <c r="AA113" s="46"/>
    </row>
    <row r="114" spans="1:27" ht="39.950000000000003" customHeight="1" x14ac:dyDescent="0.45">
      <c r="A114" s="140"/>
      <c r="B114" s="152"/>
      <c r="C114" s="67">
        <v>111</v>
      </c>
      <c r="D114" s="78" t="s">
        <v>119</v>
      </c>
      <c r="E114" s="108" t="s">
        <v>652</v>
      </c>
      <c r="F114" s="51" t="s">
        <v>35</v>
      </c>
      <c r="G114" s="51" t="s">
        <v>40</v>
      </c>
      <c r="H114" s="95">
        <v>2.73</v>
      </c>
      <c r="I114" s="32">
        <v>20</v>
      </c>
      <c r="J114" s="38">
        <f>I114-(SUM(L114:AA114))</f>
        <v>0</v>
      </c>
      <c r="K114" s="39" t="str">
        <f t="shared" si="1"/>
        <v>OK</v>
      </c>
      <c r="L114" s="128"/>
      <c r="M114" s="128">
        <v>20</v>
      </c>
      <c r="N114" s="128"/>
      <c r="O114" s="128"/>
      <c r="P114" s="128"/>
      <c r="Q114" s="128"/>
      <c r="R114" s="128"/>
      <c r="S114" s="128"/>
      <c r="T114" s="128"/>
      <c r="U114" s="128"/>
      <c r="V114" s="46"/>
      <c r="W114" s="46"/>
      <c r="X114" s="46"/>
      <c r="Y114" s="46"/>
      <c r="Z114" s="46"/>
      <c r="AA114" s="46"/>
    </row>
    <row r="115" spans="1:27" ht="39.950000000000003" customHeight="1" x14ac:dyDescent="0.45">
      <c r="A115" s="140"/>
      <c r="B115" s="152"/>
      <c r="C115" s="67">
        <v>112</v>
      </c>
      <c r="D115" s="78" t="s">
        <v>120</v>
      </c>
      <c r="E115" s="107" t="s">
        <v>653</v>
      </c>
      <c r="F115" s="51" t="s">
        <v>35</v>
      </c>
      <c r="G115" s="51" t="s">
        <v>40</v>
      </c>
      <c r="H115" s="95">
        <v>2.96</v>
      </c>
      <c r="I115" s="32">
        <v>10</v>
      </c>
      <c r="J115" s="38">
        <f>I115-(SUM(L115:AA115))</f>
        <v>0</v>
      </c>
      <c r="K115" s="39" t="str">
        <f t="shared" si="1"/>
        <v>OK</v>
      </c>
      <c r="L115" s="128"/>
      <c r="M115" s="128">
        <v>10</v>
      </c>
      <c r="N115" s="128"/>
      <c r="O115" s="128"/>
      <c r="P115" s="128"/>
      <c r="Q115" s="128"/>
      <c r="R115" s="128"/>
      <c r="S115" s="128"/>
      <c r="T115" s="128"/>
      <c r="U115" s="128"/>
      <c r="V115" s="46"/>
      <c r="W115" s="46"/>
      <c r="X115" s="46"/>
      <c r="Y115" s="46"/>
      <c r="Z115" s="46"/>
      <c r="AA115" s="46"/>
    </row>
    <row r="116" spans="1:27" ht="39.950000000000003" customHeight="1" x14ac:dyDescent="0.45">
      <c r="A116" s="140"/>
      <c r="B116" s="152"/>
      <c r="C116" s="67">
        <v>113</v>
      </c>
      <c r="D116" s="78" t="s">
        <v>121</v>
      </c>
      <c r="E116" s="107" t="s">
        <v>654</v>
      </c>
      <c r="F116" s="51" t="s">
        <v>35</v>
      </c>
      <c r="G116" s="51" t="s">
        <v>40</v>
      </c>
      <c r="H116" s="95">
        <v>7.3</v>
      </c>
      <c r="I116" s="32"/>
      <c r="J116" s="38">
        <f>I116-(SUM(L116:AA116))</f>
        <v>0</v>
      </c>
      <c r="K116" s="39" t="str">
        <f t="shared" si="1"/>
        <v>OK</v>
      </c>
      <c r="L116" s="128"/>
      <c r="M116" s="128"/>
      <c r="N116" s="128"/>
      <c r="O116" s="128"/>
      <c r="P116" s="128"/>
      <c r="Q116" s="128"/>
      <c r="R116" s="128"/>
      <c r="S116" s="128"/>
      <c r="T116" s="128"/>
      <c r="U116" s="128"/>
      <c r="V116" s="46"/>
      <c r="W116" s="46"/>
      <c r="X116" s="46"/>
      <c r="Y116" s="46"/>
      <c r="Z116" s="46"/>
      <c r="AA116" s="46"/>
    </row>
    <row r="117" spans="1:27" ht="39.950000000000003" customHeight="1" x14ac:dyDescent="0.45">
      <c r="A117" s="140"/>
      <c r="B117" s="152"/>
      <c r="C117" s="67">
        <v>114</v>
      </c>
      <c r="D117" s="78" t="s">
        <v>122</v>
      </c>
      <c r="E117" s="107" t="s">
        <v>655</v>
      </c>
      <c r="F117" s="51" t="s">
        <v>35</v>
      </c>
      <c r="G117" s="51" t="s">
        <v>40</v>
      </c>
      <c r="H117" s="95">
        <v>9</v>
      </c>
      <c r="I117" s="32">
        <v>20</v>
      </c>
      <c r="J117" s="38">
        <f>I117-(SUM(L117:AA117))</f>
        <v>0</v>
      </c>
      <c r="K117" s="39" t="str">
        <f t="shared" si="1"/>
        <v>OK</v>
      </c>
      <c r="L117" s="128"/>
      <c r="M117" s="128">
        <v>20</v>
      </c>
      <c r="N117" s="128"/>
      <c r="O117" s="128"/>
      <c r="P117" s="128"/>
      <c r="Q117" s="128"/>
      <c r="R117" s="128"/>
      <c r="S117" s="128"/>
      <c r="T117" s="128"/>
      <c r="U117" s="128"/>
      <c r="V117" s="46"/>
      <c r="W117" s="46"/>
      <c r="X117" s="46"/>
      <c r="Y117" s="46"/>
      <c r="Z117" s="46"/>
      <c r="AA117" s="46"/>
    </row>
    <row r="118" spans="1:27" ht="39.950000000000003" customHeight="1" x14ac:dyDescent="0.45">
      <c r="A118" s="140"/>
      <c r="B118" s="152"/>
      <c r="C118" s="67">
        <v>115</v>
      </c>
      <c r="D118" s="78" t="s">
        <v>471</v>
      </c>
      <c r="E118" s="107" t="s">
        <v>656</v>
      </c>
      <c r="F118" s="51" t="s">
        <v>35</v>
      </c>
      <c r="G118" s="51" t="s">
        <v>40</v>
      </c>
      <c r="H118" s="95">
        <v>3.14</v>
      </c>
      <c r="I118" s="32">
        <v>10</v>
      </c>
      <c r="J118" s="38">
        <f>I118-(SUM(L118:AA118))</f>
        <v>0</v>
      </c>
      <c r="K118" s="39" t="str">
        <f t="shared" si="1"/>
        <v>OK</v>
      </c>
      <c r="L118" s="128"/>
      <c r="M118" s="128">
        <v>10</v>
      </c>
      <c r="N118" s="128"/>
      <c r="O118" s="128"/>
      <c r="P118" s="128"/>
      <c r="Q118" s="128"/>
      <c r="R118" s="128"/>
      <c r="S118" s="128"/>
      <c r="T118" s="128"/>
      <c r="U118" s="128"/>
      <c r="V118" s="46"/>
      <c r="W118" s="46"/>
      <c r="X118" s="46"/>
      <c r="Y118" s="46"/>
      <c r="Z118" s="46"/>
      <c r="AA118" s="46"/>
    </row>
    <row r="119" spans="1:27" ht="39.950000000000003" customHeight="1" x14ac:dyDescent="0.45">
      <c r="A119" s="140"/>
      <c r="B119" s="152"/>
      <c r="C119" s="67">
        <v>116</v>
      </c>
      <c r="D119" s="78" t="s">
        <v>123</v>
      </c>
      <c r="E119" s="107" t="s">
        <v>657</v>
      </c>
      <c r="F119" s="51" t="s">
        <v>124</v>
      </c>
      <c r="G119" s="51" t="s">
        <v>40</v>
      </c>
      <c r="H119" s="95">
        <v>9</v>
      </c>
      <c r="I119" s="32">
        <v>4</v>
      </c>
      <c r="J119" s="38">
        <f>I119-(SUM(L119:AA119))</f>
        <v>0</v>
      </c>
      <c r="K119" s="39" t="str">
        <f t="shared" si="1"/>
        <v>OK</v>
      </c>
      <c r="L119" s="128"/>
      <c r="M119" s="128">
        <v>4</v>
      </c>
      <c r="N119" s="128"/>
      <c r="O119" s="128"/>
      <c r="P119" s="128"/>
      <c r="Q119" s="128"/>
      <c r="R119" s="128"/>
      <c r="S119" s="128"/>
      <c r="T119" s="128"/>
      <c r="U119" s="128"/>
      <c r="V119" s="46"/>
      <c r="W119" s="46"/>
      <c r="X119" s="46"/>
      <c r="Y119" s="46"/>
      <c r="Z119" s="46"/>
      <c r="AA119" s="46"/>
    </row>
    <row r="120" spans="1:27" ht="39.950000000000003" customHeight="1" x14ac:dyDescent="0.45">
      <c r="A120" s="140"/>
      <c r="B120" s="152"/>
      <c r="C120" s="67">
        <v>117</v>
      </c>
      <c r="D120" s="78" t="s">
        <v>125</v>
      </c>
      <c r="E120" s="107" t="s">
        <v>658</v>
      </c>
      <c r="F120" s="51" t="s">
        <v>35</v>
      </c>
      <c r="G120" s="51" t="s">
        <v>40</v>
      </c>
      <c r="H120" s="95">
        <v>9</v>
      </c>
      <c r="I120" s="32">
        <v>2</v>
      </c>
      <c r="J120" s="38">
        <f>I120-(SUM(L120:AA120))</f>
        <v>0</v>
      </c>
      <c r="K120" s="39" t="str">
        <f t="shared" si="1"/>
        <v>OK</v>
      </c>
      <c r="L120" s="128"/>
      <c r="M120" s="128">
        <v>2</v>
      </c>
      <c r="N120" s="128"/>
      <c r="O120" s="128"/>
      <c r="P120" s="128"/>
      <c r="Q120" s="128"/>
      <c r="R120" s="128"/>
      <c r="S120" s="128"/>
      <c r="T120" s="128"/>
      <c r="U120" s="128"/>
      <c r="V120" s="46"/>
      <c r="W120" s="46"/>
      <c r="X120" s="46"/>
      <c r="Y120" s="46"/>
      <c r="Z120" s="46"/>
      <c r="AA120" s="46"/>
    </row>
    <row r="121" spans="1:27" ht="39.950000000000003" customHeight="1" x14ac:dyDescent="0.45">
      <c r="A121" s="140"/>
      <c r="B121" s="152"/>
      <c r="C121" s="67">
        <v>118</v>
      </c>
      <c r="D121" s="78" t="s">
        <v>126</v>
      </c>
      <c r="E121" s="107" t="s">
        <v>659</v>
      </c>
      <c r="F121" s="51" t="s">
        <v>35</v>
      </c>
      <c r="G121" s="51" t="s">
        <v>40</v>
      </c>
      <c r="H121" s="95">
        <v>55</v>
      </c>
      <c r="I121" s="32">
        <v>5</v>
      </c>
      <c r="J121" s="38">
        <f>I121-(SUM(L121:AA121))</f>
        <v>0</v>
      </c>
      <c r="K121" s="39" t="str">
        <f t="shared" si="1"/>
        <v>OK</v>
      </c>
      <c r="L121" s="128"/>
      <c r="M121" s="128">
        <v>5</v>
      </c>
      <c r="N121" s="128"/>
      <c r="O121" s="128"/>
      <c r="P121" s="128"/>
      <c r="Q121" s="128"/>
      <c r="R121" s="128"/>
      <c r="S121" s="128"/>
      <c r="T121" s="128"/>
      <c r="U121" s="128"/>
      <c r="V121" s="46"/>
      <c r="W121" s="46"/>
      <c r="X121" s="46"/>
      <c r="Y121" s="46"/>
      <c r="Z121" s="46"/>
      <c r="AA121" s="46"/>
    </row>
    <row r="122" spans="1:27" ht="39.950000000000003" customHeight="1" x14ac:dyDescent="0.45">
      <c r="A122" s="140"/>
      <c r="B122" s="152"/>
      <c r="C122" s="67">
        <v>119</v>
      </c>
      <c r="D122" s="78" t="s">
        <v>127</v>
      </c>
      <c r="E122" s="107" t="s">
        <v>658</v>
      </c>
      <c r="F122" s="51" t="s">
        <v>35</v>
      </c>
      <c r="G122" s="51" t="s">
        <v>40</v>
      </c>
      <c r="H122" s="95">
        <v>12.57</v>
      </c>
      <c r="I122" s="32">
        <v>2</v>
      </c>
      <c r="J122" s="38">
        <f>I122-(SUM(L122:AA122))</f>
        <v>0</v>
      </c>
      <c r="K122" s="39" t="str">
        <f t="shared" si="1"/>
        <v>OK</v>
      </c>
      <c r="L122" s="128"/>
      <c r="M122" s="128">
        <v>2</v>
      </c>
      <c r="N122" s="128"/>
      <c r="O122" s="128"/>
      <c r="P122" s="128"/>
      <c r="Q122" s="128"/>
      <c r="R122" s="128"/>
      <c r="S122" s="128"/>
      <c r="T122" s="128"/>
      <c r="U122" s="128"/>
      <c r="V122" s="46"/>
      <c r="W122" s="46"/>
      <c r="X122" s="46"/>
      <c r="Y122" s="46"/>
      <c r="Z122" s="46"/>
      <c r="AA122" s="46"/>
    </row>
    <row r="123" spans="1:27" ht="39.950000000000003" customHeight="1" x14ac:dyDescent="0.45">
      <c r="A123" s="140"/>
      <c r="B123" s="152"/>
      <c r="C123" s="67">
        <v>120</v>
      </c>
      <c r="D123" s="78" t="s">
        <v>427</v>
      </c>
      <c r="E123" s="107" t="s">
        <v>660</v>
      </c>
      <c r="F123" s="51" t="s">
        <v>428</v>
      </c>
      <c r="G123" s="51" t="s">
        <v>40</v>
      </c>
      <c r="H123" s="95">
        <v>4.34</v>
      </c>
      <c r="I123" s="32">
        <v>30</v>
      </c>
      <c r="J123" s="38">
        <f>I123-(SUM(L123:AA123))</f>
        <v>0</v>
      </c>
      <c r="K123" s="39" t="str">
        <f t="shared" si="1"/>
        <v>OK</v>
      </c>
      <c r="L123" s="128"/>
      <c r="M123" s="128">
        <v>30</v>
      </c>
      <c r="N123" s="128"/>
      <c r="O123" s="128"/>
      <c r="P123" s="128"/>
      <c r="Q123" s="128"/>
      <c r="R123" s="128"/>
      <c r="S123" s="128"/>
      <c r="T123" s="128"/>
      <c r="U123" s="128"/>
      <c r="V123" s="46"/>
      <c r="W123" s="46"/>
      <c r="X123" s="46"/>
      <c r="Y123" s="46"/>
      <c r="Z123" s="46"/>
      <c r="AA123" s="46"/>
    </row>
    <row r="124" spans="1:27" ht="39.950000000000003" customHeight="1" x14ac:dyDescent="0.45">
      <c r="A124" s="140"/>
      <c r="B124" s="152"/>
      <c r="C124" s="67">
        <v>121</v>
      </c>
      <c r="D124" s="78" t="s">
        <v>128</v>
      </c>
      <c r="E124" s="107" t="s">
        <v>661</v>
      </c>
      <c r="F124" s="51" t="s">
        <v>115</v>
      </c>
      <c r="G124" s="51" t="s">
        <v>40</v>
      </c>
      <c r="H124" s="95">
        <v>50</v>
      </c>
      <c r="I124" s="32">
        <v>4</v>
      </c>
      <c r="J124" s="38">
        <f>I124-(SUM(L124:AA124))</f>
        <v>0</v>
      </c>
      <c r="K124" s="39" t="str">
        <f t="shared" si="1"/>
        <v>OK</v>
      </c>
      <c r="L124" s="128"/>
      <c r="M124" s="128">
        <v>4</v>
      </c>
      <c r="N124" s="128"/>
      <c r="O124" s="128"/>
      <c r="P124" s="128"/>
      <c r="Q124" s="128"/>
      <c r="R124" s="128"/>
      <c r="S124" s="128"/>
      <c r="T124" s="128"/>
      <c r="U124" s="128"/>
      <c r="V124" s="46"/>
      <c r="W124" s="46"/>
      <c r="X124" s="46"/>
      <c r="Y124" s="46"/>
      <c r="Z124" s="46"/>
      <c r="AA124" s="46"/>
    </row>
    <row r="125" spans="1:27" ht="39.950000000000003" customHeight="1" x14ac:dyDescent="0.45">
      <c r="A125" s="140"/>
      <c r="B125" s="152"/>
      <c r="C125" s="67">
        <v>122</v>
      </c>
      <c r="D125" s="78" t="s">
        <v>662</v>
      </c>
      <c r="E125" s="107" t="s">
        <v>663</v>
      </c>
      <c r="F125" s="51" t="s">
        <v>129</v>
      </c>
      <c r="G125" s="51" t="s">
        <v>40</v>
      </c>
      <c r="H125" s="95">
        <v>150</v>
      </c>
      <c r="I125" s="32">
        <v>1</v>
      </c>
      <c r="J125" s="38">
        <f>I125-(SUM(L125:AA125))</f>
        <v>0</v>
      </c>
      <c r="K125" s="39" t="str">
        <f t="shared" si="1"/>
        <v>OK</v>
      </c>
      <c r="L125" s="128"/>
      <c r="M125" s="128">
        <v>1</v>
      </c>
      <c r="N125" s="128"/>
      <c r="O125" s="128"/>
      <c r="P125" s="128"/>
      <c r="Q125" s="128"/>
      <c r="R125" s="128"/>
      <c r="S125" s="128"/>
      <c r="T125" s="128"/>
      <c r="U125" s="128"/>
      <c r="V125" s="46"/>
      <c r="W125" s="46"/>
      <c r="X125" s="46"/>
      <c r="Y125" s="46"/>
      <c r="Z125" s="46"/>
      <c r="AA125" s="46"/>
    </row>
    <row r="126" spans="1:27" ht="39.950000000000003" customHeight="1" x14ac:dyDescent="0.45">
      <c r="A126" s="140"/>
      <c r="B126" s="152"/>
      <c r="C126" s="67">
        <v>123</v>
      </c>
      <c r="D126" s="78" t="s">
        <v>664</v>
      </c>
      <c r="E126" s="107" t="s">
        <v>665</v>
      </c>
      <c r="F126" s="51" t="s">
        <v>129</v>
      </c>
      <c r="G126" s="51" t="s">
        <v>40</v>
      </c>
      <c r="H126" s="95">
        <v>50</v>
      </c>
      <c r="I126" s="32">
        <v>3</v>
      </c>
      <c r="J126" s="38">
        <f>I126-(SUM(L126:AA126))</f>
        <v>0</v>
      </c>
      <c r="K126" s="39" t="str">
        <f t="shared" si="1"/>
        <v>OK</v>
      </c>
      <c r="L126" s="128"/>
      <c r="M126" s="128">
        <v>3</v>
      </c>
      <c r="N126" s="128"/>
      <c r="O126" s="128"/>
      <c r="P126" s="128"/>
      <c r="Q126" s="128"/>
      <c r="R126" s="128"/>
      <c r="S126" s="128"/>
      <c r="T126" s="128"/>
      <c r="U126" s="128"/>
      <c r="V126" s="46"/>
      <c r="W126" s="46"/>
      <c r="X126" s="46"/>
      <c r="Y126" s="46"/>
      <c r="Z126" s="46"/>
      <c r="AA126" s="46"/>
    </row>
    <row r="127" spans="1:27" ht="39.950000000000003" customHeight="1" x14ac:dyDescent="0.45">
      <c r="A127" s="140"/>
      <c r="B127" s="152"/>
      <c r="C127" s="67">
        <v>124</v>
      </c>
      <c r="D127" s="78" t="s">
        <v>666</v>
      </c>
      <c r="E127" s="107" t="s">
        <v>667</v>
      </c>
      <c r="F127" s="51" t="s">
        <v>129</v>
      </c>
      <c r="G127" s="51" t="s">
        <v>40</v>
      </c>
      <c r="H127" s="95">
        <v>150</v>
      </c>
      <c r="I127" s="32">
        <v>3</v>
      </c>
      <c r="J127" s="38">
        <f>I127-(SUM(L127:AA127))</f>
        <v>0</v>
      </c>
      <c r="K127" s="39" t="str">
        <f t="shared" si="1"/>
        <v>OK</v>
      </c>
      <c r="L127" s="128"/>
      <c r="M127" s="128">
        <v>3</v>
      </c>
      <c r="N127" s="128"/>
      <c r="O127" s="128"/>
      <c r="P127" s="128"/>
      <c r="Q127" s="128"/>
      <c r="R127" s="128"/>
      <c r="S127" s="128"/>
      <c r="T127" s="128"/>
      <c r="U127" s="128"/>
      <c r="V127" s="46"/>
      <c r="W127" s="46"/>
      <c r="X127" s="46"/>
      <c r="Y127" s="46"/>
      <c r="Z127" s="46"/>
      <c r="AA127" s="46"/>
    </row>
    <row r="128" spans="1:27" ht="39.950000000000003" customHeight="1" x14ac:dyDescent="0.45">
      <c r="A128" s="140"/>
      <c r="B128" s="152"/>
      <c r="C128" s="67">
        <v>125</v>
      </c>
      <c r="D128" s="78" t="s">
        <v>130</v>
      </c>
      <c r="E128" s="107" t="s">
        <v>668</v>
      </c>
      <c r="F128" s="51" t="s">
        <v>131</v>
      </c>
      <c r="G128" s="51" t="s">
        <v>40</v>
      </c>
      <c r="H128" s="95">
        <v>36.68</v>
      </c>
      <c r="I128" s="32">
        <v>3</v>
      </c>
      <c r="J128" s="38">
        <f>I128-(SUM(L128:AA128))</f>
        <v>0</v>
      </c>
      <c r="K128" s="39" t="str">
        <f t="shared" si="1"/>
        <v>OK</v>
      </c>
      <c r="L128" s="128"/>
      <c r="M128" s="128">
        <v>3</v>
      </c>
      <c r="N128" s="128"/>
      <c r="O128" s="128"/>
      <c r="P128" s="128"/>
      <c r="Q128" s="128"/>
      <c r="R128" s="128"/>
      <c r="S128" s="128"/>
      <c r="T128" s="128"/>
      <c r="U128" s="128"/>
      <c r="V128" s="46"/>
      <c r="W128" s="46"/>
      <c r="X128" s="46"/>
      <c r="Y128" s="46"/>
      <c r="Z128" s="46"/>
      <c r="AA128" s="46"/>
    </row>
    <row r="129" spans="1:27" ht="39.950000000000003" customHeight="1" x14ac:dyDescent="0.45">
      <c r="A129" s="140"/>
      <c r="B129" s="152"/>
      <c r="C129" s="67">
        <v>126</v>
      </c>
      <c r="D129" s="78" t="s">
        <v>669</v>
      </c>
      <c r="E129" s="107" t="s">
        <v>646</v>
      </c>
      <c r="F129" s="51" t="s">
        <v>129</v>
      </c>
      <c r="G129" s="51" t="s">
        <v>40</v>
      </c>
      <c r="H129" s="95">
        <v>152</v>
      </c>
      <c r="I129" s="32">
        <v>3</v>
      </c>
      <c r="J129" s="38">
        <f>I129-(SUM(L129:AA129))</f>
        <v>0</v>
      </c>
      <c r="K129" s="39" t="str">
        <f t="shared" si="1"/>
        <v>OK</v>
      </c>
      <c r="L129" s="128"/>
      <c r="M129" s="128">
        <v>3</v>
      </c>
      <c r="N129" s="128"/>
      <c r="O129" s="128"/>
      <c r="P129" s="128"/>
      <c r="Q129" s="128"/>
      <c r="R129" s="128"/>
      <c r="S129" s="128"/>
      <c r="T129" s="128"/>
      <c r="U129" s="128"/>
      <c r="V129" s="46"/>
      <c r="W129" s="46"/>
      <c r="X129" s="46"/>
      <c r="Y129" s="46"/>
      <c r="Z129" s="46"/>
      <c r="AA129" s="46"/>
    </row>
    <row r="130" spans="1:27" ht="39.950000000000003" customHeight="1" x14ac:dyDescent="0.45">
      <c r="A130" s="140"/>
      <c r="B130" s="152"/>
      <c r="C130" s="67">
        <v>127</v>
      </c>
      <c r="D130" s="78" t="s">
        <v>670</v>
      </c>
      <c r="E130" s="107" t="s">
        <v>665</v>
      </c>
      <c r="F130" s="51" t="s">
        <v>115</v>
      </c>
      <c r="G130" s="51" t="s">
        <v>40</v>
      </c>
      <c r="H130" s="95">
        <v>55</v>
      </c>
      <c r="I130" s="32">
        <v>5</v>
      </c>
      <c r="J130" s="38">
        <f>I130-(SUM(L130:AA130))</f>
        <v>0</v>
      </c>
      <c r="K130" s="39" t="str">
        <f t="shared" si="1"/>
        <v>OK</v>
      </c>
      <c r="L130" s="128"/>
      <c r="M130" s="128">
        <v>5</v>
      </c>
      <c r="N130" s="128"/>
      <c r="O130" s="128"/>
      <c r="P130" s="128"/>
      <c r="Q130" s="128"/>
      <c r="R130" s="128"/>
      <c r="S130" s="128"/>
      <c r="T130" s="128"/>
      <c r="U130" s="128"/>
      <c r="V130" s="46"/>
      <c r="W130" s="46"/>
      <c r="X130" s="46"/>
      <c r="Y130" s="46"/>
      <c r="Z130" s="46"/>
      <c r="AA130" s="46"/>
    </row>
    <row r="131" spans="1:27" ht="39.950000000000003" customHeight="1" x14ac:dyDescent="0.45">
      <c r="A131" s="140"/>
      <c r="B131" s="152"/>
      <c r="C131" s="67">
        <v>128</v>
      </c>
      <c r="D131" s="78" t="s">
        <v>671</v>
      </c>
      <c r="E131" s="107" t="s">
        <v>672</v>
      </c>
      <c r="F131" s="51" t="s">
        <v>115</v>
      </c>
      <c r="G131" s="51" t="s">
        <v>40</v>
      </c>
      <c r="H131" s="95">
        <v>58.57</v>
      </c>
      <c r="I131" s="32">
        <v>4</v>
      </c>
      <c r="J131" s="38">
        <f>I131-(SUM(L131:AA131))</f>
        <v>0</v>
      </c>
      <c r="K131" s="39" t="str">
        <f t="shared" si="1"/>
        <v>OK</v>
      </c>
      <c r="L131" s="128"/>
      <c r="M131" s="128">
        <v>4</v>
      </c>
      <c r="N131" s="128"/>
      <c r="O131" s="128"/>
      <c r="P131" s="128"/>
      <c r="Q131" s="128"/>
      <c r="R131" s="128"/>
      <c r="S131" s="128"/>
      <c r="T131" s="128"/>
      <c r="U131" s="128"/>
      <c r="V131" s="46"/>
      <c r="W131" s="46"/>
      <c r="X131" s="46"/>
      <c r="Y131" s="46"/>
      <c r="Z131" s="46"/>
      <c r="AA131" s="46"/>
    </row>
    <row r="132" spans="1:27" ht="39.950000000000003" customHeight="1" x14ac:dyDescent="0.45">
      <c r="A132" s="140"/>
      <c r="B132" s="152"/>
      <c r="C132" s="67">
        <v>129</v>
      </c>
      <c r="D132" s="78" t="s">
        <v>673</v>
      </c>
      <c r="E132" s="107" t="s">
        <v>674</v>
      </c>
      <c r="F132" s="51" t="s">
        <v>35</v>
      </c>
      <c r="G132" s="51" t="s">
        <v>40</v>
      </c>
      <c r="H132" s="95">
        <v>16.21</v>
      </c>
      <c r="I132" s="32">
        <v>10</v>
      </c>
      <c r="J132" s="38">
        <f>I132-(SUM(L132:AA132))</f>
        <v>0</v>
      </c>
      <c r="K132" s="39" t="str">
        <f t="shared" si="1"/>
        <v>OK</v>
      </c>
      <c r="L132" s="128"/>
      <c r="M132" s="128">
        <v>10</v>
      </c>
      <c r="N132" s="128"/>
      <c r="O132" s="128"/>
      <c r="P132" s="128"/>
      <c r="Q132" s="128"/>
      <c r="R132" s="128"/>
      <c r="S132" s="128"/>
      <c r="T132" s="128"/>
      <c r="U132" s="128"/>
      <c r="V132" s="46"/>
      <c r="W132" s="46"/>
      <c r="X132" s="46"/>
      <c r="Y132" s="46"/>
      <c r="Z132" s="46"/>
      <c r="AA132" s="46"/>
    </row>
    <row r="133" spans="1:27" ht="39.950000000000003" customHeight="1" x14ac:dyDescent="0.45">
      <c r="A133" s="140"/>
      <c r="B133" s="152"/>
      <c r="C133" s="67">
        <v>130</v>
      </c>
      <c r="D133" s="78" t="s">
        <v>675</v>
      </c>
      <c r="E133" s="107" t="s">
        <v>674</v>
      </c>
      <c r="F133" s="51" t="s">
        <v>35</v>
      </c>
      <c r="G133" s="51" t="s">
        <v>40</v>
      </c>
      <c r="H133" s="95">
        <v>23.92</v>
      </c>
      <c r="I133" s="32">
        <v>5</v>
      </c>
      <c r="J133" s="38">
        <f>I133-(SUM(L133:AA133))</f>
        <v>0</v>
      </c>
      <c r="K133" s="39" t="str">
        <f t="shared" ref="K133:K196" si="2">IF(J133&lt;0,"ATENÇÃO","OK")</f>
        <v>OK</v>
      </c>
      <c r="L133" s="128"/>
      <c r="M133" s="128">
        <v>5</v>
      </c>
      <c r="N133" s="128"/>
      <c r="O133" s="128"/>
      <c r="P133" s="128"/>
      <c r="Q133" s="128"/>
      <c r="R133" s="128"/>
      <c r="S133" s="128"/>
      <c r="T133" s="128"/>
      <c r="U133" s="128"/>
      <c r="V133" s="46"/>
      <c r="W133" s="46"/>
      <c r="X133" s="46"/>
      <c r="Y133" s="46"/>
      <c r="Z133" s="46"/>
      <c r="AA133" s="46"/>
    </row>
    <row r="134" spans="1:27" ht="39.950000000000003" customHeight="1" x14ac:dyDescent="0.45">
      <c r="A134" s="140"/>
      <c r="B134" s="152"/>
      <c r="C134" s="67">
        <v>131</v>
      </c>
      <c r="D134" s="78" t="s">
        <v>432</v>
      </c>
      <c r="E134" s="107" t="s">
        <v>676</v>
      </c>
      <c r="F134" s="51" t="s">
        <v>431</v>
      </c>
      <c r="G134" s="51" t="s">
        <v>40</v>
      </c>
      <c r="H134" s="95">
        <v>62.95</v>
      </c>
      <c r="I134" s="32">
        <v>2</v>
      </c>
      <c r="J134" s="38">
        <f>I134-(SUM(L134:AA134))</f>
        <v>0</v>
      </c>
      <c r="K134" s="39" t="str">
        <f t="shared" si="2"/>
        <v>OK</v>
      </c>
      <c r="L134" s="128"/>
      <c r="M134" s="128">
        <v>2</v>
      </c>
      <c r="N134" s="128"/>
      <c r="O134" s="128"/>
      <c r="P134" s="128"/>
      <c r="Q134" s="128"/>
      <c r="R134" s="128"/>
      <c r="S134" s="128"/>
      <c r="T134" s="128"/>
      <c r="U134" s="128"/>
      <c r="V134" s="46"/>
      <c r="W134" s="46"/>
      <c r="X134" s="46"/>
      <c r="Y134" s="46"/>
      <c r="Z134" s="46"/>
      <c r="AA134" s="46"/>
    </row>
    <row r="135" spans="1:27" ht="39.950000000000003" customHeight="1" x14ac:dyDescent="0.45">
      <c r="A135" s="140"/>
      <c r="B135" s="152"/>
      <c r="C135" s="67">
        <v>132</v>
      </c>
      <c r="D135" s="78" t="s">
        <v>433</v>
      </c>
      <c r="E135" s="107" t="s">
        <v>677</v>
      </c>
      <c r="F135" s="51" t="s">
        <v>228</v>
      </c>
      <c r="G135" s="51" t="s">
        <v>40</v>
      </c>
      <c r="H135" s="95">
        <v>4.4400000000000004</v>
      </c>
      <c r="I135" s="32">
        <v>4</v>
      </c>
      <c r="J135" s="38">
        <f>I135-(SUM(L135:AA135))</f>
        <v>0</v>
      </c>
      <c r="K135" s="39" t="str">
        <f t="shared" si="2"/>
        <v>OK</v>
      </c>
      <c r="L135" s="128"/>
      <c r="M135" s="128">
        <v>4</v>
      </c>
      <c r="N135" s="128"/>
      <c r="O135" s="128"/>
      <c r="P135" s="128"/>
      <c r="Q135" s="128"/>
      <c r="R135" s="128"/>
      <c r="S135" s="128"/>
      <c r="T135" s="128"/>
      <c r="U135" s="128"/>
      <c r="V135" s="46"/>
      <c r="W135" s="46"/>
      <c r="X135" s="46"/>
      <c r="Y135" s="46"/>
      <c r="Z135" s="46"/>
      <c r="AA135" s="46"/>
    </row>
    <row r="136" spans="1:27" ht="39.950000000000003" customHeight="1" x14ac:dyDescent="0.45">
      <c r="A136" s="140"/>
      <c r="B136" s="152"/>
      <c r="C136" s="67">
        <v>133</v>
      </c>
      <c r="D136" s="78" t="s">
        <v>132</v>
      </c>
      <c r="E136" s="107" t="s">
        <v>678</v>
      </c>
      <c r="F136" s="51" t="s">
        <v>35</v>
      </c>
      <c r="G136" s="51" t="s">
        <v>40</v>
      </c>
      <c r="H136" s="95">
        <v>15.58</v>
      </c>
      <c r="I136" s="32">
        <v>5</v>
      </c>
      <c r="J136" s="38">
        <f>I136-(SUM(L136:AA136))</f>
        <v>0</v>
      </c>
      <c r="K136" s="39" t="str">
        <f t="shared" si="2"/>
        <v>OK</v>
      </c>
      <c r="L136" s="128"/>
      <c r="M136" s="128">
        <v>5</v>
      </c>
      <c r="N136" s="128"/>
      <c r="O136" s="128"/>
      <c r="P136" s="128"/>
      <c r="Q136" s="128"/>
      <c r="R136" s="128"/>
      <c r="S136" s="128"/>
      <c r="T136" s="128"/>
      <c r="U136" s="128"/>
      <c r="V136" s="46"/>
      <c r="W136" s="46"/>
      <c r="X136" s="46"/>
      <c r="Y136" s="46"/>
      <c r="Z136" s="46"/>
      <c r="AA136" s="46"/>
    </row>
    <row r="137" spans="1:27" ht="39.950000000000003" customHeight="1" x14ac:dyDescent="0.45">
      <c r="A137" s="140"/>
      <c r="B137" s="152"/>
      <c r="C137" s="67">
        <v>134</v>
      </c>
      <c r="D137" s="78" t="s">
        <v>133</v>
      </c>
      <c r="E137" s="107" t="s">
        <v>679</v>
      </c>
      <c r="F137" s="51" t="s">
        <v>35</v>
      </c>
      <c r="G137" s="51" t="s">
        <v>40</v>
      </c>
      <c r="H137" s="95">
        <v>1.4</v>
      </c>
      <c r="I137" s="32">
        <v>25</v>
      </c>
      <c r="J137" s="38">
        <f>I137-(SUM(L137:AA137))</f>
        <v>0</v>
      </c>
      <c r="K137" s="39" t="str">
        <f t="shared" si="2"/>
        <v>OK</v>
      </c>
      <c r="L137" s="128"/>
      <c r="M137" s="128">
        <v>25</v>
      </c>
      <c r="N137" s="128"/>
      <c r="O137" s="128"/>
      <c r="P137" s="128"/>
      <c r="Q137" s="128"/>
      <c r="R137" s="128"/>
      <c r="S137" s="128"/>
      <c r="T137" s="128"/>
      <c r="U137" s="128"/>
      <c r="V137" s="46"/>
      <c r="W137" s="46"/>
      <c r="X137" s="46"/>
      <c r="Y137" s="46"/>
      <c r="Z137" s="46"/>
      <c r="AA137" s="46"/>
    </row>
    <row r="138" spans="1:27" ht="39.950000000000003" customHeight="1" x14ac:dyDescent="0.45">
      <c r="A138" s="140"/>
      <c r="B138" s="152"/>
      <c r="C138" s="67">
        <v>135</v>
      </c>
      <c r="D138" s="78" t="s">
        <v>680</v>
      </c>
      <c r="E138" s="107" t="s">
        <v>681</v>
      </c>
      <c r="F138" s="51" t="s">
        <v>35</v>
      </c>
      <c r="G138" s="51" t="s">
        <v>40</v>
      </c>
      <c r="H138" s="95">
        <v>1.91</v>
      </c>
      <c r="I138" s="32">
        <v>25</v>
      </c>
      <c r="J138" s="38">
        <f>I138-(SUM(L138:AA138))</f>
        <v>0</v>
      </c>
      <c r="K138" s="39" t="str">
        <f t="shared" si="2"/>
        <v>OK</v>
      </c>
      <c r="L138" s="128"/>
      <c r="M138" s="128">
        <v>25</v>
      </c>
      <c r="N138" s="128"/>
      <c r="O138" s="128"/>
      <c r="P138" s="128"/>
      <c r="Q138" s="128"/>
      <c r="R138" s="128"/>
      <c r="S138" s="128"/>
      <c r="T138" s="128"/>
      <c r="U138" s="128"/>
      <c r="V138" s="46"/>
      <c r="W138" s="46"/>
      <c r="X138" s="46"/>
      <c r="Y138" s="46"/>
      <c r="Z138" s="46"/>
      <c r="AA138" s="46"/>
    </row>
    <row r="139" spans="1:27" ht="39.950000000000003" customHeight="1" x14ac:dyDescent="0.45">
      <c r="A139" s="140"/>
      <c r="B139" s="152"/>
      <c r="C139" s="67">
        <v>136</v>
      </c>
      <c r="D139" s="78" t="s">
        <v>134</v>
      </c>
      <c r="E139" s="107" t="s">
        <v>682</v>
      </c>
      <c r="F139" s="51" t="s">
        <v>35</v>
      </c>
      <c r="G139" s="51" t="s">
        <v>40</v>
      </c>
      <c r="H139" s="95">
        <v>5.46</v>
      </c>
      <c r="I139" s="32">
        <v>25</v>
      </c>
      <c r="J139" s="38">
        <f>I139-(SUM(L139:AA139))</f>
        <v>0</v>
      </c>
      <c r="K139" s="39" t="str">
        <f t="shared" si="2"/>
        <v>OK</v>
      </c>
      <c r="L139" s="128"/>
      <c r="M139" s="128">
        <v>25</v>
      </c>
      <c r="N139" s="128"/>
      <c r="O139" s="128"/>
      <c r="P139" s="128"/>
      <c r="Q139" s="128"/>
      <c r="R139" s="128"/>
      <c r="S139" s="128"/>
      <c r="T139" s="128"/>
      <c r="U139" s="128"/>
      <c r="V139" s="46"/>
      <c r="W139" s="46"/>
      <c r="X139" s="46"/>
      <c r="Y139" s="46"/>
      <c r="Z139" s="46"/>
      <c r="AA139" s="46"/>
    </row>
    <row r="140" spans="1:27" ht="39.950000000000003" customHeight="1" x14ac:dyDescent="0.45">
      <c r="A140" s="140"/>
      <c r="B140" s="152"/>
      <c r="C140" s="67">
        <v>137</v>
      </c>
      <c r="D140" s="78" t="s">
        <v>135</v>
      </c>
      <c r="E140" s="107" t="s">
        <v>658</v>
      </c>
      <c r="F140" s="51" t="s">
        <v>131</v>
      </c>
      <c r="G140" s="51" t="s">
        <v>40</v>
      </c>
      <c r="H140" s="95">
        <v>24.21</v>
      </c>
      <c r="I140" s="32">
        <v>4</v>
      </c>
      <c r="J140" s="38">
        <f>I140-(SUM(L140:AA140))</f>
        <v>0</v>
      </c>
      <c r="K140" s="39" t="str">
        <f t="shared" si="2"/>
        <v>OK</v>
      </c>
      <c r="L140" s="128"/>
      <c r="M140" s="128">
        <v>4</v>
      </c>
      <c r="N140" s="128"/>
      <c r="O140" s="128"/>
      <c r="P140" s="128"/>
      <c r="Q140" s="128"/>
      <c r="R140" s="128"/>
      <c r="S140" s="128"/>
      <c r="T140" s="128"/>
      <c r="U140" s="128"/>
      <c r="V140" s="46"/>
      <c r="W140" s="46"/>
      <c r="X140" s="46"/>
      <c r="Y140" s="46"/>
      <c r="Z140" s="46"/>
      <c r="AA140" s="46"/>
    </row>
    <row r="141" spans="1:27" ht="39.950000000000003" customHeight="1" x14ac:dyDescent="0.45">
      <c r="A141" s="140"/>
      <c r="B141" s="152"/>
      <c r="C141" s="68">
        <v>138</v>
      </c>
      <c r="D141" s="79" t="s">
        <v>683</v>
      </c>
      <c r="E141" s="109" t="s">
        <v>684</v>
      </c>
      <c r="F141" s="42" t="s">
        <v>115</v>
      </c>
      <c r="G141" s="52" t="s">
        <v>40</v>
      </c>
      <c r="H141" s="96">
        <v>1137.08</v>
      </c>
      <c r="I141" s="32"/>
      <c r="J141" s="38">
        <f>I141-(SUM(L141:AA141))</f>
        <v>0</v>
      </c>
      <c r="K141" s="39" t="str">
        <f t="shared" si="2"/>
        <v>OK</v>
      </c>
      <c r="L141" s="128"/>
      <c r="M141" s="128"/>
      <c r="N141" s="128"/>
      <c r="O141" s="128"/>
      <c r="P141" s="128"/>
      <c r="Q141" s="128"/>
      <c r="R141" s="128"/>
      <c r="S141" s="128"/>
      <c r="T141" s="128"/>
      <c r="U141" s="128"/>
      <c r="V141" s="46"/>
      <c r="W141" s="46"/>
      <c r="X141" s="46"/>
      <c r="Y141" s="46"/>
      <c r="Z141" s="46"/>
      <c r="AA141" s="46"/>
    </row>
    <row r="142" spans="1:27" ht="39.950000000000003" customHeight="1" x14ac:dyDescent="0.45">
      <c r="A142" s="140"/>
      <c r="B142" s="152"/>
      <c r="C142" s="67">
        <v>139</v>
      </c>
      <c r="D142" s="78" t="s">
        <v>685</v>
      </c>
      <c r="E142" s="110" t="s">
        <v>665</v>
      </c>
      <c r="F142" s="52" t="s">
        <v>115</v>
      </c>
      <c r="G142" s="52" t="s">
        <v>40</v>
      </c>
      <c r="H142" s="96">
        <v>86.68</v>
      </c>
      <c r="I142" s="32"/>
      <c r="J142" s="38">
        <f>I142-(SUM(L142:AA142))</f>
        <v>0</v>
      </c>
      <c r="K142" s="39" t="str">
        <f t="shared" si="2"/>
        <v>OK</v>
      </c>
      <c r="L142" s="128"/>
      <c r="M142" s="128"/>
      <c r="N142" s="128"/>
      <c r="O142" s="128"/>
      <c r="P142" s="128"/>
      <c r="Q142" s="128"/>
      <c r="R142" s="128"/>
      <c r="S142" s="128"/>
      <c r="T142" s="128"/>
      <c r="U142" s="128"/>
      <c r="V142" s="46"/>
      <c r="W142" s="46"/>
      <c r="X142" s="46"/>
      <c r="Y142" s="46"/>
      <c r="Z142" s="46"/>
      <c r="AA142" s="46"/>
    </row>
    <row r="143" spans="1:27" ht="39.950000000000003" customHeight="1" x14ac:dyDescent="0.45">
      <c r="A143" s="140"/>
      <c r="B143" s="152"/>
      <c r="C143" s="67">
        <v>140</v>
      </c>
      <c r="D143" s="78" t="s">
        <v>686</v>
      </c>
      <c r="E143" s="110" t="s">
        <v>687</v>
      </c>
      <c r="F143" s="52" t="s">
        <v>129</v>
      </c>
      <c r="G143" s="52" t="s">
        <v>40</v>
      </c>
      <c r="H143" s="96">
        <v>222.92</v>
      </c>
      <c r="I143" s="32"/>
      <c r="J143" s="38">
        <f>I143-(SUM(L143:AA143))</f>
        <v>0</v>
      </c>
      <c r="K143" s="39" t="str">
        <f t="shared" si="2"/>
        <v>OK</v>
      </c>
      <c r="L143" s="128"/>
      <c r="M143" s="128"/>
      <c r="N143" s="128"/>
      <c r="O143" s="128"/>
      <c r="P143" s="128"/>
      <c r="Q143" s="128"/>
      <c r="R143" s="128"/>
      <c r="S143" s="128"/>
      <c r="T143" s="128"/>
      <c r="U143" s="128"/>
      <c r="V143" s="46"/>
      <c r="W143" s="46"/>
      <c r="X143" s="46"/>
      <c r="Y143" s="46"/>
      <c r="Z143" s="46"/>
      <c r="AA143" s="46"/>
    </row>
    <row r="144" spans="1:27" ht="39.950000000000003" customHeight="1" x14ac:dyDescent="0.45">
      <c r="A144" s="140"/>
      <c r="B144" s="152"/>
      <c r="C144" s="67">
        <v>141</v>
      </c>
      <c r="D144" s="78" t="s">
        <v>688</v>
      </c>
      <c r="E144" s="110" t="s">
        <v>689</v>
      </c>
      <c r="F144" s="52" t="s">
        <v>131</v>
      </c>
      <c r="G144" s="52" t="s">
        <v>40</v>
      </c>
      <c r="H144" s="96">
        <v>74.92</v>
      </c>
      <c r="I144" s="32"/>
      <c r="J144" s="38">
        <f>I144-(SUM(L144:AA144))</f>
        <v>0</v>
      </c>
      <c r="K144" s="39" t="str">
        <f t="shared" si="2"/>
        <v>OK</v>
      </c>
      <c r="L144" s="128"/>
      <c r="M144" s="128"/>
      <c r="N144" s="128"/>
      <c r="O144" s="128"/>
      <c r="P144" s="128"/>
      <c r="Q144" s="128"/>
      <c r="R144" s="128"/>
      <c r="S144" s="128"/>
      <c r="T144" s="128"/>
      <c r="U144" s="128"/>
      <c r="V144" s="46"/>
      <c r="W144" s="46"/>
      <c r="X144" s="46"/>
      <c r="Y144" s="46"/>
      <c r="Z144" s="46"/>
      <c r="AA144" s="46"/>
    </row>
    <row r="145" spans="1:27" ht="39.950000000000003" customHeight="1" x14ac:dyDescent="0.45">
      <c r="A145" s="140"/>
      <c r="B145" s="152"/>
      <c r="C145" s="67">
        <v>142</v>
      </c>
      <c r="D145" s="78" t="s">
        <v>690</v>
      </c>
      <c r="E145" s="107" t="s">
        <v>691</v>
      </c>
      <c r="F145" s="52" t="s">
        <v>115</v>
      </c>
      <c r="G145" s="52" t="s">
        <v>40</v>
      </c>
      <c r="H145" s="96">
        <v>50.67</v>
      </c>
      <c r="I145" s="32"/>
      <c r="J145" s="38">
        <f>I145-(SUM(L145:AA145))</f>
        <v>0</v>
      </c>
      <c r="K145" s="39" t="str">
        <f t="shared" si="2"/>
        <v>OK</v>
      </c>
      <c r="L145" s="128"/>
      <c r="M145" s="128"/>
      <c r="N145" s="128"/>
      <c r="O145" s="128"/>
      <c r="P145" s="128"/>
      <c r="Q145" s="128"/>
      <c r="R145" s="128"/>
      <c r="S145" s="128"/>
      <c r="T145" s="128"/>
      <c r="U145" s="128"/>
      <c r="V145" s="46"/>
      <c r="W145" s="46"/>
      <c r="X145" s="46"/>
      <c r="Y145" s="46"/>
      <c r="Z145" s="46"/>
      <c r="AA145" s="46"/>
    </row>
    <row r="146" spans="1:27" ht="39.950000000000003" customHeight="1" x14ac:dyDescent="0.45">
      <c r="A146" s="140"/>
      <c r="B146" s="152"/>
      <c r="C146" s="67">
        <v>143</v>
      </c>
      <c r="D146" s="78" t="s">
        <v>692</v>
      </c>
      <c r="E146" s="110" t="s">
        <v>693</v>
      </c>
      <c r="F146" s="52" t="s">
        <v>115</v>
      </c>
      <c r="G146" s="52" t="s">
        <v>40</v>
      </c>
      <c r="H146" s="96">
        <v>65.5</v>
      </c>
      <c r="I146" s="32"/>
      <c r="J146" s="38">
        <f>I146-(SUM(L146:AA146))</f>
        <v>0</v>
      </c>
      <c r="K146" s="39" t="str">
        <f t="shared" si="2"/>
        <v>OK</v>
      </c>
      <c r="L146" s="128"/>
      <c r="M146" s="128"/>
      <c r="N146" s="128"/>
      <c r="O146" s="128"/>
      <c r="P146" s="128"/>
      <c r="Q146" s="128"/>
      <c r="R146" s="128"/>
      <c r="S146" s="128"/>
      <c r="T146" s="128"/>
      <c r="U146" s="128"/>
      <c r="V146" s="46"/>
      <c r="W146" s="46"/>
      <c r="X146" s="46"/>
      <c r="Y146" s="46"/>
      <c r="Z146" s="46"/>
      <c r="AA146" s="46"/>
    </row>
    <row r="147" spans="1:27" ht="39.950000000000003" customHeight="1" x14ac:dyDescent="0.45">
      <c r="A147" s="141"/>
      <c r="B147" s="153"/>
      <c r="C147" s="67">
        <v>144</v>
      </c>
      <c r="D147" s="78" t="s">
        <v>694</v>
      </c>
      <c r="E147" s="110" t="s">
        <v>695</v>
      </c>
      <c r="F147" s="52" t="s">
        <v>115</v>
      </c>
      <c r="G147" s="52" t="s">
        <v>40</v>
      </c>
      <c r="H147" s="96">
        <v>58.36</v>
      </c>
      <c r="I147" s="32"/>
      <c r="J147" s="38">
        <f>I147-(SUM(L147:AA147))</f>
        <v>0</v>
      </c>
      <c r="K147" s="39" t="str">
        <f t="shared" si="2"/>
        <v>OK</v>
      </c>
      <c r="L147" s="128"/>
      <c r="M147" s="128"/>
      <c r="N147" s="128"/>
      <c r="O147" s="128"/>
      <c r="P147" s="128"/>
      <c r="Q147" s="128"/>
      <c r="R147" s="128"/>
      <c r="S147" s="128"/>
      <c r="T147" s="128"/>
      <c r="U147" s="128"/>
      <c r="V147" s="46"/>
      <c r="W147" s="46"/>
      <c r="X147" s="46"/>
      <c r="Y147" s="46"/>
      <c r="Z147" s="46"/>
      <c r="AA147" s="46"/>
    </row>
    <row r="148" spans="1:27" ht="39.950000000000003" customHeight="1" x14ac:dyDescent="0.45">
      <c r="A148" s="154">
        <v>3</v>
      </c>
      <c r="B148" s="100"/>
      <c r="C148" s="66">
        <v>145</v>
      </c>
      <c r="D148" s="75" t="s">
        <v>696</v>
      </c>
      <c r="E148" s="104" t="s">
        <v>697</v>
      </c>
      <c r="F148" s="49" t="s">
        <v>136</v>
      </c>
      <c r="G148" s="49" t="s">
        <v>40</v>
      </c>
      <c r="H148" s="94">
        <v>10.63</v>
      </c>
      <c r="I148" s="32">
        <v>2</v>
      </c>
      <c r="J148" s="38">
        <f>I148-(SUM(L148:AA148))</f>
        <v>2</v>
      </c>
      <c r="K148" s="39" t="str">
        <f t="shared" si="2"/>
        <v>OK</v>
      </c>
      <c r="L148" s="128"/>
      <c r="M148" s="128"/>
      <c r="N148" s="128"/>
      <c r="O148" s="128"/>
      <c r="P148" s="128"/>
      <c r="Q148" s="128"/>
      <c r="R148" s="128"/>
      <c r="S148" s="128"/>
      <c r="T148" s="128"/>
      <c r="U148" s="128"/>
      <c r="V148" s="46"/>
      <c r="W148" s="46"/>
      <c r="X148" s="46"/>
      <c r="Y148" s="46"/>
      <c r="Z148" s="46"/>
      <c r="AA148" s="46"/>
    </row>
    <row r="149" spans="1:27" ht="39.950000000000003" customHeight="1" x14ac:dyDescent="0.45">
      <c r="A149" s="155"/>
      <c r="B149" s="101"/>
      <c r="C149" s="66">
        <v>146</v>
      </c>
      <c r="D149" s="75" t="s">
        <v>455</v>
      </c>
      <c r="E149" s="104" t="s">
        <v>698</v>
      </c>
      <c r="F149" s="49" t="s">
        <v>228</v>
      </c>
      <c r="G149" s="49" t="s">
        <v>40</v>
      </c>
      <c r="H149" s="94">
        <v>4.1399999999999997</v>
      </c>
      <c r="I149" s="32">
        <v>1</v>
      </c>
      <c r="J149" s="38">
        <f>I149-(SUM(L149:AA149))</f>
        <v>1</v>
      </c>
      <c r="K149" s="39" t="str">
        <f t="shared" si="2"/>
        <v>OK</v>
      </c>
      <c r="L149" s="128"/>
      <c r="M149" s="128"/>
      <c r="N149" s="128"/>
      <c r="O149" s="128"/>
      <c r="P149" s="128"/>
      <c r="Q149" s="128"/>
      <c r="R149" s="128"/>
      <c r="S149" s="128"/>
      <c r="T149" s="128"/>
      <c r="U149" s="128"/>
      <c r="V149" s="46"/>
      <c r="W149" s="46"/>
      <c r="X149" s="46"/>
      <c r="Y149" s="46"/>
      <c r="Z149" s="46"/>
      <c r="AA149" s="46"/>
    </row>
    <row r="150" spans="1:27" ht="39.950000000000003" customHeight="1" x14ac:dyDescent="0.45">
      <c r="A150" s="155"/>
      <c r="B150" s="101"/>
      <c r="C150" s="66">
        <v>147</v>
      </c>
      <c r="D150" s="75" t="s">
        <v>452</v>
      </c>
      <c r="E150" s="104" t="s">
        <v>699</v>
      </c>
      <c r="F150" s="49" t="s">
        <v>428</v>
      </c>
      <c r="G150" s="49" t="s">
        <v>40</v>
      </c>
      <c r="H150" s="94">
        <v>7.4</v>
      </c>
      <c r="I150" s="32">
        <v>1</v>
      </c>
      <c r="J150" s="38">
        <f>I150-(SUM(L150:AA150))</f>
        <v>1</v>
      </c>
      <c r="K150" s="39" t="str">
        <f t="shared" si="2"/>
        <v>OK</v>
      </c>
      <c r="L150" s="128"/>
      <c r="M150" s="128"/>
      <c r="N150" s="128"/>
      <c r="O150" s="128"/>
      <c r="P150" s="128"/>
      <c r="Q150" s="128"/>
      <c r="R150" s="128"/>
      <c r="S150" s="128"/>
      <c r="T150" s="128"/>
      <c r="U150" s="128"/>
      <c r="V150" s="46"/>
      <c r="W150" s="46"/>
      <c r="X150" s="46"/>
      <c r="Y150" s="46"/>
      <c r="Z150" s="46"/>
      <c r="AA150" s="46"/>
    </row>
    <row r="151" spans="1:27" ht="39.950000000000003" customHeight="1" x14ac:dyDescent="0.45">
      <c r="A151" s="155"/>
      <c r="B151" s="101"/>
      <c r="C151" s="66">
        <v>148</v>
      </c>
      <c r="D151" s="75" t="s">
        <v>137</v>
      </c>
      <c r="E151" s="104" t="s">
        <v>700</v>
      </c>
      <c r="F151" s="49" t="s">
        <v>35</v>
      </c>
      <c r="G151" s="49" t="s">
        <v>40</v>
      </c>
      <c r="H151" s="94">
        <v>14.79</v>
      </c>
      <c r="I151" s="32"/>
      <c r="J151" s="38">
        <f>I151-(SUM(L151:AA151))</f>
        <v>0</v>
      </c>
      <c r="K151" s="39" t="str">
        <f t="shared" si="2"/>
        <v>OK</v>
      </c>
      <c r="L151" s="128"/>
      <c r="M151" s="128"/>
      <c r="N151" s="128"/>
      <c r="O151" s="128"/>
      <c r="P151" s="128"/>
      <c r="Q151" s="128"/>
      <c r="R151" s="128"/>
      <c r="S151" s="128"/>
      <c r="T151" s="128"/>
      <c r="U151" s="128"/>
      <c r="V151" s="46"/>
      <c r="W151" s="46"/>
      <c r="X151" s="46"/>
      <c r="Y151" s="46"/>
      <c r="Z151" s="46"/>
      <c r="AA151" s="46"/>
    </row>
    <row r="152" spans="1:27" ht="39.950000000000003" customHeight="1" x14ac:dyDescent="0.45">
      <c r="A152" s="155"/>
      <c r="B152" s="101"/>
      <c r="C152" s="66">
        <v>149</v>
      </c>
      <c r="D152" s="75" t="s">
        <v>138</v>
      </c>
      <c r="E152" s="104" t="s">
        <v>701</v>
      </c>
      <c r="F152" s="49" t="s">
        <v>35</v>
      </c>
      <c r="G152" s="49" t="s">
        <v>40</v>
      </c>
      <c r="H152" s="94">
        <v>49.8</v>
      </c>
      <c r="I152" s="32">
        <v>8</v>
      </c>
      <c r="J152" s="38">
        <f>I152-(SUM(L152:AA152))</f>
        <v>8</v>
      </c>
      <c r="K152" s="39" t="str">
        <f t="shared" si="2"/>
        <v>OK</v>
      </c>
      <c r="L152" s="128"/>
      <c r="M152" s="128"/>
      <c r="N152" s="128"/>
      <c r="O152" s="128"/>
      <c r="P152" s="128"/>
      <c r="Q152" s="128"/>
      <c r="R152" s="128"/>
      <c r="S152" s="128"/>
      <c r="T152" s="128"/>
      <c r="U152" s="128"/>
      <c r="V152" s="46"/>
      <c r="W152" s="46"/>
      <c r="X152" s="46"/>
      <c r="Y152" s="46"/>
      <c r="Z152" s="46"/>
      <c r="AA152" s="46"/>
    </row>
    <row r="153" spans="1:27" ht="39.950000000000003" customHeight="1" x14ac:dyDescent="0.45">
      <c r="A153" s="155"/>
      <c r="B153" s="101"/>
      <c r="C153" s="66">
        <v>150</v>
      </c>
      <c r="D153" s="75" t="s">
        <v>139</v>
      </c>
      <c r="E153" s="104" t="s">
        <v>702</v>
      </c>
      <c r="F153" s="49" t="s">
        <v>31</v>
      </c>
      <c r="G153" s="49" t="s">
        <v>40</v>
      </c>
      <c r="H153" s="94">
        <v>8.81</v>
      </c>
      <c r="I153" s="32">
        <v>40</v>
      </c>
      <c r="J153" s="38">
        <f>I153-(SUM(L153:AA153))</f>
        <v>40</v>
      </c>
      <c r="K153" s="39" t="str">
        <f t="shared" si="2"/>
        <v>OK</v>
      </c>
      <c r="L153" s="128"/>
      <c r="M153" s="128"/>
      <c r="N153" s="128"/>
      <c r="O153" s="128"/>
      <c r="P153" s="128"/>
      <c r="Q153" s="128"/>
      <c r="R153" s="128"/>
      <c r="S153" s="128"/>
      <c r="T153" s="128"/>
      <c r="U153" s="128"/>
      <c r="V153" s="46"/>
      <c r="W153" s="46"/>
      <c r="X153" s="46"/>
      <c r="Y153" s="46"/>
      <c r="Z153" s="46"/>
      <c r="AA153" s="46"/>
    </row>
    <row r="154" spans="1:27" ht="39.950000000000003" customHeight="1" x14ac:dyDescent="0.45">
      <c r="A154" s="155"/>
      <c r="B154" s="101"/>
      <c r="C154" s="66">
        <v>151</v>
      </c>
      <c r="D154" s="75" t="s">
        <v>140</v>
      </c>
      <c r="E154" s="104" t="s">
        <v>703</v>
      </c>
      <c r="F154" s="49" t="s">
        <v>35</v>
      </c>
      <c r="G154" s="49" t="s">
        <v>40</v>
      </c>
      <c r="H154" s="94">
        <v>1</v>
      </c>
      <c r="I154" s="32">
        <v>6</v>
      </c>
      <c r="J154" s="38">
        <f>I154-(SUM(L154:AA154))</f>
        <v>6</v>
      </c>
      <c r="K154" s="39" t="str">
        <f t="shared" si="2"/>
        <v>OK</v>
      </c>
      <c r="L154" s="128"/>
      <c r="M154" s="128"/>
      <c r="N154" s="128"/>
      <c r="O154" s="128"/>
      <c r="P154" s="128"/>
      <c r="Q154" s="128"/>
      <c r="R154" s="128"/>
      <c r="S154" s="128"/>
      <c r="T154" s="128"/>
      <c r="U154" s="128"/>
      <c r="V154" s="46"/>
      <c r="W154" s="46"/>
      <c r="X154" s="46"/>
      <c r="Y154" s="46"/>
      <c r="Z154" s="46"/>
      <c r="AA154" s="46"/>
    </row>
    <row r="155" spans="1:27" ht="39.950000000000003" customHeight="1" x14ac:dyDescent="0.45">
      <c r="A155" s="155"/>
      <c r="B155" s="101"/>
      <c r="C155" s="66">
        <v>152</v>
      </c>
      <c r="D155" s="75" t="s">
        <v>141</v>
      </c>
      <c r="E155" s="104" t="s">
        <v>704</v>
      </c>
      <c r="F155" s="49" t="s">
        <v>142</v>
      </c>
      <c r="G155" s="49" t="s">
        <v>40</v>
      </c>
      <c r="H155" s="94">
        <v>1.76</v>
      </c>
      <c r="I155" s="32"/>
      <c r="J155" s="38">
        <f>I155-(SUM(L155:AA155))</f>
        <v>0</v>
      </c>
      <c r="K155" s="39" t="str">
        <f t="shared" si="2"/>
        <v>OK</v>
      </c>
      <c r="L155" s="128"/>
      <c r="M155" s="128"/>
      <c r="N155" s="128"/>
      <c r="O155" s="128"/>
      <c r="P155" s="128"/>
      <c r="Q155" s="128"/>
      <c r="R155" s="128"/>
      <c r="S155" s="128"/>
      <c r="T155" s="128"/>
      <c r="U155" s="128"/>
      <c r="V155" s="46"/>
      <c r="W155" s="46"/>
      <c r="X155" s="46"/>
      <c r="Y155" s="46"/>
      <c r="Z155" s="46"/>
      <c r="AA155" s="46"/>
    </row>
    <row r="156" spans="1:27" ht="39.950000000000003" customHeight="1" x14ac:dyDescent="0.45">
      <c r="A156" s="155"/>
      <c r="B156" s="101"/>
      <c r="C156" s="66">
        <v>153</v>
      </c>
      <c r="D156" s="75" t="s">
        <v>143</v>
      </c>
      <c r="E156" s="104" t="s">
        <v>705</v>
      </c>
      <c r="F156" s="49" t="s">
        <v>35</v>
      </c>
      <c r="G156" s="49" t="s">
        <v>40</v>
      </c>
      <c r="H156" s="94">
        <v>8.1</v>
      </c>
      <c r="I156" s="32">
        <v>20</v>
      </c>
      <c r="J156" s="38">
        <f>I156-(SUM(L156:AA156))</f>
        <v>20</v>
      </c>
      <c r="K156" s="39" t="str">
        <f t="shared" si="2"/>
        <v>OK</v>
      </c>
      <c r="L156" s="128"/>
      <c r="M156" s="128"/>
      <c r="N156" s="128"/>
      <c r="O156" s="128"/>
      <c r="P156" s="128"/>
      <c r="Q156" s="128"/>
      <c r="R156" s="128"/>
      <c r="S156" s="128"/>
      <c r="T156" s="128"/>
      <c r="U156" s="128"/>
      <c r="V156" s="46"/>
      <c r="W156" s="46"/>
      <c r="X156" s="46"/>
      <c r="Y156" s="46"/>
      <c r="Z156" s="46"/>
      <c r="AA156" s="46"/>
    </row>
    <row r="157" spans="1:27" ht="39.950000000000003" customHeight="1" x14ac:dyDescent="0.45">
      <c r="A157" s="155"/>
      <c r="B157" s="101"/>
      <c r="C157" s="66">
        <v>154</v>
      </c>
      <c r="D157" s="75" t="s">
        <v>472</v>
      </c>
      <c r="E157" s="104" t="s">
        <v>706</v>
      </c>
      <c r="F157" s="49" t="s">
        <v>35</v>
      </c>
      <c r="G157" s="49" t="s">
        <v>40</v>
      </c>
      <c r="H157" s="94">
        <v>45.91</v>
      </c>
      <c r="I157" s="32">
        <v>1</v>
      </c>
      <c r="J157" s="38">
        <f>I157-(SUM(L157:AA157))</f>
        <v>1</v>
      </c>
      <c r="K157" s="39" t="str">
        <f t="shared" si="2"/>
        <v>OK</v>
      </c>
      <c r="L157" s="128"/>
      <c r="M157" s="128"/>
      <c r="N157" s="128"/>
      <c r="O157" s="128"/>
      <c r="P157" s="128"/>
      <c r="Q157" s="128"/>
      <c r="R157" s="128"/>
      <c r="S157" s="128"/>
      <c r="T157" s="128"/>
      <c r="U157" s="128"/>
      <c r="V157" s="46"/>
      <c r="W157" s="46"/>
      <c r="X157" s="46"/>
      <c r="Y157" s="46"/>
      <c r="Z157" s="46"/>
      <c r="AA157" s="46"/>
    </row>
    <row r="158" spans="1:27" ht="39.950000000000003" customHeight="1" x14ac:dyDescent="0.45">
      <c r="A158" s="155"/>
      <c r="B158" s="101"/>
      <c r="C158" s="66">
        <v>155</v>
      </c>
      <c r="D158" s="75" t="s">
        <v>144</v>
      </c>
      <c r="E158" s="104" t="s">
        <v>707</v>
      </c>
      <c r="F158" s="49" t="s">
        <v>35</v>
      </c>
      <c r="G158" s="49" t="s">
        <v>40</v>
      </c>
      <c r="H158" s="94">
        <v>15.93</v>
      </c>
      <c r="I158" s="32">
        <v>5</v>
      </c>
      <c r="J158" s="38">
        <f>I158-(SUM(L158:AA158))</f>
        <v>5</v>
      </c>
      <c r="K158" s="39" t="str">
        <f t="shared" si="2"/>
        <v>OK</v>
      </c>
      <c r="L158" s="128"/>
      <c r="M158" s="128"/>
      <c r="N158" s="128"/>
      <c r="O158" s="128"/>
      <c r="P158" s="128"/>
      <c r="Q158" s="128"/>
      <c r="R158" s="128"/>
      <c r="S158" s="128"/>
      <c r="T158" s="128"/>
      <c r="U158" s="128"/>
      <c r="V158" s="46"/>
      <c r="W158" s="46"/>
      <c r="X158" s="46"/>
      <c r="Y158" s="46"/>
      <c r="Z158" s="46"/>
      <c r="AA158" s="46"/>
    </row>
    <row r="159" spans="1:27" ht="39.950000000000003" customHeight="1" x14ac:dyDescent="0.45">
      <c r="A159" s="155"/>
      <c r="B159" s="101"/>
      <c r="C159" s="66">
        <v>156</v>
      </c>
      <c r="D159" s="75" t="s">
        <v>145</v>
      </c>
      <c r="E159" s="104" t="s">
        <v>708</v>
      </c>
      <c r="F159" s="49" t="s">
        <v>146</v>
      </c>
      <c r="G159" s="49" t="s">
        <v>40</v>
      </c>
      <c r="H159" s="94">
        <v>3.71</v>
      </c>
      <c r="I159" s="32">
        <v>2</v>
      </c>
      <c r="J159" s="38">
        <f>I159-(SUM(L159:AA159))</f>
        <v>2</v>
      </c>
      <c r="K159" s="39" t="str">
        <f t="shared" si="2"/>
        <v>OK</v>
      </c>
      <c r="L159" s="128"/>
      <c r="M159" s="128"/>
      <c r="N159" s="128"/>
      <c r="O159" s="128"/>
      <c r="P159" s="128"/>
      <c r="Q159" s="128"/>
      <c r="R159" s="128"/>
      <c r="S159" s="128"/>
      <c r="T159" s="128"/>
      <c r="U159" s="128"/>
      <c r="V159" s="46"/>
      <c r="W159" s="46"/>
      <c r="X159" s="46"/>
      <c r="Y159" s="46"/>
      <c r="Z159" s="46"/>
      <c r="AA159" s="46"/>
    </row>
    <row r="160" spans="1:27" ht="39.950000000000003" customHeight="1" x14ac:dyDescent="0.45">
      <c r="A160" s="155"/>
      <c r="B160" s="157" t="s">
        <v>514</v>
      </c>
      <c r="C160" s="66">
        <v>157</v>
      </c>
      <c r="D160" s="75" t="s">
        <v>147</v>
      </c>
      <c r="E160" s="104" t="s">
        <v>709</v>
      </c>
      <c r="F160" s="49" t="s">
        <v>35</v>
      </c>
      <c r="G160" s="49" t="s">
        <v>40</v>
      </c>
      <c r="H160" s="94">
        <v>9.58</v>
      </c>
      <c r="I160" s="32">
        <v>3</v>
      </c>
      <c r="J160" s="38">
        <f>I160-(SUM(L160:AA160))</f>
        <v>3</v>
      </c>
      <c r="K160" s="39" t="str">
        <f t="shared" si="2"/>
        <v>OK</v>
      </c>
      <c r="L160" s="128"/>
      <c r="M160" s="128"/>
      <c r="N160" s="128"/>
      <c r="O160" s="128"/>
      <c r="P160" s="128"/>
      <c r="Q160" s="128"/>
      <c r="R160" s="128"/>
      <c r="S160" s="128"/>
      <c r="T160" s="128"/>
      <c r="U160" s="128"/>
      <c r="V160" s="46"/>
      <c r="W160" s="46"/>
      <c r="X160" s="46"/>
      <c r="Y160" s="46"/>
      <c r="Z160" s="46"/>
      <c r="AA160" s="46"/>
    </row>
    <row r="161" spans="1:27" ht="39.950000000000003" customHeight="1" x14ac:dyDescent="0.45">
      <c r="A161" s="155"/>
      <c r="B161" s="157"/>
      <c r="C161" s="66">
        <v>158</v>
      </c>
      <c r="D161" s="80" t="s">
        <v>473</v>
      </c>
      <c r="E161" s="111" t="s">
        <v>710</v>
      </c>
      <c r="F161" s="49" t="s">
        <v>435</v>
      </c>
      <c r="G161" s="50" t="s">
        <v>40</v>
      </c>
      <c r="H161" s="94">
        <v>4.4000000000000004</v>
      </c>
      <c r="I161" s="32">
        <v>6</v>
      </c>
      <c r="J161" s="38">
        <f>I161-(SUM(L161:AA161))</f>
        <v>6</v>
      </c>
      <c r="K161" s="39" t="str">
        <f t="shared" si="2"/>
        <v>OK</v>
      </c>
      <c r="L161" s="128"/>
      <c r="M161" s="128"/>
      <c r="N161" s="128"/>
      <c r="O161" s="128"/>
      <c r="P161" s="128"/>
      <c r="Q161" s="128"/>
      <c r="R161" s="128"/>
      <c r="S161" s="128"/>
      <c r="T161" s="128"/>
      <c r="U161" s="128"/>
      <c r="V161" s="46"/>
      <c r="W161" s="46"/>
      <c r="X161" s="46"/>
      <c r="Y161" s="46"/>
      <c r="Z161" s="46"/>
      <c r="AA161" s="46"/>
    </row>
    <row r="162" spans="1:27" ht="39.950000000000003" customHeight="1" x14ac:dyDescent="0.45">
      <c r="A162" s="155"/>
      <c r="B162" s="157"/>
      <c r="C162" s="66">
        <v>159</v>
      </c>
      <c r="D162" s="81" t="s">
        <v>474</v>
      </c>
      <c r="E162" s="112" t="s">
        <v>711</v>
      </c>
      <c r="F162" s="49" t="s">
        <v>228</v>
      </c>
      <c r="G162" s="50" t="s">
        <v>40</v>
      </c>
      <c r="H162" s="94">
        <v>11.69</v>
      </c>
      <c r="I162" s="32">
        <v>20</v>
      </c>
      <c r="J162" s="38">
        <f>I162-(SUM(L162:AA162))</f>
        <v>20</v>
      </c>
      <c r="K162" s="39" t="str">
        <f t="shared" si="2"/>
        <v>OK</v>
      </c>
      <c r="L162" s="128"/>
      <c r="M162" s="128"/>
      <c r="N162" s="128"/>
      <c r="O162" s="128"/>
      <c r="P162" s="128"/>
      <c r="Q162" s="128"/>
      <c r="R162" s="128"/>
      <c r="S162" s="128"/>
      <c r="T162" s="128"/>
      <c r="U162" s="128"/>
      <c r="V162" s="46"/>
      <c r="W162" s="46"/>
      <c r="X162" s="46"/>
      <c r="Y162" s="46"/>
      <c r="Z162" s="46"/>
      <c r="AA162" s="46"/>
    </row>
    <row r="163" spans="1:27" ht="39.950000000000003" customHeight="1" x14ac:dyDescent="0.45">
      <c r="A163" s="155"/>
      <c r="B163" s="157"/>
      <c r="C163" s="66">
        <v>160</v>
      </c>
      <c r="D163" s="81" t="s">
        <v>475</v>
      </c>
      <c r="E163" s="112" t="s">
        <v>712</v>
      </c>
      <c r="F163" s="49" t="s">
        <v>476</v>
      </c>
      <c r="G163" s="50" t="s">
        <v>40</v>
      </c>
      <c r="H163" s="94">
        <v>19.25</v>
      </c>
      <c r="I163" s="32"/>
      <c r="J163" s="38">
        <f>I163-(SUM(L163:AA163))</f>
        <v>0</v>
      </c>
      <c r="K163" s="39" t="str">
        <f t="shared" si="2"/>
        <v>OK</v>
      </c>
      <c r="L163" s="128"/>
      <c r="M163" s="128"/>
      <c r="N163" s="128"/>
      <c r="O163" s="128"/>
      <c r="P163" s="128"/>
      <c r="Q163" s="128"/>
      <c r="R163" s="128"/>
      <c r="S163" s="128"/>
      <c r="T163" s="128"/>
      <c r="U163" s="128"/>
      <c r="V163" s="46"/>
      <c r="W163" s="46"/>
      <c r="X163" s="46"/>
      <c r="Y163" s="46"/>
      <c r="Z163" s="46"/>
      <c r="AA163" s="46"/>
    </row>
    <row r="164" spans="1:27" ht="39.950000000000003" customHeight="1" x14ac:dyDescent="0.45">
      <c r="A164" s="155"/>
      <c r="B164" s="157"/>
      <c r="C164" s="66">
        <v>161</v>
      </c>
      <c r="D164" s="75" t="s">
        <v>148</v>
      </c>
      <c r="E164" s="104" t="s">
        <v>713</v>
      </c>
      <c r="F164" s="49" t="s">
        <v>35</v>
      </c>
      <c r="G164" s="49" t="s">
        <v>40</v>
      </c>
      <c r="H164" s="94">
        <v>4.4400000000000004</v>
      </c>
      <c r="I164" s="32">
        <v>10</v>
      </c>
      <c r="J164" s="38">
        <f>I164-(SUM(L164:AA164))</f>
        <v>10</v>
      </c>
      <c r="K164" s="39" t="str">
        <f t="shared" si="2"/>
        <v>OK</v>
      </c>
      <c r="L164" s="128"/>
      <c r="M164" s="128"/>
      <c r="N164" s="128"/>
      <c r="O164" s="128"/>
      <c r="P164" s="128"/>
      <c r="Q164" s="128"/>
      <c r="R164" s="128"/>
      <c r="S164" s="128"/>
      <c r="T164" s="128"/>
      <c r="U164" s="128"/>
      <c r="V164" s="46"/>
      <c r="W164" s="46"/>
      <c r="X164" s="46"/>
      <c r="Y164" s="46"/>
      <c r="Z164" s="46"/>
      <c r="AA164" s="46"/>
    </row>
    <row r="165" spans="1:27" ht="39.950000000000003" customHeight="1" x14ac:dyDescent="0.45">
      <c r="A165" s="155"/>
      <c r="B165" s="157"/>
      <c r="C165" s="66">
        <v>162</v>
      </c>
      <c r="D165" s="75" t="s">
        <v>149</v>
      </c>
      <c r="E165" s="104" t="s">
        <v>714</v>
      </c>
      <c r="F165" s="49" t="s">
        <v>44</v>
      </c>
      <c r="G165" s="49" t="s">
        <v>40</v>
      </c>
      <c r="H165" s="94">
        <v>12.33</v>
      </c>
      <c r="I165" s="32">
        <v>5</v>
      </c>
      <c r="J165" s="38">
        <f>I165-(SUM(L165:AA165))</f>
        <v>5</v>
      </c>
      <c r="K165" s="39" t="str">
        <f t="shared" si="2"/>
        <v>OK</v>
      </c>
      <c r="L165" s="128"/>
      <c r="M165" s="128"/>
      <c r="N165" s="128"/>
      <c r="O165" s="128"/>
      <c r="P165" s="128"/>
      <c r="Q165" s="128"/>
      <c r="R165" s="128"/>
      <c r="S165" s="128"/>
      <c r="T165" s="128"/>
      <c r="U165" s="128"/>
      <c r="V165" s="46"/>
      <c r="W165" s="46"/>
      <c r="X165" s="46"/>
      <c r="Y165" s="46"/>
      <c r="Z165" s="46"/>
      <c r="AA165" s="46"/>
    </row>
    <row r="166" spans="1:27" ht="39.950000000000003" customHeight="1" x14ac:dyDescent="0.45">
      <c r="A166" s="155"/>
      <c r="B166" s="157"/>
      <c r="C166" s="66">
        <v>163</v>
      </c>
      <c r="D166" s="75" t="s">
        <v>150</v>
      </c>
      <c r="E166" s="104" t="s">
        <v>715</v>
      </c>
      <c r="F166" s="49" t="s">
        <v>35</v>
      </c>
      <c r="G166" s="49" t="s">
        <v>40</v>
      </c>
      <c r="H166" s="94">
        <v>4.96</v>
      </c>
      <c r="I166" s="32">
        <v>1</v>
      </c>
      <c r="J166" s="38">
        <f>I166-(SUM(L166:AA166))</f>
        <v>1</v>
      </c>
      <c r="K166" s="39" t="str">
        <f t="shared" si="2"/>
        <v>OK</v>
      </c>
      <c r="L166" s="128"/>
      <c r="M166" s="128"/>
      <c r="N166" s="128"/>
      <c r="O166" s="128"/>
      <c r="P166" s="128"/>
      <c r="Q166" s="128"/>
      <c r="R166" s="128"/>
      <c r="S166" s="128"/>
      <c r="T166" s="128"/>
      <c r="U166" s="128"/>
      <c r="V166" s="46"/>
      <c r="W166" s="46"/>
      <c r="X166" s="46"/>
      <c r="Y166" s="46"/>
      <c r="Z166" s="46"/>
      <c r="AA166" s="46"/>
    </row>
    <row r="167" spans="1:27" ht="39.950000000000003" customHeight="1" x14ac:dyDescent="0.45">
      <c r="A167" s="155"/>
      <c r="B167" s="157"/>
      <c r="C167" s="66">
        <v>164</v>
      </c>
      <c r="D167" s="75" t="s">
        <v>151</v>
      </c>
      <c r="E167" s="104" t="s">
        <v>716</v>
      </c>
      <c r="F167" s="49" t="s">
        <v>35</v>
      </c>
      <c r="G167" s="49" t="s">
        <v>40</v>
      </c>
      <c r="H167" s="94">
        <v>6.22</v>
      </c>
      <c r="I167" s="32">
        <v>10</v>
      </c>
      <c r="J167" s="38">
        <f>I167-(SUM(L167:AA167))</f>
        <v>10</v>
      </c>
      <c r="K167" s="39" t="str">
        <f t="shared" si="2"/>
        <v>OK</v>
      </c>
      <c r="L167" s="128"/>
      <c r="M167" s="128"/>
      <c r="N167" s="128"/>
      <c r="O167" s="128"/>
      <c r="P167" s="128"/>
      <c r="Q167" s="128"/>
      <c r="R167" s="128"/>
      <c r="S167" s="128"/>
      <c r="T167" s="128"/>
      <c r="U167" s="128"/>
      <c r="V167" s="46"/>
      <c r="W167" s="46"/>
      <c r="X167" s="46"/>
      <c r="Y167" s="46"/>
      <c r="Z167" s="46"/>
      <c r="AA167" s="46"/>
    </row>
    <row r="168" spans="1:27" ht="39.950000000000003" customHeight="1" x14ac:dyDescent="0.45">
      <c r="A168" s="155"/>
      <c r="B168" s="157"/>
      <c r="C168" s="66">
        <v>165</v>
      </c>
      <c r="D168" s="75" t="s">
        <v>477</v>
      </c>
      <c r="E168" s="104" t="s">
        <v>717</v>
      </c>
      <c r="F168" s="49" t="s">
        <v>35</v>
      </c>
      <c r="G168" s="49" t="s">
        <v>40</v>
      </c>
      <c r="H168" s="94">
        <v>3.85</v>
      </c>
      <c r="I168" s="32"/>
      <c r="J168" s="38">
        <f>I168-(SUM(L168:AA168))</f>
        <v>0</v>
      </c>
      <c r="K168" s="39" t="str">
        <f t="shared" si="2"/>
        <v>OK</v>
      </c>
      <c r="L168" s="128"/>
      <c r="M168" s="128"/>
      <c r="N168" s="128"/>
      <c r="O168" s="128"/>
      <c r="P168" s="128"/>
      <c r="Q168" s="128"/>
      <c r="R168" s="128"/>
      <c r="S168" s="128"/>
      <c r="T168" s="128"/>
      <c r="U168" s="128"/>
      <c r="V168" s="46"/>
      <c r="W168" s="46"/>
      <c r="X168" s="46"/>
      <c r="Y168" s="46"/>
      <c r="Z168" s="46"/>
      <c r="AA168" s="46"/>
    </row>
    <row r="169" spans="1:27" ht="39.950000000000003" customHeight="1" x14ac:dyDescent="0.45">
      <c r="A169" s="155"/>
      <c r="B169" s="157"/>
      <c r="C169" s="66">
        <v>166</v>
      </c>
      <c r="D169" s="75" t="s">
        <v>152</v>
      </c>
      <c r="E169" s="104" t="s">
        <v>718</v>
      </c>
      <c r="F169" s="49" t="s">
        <v>35</v>
      </c>
      <c r="G169" s="49" t="s">
        <v>40</v>
      </c>
      <c r="H169" s="94">
        <v>1.66</v>
      </c>
      <c r="I169" s="32">
        <v>10</v>
      </c>
      <c r="J169" s="38">
        <f>I169-(SUM(L169:AA169))</f>
        <v>10</v>
      </c>
      <c r="K169" s="39" t="str">
        <f t="shared" si="2"/>
        <v>OK</v>
      </c>
      <c r="L169" s="128"/>
      <c r="M169" s="128"/>
      <c r="N169" s="128"/>
      <c r="O169" s="128"/>
      <c r="P169" s="128"/>
      <c r="Q169" s="128"/>
      <c r="R169" s="128"/>
      <c r="S169" s="128"/>
      <c r="T169" s="128"/>
      <c r="U169" s="128"/>
      <c r="V169" s="46"/>
      <c r="W169" s="46"/>
      <c r="X169" s="46"/>
      <c r="Y169" s="46"/>
      <c r="Z169" s="46"/>
      <c r="AA169" s="46"/>
    </row>
    <row r="170" spans="1:27" ht="39.950000000000003" customHeight="1" x14ac:dyDescent="0.45">
      <c r="A170" s="155"/>
      <c r="B170" s="157"/>
      <c r="C170" s="66">
        <v>167</v>
      </c>
      <c r="D170" s="75" t="s">
        <v>153</v>
      </c>
      <c r="E170" s="104" t="s">
        <v>719</v>
      </c>
      <c r="F170" s="49" t="s">
        <v>35</v>
      </c>
      <c r="G170" s="49" t="s">
        <v>40</v>
      </c>
      <c r="H170" s="94">
        <v>23.84</v>
      </c>
      <c r="I170" s="32">
        <v>20</v>
      </c>
      <c r="J170" s="38">
        <f>I170-(SUM(L170:AA170))</f>
        <v>20</v>
      </c>
      <c r="K170" s="39" t="str">
        <f t="shared" si="2"/>
        <v>OK</v>
      </c>
      <c r="L170" s="128"/>
      <c r="M170" s="128"/>
      <c r="N170" s="128"/>
      <c r="O170" s="128"/>
      <c r="P170" s="128"/>
      <c r="Q170" s="128"/>
      <c r="R170" s="128"/>
      <c r="S170" s="128"/>
      <c r="T170" s="128"/>
      <c r="U170" s="128"/>
      <c r="V170" s="46"/>
      <c r="W170" s="46"/>
      <c r="X170" s="46"/>
      <c r="Y170" s="46"/>
      <c r="Z170" s="46"/>
      <c r="AA170" s="46"/>
    </row>
    <row r="171" spans="1:27" ht="39.950000000000003" customHeight="1" x14ac:dyDescent="0.45">
      <c r="A171" s="155"/>
      <c r="B171" s="157"/>
      <c r="C171" s="66">
        <v>168</v>
      </c>
      <c r="D171" s="75" t="s">
        <v>154</v>
      </c>
      <c r="E171" s="104" t="s">
        <v>720</v>
      </c>
      <c r="F171" s="49" t="s">
        <v>31</v>
      </c>
      <c r="G171" s="49" t="s">
        <v>40</v>
      </c>
      <c r="H171" s="94">
        <v>10.83</v>
      </c>
      <c r="I171" s="32">
        <v>2</v>
      </c>
      <c r="J171" s="38">
        <f>I171-(SUM(L171:AA171))</f>
        <v>2</v>
      </c>
      <c r="K171" s="39" t="str">
        <f t="shared" si="2"/>
        <v>OK</v>
      </c>
      <c r="L171" s="128"/>
      <c r="M171" s="128"/>
      <c r="N171" s="128"/>
      <c r="O171" s="128"/>
      <c r="P171" s="128"/>
      <c r="Q171" s="128"/>
      <c r="R171" s="128"/>
      <c r="S171" s="128"/>
      <c r="T171" s="128"/>
      <c r="U171" s="128"/>
      <c r="V171" s="46"/>
      <c r="W171" s="46"/>
      <c r="X171" s="46"/>
      <c r="Y171" s="46"/>
      <c r="Z171" s="46"/>
      <c r="AA171" s="46"/>
    </row>
    <row r="172" spans="1:27" ht="39.950000000000003" customHeight="1" x14ac:dyDescent="0.45">
      <c r="A172" s="155"/>
      <c r="B172" s="157"/>
      <c r="C172" s="66">
        <v>169</v>
      </c>
      <c r="D172" s="75" t="s">
        <v>721</v>
      </c>
      <c r="E172" s="104" t="s">
        <v>722</v>
      </c>
      <c r="F172" s="49" t="s">
        <v>32</v>
      </c>
      <c r="G172" s="49" t="s">
        <v>40</v>
      </c>
      <c r="H172" s="94">
        <v>6.62</v>
      </c>
      <c r="I172" s="32">
        <v>10</v>
      </c>
      <c r="J172" s="38">
        <f>I172-(SUM(L172:AA172))</f>
        <v>10</v>
      </c>
      <c r="K172" s="39" t="str">
        <f t="shared" si="2"/>
        <v>OK</v>
      </c>
      <c r="L172" s="128"/>
      <c r="M172" s="128"/>
      <c r="N172" s="128"/>
      <c r="O172" s="128"/>
      <c r="P172" s="128"/>
      <c r="Q172" s="128"/>
      <c r="R172" s="128"/>
      <c r="S172" s="128"/>
      <c r="T172" s="128"/>
      <c r="U172" s="128"/>
      <c r="V172" s="46"/>
      <c r="W172" s="46"/>
      <c r="X172" s="46"/>
      <c r="Y172" s="46"/>
      <c r="Z172" s="46"/>
      <c r="AA172" s="46"/>
    </row>
    <row r="173" spans="1:27" ht="39.950000000000003" customHeight="1" x14ac:dyDescent="0.45">
      <c r="A173" s="155"/>
      <c r="B173" s="157"/>
      <c r="C173" s="66">
        <v>170</v>
      </c>
      <c r="D173" s="75" t="s">
        <v>155</v>
      </c>
      <c r="E173" s="104" t="s">
        <v>723</v>
      </c>
      <c r="F173" s="49" t="s">
        <v>32</v>
      </c>
      <c r="G173" s="49" t="s">
        <v>40</v>
      </c>
      <c r="H173" s="94">
        <v>13.77</v>
      </c>
      <c r="I173" s="32">
        <v>10</v>
      </c>
      <c r="J173" s="38">
        <f>I173-(SUM(L173:AA173))</f>
        <v>10</v>
      </c>
      <c r="K173" s="39" t="str">
        <f t="shared" si="2"/>
        <v>OK</v>
      </c>
      <c r="L173" s="128"/>
      <c r="M173" s="128"/>
      <c r="N173" s="128"/>
      <c r="O173" s="128"/>
      <c r="P173" s="128"/>
      <c r="Q173" s="128"/>
      <c r="R173" s="128"/>
      <c r="S173" s="128"/>
      <c r="T173" s="128"/>
      <c r="U173" s="128"/>
      <c r="V173" s="46"/>
      <c r="W173" s="46"/>
      <c r="X173" s="46"/>
      <c r="Y173" s="46"/>
      <c r="Z173" s="46"/>
      <c r="AA173" s="46"/>
    </row>
    <row r="174" spans="1:27" ht="39.950000000000003" customHeight="1" x14ac:dyDescent="0.45">
      <c r="A174" s="155"/>
      <c r="B174" s="157"/>
      <c r="C174" s="66">
        <v>171</v>
      </c>
      <c r="D174" s="75" t="s">
        <v>436</v>
      </c>
      <c r="E174" s="104" t="s">
        <v>724</v>
      </c>
      <c r="F174" s="49" t="s">
        <v>437</v>
      </c>
      <c r="G174" s="49" t="s">
        <v>40</v>
      </c>
      <c r="H174" s="94">
        <v>10.53</v>
      </c>
      <c r="I174" s="32">
        <v>40</v>
      </c>
      <c r="J174" s="38">
        <f>I174-(SUM(L174:AA174))</f>
        <v>40</v>
      </c>
      <c r="K174" s="39" t="str">
        <f t="shared" si="2"/>
        <v>OK</v>
      </c>
      <c r="L174" s="128"/>
      <c r="M174" s="128"/>
      <c r="N174" s="128"/>
      <c r="O174" s="128"/>
      <c r="P174" s="128"/>
      <c r="Q174" s="128"/>
      <c r="R174" s="128"/>
      <c r="S174" s="128"/>
      <c r="T174" s="128"/>
      <c r="U174" s="128"/>
      <c r="V174" s="46"/>
      <c r="W174" s="46"/>
      <c r="X174" s="46"/>
      <c r="Y174" s="46"/>
      <c r="Z174" s="46"/>
      <c r="AA174" s="46"/>
    </row>
    <row r="175" spans="1:27" ht="39.950000000000003" customHeight="1" x14ac:dyDescent="0.45">
      <c r="A175" s="155"/>
      <c r="B175" s="157"/>
      <c r="C175" s="66">
        <v>172</v>
      </c>
      <c r="D175" s="75" t="s">
        <v>449</v>
      </c>
      <c r="E175" s="104" t="s">
        <v>725</v>
      </c>
      <c r="F175" s="49" t="s">
        <v>228</v>
      </c>
      <c r="G175" s="49" t="s">
        <v>40</v>
      </c>
      <c r="H175" s="94">
        <v>132.34</v>
      </c>
      <c r="I175" s="32">
        <v>5</v>
      </c>
      <c r="J175" s="38">
        <f>I175-(SUM(L175:AA175))</f>
        <v>5</v>
      </c>
      <c r="K175" s="39" t="str">
        <f t="shared" si="2"/>
        <v>OK</v>
      </c>
      <c r="L175" s="128"/>
      <c r="M175" s="128"/>
      <c r="N175" s="128"/>
      <c r="O175" s="128"/>
      <c r="P175" s="128"/>
      <c r="Q175" s="128"/>
      <c r="R175" s="128"/>
      <c r="S175" s="128"/>
      <c r="T175" s="128"/>
      <c r="U175" s="128"/>
      <c r="V175" s="46"/>
      <c r="W175" s="46"/>
      <c r="X175" s="46"/>
      <c r="Y175" s="46"/>
      <c r="Z175" s="46"/>
      <c r="AA175" s="46"/>
    </row>
    <row r="176" spans="1:27" ht="39.950000000000003" customHeight="1" x14ac:dyDescent="0.45">
      <c r="A176" s="155"/>
      <c r="B176" s="157"/>
      <c r="C176" s="65">
        <v>173</v>
      </c>
      <c r="D176" s="74" t="s">
        <v>726</v>
      </c>
      <c r="E176" s="103" t="s">
        <v>727</v>
      </c>
      <c r="F176" s="64" t="s">
        <v>131</v>
      </c>
      <c r="G176" s="64" t="s">
        <v>40</v>
      </c>
      <c r="H176" s="93">
        <v>60.13</v>
      </c>
      <c r="I176" s="32"/>
      <c r="J176" s="38">
        <f>I176-(SUM(L176:AA176))</f>
        <v>0</v>
      </c>
      <c r="K176" s="39" t="str">
        <f t="shared" si="2"/>
        <v>OK</v>
      </c>
      <c r="L176" s="128"/>
      <c r="M176" s="128"/>
      <c r="N176" s="128"/>
      <c r="O176" s="128"/>
      <c r="P176" s="128"/>
      <c r="Q176" s="128"/>
      <c r="R176" s="128"/>
      <c r="S176" s="128"/>
      <c r="T176" s="128"/>
      <c r="U176" s="128"/>
      <c r="V176" s="46"/>
      <c r="W176" s="46"/>
      <c r="X176" s="46"/>
      <c r="Y176" s="46"/>
      <c r="Z176" s="46"/>
      <c r="AA176" s="46"/>
    </row>
    <row r="177" spans="1:27" ht="39.950000000000003" customHeight="1" x14ac:dyDescent="0.45">
      <c r="A177" s="155"/>
      <c r="B177" s="157"/>
      <c r="C177" s="65">
        <v>174</v>
      </c>
      <c r="D177" s="74" t="s">
        <v>728</v>
      </c>
      <c r="E177" s="103" t="s">
        <v>729</v>
      </c>
      <c r="F177" s="64" t="s">
        <v>35</v>
      </c>
      <c r="G177" s="64" t="s">
        <v>40</v>
      </c>
      <c r="H177" s="93">
        <v>66.92</v>
      </c>
      <c r="I177" s="32"/>
      <c r="J177" s="38">
        <f>I177-(SUM(L177:AA177))</f>
        <v>0</v>
      </c>
      <c r="K177" s="39" t="str">
        <f t="shared" si="2"/>
        <v>OK</v>
      </c>
      <c r="L177" s="128"/>
      <c r="M177" s="128"/>
      <c r="N177" s="128"/>
      <c r="O177" s="128"/>
      <c r="P177" s="128"/>
      <c r="Q177" s="128"/>
      <c r="R177" s="128"/>
      <c r="S177" s="128"/>
      <c r="T177" s="128"/>
      <c r="U177" s="128"/>
      <c r="V177" s="46"/>
      <c r="W177" s="46"/>
      <c r="X177" s="46"/>
      <c r="Y177" s="46"/>
      <c r="Z177" s="46"/>
      <c r="AA177" s="46"/>
    </row>
    <row r="178" spans="1:27" ht="39.950000000000003" customHeight="1" x14ac:dyDescent="0.45">
      <c r="A178" s="155"/>
      <c r="B178" s="157"/>
      <c r="C178" s="65">
        <v>175</v>
      </c>
      <c r="D178" s="74" t="s">
        <v>730</v>
      </c>
      <c r="E178" s="103" t="s">
        <v>731</v>
      </c>
      <c r="F178" s="64" t="s">
        <v>35</v>
      </c>
      <c r="G178" s="64" t="s">
        <v>40</v>
      </c>
      <c r="H178" s="93">
        <v>6.14</v>
      </c>
      <c r="I178" s="32"/>
      <c r="J178" s="38">
        <f>I178-(SUM(L178:AA178))</f>
        <v>0</v>
      </c>
      <c r="K178" s="39" t="str">
        <f t="shared" si="2"/>
        <v>OK</v>
      </c>
      <c r="L178" s="128"/>
      <c r="M178" s="128"/>
      <c r="N178" s="128"/>
      <c r="O178" s="128"/>
      <c r="P178" s="128"/>
      <c r="Q178" s="128"/>
      <c r="R178" s="128"/>
      <c r="S178" s="128"/>
      <c r="T178" s="128"/>
      <c r="U178" s="128"/>
      <c r="V178" s="46"/>
      <c r="W178" s="46"/>
      <c r="X178" s="46"/>
      <c r="Y178" s="46"/>
      <c r="Z178" s="46"/>
      <c r="AA178" s="46"/>
    </row>
    <row r="179" spans="1:27" ht="39.950000000000003" customHeight="1" x14ac:dyDescent="0.45">
      <c r="A179" s="155"/>
      <c r="B179" s="157"/>
      <c r="C179" s="63">
        <v>176</v>
      </c>
      <c r="D179" s="81" t="s">
        <v>732</v>
      </c>
      <c r="E179" s="112" t="s">
        <v>733</v>
      </c>
      <c r="F179" s="49" t="s">
        <v>4</v>
      </c>
      <c r="G179" s="64" t="s">
        <v>40</v>
      </c>
      <c r="H179" s="93">
        <v>36.56</v>
      </c>
      <c r="I179" s="32"/>
      <c r="J179" s="38">
        <f>I179-(SUM(L179:AA179))</f>
        <v>0</v>
      </c>
      <c r="K179" s="39" t="str">
        <f t="shared" si="2"/>
        <v>OK</v>
      </c>
      <c r="L179" s="128"/>
      <c r="M179" s="128"/>
      <c r="N179" s="128"/>
      <c r="O179" s="128"/>
      <c r="P179" s="128"/>
      <c r="Q179" s="128"/>
      <c r="R179" s="128"/>
      <c r="S179" s="128"/>
      <c r="T179" s="128"/>
      <c r="U179" s="128"/>
      <c r="V179" s="46"/>
      <c r="W179" s="46"/>
      <c r="X179" s="46"/>
      <c r="Y179" s="46"/>
      <c r="Z179" s="46"/>
      <c r="AA179" s="46"/>
    </row>
    <row r="180" spans="1:27" ht="39.950000000000003" customHeight="1" x14ac:dyDescent="0.45">
      <c r="A180" s="155"/>
      <c r="B180" s="157"/>
      <c r="C180" s="63">
        <v>177</v>
      </c>
      <c r="D180" s="73" t="s">
        <v>734</v>
      </c>
      <c r="E180" s="102" t="s">
        <v>735</v>
      </c>
      <c r="F180" s="64" t="s">
        <v>228</v>
      </c>
      <c r="G180" s="64" t="s">
        <v>40</v>
      </c>
      <c r="H180" s="93">
        <v>60.85</v>
      </c>
      <c r="I180" s="32"/>
      <c r="J180" s="38">
        <f>I180-(SUM(L180:AA180))</f>
        <v>0</v>
      </c>
      <c r="K180" s="39" t="str">
        <f t="shared" si="2"/>
        <v>OK</v>
      </c>
      <c r="L180" s="128"/>
      <c r="M180" s="128"/>
      <c r="N180" s="128"/>
      <c r="O180" s="128"/>
      <c r="P180" s="128"/>
      <c r="Q180" s="128"/>
      <c r="R180" s="128"/>
      <c r="S180" s="128"/>
      <c r="T180" s="128"/>
      <c r="U180" s="128"/>
      <c r="V180" s="46"/>
      <c r="W180" s="46"/>
      <c r="X180" s="46"/>
      <c r="Y180" s="46"/>
      <c r="Z180" s="46"/>
      <c r="AA180" s="46"/>
    </row>
    <row r="181" spans="1:27" ht="39.950000000000003" customHeight="1" x14ac:dyDescent="0.45">
      <c r="A181" s="155"/>
      <c r="B181" s="157"/>
      <c r="C181" s="65">
        <v>178</v>
      </c>
      <c r="D181" s="74" t="s">
        <v>736</v>
      </c>
      <c r="E181" s="103" t="s">
        <v>737</v>
      </c>
      <c r="F181" s="48" t="s">
        <v>35</v>
      </c>
      <c r="G181" s="64" t="s">
        <v>40</v>
      </c>
      <c r="H181" s="93">
        <v>17.39</v>
      </c>
      <c r="I181" s="32"/>
      <c r="J181" s="38">
        <f>I181-(SUM(L181:AA181))</f>
        <v>0</v>
      </c>
      <c r="K181" s="39" t="str">
        <f t="shared" si="2"/>
        <v>OK</v>
      </c>
      <c r="L181" s="128"/>
      <c r="M181" s="128"/>
      <c r="N181" s="128"/>
      <c r="O181" s="128"/>
      <c r="P181" s="128"/>
      <c r="Q181" s="128"/>
      <c r="R181" s="128"/>
      <c r="S181" s="128"/>
      <c r="T181" s="128"/>
      <c r="U181" s="128"/>
      <c r="V181" s="46"/>
      <c r="W181" s="46"/>
      <c r="X181" s="46"/>
      <c r="Y181" s="46"/>
      <c r="Z181" s="46"/>
      <c r="AA181" s="46"/>
    </row>
    <row r="182" spans="1:27" ht="39.950000000000003" customHeight="1" x14ac:dyDescent="0.45">
      <c r="A182" s="156"/>
      <c r="B182" s="158"/>
      <c r="C182" s="65">
        <v>179</v>
      </c>
      <c r="D182" s="74" t="s">
        <v>738</v>
      </c>
      <c r="E182" s="103" t="s">
        <v>739</v>
      </c>
      <c r="F182" s="64" t="s">
        <v>131</v>
      </c>
      <c r="G182" s="64" t="s">
        <v>40</v>
      </c>
      <c r="H182" s="93">
        <v>12.07</v>
      </c>
      <c r="I182" s="32"/>
      <c r="J182" s="38">
        <f>I182-(SUM(L182:AA182))</f>
        <v>0</v>
      </c>
      <c r="K182" s="39" t="str">
        <f t="shared" si="2"/>
        <v>OK</v>
      </c>
      <c r="L182" s="128"/>
      <c r="M182" s="128"/>
      <c r="N182" s="128"/>
      <c r="O182" s="128"/>
      <c r="P182" s="128"/>
      <c r="Q182" s="128"/>
      <c r="R182" s="128"/>
      <c r="S182" s="128"/>
      <c r="T182" s="128"/>
      <c r="U182" s="128"/>
      <c r="V182" s="46"/>
      <c r="W182" s="46"/>
      <c r="X182" s="46"/>
      <c r="Y182" s="46"/>
      <c r="Z182" s="46"/>
      <c r="AA182" s="46"/>
    </row>
    <row r="183" spans="1:27" ht="39.950000000000003" customHeight="1" x14ac:dyDescent="0.45">
      <c r="A183" s="139">
        <v>4</v>
      </c>
      <c r="B183" s="151" t="s">
        <v>740</v>
      </c>
      <c r="C183" s="67">
        <v>180</v>
      </c>
      <c r="D183" s="78" t="s">
        <v>156</v>
      </c>
      <c r="E183" s="107" t="s">
        <v>741</v>
      </c>
      <c r="F183" s="51" t="s">
        <v>35</v>
      </c>
      <c r="G183" s="51" t="s">
        <v>157</v>
      </c>
      <c r="H183" s="95">
        <v>8.5</v>
      </c>
      <c r="I183" s="32">
        <v>20</v>
      </c>
      <c r="J183" s="38">
        <f>I183-(SUM(L183:AA183))</f>
        <v>20</v>
      </c>
      <c r="K183" s="39" t="str">
        <f t="shared" si="2"/>
        <v>OK</v>
      </c>
      <c r="L183" s="128"/>
      <c r="M183" s="128"/>
      <c r="N183" s="128"/>
      <c r="O183" s="128"/>
      <c r="P183" s="128"/>
      <c r="Q183" s="128"/>
      <c r="R183" s="128"/>
      <c r="S183" s="128"/>
      <c r="T183" s="128"/>
      <c r="U183" s="128"/>
      <c r="V183" s="46"/>
      <c r="W183" s="46"/>
      <c r="X183" s="46"/>
      <c r="Y183" s="46"/>
      <c r="Z183" s="46"/>
      <c r="AA183" s="46"/>
    </row>
    <row r="184" spans="1:27" ht="39.950000000000003" customHeight="1" x14ac:dyDescent="0.45">
      <c r="A184" s="140"/>
      <c r="B184" s="152"/>
      <c r="C184" s="67">
        <v>181</v>
      </c>
      <c r="D184" s="78" t="s">
        <v>158</v>
      </c>
      <c r="E184" s="107" t="s">
        <v>742</v>
      </c>
      <c r="F184" s="51" t="s">
        <v>35</v>
      </c>
      <c r="G184" s="51" t="s">
        <v>157</v>
      </c>
      <c r="H184" s="95">
        <v>1.1599999999999999</v>
      </c>
      <c r="I184" s="32"/>
      <c r="J184" s="38">
        <f>I184-(SUM(L184:AA184))</f>
        <v>0</v>
      </c>
      <c r="K184" s="39" t="str">
        <f t="shared" si="2"/>
        <v>OK</v>
      </c>
      <c r="L184" s="128"/>
      <c r="M184" s="128"/>
      <c r="N184" s="128"/>
      <c r="O184" s="128"/>
      <c r="P184" s="128"/>
      <c r="Q184" s="128"/>
      <c r="R184" s="128"/>
      <c r="S184" s="128"/>
      <c r="T184" s="128"/>
      <c r="U184" s="128"/>
      <c r="V184" s="46"/>
      <c r="W184" s="46"/>
      <c r="X184" s="46"/>
      <c r="Y184" s="46"/>
      <c r="Z184" s="46"/>
      <c r="AA184" s="46"/>
    </row>
    <row r="185" spans="1:27" ht="39.950000000000003" customHeight="1" x14ac:dyDescent="0.45">
      <c r="A185" s="140"/>
      <c r="B185" s="152"/>
      <c r="C185" s="67">
        <v>182</v>
      </c>
      <c r="D185" s="78" t="s">
        <v>159</v>
      </c>
      <c r="E185" s="107" t="s">
        <v>741</v>
      </c>
      <c r="F185" s="51" t="s">
        <v>35</v>
      </c>
      <c r="G185" s="51" t="s">
        <v>157</v>
      </c>
      <c r="H185" s="95">
        <v>12</v>
      </c>
      <c r="I185" s="32">
        <v>1</v>
      </c>
      <c r="J185" s="38">
        <f>I185-(SUM(L185:AA185))</f>
        <v>0</v>
      </c>
      <c r="K185" s="39" t="str">
        <f t="shared" si="2"/>
        <v>OK</v>
      </c>
      <c r="L185" s="128"/>
      <c r="M185" s="128"/>
      <c r="N185" s="128"/>
      <c r="O185" s="128"/>
      <c r="P185" s="128"/>
      <c r="Q185" s="128">
        <v>1</v>
      </c>
      <c r="R185" s="128"/>
      <c r="S185" s="128"/>
      <c r="T185" s="128"/>
      <c r="U185" s="128"/>
      <c r="V185" s="46"/>
      <c r="W185" s="46"/>
      <c r="X185" s="46"/>
      <c r="Y185" s="46"/>
      <c r="Z185" s="46"/>
      <c r="AA185" s="46"/>
    </row>
    <row r="186" spans="1:27" ht="39.950000000000003" customHeight="1" x14ac:dyDescent="0.45">
      <c r="A186" s="140"/>
      <c r="B186" s="152"/>
      <c r="C186" s="67">
        <v>183</v>
      </c>
      <c r="D186" s="78" t="s">
        <v>160</v>
      </c>
      <c r="E186" s="107" t="s">
        <v>741</v>
      </c>
      <c r="F186" s="51" t="s">
        <v>35</v>
      </c>
      <c r="G186" s="51" t="s">
        <v>157</v>
      </c>
      <c r="H186" s="95">
        <v>8</v>
      </c>
      <c r="I186" s="32">
        <v>1</v>
      </c>
      <c r="J186" s="38">
        <f>I186-(SUM(L186:AA186))</f>
        <v>0</v>
      </c>
      <c r="K186" s="39" t="str">
        <f t="shared" si="2"/>
        <v>OK</v>
      </c>
      <c r="L186" s="128"/>
      <c r="M186" s="128"/>
      <c r="N186" s="128"/>
      <c r="O186" s="128"/>
      <c r="P186" s="128"/>
      <c r="Q186" s="128">
        <v>1</v>
      </c>
      <c r="R186" s="128"/>
      <c r="S186" s="128"/>
      <c r="T186" s="128"/>
      <c r="U186" s="128"/>
      <c r="V186" s="46"/>
      <c r="W186" s="46"/>
      <c r="X186" s="46"/>
      <c r="Y186" s="46"/>
      <c r="Z186" s="46"/>
      <c r="AA186" s="46"/>
    </row>
    <row r="187" spans="1:27" ht="39.950000000000003" customHeight="1" x14ac:dyDescent="0.45">
      <c r="A187" s="140"/>
      <c r="B187" s="152"/>
      <c r="C187" s="67">
        <v>184</v>
      </c>
      <c r="D187" s="78" t="s">
        <v>161</v>
      </c>
      <c r="E187" s="107">
        <v>954</v>
      </c>
      <c r="F187" s="51" t="s">
        <v>35</v>
      </c>
      <c r="G187" s="51" t="s">
        <v>157</v>
      </c>
      <c r="H187" s="95">
        <v>8</v>
      </c>
      <c r="I187" s="32"/>
      <c r="J187" s="38">
        <f>I187-(SUM(L187:AA187))</f>
        <v>0</v>
      </c>
      <c r="K187" s="39" t="str">
        <f t="shared" si="2"/>
        <v>OK</v>
      </c>
      <c r="L187" s="128"/>
      <c r="M187" s="128"/>
      <c r="N187" s="128"/>
      <c r="O187" s="128"/>
      <c r="P187" s="128"/>
      <c r="Q187" s="128"/>
      <c r="R187" s="128"/>
      <c r="S187" s="128"/>
      <c r="T187" s="128"/>
      <c r="U187" s="128"/>
      <c r="V187" s="46"/>
      <c r="W187" s="46"/>
      <c r="X187" s="46"/>
      <c r="Y187" s="46"/>
      <c r="Z187" s="46"/>
      <c r="AA187" s="46"/>
    </row>
    <row r="188" spans="1:27" ht="39.950000000000003" customHeight="1" x14ac:dyDescent="0.45">
      <c r="A188" s="140"/>
      <c r="B188" s="152"/>
      <c r="C188" s="67">
        <v>185</v>
      </c>
      <c r="D188" s="78" t="s">
        <v>162</v>
      </c>
      <c r="E188" s="107">
        <v>954</v>
      </c>
      <c r="F188" s="51" t="s">
        <v>35</v>
      </c>
      <c r="G188" s="51" t="s">
        <v>157</v>
      </c>
      <c r="H188" s="95">
        <v>10</v>
      </c>
      <c r="I188" s="32"/>
      <c r="J188" s="38">
        <f>I188-(SUM(L188:AA188))</f>
        <v>0</v>
      </c>
      <c r="K188" s="39" t="str">
        <f t="shared" si="2"/>
        <v>OK</v>
      </c>
      <c r="L188" s="128"/>
      <c r="M188" s="128"/>
      <c r="N188" s="128"/>
      <c r="O188" s="128"/>
      <c r="P188" s="128"/>
      <c r="Q188" s="128"/>
      <c r="R188" s="128"/>
      <c r="S188" s="128"/>
      <c r="T188" s="128"/>
      <c r="U188" s="128"/>
      <c r="V188" s="46"/>
      <c r="W188" s="46"/>
      <c r="X188" s="46"/>
      <c r="Y188" s="46"/>
      <c r="Z188" s="46"/>
      <c r="AA188" s="46"/>
    </row>
    <row r="189" spans="1:27" ht="39.950000000000003" customHeight="1" x14ac:dyDescent="0.45">
      <c r="A189" s="140"/>
      <c r="B189" s="152"/>
      <c r="C189" s="67">
        <v>186</v>
      </c>
      <c r="D189" s="78" t="s">
        <v>163</v>
      </c>
      <c r="E189" s="107">
        <v>954</v>
      </c>
      <c r="F189" s="51" t="s">
        <v>35</v>
      </c>
      <c r="G189" s="51" t="s">
        <v>157</v>
      </c>
      <c r="H189" s="95">
        <v>7.91</v>
      </c>
      <c r="I189" s="32"/>
      <c r="J189" s="38">
        <f>I189-(SUM(L189:AA189))</f>
        <v>0</v>
      </c>
      <c r="K189" s="39" t="str">
        <f t="shared" si="2"/>
        <v>OK</v>
      </c>
      <c r="L189" s="128"/>
      <c r="M189" s="128"/>
      <c r="N189" s="128"/>
      <c r="O189" s="128"/>
      <c r="P189" s="128"/>
      <c r="Q189" s="128"/>
      <c r="R189" s="128"/>
      <c r="S189" s="128"/>
      <c r="T189" s="128"/>
      <c r="U189" s="128"/>
      <c r="V189" s="46"/>
      <c r="W189" s="46"/>
      <c r="X189" s="46"/>
      <c r="Y189" s="46"/>
      <c r="Z189" s="46"/>
      <c r="AA189" s="46"/>
    </row>
    <row r="190" spans="1:27" ht="39.950000000000003" customHeight="1" x14ac:dyDescent="0.45">
      <c r="A190" s="140"/>
      <c r="B190" s="152"/>
      <c r="C190" s="67">
        <v>187</v>
      </c>
      <c r="D190" s="78" t="s">
        <v>164</v>
      </c>
      <c r="E190" s="107">
        <v>954</v>
      </c>
      <c r="F190" s="51" t="s">
        <v>35</v>
      </c>
      <c r="G190" s="51" t="s">
        <v>157</v>
      </c>
      <c r="H190" s="95">
        <v>5</v>
      </c>
      <c r="I190" s="32"/>
      <c r="J190" s="38">
        <f>I190-(SUM(L190:AA190))</f>
        <v>0</v>
      </c>
      <c r="K190" s="39" t="str">
        <f t="shared" si="2"/>
        <v>OK</v>
      </c>
      <c r="L190" s="128"/>
      <c r="M190" s="128"/>
      <c r="N190" s="128"/>
      <c r="O190" s="128"/>
      <c r="P190" s="128"/>
      <c r="Q190" s="128"/>
      <c r="R190" s="128"/>
      <c r="S190" s="128"/>
      <c r="T190" s="128"/>
      <c r="U190" s="128"/>
      <c r="V190" s="46"/>
      <c r="W190" s="46"/>
      <c r="X190" s="46"/>
      <c r="Y190" s="46"/>
      <c r="Z190" s="46"/>
      <c r="AA190" s="46"/>
    </row>
    <row r="191" spans="1:27" ht="39.950000000000003" customHeight="1" x14ac:dyDescent="0.45">
      <c r="A191" s="140"/>
      <c r="B191" s="152"/>
      <c r="C191" s="67">
        <v>188</v>
      </c>
      <c r="D191" s="78" t="s">
        <v>165</v>
      </c>
      <c r="E191" s="107">
        <v>954</v>
      </c>
      <c r="F191" s="51" t="s">
        <v>35</v>
      </c>
      <c r="G191" s="51" t="s">
        <v>157</v>
      </c>
      <c r="H191" s="95">
        <v>26.46</v>
      </c>
      <c r="I191" s="32"/>
      <c r="J191" s="38">
        <f>I191-(SUM(L191:AA191))</f>
        <v>0</v>
      </c>
      <c r="K191" s="39" t="str">
        <f t="shared" si="2"/>
        <v>OK</v>
      </c>
      <c r="L191" s="128"/>
      <c r="M191" s="128"/>
      <c r="N191" s="128"/>
      <c r="O191" s="128"/>
      <c r="P191" s="128"/>
      <c r="Q191" s="128"/>
      <c r="R191" s="128"/>
      <c r="S191" s="128"/>
      <c r="T191" s="128"/>
      <c r="U191" s="128"/>
      <c r="V191" s="46"/>
      <c r="W191" s="46"/>
      <c r="X191" s="46"/>
      <c r="Y191" s="46"/>
      <c r="Z191" s="46"/>
      <c r="AA191" s="46"/>
    </row>
    <row r="192" spans="1:27" ht="39.950000000000003" customHeight="1" x14ac:dyDescent="0.45">
      <c r="A192" s="140"/>
      <c r="B192" s="152"/>
      <c r="C192" s="67">
        <v>189</v>
      </c>
      <c r="D192" s="78" t="s">
        <v>166</v>
      </c>
      <c r="E192" s="107">
        <v>954</v>
      </c>
      <c r="F192" s="51" t="s">
        <v>35</v>
      </c>
      <c r="G192" s="51" t="s">
        <v>157</v>
      </c>
      <c r="H192" s="95">
        <v>27.05</v>
      </c>
      <c r="I192" s="32"/>
      <c r="J192" s="38">
        <f>I192-(SUM(L192:AA192))</f>
        <v>0</v>
      </c>
      <c r="K192" s="39" t="str">
        <f t="shared" si="2"/>
        <v>OK</v>
      </c>
      <c r="L192" s="128"/>
      <c r="M192" s="128"/>
      <c r="N192" s="128"/>
      <c r="O192" s="128"/>
      <c r="P192" s="128"/>
      <c r="Q192" s="128"/>
      <c r="R192" s="128"/>
      <c r="S192" s="128"/>
      <c r="T192" s="128"/>
      <c r="U192" s="128"/>
      <c r="V192" s="46"/>
      <c r="W192" s="46"/>
      <c r="X192" s="46"/>
      <c r="Y192" s="46"/>
      <c r="Z192" s="46"/>
      <c r="AA192" s="46"/>
    </row>
    <row r="193" spans="1:27" ht="39.950000000000003" customHeight="1" x14ac:dyDescent="0.45">
      <c r="A193" s="140"/>
      <c r="B193" s="152"/>
      <c r="C193" s="67">
        <v>190</v>
      </c>
      <c r="D193" s="78" t="s">
        <v>167</v>
      </c>
      <c r="E193" s="107">
        <v>954</v>
      </c>
      <c r="F193" s="51" t="s">
        <v>35</v>
      </c>
      <c r="G193" s="51" t="s">
        <v>157</v>
      </c>
      <c r="H193" s="95">
        <v>6.52</v>
      </c>
      <c r="I193" s="32"/>
      <c r="J193" s="38">
        <f>I193-(SUM(L193:AA193))</f>
        <v>0</v>
      </c>
      <c r="K193" s="39" t="str">
        <f t="shared" si="2"/>
        <v>OK</v>
      </c>
      <c r="L193" s="128"/>
      <c r="M193" s="128"/>
      <c r="N193" s="128"/>
      <c r="O193" s="128"/>
      <c r="P193" s="128"/>
      <c r="Q193" s="128"/>
      <c r="R193" s="128"/>
      <c r="S193" s="128"/>
      <c r="T193" s="128"/>
      <c r="U193" s="128"/>
      <c r="V193" s="46"/>
      <c r="W193" s="46"/>
      <c r="X193" s="46"/>
      <c r="Y193" s="46"/>
      <c r="Z193" s="46"/>
      <c r="AA193" s="46"/>
    </row>
    <row r="194" spans="1:27" ht="39.950000000000003" customHeight="1" x14ac:dyDescent="0.45">
      <c r="A194" s="140"/>
      <c r="B194" s="152"/>
      <c r="C194" s="67">
        <v>191</v>
      </c>
      <c r="D194" s="78" t="s">
        <v>168</v>
      </c>
      <c r="E194" s="107" t="s">
        <v>741</v>
      </c>
      <c r="F194" s="51" t="s">
        <v>35</v>
      </c>
      <c r="G194" s="51" t="s">
        <v>157</v>
      </c>
      <c r="H194" s="95">
        <v>5</v>
      </c>
      <c r="I194" s="32">
        <v>1</v>
      </c>
      <c r="J194" s="38">
        <f>I194-(SUM(L194:AA194))</f>
        <v>0</v>
      </c>
      <c r="K194" s="39" t="str">
        <f t="shared" si="2"/>
        <v>OK</v>
      </c>
      <c r="L194" s="128"/>
      <c r="M194" s="128"/>
      <c r="N194" s="128"/>
      <c r="O194" s="128"/>
      <c r="P194" s="128"/>
      <c r="Q194" s="128">
        <v>1</v>
      </c>
      <c r="R194" s="128"/>
      <c r="S194" s="128"/>
      <c r="T194" s="128"/>
      <c r="U194" s="128"/>
      <c r="V194" s="46"/>
      <c r="W194" s="46"/>
      <c r="X194" s="46"/>
      <c r="Y194" s="46"/>
      <c r="Z194" s="46"/>
      <c r="AA194" s="46"/>
    </row>
    <row r="195" spans="1:27" ht="39.950000000000003" customHeight="1" x14ac:dyDescent="0.45">
      <c r="A195" s="140"/>
      <c r="B195" s="152"/>
      <c r="C195" s="67">
        <v>192</v>
      </c>
      <c r="D195" s="79" t="s">
        <v>169</v>
      </c>
      <c r="E195" s="113" t="s">
        <v>741</v>
      </c>
      <c r="F195" s="51" t="s">
        <v>35</v>
      </c>
      <c r="G195" s="51" t="s">
        <v>157</v>
      </c>
      <c r="H195" s="95">
        <v>3</v>
      </c>
      <c r="I195" s="32">
        <v>1</v>
      </c>
      <c r="J195" s="38">
        <f>I195-(SUM(L195:AA195))</f>
        <v>0</v>
      </c>
      <c r="K195" s="39" t="str">
        <f t="shared" si="2"/>
        <v>OK</v>
      </c>
      <c r="L195" s="128"/>
      <c r="M195" s="128"/>
      <c r="N195" s="128"/>
      <c r="O195" s="128"/>
      <c r="P195" s="128"/>
      <c r="Q195" s="128">
        <v>1</v>
      </c>
      <c r="R195" s="128"/>
      <c r="S195" s="128"/>
      <c r="T195" s="128"/>
      <c r="U195" s="128"/>
      <c r="V195" s="46"/>
      <c r="W195" s="46"/>
      <c r="X195" s="46"/>
      <c r="Y195" s="46"/>
      <c r="Z195" s="46"/>
      <c r="AA195" s="46"/>
    </row>
    <row r="196" spans="1:27" ht="39.950000000000003" customHeight="1" x14ac:dyDescent="0.45">
      <c r="A196" s="140"/>
      <c r="B196" s="152"/>
      <c r="C196" s="67">
        <v>193</v>
      </c>
      <c r="D196" s="78" t="s">
        <v>170</v>
      </c>
      <c r="E196" s="107" t="s">
        <v>741</v>
      </c>
      <c r="F196" s="51" t="s">
        <v>35</v>
      </c>
      <c r="G196" s="51" t="s">
        <v>157</v>
      </c>
      <c r="H196" s="95">
        <v>18</v>
      </c>
      <c r="I196" s="32">
        <v>1</v>
      </c>
      <c r="J196" s="38">
        <f>I196-(SUM(L196:AA196))</f>
        <v>1</v>
      </c>
      <c r="K196" s="39" t="str">
        <f t="shared" si="2"/>
        <v>OK</v>
      </c>
      <c r="L196" s="128"/>
      <c r="M196" s="128"/>
      <c r="N196" s="128"/>
      <c r="O196" s="128"/>
      <c r="P196" s="128"/>
      <c r="Q196" s="128">
        <v>1</v>
      </c>
      <c r="R196" s="128"/>
      <c r="S196" s="128"/>
      <c r="T196" s="128"/>
      <c r="U196" s="128"/>
      <c r="V196" s="197">
        <v>-1</v>
      </c>
      <c r="W196" s="46"/>
      <c r="X196" s="46"/>
      <c r="Y196" s="46"/>
      <c r="Z196" s="46"/>
      <c r="AA196" s="46"/>
    </row>
    <row r="197" spans="1:27" ht="39.950000000000003" customHeight="1" x14ac:dyDescent="0.45">
      <c r="A197" s="140"/>
      <c r="B197" s="152"/>
      <c r="C197" s="67">
        <v>194</v>
      </c>
      <c r="D197" s="78" t="s">
        <v>171</v>
      </c>
      <c r="E197" s="107" t="s">
        <v>34</v>
      </c>
      <c r="F197" s="51" t="s">
        <v>35</v>
      </c>
      <c r="G197" s="51" t="s">
        <v>157</v>
      </c>
      <c r="H197" s="95">
        <v>16</v>
      </c>
      <c r="I197" s="32"/>
      <c r="J197" s="38">
        <f>I197-(SUM(L197:AA197))</f>
        <v>0</v>
      </c>
      <c r="K197" s="39" t="str">
        <f t="shared" ref="K197:K260" si="3">IF(J197&lt;0,"ATENÇÃO","OK")</f>
        <v>OK</v>
      </c>
      <c r="L197" s="128"/>
      <c r="M197" s="128"/>
      <c r="N197" s="128"/>
      <c r="O197" s="128"/>
      <c r="P197" s="128"/>
      <c r="Q197" s="128"/>
      <c r="R197" s="128"/>
      <c r="S197" s="128"/>
      <c r="T197" s="128"/>
      <c r="U197" s="128"/>
      <c r="V197" s="46"/>
      <c r="W197" s="46"/>
      <c r="X197" s="46"/>
      <c r="Y197" s="46"/>
      <c r="Z197" s="46"/>
      <c r="AA197" s="46"/>
    </row>
    <row r="198" spans="1:27" ht="39.950000000000003" customHeight="1" x14ac:dyDescent="0.45">
      <c r="A198" s="140"/>
      <c r="B198" s="152"/>
      <c r="C198" s="67">
        <v>195</v>
      </c>
      <c r="D198" s="78" t="s">
        <v>172</v>
      </c>
      <c r="E198" s="107" t="s">
        <v>741</v>
      </c>
      <c r="F198" s="51" t="s">
        <v>35</v>
      </c>
      <c r="G198" s="51" t="s">
        <v>157</v>
      </c>
      <c r="H198" s="95">
        <v>15.99</v>
      </c>
      <c r="I198" s="32"/>
      <c r="J198" s="38">
        <f>I198-(SUM(L198:AA198))</f>
        <v>0</v>
      </c>
      <c r="K198" s="39" t="str">
        <f t="shared" si="3"/>
        <v>OK</v>
      </c>
      <c r="L198" s="128"/>
      <c r="M198" s="128"/>
      <c r="N198" s="128"/>
      <c r="O198" s="128"/>
      <c r="P198" s="128"/>
      <c r="Q198" s="128"/>
      <c r="R198" s="128"/>
      <c r="S198" s="128"/>
      <c r="T198" s="128"/>
      <c r="U198" s="128"/>
      <c r="V198" s="46"/>
      <c r="W198" s="46"/>
      <c r="X198" s="46"/>
      <c r="Y198" s="46"/>
      <c r="Z198" s="46"/>
      <c r="AA198" s="46"/>
    </row>
    <row r="199" spans="1:27" ht="39.950000000000003" customHeight="1" x14ac:dyDescent="0.45">
      <c r="A199" s="140"/>
      <c r="B199" s="152"/>
      <c r="C199" s="67">
        <v>196</v>
      </c>
      <c r="D199" s="78" t="s">
        <v>173</v>
      </c>
      <c r="E199" s="107" t="s">
        <v>741</v>
      </c>
      <c r="F199" s="51" t="s">
        <v>35</v>
      </c>
      <c r="G199" s="51" t="s">
        <v>157</v>
      </c>
      <c r="H199" s="95">
        <v>22.85</v>
      </c>
      <c r="I199" s="32"/>
      <c r="J199" s="38">
        <f>I199-(SUM(L199:AA199))</f>
        <v>0</v>
      </c>
      <c r="K199" s="39" t="str">
        <f t="shared" si="3"/>
        <v>OK</v>
      </c>
      <c r="L199" s="128"/>
      <c r="M199" s="128"/>
      <c r="N199" s="128"/>
      <c r="O199" s="128"/>
      <c r="P199" s="128"/>
      <c r="Q199" s="128"/>
      <c r="R199" s="128"/>
      <c r="S199" s="128"/>
      <c r="T199" s="128"/>
      <c r="U199" s="128"/>
      <c r="V199" s="46"/>
      <c r="W199" s="46"/>
      <c r="X199" s="46"/>
      <c r="Y199" s="46"/>
      <c r="Z199" s="46"/>
      <c r="AA199" s="46"/>
    </row>
    <row r="200" spans="1:27" ht="39.950000000000003" customHeight="1" x14ac:dyDescent="0.45">
      <c r="A200" s="140"/>
      <c r="B200" s="152"/>
      <c r="C200" s="67">
        <v>197</v>
      </c>
      <c r="D200" s="78" t="s">
        <v>174</v>
      </c>
      <c r="E200" s="107" t="s">
        <v>741</v>
      </c>
      <c r="F200" s="51" t="s">
        <v>35</v>
      </c>
      <c r="G200" s="51" t="s">
        <v>157</v>
      </c>
      <c r="H200" s="95">
        <v>20.79</v>
      </c>
      <c r="I200" s="32"/>
      <c r="J200" s="38">
        <f>I200-(SUM(L200:AA200))</f>
        <v>0</v>
      </c>
      <c r="K200" s="39" t="str">
        <f t="shared" si="3"/>
        <v>OK</v>
      </c>
      <c r="L200" s="128"/>
      <c r="M200" s="128"/>
      <c r="N200" s="128"/>
      <c r="O200" s="128"/>
      <c r="P200" s="128"/>
      <c r="Q200" s="128"/>
      <c r="R200" s="128"/>
      <c r="S200" s="128"/>
      <c r="T200" s="128"/>
      <c r="U200" s="128"/>
      <c r="V200" s="46"/>
      <c r="W200" s="46"/>
      <c r="X200" s="46"/>
      <c r="Y200" s="46"/>
      <c r="Z200" s="46"/>
      <c r="AA200" s="46"/>
    </row>
    <row r="201" spans="1:27" ht="39.950000000000003" customHeight="1" x14ac:dyDescent="0.45">
      <c r="A201" s="140"/>
      <c r="B201" s="152"/>
      <c r="C201" s="67">
        <v>198</v>
      </c>
      <c r="D201" s="78" t="s">
        <v>175</v>
      </c>
      <c r="E201" s="107" t="s">
        <v>743</v>
      </c>
      <c r="F201" s="51" t="s">
        <v>35</v>
      </c>
      <c r="G201" s="51" t="s">
        <v>157</v>
      </c>
      <c r="H201" s="95">
        <v>30</v>
      </c>
      <c r="I201" s="32">
        <v>1</v>
      </c>
      <c r="J201" s="38">
        <f>I201-(SUM(L201:AA201))</f>
        <v>0</v>
      </c>
      <c r="K201" s="39" t="str">
        <f t="shared" si="3"/>
        <v>OK</v>
      </c>
      <c r="L201" s="128"/>
      <c r="M201" s="128"/>
      <c r="N201" s="128"/>
      <c r="O201" s="128"/>
      <c r="P201" s="128"/>
      <c r="Q201" s="128">
        <v>1</v>
      </c>
      <c r="R201" s="128"/>
      <c r="S201" s="128"/>
      <c r="T201" s="128"/>
      <c r="U201" s="128"/>
      <c r="V201" s="46"/>
      <c r="W201" s="46"/>
      <c r="X201" s="46"/>
      <c r="Y201" s="46"/>
      <c r="Z201" s="46"/>
      <c r="AA201" s="46"/>
    </row>
    <row r="202" spans="1:27" ht="39.950000000000003" customHeight="1" x14ac:dyDescent="0.45">
      <c r="A202" s="140"/>
      <c r="B202" s="152"/>
      <c r="C202" s="67">
        <v>199</v>
      </c>
      <c r="D202" s="78" t="s">
        <v>176</v>
      </c>
      <c r="E202" s="107" t="s">
        <v>743</v>
      </c>
      <c r="F202" s="51" t="s">
        <v>35</v>
      </c>
      <c r="G202" s="51" t="s">
        <v>157</v>
      </c>
      <c r="H202" s="95">
        <v>20</v>
      </c>
      <c r="I202" s="32">
        <v>1</v>
      </c>
      <c r="J202" s="38">
        <f>I202-(SUM(L202:AA202))</f>
        <v>0</v>
      </c>
      <c r="K202" s="39" t="str">
        <f t="shared" si="3"/>
        <v>OK</v>
      </c>
      <c r="L202" s="128"/>
      <c r="M202" s="128"/>
      <c r="N202" s="128"/>
      <c r="O202" s="128"/>
      <c r="P202" s="128"/>
      <c r="Q202" s="128">
        <v>1</v>
      </c>
      <c r="R202" s="128"/>
      <c r="S202" s="128"/>
      <c r="T202" s="128"/>
      <c r="U202" s="128"/>
      <c r="V202" s="46"/>
      <c r="W202" s="46"/>
      <c r="X202" s="46"/>
      <c r="Y202" s="46"/>
      <c r="Z202" s="46"/>
      <c r="AA202" s="46"/>
    </row>
    <row r="203" spans="1:27" ht="39.950000000000003" customHeight="1" x14ac:dyDescent="0.45">
      <c r="A203" s="140"/>
      <c r="B203" s="152"/>
      <c r="C203" s="67">
        <v>200</v>
      </c>
      <c r="D203" s="78" t="s">
        <v>177</v>
      </c>
      <c r="E203" s="107" t="s">
        <v>743</v>
      </c>
      <c r="F203" s="51" t="s">
        <v>35</v>
      </c>
      <c r="G203" s="51" t="s">
        <v>157</v>
      </c>
      <c r="H203" s="95">
        <v>30</v>
      </c>
      <c r="I203" s="32">
        <v>1</v>
      </c>
      <c r="J203" s="38">
        <f>I203-(SUM(L203:AA203))</f>
        <v>0</v>
      </c>
      <c r="K203" s="39" t="str">
        <f t="shared" si="3"/>
        <v>OK</v>
      </c>
      <c r="L203" s="128"/>
      <c r="M203" s="128"/>
      <c r="N203" s="128"/>
      <c r="O203" s="128"/>
      <c r="P203" s="128"/>
      <c r="Q203" s="128">
        <v>1</v>
      </c>
      <c r="R203" s="128"/>
      <c r="S203" s="128"/>
      <c r="T203" s="128"/>
      <c r="U203" s="128"/>
      <c r="V203" s="46"/>
      <c r="W203" s="46"/>
      <c r="X203" s="46"/>
      <c r="Y203" s="46"/>
      <c r="Z203" s="46"/>
      <c r="AA203" s="46"/>
    </row>
    <row r="204" spans="1:27" ht="39.950000000000003" customHeight="1" x14ac:dyDescent="0.45">
      <c r="A204" s="140"/>
      <c r="B204" s="152"/>
      <c r="C204" s="67">
        <v>201</v>
      </c>
      <c r="D204" s="78" t="s">
        <v>178</v>
      </c>
      <c r="E204" s="107" t="s">
        <v>743</v>
      </c>
      <c r="F204" s="51" t="s">
        <v>35</v>
      </c>
      <c r="G204" s="51" t="s">
        <v>157</v>
      </c>
      <c r="H204" s="95">
        <v>25</v>
      </c>
      <c r="I204" s="32"/>
      <c r="J204" s="38">
        <f>I204-(SUM(L204:AA204))</f>
        <v>0</v>
      </c>
      <c r="K204" s="39" t="str">
        <f t="shared" si="3"/>
        <v>OK</v>
      </c>
      <c r="L204" s="128"/>
      <c r="M204" s="128"/>
      <c r="N204" s="128"/>
      <c r="O204" s="128"/>
      <c r="P204" s="128"/>
      <c r="Q204" s="128"/>
      <c r="R204" s="128"/>
      <c r="S204" s="128"/>
      <c r="T204" s="128"/>
      <c r="U204" s="128"/>
      <c r="V204" s="46"/>
      <c r="W204" s="46"/>
      <c r="X204" s="46"/>
      <c r="Y204" s="46"/>
      <c r="Z204" s="46"/>
      <c r="AA204" s="46"/>
    </row>
    <row r="205" spans="1:27" ht="39.950000000000003" customHeight="1" x14ac:dyDescent="0.45">
      <c r="A205" s="140"/>
      <c r="B205" s="152"/>
      <c r="C205" s="67">
        <v>202</v>
      </c>
      <c r="D205" s="78" t="s">
        <v>179</v>
      </c>
      <c r="E205" s="107" t="s">
        <v>743</v>
      </c>
      <c r="F205" s="51" t="s">
        <v>35</v>
      </c>
      <c r="G205" s="51" t="s">
        <v>157</v>
      </c>
      <c r="H205" s="95">
        <v>20</v>
      </c>
      <c r="I205" s="32"/>
      <c r="J205" s="38">
        <f>I205-(SUM(L205:AA205))</f>
        <v>0</v>
      </c>
      <c r="K205" s="39" t="str">
        <f t="shared" si="3"/>
        <v>OK</v>
      </c>
      <c r="L205" s="128"/>
      <c r="M205" s="128"/>
      <c r="N205" s="128"/>
      <c r="O205" s="128"/>
      <c r="P205" s="128"/>
      <c r="Q205" s="128"/>
      <c r="R205" s="128"/>
      <c r="S205" s="128"/>
      <c r="T205" s="128"/>
      <c r="U205" s="128"/>
      <c r="V205" s="46"/>
      <c r="W205" s="46"/>
      <c r="X205" s="46"/>
      <c r="Y205" s="46"/>
      <c r="Z205" s="46"/>
      <c r="AA205" s="46"/>
    </row>
    <row r="206" spans="1:27" ht="39.950000000000003" customHeight="1" x14ac:dyDescent="0.45">
      <c r="A206" s="140"/>
      <c r="B206" s="152"/>
      <c r="C206" s="67">
        <v>203</v>
      </c>
      <c r="D206" s="78" t="s">
        <v>180</v>
      </c>
      <c r="E206" s="107" t="s">
        <v>480</v>
      </c>
      <c r="F206" s="51" t="s">
        <v>35</v>
      </c>
      <c r="G206" s="51" t="s">
        <v>157</v>
      </c>
      <c r="H206" s="95">
        <v>8.35</v>
      </c>
      <c r="I206" s="32">
        <v>2</v>
      </c>
      <c r="J206" s="38">
        <f>I206-(SUM(L206:AA206))</f>
        <v>0</v>
      </c>
      <c r="K206" s="39" t="str">
        <f t="shared" si="3"/>
        <v>OK</v>
      </c>
      <c r="L206" s="128"/>
      <c r="M206" s="128"/>
      <c r="N206" s="128"/>
      <c r="O206" s="128"/>
      <c r="P206" s="128"/>
      <c r="Q206" s="128">
        <v>2</v>
      </c>
      <c r="R206" s="128"/>
      <c r="S206" s="128"/>
      <c r="T206" s="128"/>
      <c r="U206" s="128"/>
      <c r="V206" s="46"/>
      <c r="W206" s="46"/>
      <c r="X206" s="46"/>
      <c r="Y206" s="46"/>
      <c r="Z206" s="46"/>
      <c r="AA206" s="46"/>
    </row>
    <row r="207" spans="1:27" ht="39.950000000000003" customHeight="1" x14ac:dyDescent="0.45">
      <c r="A207" s="140"/>
      <c r="B207" s="152"/>
      <c r="C207" s="67">
        <v>204</v>
      </c>
      <c r="D207" s="78" t="s">
        <v>181</v>
      </c>
      <c r="E207" s="107" t="s">
        <v>741</v>
      </c>
      <c r="F207" s="51" t="s">
        <v>35</v>
      </c>
      <c r="G207" s="51" t="s">
        <v>157</v>
      </c>
      <c r="H207" s="95">
        <v>10</v>
      </c>
      <c r="I207" s="32">
        <v>2</v>
      </c>
      <c r="J207" s="38">
        <f>I207-(SUM(L207:AA207))</f>
        <v>0</v>
      </c>
      <c r="K207" s="39" t="str">
        <f t="shared" si="3"/>
        <v>OK</v>
      </c>
      <c r="L207" s="128"/>
      <c r="M207" s="128"/>
      <c r="N207" s="128"/>
      <c r="O207" s="128"/>
      <c r="P207" s="128"/>
      <c r="Q207" s="128">
        <v>2</v>
      </c>
      <c r="R207" s="128"/>
      <c r="S207" s="128"/>
      <c r="T207" s="128"/>
      <c r="U207" s="128"/>
      <c r="V207" s="46"/>
      <c r="W207" s="46"/>
      <c r="X207" s="46"/>
      <c r="Y207" s="46"/>
      <c r="Z207" s="46"/>
      <c r="AA207" s="46"/>
    </row>
    <row r="208" spans="1:27" ht="39.950000000000003" customHeight="1" x14ac:dyDescent="0.45">
      <c r="A208" s="140"/>
      <c r="B208" s="152"/>
      <c r="C208" s="67">
        <v>205</v>
      </c>
      <c r="D208" s="78" t="s">
        <v>182</v>
      </c>
      <c r="E208" s="107" t="s">
        <v>34</v>
      </c>
      <c r="F208" s="51" t="s">
        <v>35</v>
      </c>
      <c r="G208" s="51" t="s">
        <v>157</v>
      </c>
      <c r="H208" s="95">
        <v>22.26</v>
      </c>
      <c r="I208" s="32"/>
      <c r="J208" s="38">
        <f>I208-(SUM(L208:AA208))</f>
        <v>0</v>
      </c>
      <c r="K208" s="39" t="str">
        <f t="shared" si="3"/>
        <v>OK</v>
      </c>
      <c r="L208" s="128"/>
      <c r="M208" s="128"/>
      <c r="N208" s="128"/>
      <c r="O208" s="128"/>
      <c r="P208" s="128"/>
      <c r="Q208" s="128"/>
      <c r="R208" s="128"/>
      <c r="S208" s="128"/>
      <c r="T208" s="128"/>
      <c r="U208" s="128"/>
      <c r="V208" s="46"/>
      <c r="W208" s="46"/>
      <c r="X208" s="46"/>
      <c r="Y208" s="46"/>
      <c r="Z208" s="46"/>
      <c r="AA208" s="46"/>
    </row>
    <row r="209" spans="1:27" ht="39.950000000000003" customHeight="1" x14ac:dyDescent="0.45">
      <c r="A209" s="140"/>
      <c r="B209" s="152"/>
      <c r="C209" s="67">
        <v>206</v>
      </c>
      <c r="D209" s="78" t="s">
        <v>183</v>
      </c>
      <c r="E209" s="107" t="s">
        <v>34</v>
      </c>
      <c r="F209" s="51" t="s">
        <v>35</v>
      </c>
      <c r="G209" s="51" t="s">
        <v>157</v>
      </c>
      <c r="H209" s="95">
        <v>16.690000000000001</v>
      </c>
      <c r="I209" s="32"/>
      <c r="J209" s="38">
        <f>I209-(SUM(L209:AA209))</f>
        <v>0</v>
      </c>
      <c r="K209" s="39" t="str">
        <f t="shared" si="3"/>
        <v>OK</v>
      </c>
      <c r="L209" s="128"/>
      <c r="M209" s="128"/>
      <c r="N209" s="128"/>
      <c r="O209" s="128"/>
      <c r="P209" s="128"/>
      <c r="Q209" s="128"/>
      <c r="R209" s="128"/>
      <c r="S209" s="128"/>
      <c r="T209" s="128"/>
      <c r="U209" s="128"/>
      <c r="V209" s="46"/>
      <c r="W209" s="46"/>
      <c r="X209" s="46"/>
      <c r="Y209" s="46"/>
      <c r="Z209" s="46"/>
      <c r="AA209" s="46"/>
    </row>
    <row r="210" spans="1:27" ht="39.950000000000003" customHeight="1" x14ac:dyDescent="0.45">
      <c r="A210" s="140"/>
      <c r="B210" s="152"/>
      <c r="C210" s="67">
        <v>207</v>
      </c>
      <c r="D210" s="78" t="s">
        <v>184</v>
      </c>
      <c r="E210" s="107" t="s">
        <v>34</v>
      </c>
      <c r="F210" s="51" t="s">
        <v>35</v>
      </c>
      <c r="G210" s="51" t="s">
        <v>157</v>
      </c>
      <c r="H210" s="95">
        <v>33.96</v>
      </c>
      <c r="I210" s="32"/>
      <c r="J210" s="38">
        <f>I210-(SUM(L210:AA210))</f>
        <v>0</v>
      </c>
      <c r="K210" s="39" t="str">
        <f t="shared" si="3"/>
        <v>OK</v>
      </c>
      <c r="L210" s="128"/>
      <c r="M210" s="128"/>
      <c r="N210" s="128"/>
      <c r="O210" s="128"/>
      <c r="P210" s="128"/>
      <c r="Q210" s="128"/>
      <c r="R210" s="128"/>
      <c r="S210" s="128"/>
      <c r="T210" s="128"/>
      <c r="U210" s="128"/>
      <c r="V210" s="46"/>
      <c r="W210" s="46"/>
      <c r="X210" s="46"/>
      <c r="Y210" s="46"/>
      <c r="Z210" s="46"/>
      <c r="AA210" s="46"/>
    </row>
    <row r="211" spans="1:27" ht="39.950000000000003" customHeight="1" x14ac:dyDescent="0.45">
      <c r="A211" s="140"/>
      <c r="B211" s="152"/>
      <c r="C211" s="67">
        <v>208</v>
      </c>
      <c r="D211" s="78" t="s">
        <v>185</v>
      </c>
      <c r="E211" s="107" t="s">
        <v>34</v>
      </c>
      <c r="F211" s="51" t="s">
        <v>35</v>
      </c>
      <c r="G211" s="51" t="s">
        <v>157</v>
      </c>
      <c r="H211" s="95">
        <v>17.690000000000001</v>
      </c>
      <c r="I211" s="32"/>
      <c r="J211" s="38">
        <f>I211-(SUM(L211:AA211))</f>
        <v>0</v>
      </c>
      <c r="K211" s="39" t="str">
        <f t="shared" si="3"/>
        <v>OK</v>
      </c>
      <c r="L211" s="128"/>
      <c r="M211" s="128"/>
      <c r="N211" s="128"/>
      <c r="O211" s="128"/>
      <c r="P211" s="128"/>
      <c r="Q211" s="128"/>
      <c r="R211" s="128"/>
      <c r="S211" s="128"/>
      <c r="T211" s="128"/>
      <c r="U211" s="128"/>
      <c r="V211" s="46"/>
      <c r="W211" s="46"/>
      <c r="X211" s="46"/>
      <c r="Y211" s="46"/>
      <c r="Z211" s="46"/>
      <c r="AA211" s="46"/>
    </row>
    <row r="212" spans="1:27" ht="39.950000000000003" customHeight="1" x14ac:dyDescent="0.45">
      <c r="A212" s="140"/>
      <c r="B212" s="152"/>
      <c r="C212" s="67">
        <v>209</v>
      </c>
      <c r="D212" s="78" t="s">
        <v>186</v>
      </c>
      <c r="E212" s="107" t="s">
        <v>741</v>
      </c>
      <c r="F212" s="51" t="s">
        <v>35</v>
      </c>
      <c r="G212" s="51" t="s">
        <v>157</v>
      </c>
      <c r="H212" s="95">
        <v>28.15</v>
      </c>
      <c r="I212" s="32"/>
      <c r="J212" s="38">
        <f>I212-(SUM(L212:AA212))</f>
        <v>0</v>
      </c>
      <c r="K212" s="39" t="str">
        <f t="shared" si="3"/>
        <v>OK</v>
      </c>
      <c r="L212" s="128"/>
      <c r="M212" s="128"/>
      <c r="N212" s="128"/>
      <c r="O212" s="128"/>
      <c r="P212" s="128"/>
      <c r="Q212" s="128"/>
      <c r="R212" s="128"/>
      <c r="S212" s="128"/>
      <c r="T212" s="128"/>
      <c r="U212" s="128"/>
      <c r="V212" s="46"/>
      <c r="W212" s="46"/>
      <c r="X212" s="46"/>
      <c r="Y212" s="46"/>
      <c r="Z212" s="46"/>
      <c r="AA212" s="46"/>
    </row>
    <row r="213" spans="1:27" ht="39.950000000000003" customHeight="1" x14ac:dyDescent="0.45">
      <c r="A213" s="140"/>
      <c r="B213" s="152"/>
      <c r="C213" s="67">
        <v>210</v>
      </c>
      <c r="D213" s="78" t="s">
        <v>187</v>
      </c>
      <c r="E213" s="107" t="s">
        <v>741</v>
      </c>
      <c r="F213" s="51" t="s">
        <v>35</v>
      </c>
      <c r="G213" s="51" t="s">
        <v>157</v>
      </c>
      <c r="H213" s="95">
        <v>47.56</v>
      </c>
      <c r="I213" s="32"/>
      <c r="J213" s="38">
        <f>I213-(SUM(L213:AA213))</f>
        <v>0</v>
      </c>
      <c r="K213" s="39" t="str">
        <f t="shared" si="3"/>
        <v>OK</v>
      </c>
      <c r="L213" s="128"/>
      <c r="M213" s="128"/>
      <c r="N213" s="128"/>
      <c r="O213" s="128"/>
      <c r="P213" s="128"/>
      <c r="Q213" s="128"/>
      <c r="R213" s="128"/>
      <c r="S213" s="128"/>
      <c r="T213" s="128"/>
      <c r="U213" s="128"/>
      <c r="V213" s="46"/>
      <c r="W213" s="46"/>
      <c r="X213" s="46"/>
      <c r="Y213" s="46"/>
      <c r="Z213" s="46"/>
      <c r="AA213" s="46"/>
    </row>
    <row r="214" spans="1:27" ht="39.950000000000003" customHeight="1" x14ac:dyDescent="0.45">
      <c r="A214" s="140"/>
      <c r="B214" s="152"/>
      <c r="C214" s="67">
        <v>211</v>
      </c>
      <c r="D214" s="78" t="s">
        <v>188</v>
      </c>
      <c r="E214" s="107" t="s">
        <v>741</v>
      </c>
      <c r="F214" s="51" t="s">
        <v>35</v>
      </c>
      <c r="G214" s="51" t="s">
        <v>40</v>
      </c>
      <c r="H214" s="95">
        <v>71.11</v>
      </c>
      <c r="I214" s="32"/>
      <c r="J214" s="38">
        <f>I214-(SUM(L214:AA214))</f>
        <v>0</v>
      </c>
      <c r="K214" s="39" t="str">
        <f t="shared" si="3"/>
        <v>OK</v>
      </c>
      <c r="L214" s="128"/>
      <c r="M214" s="128"/>
      <c r="N214" s="128"/>
      <c r="O214" s="128"/>
      <c r="P214" s="128"/>
      <c r="Q214" s="128"/>
      <c r="R214" s="128"/>
      <c r="S214" s="128"/>
      <c r="T214" s="128"/>
      <c r="U214" s="128"/>
      <c r="V214" s="46"/>
      <c r="W214" s="46"/>
      <c r="X214" s="46"/>
      <c r="Y214" s="46"/>
      <c r="Z214" s="46"/>
      <c r="AA214" s="46"/>
    </row>
    <row r="215" spans="1:27" ht="39.950000000000003" customHeight="1" x14ac:dyDescent="0.45">
      <c r="A215" s="140"/>
      <c r="B215" s="152"/>
      <c r="C215" s="67">
        <v>212</v>
      </c>
      <c r="D215" s="78" t="s">
        <v>189</v>
      </c>
      <c r="E215" s="107" t="s">
        <v>741</v>
      </c>
      <c r="F215" s="51" t="s">
        <v>35</v>
      </c>
      <c r="G215" s="51" t="s">
        <v>157</v>
      </c>
      <c r="H215" s="95">
        <v>19</v>
      </c>
      <c r="I215" s="32">
        <v>1</v>
      </c>
      <c r="J215" s="38">
        <f>I215-(SUM(L215:AA215))</f>
        <v>0</v>
      </c>
      <c r="K215" s="39" t="str">
        <f t="shared" si="3"/>
        <v>OK</v>
      </c>
      <c r="L215" s="128"/>
      <c r="M215" s="128"/>
      <c r="N215" s="128"/>
      <c r="O215" s="128"/>
      <c r="P215" s="128"/>
      <c r="Q215" s="128">
        <v>1</v>
      </c>
      <c r="R215" s="128"/>
      <c r="S215" s="128"/>
      <c r="T215" s="128"/>
      <c r="U215" s="128"/>
      <c r="V215" s="46"/>
      <c r="W215" s="46"/>
      <c r="X215" s="46"/>
      <c r="Y215" s="46"/>
      <c r="Z215" s="46"/>
      <c r="AA215" s="46"/>
    </row>
    <row r="216" spans="1:27" ht="39.950000000000003" customHeight="1" x14ac:dyDescent="0.45">
      <c r="A216" s="140"/>
      <c r="B216" s="152"/>
      <c r="C216" s="67">
        <v>213</v>
      </c>
      <c r="D216" s="78" t="s">
        <v>190</v>
      </c>
      <c r="E216" s="107" t="s">
        <v>741</v>
      </c>
      <c r="F216" s="51" t="s">
        <v>35</v>
      </c>
      <c r="G216" s="51" t="s">
        <v>157</v>
      </c>
      <c r="H216" s="95">
        <v>13.51</v>
      </c>
      <c r="I216" s="32"/>
      <c r="J216" s="38">
        <f>I216-(SUM(L216:AA216))</f>
        <v>0</v>
      </c>
      <c r="K216" s="39" t="str">
        <f t="shared" si="3"/>
        <v>OK</v>
      </c>
      <c r="L216" s="128"/>
      <c r="M216" s="128"/>
      <c r="N216" s="128"/>
      <c r="O216" s="128"/>
      <c r="P216" s="128"/>
      <c r="Q216" s="128"/>
      <c r="R216" s="128"/>
      <c r="S216" s="128"/>
      <c r="T216" s="128"/>
      <c r="U216" s="128"/>
      <c r="V216" s="46"/>
      <c r="W216" s="46"/>
      <c r="X216" s="46"/>
      <c r="Y216" s="46"/>
      <c r="Z216" s="46"/>
      <c r="AA216" s="46"/>
    </row>
    <row r="217" spans="1:27" ht="39.950000000000003" customHeight="1" x14ac:dyDescent="0.45">
      <c r="A217" s="140"/>
      <c r="B217" s="152"/>
      <c r="C217" s="67">
        <v>214</v>
      </c>
      <c r="D217" s="78" t="s">
        <v>191</v>
      </c>
      <c r="E217" s="107" t="s">
        <v>741</v>
      </c>
      <c r="F217" s="51" t="s">
        <v>35</v>
      </c>
      <c r="G217" s="51" t="s">
        <v>157</v>
      </c>
      <c r="H217" s="95">
        <v>14</v>
      </c>
      <c r="I217" s="32"/>
      <c r="J217" s="38">
        <f>I217-(SUM(L217:AA217))</f>
        <v>0</v>
      </c>
      <c r="K217" s="39" t="str">
        <f t="shared" si="3"/>
        <v>OK</v>
      </c>
      <c r="L217" s="128"/>
      <c r="M217" s="128"/>
      <c r="N217" s="128"/>
      <c r="O217" s="128"/>
      <c r="P217" s="128"/>
      <c r="Q217" s="128"/>
      <c r="R217" s="128"/>
      <c r="S217" s="128"/>
      <c r="T217" s="128"/>
      <c r="U217" s="128"/>
      <c r="V217" s="46"/>
      <c r="W217" s="46"/>
      <c r="X217" s="46"/>
      <c r="Y217" s="46"/>
      <c r="Z217" s="46"/>
      <c r="AA217" s="46"/>
    </row>
    <row r="218" spans="1:27" ht="39.950000000000003" customHeight="1" x14ac:dyDescent="0.45">
      <c r="A218" s="140"/>
      <c r="B218" s="152"/>
      <c r="C218" s="67">
        <v>215</v>
      </c>
      <c r="D218" s="78" t="s">
        <v>192</v>
      </c>
      <c r="E218" s="107" t="s">
        <v>34</v>
      </c>
      <c r="F218" s="51" t="s">
        <v>35</v>
      </c>
      <c r="G218" s="51" t="s">
        <v>157</v>
      </c>
      <c r="H218" s="95">
        <v>21.79</v>
      </c>
      <c r="I218" s="32"/>
      <c r="J218" s="38">
        <f>I218-(SUM(L218:AA218))</f>
        <v>0</v>
      </c>
      <c r="K218" s="39" t="str">
        <f t="shared" si="3"/>
        <v>OK</v>
      </c>
      <c r="L218" s="128"/>
      <c r="M218" s="128"/>
      <c r="N218" s="128"/>
      <c r="O218" s="128"/>
      <c r="P218" s="128"/>
      <c r="Q218" s="128"/>
      <c r="R218" s="128"/>
      <c r="S218" s="128"/>
      <c r="T218" s="128"/>
      <c r="U218" s="128"/>
      <c r="V218" s="46"/>
      <c r="W218" s="46"/>
      <c r="X218" s="46"/>
      <c r="Y218" s="46"/>
      <c r="Z218" s="46"/>
      <c r="AA218" s="46"/>
    </row>
    <row r="219" spans="1:27" ht="39.950000000000003" customHeight="1" x14ac:dyDescent="0.45">
      <c r="A219" s="140"/>
      <c r="B219" s="152"/>
      <c r="C219" s="67">
        <v>216</v>
      </c>
      <c r="D219" s="78" t="s">
        <v>193</v>
      </c>
      <c r="E219" s="107" t="s">
        <v>34</v>
      </c>
      <c r="F219" s="51" t="s">
        <v>35</v>
      </c>
      <c r="G219" s="51" t="s">
        <v>157</v>
      </c>
      <c r="H219" s="95">
        <v>45</v>
      </c>
      <c r="I219" s="32"/>
      <c r="J219" s="38">
        <f>I219-(SUM(L219:AA219))</f>
        <v>0</v>
      </c>
      <c r="K219" s="39" t="str">
        <f t="shared" si="3"/>
        <v>OK</v>
      </c>
      <c r="L219" s="128"/>
      <c r="M219" s="128"/>
      <c r="N219" s="128"/>
      <c r="O219" s="128"/>
      <c r="P219" s="128"/>
      <c r="Q219" s="128"/>
      <c r="R219" s="128"/>
      <c r="S219" s="128"/>
      <c r="T219" s="128"/>
      <c r="U219" s="128"/>
      <c r="V219" s="46"/>
      <c r="W219" s="46"/>
      <c r="X219" s="46"/>
      <c r="Y219" s="46"/>
      <c r="Z219" s="46"/>
      <c r="AA219" s="46"/>
    </row>
    <row r="220" spans="1:27" ht="39.950000000000003" customHeight="1" x14ac:dyDescent="0.45">
      <c r="A220" s="140"/>
      <c r="B220" s="152"/>
      <c r="C220" s="67">
        <v>217</v>
      </c>
      <c r="D220" s="78" t="s">
        <v>194</v>
      </c>
      <c r="E220" s="107" t="s">
        <v>480</v>
      </c>
      <c r="F220" s="51" t="s">
        <v>35</v>
      </c>
      <c r="G220" s="51" t="s">
        <v>157</v>
      </c>
      <c r="H220" s="95">
        <v>25</v>
      </c>
      <c r="I220" s="32">
        <v>1</v>
      </c>
      <c r="J220" s="38">
        <f>I220-(SUM(L220:AA220))</f>
        <v>1</v>
      </c>
      <c r="K220" s="39" t="str">
        <f t="shared" si="3"/>
        <v>OK</v>
      </c>
      <c r="L220" s="128"/>
      <c r="M220" s="128"/>
      <c r="N220" s="128"/>
      <c r="O220" s="128"/>
      <c r="P220" s="128"/>
      <c r="Q220" s="128">
        <v>1</v>
      </c>
      <c r="R220" s="128"/>
      <c r="S220" s="128"/>
      <c r="T220" s="128"/>
      <c r="U220" s="128"/>
      <c r="V220" s="197">
        <v>-1</v>
      </c>
      <c r="W220" s="46"/>
      <c r="X220" s="46"/>
      <c r="Y220" s="46"/>
      <c r="Z220" s="46"/>
      <c r="AA220" s="46"/>
    </row>
    <row r="221" spans="1:27" ht="39.950000000000003" customHeight="1" x14ac:dyDescent="0.45">
      <c r="A221" s="140"/>
      <c r="B221" s="152"/>
      <c r="C221" s="67">
        <v>218</v>
      </c>
      <c r="D221" s="78" t="s">
        <v>195</v>
      </c>
      <c r="E221" s="107" t="s">
        <v>741</v>
      </c>
      <c r="F221" s="51" t="s">
        <v>35</v>
      </c>
      <c r="G221" s="51" t="s">
        <v>157</v>
      </c>
      <c r="H221" s="95">
        <v>40.590000000000003</v>
      </c>
      <c r="I221" s="32"/>
      <c r="J221" s="38">
        <f>I221-(SUM(L221:AA221))</f>
        <v>0</v>
      </c>
      <c r="K221" s="39" t="str">
        <f t="shared" si="3"/>
        <v>OK</v>
      </c>
      <c r="L221" s="128"/>
      <c r="M221" s="128"/>
      <c r="N221" s="128"/>
      <c r="O221" s="128"/>
      <c r="P221" s="128"/>
      <c r="Q221" s="128"/>
      <c r="R221" s="128"/>
      <c r="S221" s="128"/>
      <c r="T221" s="128"/>
      <c r="U221" s="128"/>
      <c r="V221" s="46"/>
      <c r="W221" s="46"/>
      <c r="X221" s="46"/>
      <c r="Y221" s="46"/>
      <c r="Z221" s="46"/>
      <c r="AA221" s="46"/>
    </row>
    <row r="222" spans="1:27" ht="39.950000000000003" customHeight="1" x14ac:dyDescent="0.45">
      <c r="A222" s="140"/>
      <c r="B222" s="152"/>
      <c r="C222" s="67">
        <v>219</v>
      </c>
      <c r="D222" s="78" t="s">
        <v>196</v>
      </c>
      <c r="E222" s="107" t="s">
        <v>741</v>
      </c>
      <c r="F222" s="51" t="s">
        <v>35</v>
      </c>
      <c r="G222" s="51" t="s">
        <v>157</v>
      </c>
      <c r="H222" s="95">
        <v>34</v>
      </c>
      <c r="I222" s="32"/>
      <c r="J222" s="38">
        <f>I222-(SUM(L222:AA222))</f>
        <v>0</v>
      </c>
      <c r="K222" s="39" t="str">
        <f t="shared" si="3"/>
        <v>OK</v>
      </c>
      <c r="L222" s="128"/>
      <c r="M222" s="128"/>
      <c r="N222" s="128"/>
      <c r="O222" s="128"/>
      <c r="P222" s="128"/>
      <c r="Q222" s="128"/>
      <c r="R222" s="128"/>
      <c r="S222" s="128"/>
      <c r="T222" s="128"/>
      <c r="U222" s="128"/>
      <c r="V222" s="46"/>
      <c r="W222" s="46"/>
      <c r="X222" s="46"/>
      <c r="Y222" s="46"/>
      <c r="Z222" s="46"/>
      <c r="AA222" s="46"/>
    </row>
    <row r="223" spans="1:27" ht="39.950000000000003" customHeight="1" x14ac:dyDescent="0.45">
      <c r="A223" s="140"/>
      <c r="B223" s="152"/>
      <c r="C223" s="67">
        <v>220</v>
      </c>
      <c r="D223" s="78" t="s">
        <v>197</v>
      </c>
      <c r="E223" s="107" t="s">
        <v>741</v>
      </c>
      <c r="F223" s="51" t="s">
        <v>35</v>
      </c>
      <c r="G223" s="51" t="s">
        <v>157</v>
      </c>
      <c r="H223" s="95">
        <v>7</v>
      </c>
      <c r="I223" s="32">
        <v>2</v>
      </c>
      <c r="J223" s="38">
        <f>I223-(SUM(L223:AA223))</f>
        <v>2</v>
      </c>
      <c r="K223" s="39" t="str">
        <f t="shared" si="3"/>
        <v>OK</v>
      </c>
      <c r="L223" s="128"/>
      <c r="M223" s="128"/>
      <c r="N223" s="128"/>
      <c r="O223" s="128"/>
      <c r="P223" s="128"/>
      <c r="Q223" s="128"/>
      <c r="R223" s="128"/>
      <c r="S223" s="128"/>
      <c r="T223" s="128"/>
      <c r="U223" s="128"/>
      <c r="V223" s="46"/>
      <c r="W223" s="46"/>
      <c r="X223" s="46"/>
      <c r="Y223" s="46"/>
      <c r="Z223" s="46"/>
      <c r="AA223" s="46"/>
    </row>
    <row r="224" spans="1:27" ht="39.950000000000003" customHeight="1" x14ac:dyDescent="0.45">
      <c r="A224" s="140"/>
      <c r="B224" s="152"/>
      <c r="C224" s="67">
        <v>221</v>
      </c>
      <c r="D224" s="78" t="s">
        <v>198</v>
      </c>
      <c r="E224" s="107" t="s">
        <v>741</v>
      </c>
      <c r="F224" s="51" t="s">
        <v>35</v>
      </c>
      <c r="G224" s="51" t="s">
        <v>157</v>
      </c>
      <c r="H224" s="95">
        <v>44.64</v>
      </c>
      <c r="I224" s="32"/>
      <c r="J224" s="38">
        <f>I224-(SUM(L224:AA224))</f>
        <v>0</v>
      </c>
      <c r="K224" s="39" t="str">
        <f t="shared" si="3"/>
        <v>OK</v>
      </c>
      <c r="L224" s="128"/>
      <c r="M224" s="128"/>
      <c r="N224" s="128"/>
      <c r="O224" s="128"/>
      <c r="P224" s="128"/>
      <c r="Q224" s="128"/>
      <c r="R224" s="128"/>
      <c r="S224" s="128"/>
      <c r="T224" s="128"/>
      <c r="U224" s="128"/>
      <c r="V224" s="46"/>
      <c r="W224" s="46"/>
      <c r="X224" s="46"/>
      <c r="Y224" s="46"/>
      <c r="Z224" s="46"/>
      <c r="AA224" s="46"/>
    </row>
    <row r="225" spans="1:27" ht="39.950000000000003" customHeight="1" x14ac:dyDescent="0.45">
      <c r="A225" s="140"/>
      <c r="B225" s="152"/>
      <c r="C225" s="67">
        <v>222</v>
      </c>
      <c r="D225" s="78" t="s">
        <v>199</v>
      </c>
      <c r="E225" s="107" t="s">
        <v>744</v>
      </c>
      <c r="F225" s="51" t="s">
        <v>35</v>
      </c>
      <c r="G225" s="51" t="s">
        <v>157</v>
      </c>
      <c r="H225" s="95">
        <v>153.91</v>
      </c>
      <c r="I225" s="32"/>
      <c r="J225" s="38">
        <f>I225-(SUM(L225:AA225))</f>
        <v>0</v>
      </c>
      <c r="K225" s="39" t="str">
        <f t="shared" si="3"/>
        <v>OK</v>
      </c>
      <c r="L225" s="128"/>
      <c r="M225" s="128"/>
      <c r="N225" s="128"/>
      <c r="O225" s="128"/>
      <c r="P225" s="128"/>
      <c r="Q225" s="128"/>
      <c r="R225" s="128"/>
      <c r="S225" s="128"/>
      <c r="T225" s="128"/>
      <c r="U225" s="128"/>
      <c r="V225" s="46"/>
      <c r="W225" s="46"/>
      <c r="X225" s="46"/>
      <c r="Y225" s="46"/>
      <c r="Z225" s="46"/>
      <c r="AA225" s="46"/>
    </row>
    <row r="226" spans="1:27" ht="39.950000000000003" customHeight="1" x14ac:dyDescent="0.45">
      <c r="A226" s="140"/>
      <c r="B226" s="152"/>
      <c r="C226" s="67">
        <v>223</v>
      </c>
      <c r="D226" s="78" t="s">
        <v>200</v>
      </c>
      <c r="E226" s="107" t="s">
        <v>745</v>
      </c>
      <c r="F226" s="51" t="s">
        <v>35</v>
      </c>
      <c r="G226" s="51" t="s">
        <v>157</v>
      </c>
      <c r="H226" s="95">
        <v>66.87</v>
      </c>
      <c r="I226" s="32"/>
      <c r="J226" s="38">
        <f>I226-(SUM(L226:AA226))</f>
        <v>0</v>
      </c>
      <c r="K226" s="39" t="str">
        <f t="shared" si="3"/>
        <v>OK</v>
      </c>
      <c r="L226" s="128"/>
      <c r="M226" s="128"/>
      <c r="N226" s="128"/>
      <c r="O226" s="128"/>
      <c r="P226" s="128"/>
      <c r="Q226" s="128"/>
      <c r="R226" s="128"/>
      <c r="S226" s="128"/>
      <c r="T226" s="128"/>
      <c r="U226" s="128"/>
      <c r="V226" s="46"/>
      <c r="W226" s="46"/>
      <c r="X226" s="46"/>
      <c r="Y226" s="46"/>
      <c r="Z226" s="46"/>
      <c r="AA226" s="46"/>
    </row>
    <row r="227" spans="1:27" ht="39.950000000000003" customHeight="1" x14ac:dyDescent="0.45">
      <c r="A227" s="140"/>
      <c r="B227" s="152"/>
      <c r="C227" s="67">
        <v>224</v>
      </c>
      <c r="D227" s="78" t="s">
        <v>746</v>
      </c>
      <c r="E227" s="107" t="s">
        <v>744</v>
      </c>
      <c r="F227" s="51" t="s">
        <v>228</v>
      </c>
      <c r="G227" s="51" t="s">
        <v>157</v>
      </c>
      <c r="H227" s="95">
        <v>222</v>
      </c>
      <c r="I227" s="32"/>
      <c r="J227" s="38">
        <f>I227-(SUM(L227:AA227))</f>
        <v>0</v>
      </c>
      <c r="K227" s="39" t="str">
        <f t="shared" si="3"/>
        <v>OK</v>
      </c>
      <c r="L227" s="128"/>
      <c r="M227" s="128"/>
      <c r="N227" s="128"/>
      <c r="O227" s="128"/>
      <c r="P227" s="128"/>
      <c r="Q227" s="128"/>
      <c r="R227" s="128"/>
      <c r="S227" s="128"/>
      <c r="T227" s="128"/>
      <c r="U227" s="128"/>
      <c r="V227" s="46"/>
      <c r="W227" s="46"/>
      <c r="X227" s="46"/>
      <c r="Y227" s="46"/>
      <c r="Z227" s="46"/>
      <c r="AA227" s="46"/>
    </row>
    <row r="228" spans="1:27" ht="39.950000000000003" customHeight="1" x14ac:dyDescent="0.45">
      <c r="A228" s="140"/>
      <c r="B228" s="152"/>
      <c r="C228" s="67">
        <v>225</v>
      </c>
      <c r="D228" s="78" t="s">
        <v>747</v>
      </c>
      <c r="E228" s="107" t="s">
        <v>481</v>
      </c>
      <c r="F228" s="51" t="s">
        <v>228</v>
      </c>
      <c r="G228" s="51" t="s">
        <v>157</v>
      </c>
      <c r="H228" s="95">
        <v>491.29</v>
      </c>
      <c r="I228" s="32"/>
      <c r="J228" s="38">
        <f>I228-(SUM(L228:AA228))</f>
        <v>0</v>
      </c>
      <c r="K228" s="39" t="str">
        <f t="shared" si="3"/>
        <v>OK</v>
      </c>
      <c r="L228" s="128"/>
      <c r="M228" s="128"/>
      <c r="N228" s="128"/>
      <c r="O228" s="128"/>
      <c r="P228" s="128"/>
      <c r="Q228" s="128"/>
      <c r="R228" s="128"/>
      <c r="S228" s="128"/>
      <c r="T228" s="128"/>
      <c r="U228" s="128"/>
      <c r="V228" s="46"/>
      <c r="W228" s="46"/>
      <c r="X228" s="46"/>
      <c r="Y228" s="46"/>
      <c r="Z228" s="46"/>
      <c r="AA228" s="46"/>
    </row>
    <row r="229" spans="1:27" ht="39.950000000000003" customHeight="1" x14ac:dyDescent="0.45">
      <c r="A229" s="140"/>
      <c r="B229" s="152"/>
      <c r="C229" s="67">
        <v>226</v>
      </c>
      <c r="D229" s="78" t="s">
        <v>201</v>
      </c>
      <c r="E229" s="107" t="s">
        <v>34</v>
      </c>
      <c r="F229" s="51" t="s">
        <v>35</v>
      </c>
      <c r="G229" s="51" t="s">
        <v>157</v>
      </c>
      <c r="H229" s="95">
        <v>27.11</v>
      </c>
      <c r="I229" s="32"/>
      <c r="J229" s="38">
        <f>I229-(SUM(L229:AA229))</f>
        <v>0</v>
      </c>
      <c r="K229" s="39" t="str">
        <f t="shared" si="3"/>
        <v>OK</v>
      </c>
      <c r="L229" s="128"/>
      <c r="M229" s="128"/>
      <c r="N229" s="128"/>
      <c r="O229" s="128"/>
      <c r="P229" s="128"/>
      <c r="Q229" s="128"/>
      <c r="R229" s="128"/>
      <c r="S229" s="128"/>
      <c r="T229" s="128"/>
      <c r="U229" s="128"/>
      <c r="V229" s="46"/>
      <c r="W229" s="46"/>
      <c r="X229" s="46"/>
      <c r="Y229" s="46"/>
      <c r="Z229" s="46"/>
      <c r="AA229" s="46"/>
    </row>
    <row r="230" spans="1:27" ht="39.950000000000003" customHeight="1" x14ac:dyDescent="0.45">
      <c r="A230" s="140"/>
      <c r="B230" s="152"/>
      <c r="C230" s="67">
        <v>227</v>
      </c>
      <c r="D230" s="78" t="s">
        <v>202</v>
      </c>
      <c r="E230" s="107" t="s">
        <v>34</v>
      </c>
      <c r="F230" s="51" t="s">
        <v>35</v>
      </c>
      <c r="G230" s="51" t="s">
        <v>157</v>
      </c>
      <c r="H230" s="95">
        <v>18</v>
      </c>
      <c r="I230" s="32"/>
      <c r="J230" s="38">
        <f>I230-(SUM(L230:AA230))</f>
        <v>0</v>
      </c>
      <c r="K230" s="39" t="str">
        <f t="shared" si="3"/>
        <v>OK</v>
      </c>
      <c r="L230" s="128"/>
      <c r="M230" s="128"/>
      <c r="N230" s="128"/>
      <c r="O230" s="128"/>
      <c r="P230" s="128"/>
      <c r="Q230" s="128"/>
      <c r="R230" s="128"/>
      <c r="S230" s="128"/>
      <c r="T230" s="128"/>
      <c r="U230" s="128"/>
      <c r="V230" s="46"/>
      <c r="W230" s="46"/>
      <c r="X230" s="46"/>
      <c r="Y230" s="46"/>
      <c r="Z230" s="46"/>
      <c r="AA230" s="46"/>
    </row>
    <row r="231" spans="1:27" ht="39.950000000000003" customHeight="1" x14ac:dyDescent="0.45">
      <c r="A231" s="140"/>
      <c r="B231" s="152"/>
      <c r="C231" s="67">
        <v>228</v>
      </c>
      <c r="D231" s="78" t="s">
        <v>203</v>
      </c>
      <c r="E231" s="107" t="s">
        <v>741</v>
      </c>
      <c r="F231" s="51" t="s">
        <v>35</v>
      </c>
      <c r="G231" s="51" t="s">
        <v>157</v>
      </c>
      <c r="H231" s="95">
        <v>27.3</v>
      </c>
      <c r="I231" s="32"/>
      <c r="J231" s="38">
        <f>I231-(SUM(L231:AA231))</f>
        <v>0</v>
      </c>
      <c r="K231" s="39" t="str">
        <f t="shared" si="3"/>
        <v>OK</v>
      </c>
      <c r="L231" s="128"/>
      <c r="M231" s="128"/>
      <c r="N231" s="128"/>
      <c r="O231" s="128"/>
      <c r="P231" s="128"/>
      <c r="Q231" s="128"/>
      <c r="R231" s="128"/>
      <c r="S231" s="128"/>
      <c r="T231" s="128"/>
      <c r="U231" s="128"/>
      <c r="V231" s="46"/>
      <c r="W231" s="46"/>
      <c r="X231" s="46"/>
      <c r="Y231" s="46"/>
      <c r="Z231" s="46"/>
      <c r="AA231" s="46"/>
    </row>
    <row r="232" spans="1:27" ht="39.950000000000003" customHeight="1" x14ac:dyDescent="0.45">
      <c r="A232" s="140"/>
      <c r="B232" s="152"/>
      <c r="C232" s="67">
        <v>229</v>
      </c>
      <c r="D232" s="78" t="s">
        <v>204</v>
      </c>
      <c r="E232" s="107" t="s">
        <v>34</v>
      </c>
      <c r="F232" s="51" t="s">
        <v>35</v>
      </c>
      <c r="G232" s="51" t="s">
        <v>157</v>
      </c>
      <c r="H232" s="95">
        <v>42.67</v>
      </c>
      <c r="I232" s="32"/>
      <c r="J232" s="38">
        <f>I232-(SUM(L232:AA232))</f>
        <v>0</v>
      </c>
      <c r="K232" s="39" t="str">
        <f t="shared" si="3"/>
        <v>OK</v>
      </c>
      <c r="L232" s="128"/>
      <c r="M232" s="128"/>
      <c r="N232" s="128"/>
      <c r="O232" s="128"/>
      <c r="P232" s="128"/>
      <c r="Q232" s="128"/>
      <c r="R232" s="128"/>
      <c r="S232" s="128"/>
      <c r="T232" s="128"/>
      <c r="U232" s="128"/>
      <c r="V232" s="46"/>
      <c r="W232" s="46"/>
      <c r="X232" s="46"/>
      <c r="Y232" s="46"/>
      <c r="Z232" s="46"/>
      <c r="AA232" s="46"/>
    </row>
    <row r="233" spans="1:27" ht="39.950000000000003" customHeight="1" x14ac:dyDescent="0.45">
      <c r="A233" s="140"/>
      <c r="B233" s="152"/>
      <c r="C233" s="67">
        <v>230</v>
      </c>
      <c r="D233" s="78" t="s">
        <v>205</v>
      </c>
      <c r="E233" s="107" t="s">
        <v>741</v>
      </c>
      <c r="F233" s="51" t="s">
        <v>35</v>
      </c>
      <c r="G233" s="51" t="s">
        <v>157</v>
      </c>
      <c r="H233" s="95">
        <v>22.91</v>
      </c>
      <c r="I233" s="32"/>
      <c r="J233" s="38">
        <f>I233-(SUM(L233:AA233))</f>
        <v>0</v>
      </c>
      <c r="K233" s="39" t="str">
        <f t="shared" si="3"/>
        <v>OK</v>
      </c>
      <c r="L233" s="128"/>
      <c r="M233" s="128"/>
      <c r="N233" s="128"/>
      <c r="O233" s="128"/>
      <c r="P233" s="128"/>
      <c r="Q233" s="128"/>
      <c r="R233" s="128"/>
      <c r="S233" s="128"/>
      <c r="T233" s="128"/>
      <c r="U233" s="128"/>
      <c r="V233" s="46"/>
      <c r="W233" s="46"/>
      <c r="X233" s="46"/>
      <c r="Y233" s="46"/>
      <c r="Z233" s="46"/>
      <c r="AA233" s="46"/>
    </row>
    <row r="234" spans="1:27" ht="39.950000000000003" customHeight="1" x14ac:dyDescent="0.45">
      <c r="A234" s="140"/>
      <c r="B234" s="152"/>
      <c r="C234" s="67">
        <v>231</v>
      </c>
      <c r="D234" s="78" t="s">
        <v>748</v>
      </c>
      <c r="E234" s="107" t="s">
        <v>749</v>
      </c>
      <c r="F234" s="51" t="s">
        <v>35</v>
      </c>
      <c r="G234" s="51" t="s">
        <v>157</v>
      </c>
      <c r="H234" s="95">
        <v>8.41</v>
      </c>
      <c r="I234" s="32">
        <v>2</v>
      </c>
      <c r="J234" s="38">
        <f>I234-(SUM(L234:AA234))</f>
        <v>1</v>
      </c>
      <c r="K234" s="39" t="str">
        <f t="shared" si="3"/>
        <v>OK</v>
      </c>
      <c r="L234" s="128"/>
      <c r="M234" s="128"/>
      <c r="N234" s="128"/>
      <c r="O234" s="128"/>
      <c r="P234" s="128"/>
      <c r="Q234" s="128">
        <v>1</v>
      </c>
      <c r="R234" s="128"/>
      <c r="S234" s="128"/>
      <c r="T234" s="128"/>
      <c r="U234" s="128"/>
      <c r="V234" s="46"/>
      <c r="W234" s="46"/>
      <c r="X234" s="46"/>
      <c r="Y234" s="46"/>
      <c r="Z234" s="46"/>
      <c r="AA234" s="46"/>
    </row>
    <row r="235" spans="1:27" ht="39.950000000000003" customHeight="1" x14ac:dyDescent="0.45">
      <c r="A235" s="140"/>
      <c r="B235" s="152"/>
      <c r="C235" s="67">
        <v>232</v>
      </c>
      <c r="D235" s="78" t="s">
        <v>426</v>
      </c>
      <c r="E235" s="107" t="s">
        <v>741</v>
      </c>
      <c r="F235" s="51" t="s">
        <v>228</v>
      </c>
      <c r="G235" s="51" t="s">
        <v>157</v>
      </c>
      <c r="H235" s="95">
        <v>16.82</v>
      </c>
      <c r="I235" s="32"/>
      <c r="J235" s="38">
        <f>I235-(SUM(L235:AA235))</f>
        <v>0</v>
      </c>
      <c r="K235" s="39" t="str">
        <f t="shared" si="3"/>
        <v>OK</v>
      </c>
      <c r="L235" s="128"/>
      <c r="M235" s="128"/>
      <c r="N235" s="128"/>
      <c r="O235" s="128"/>
      <c r="P235" s="128"/>
      <c r="Q235" s="128"/>
      <c r="R235" s="128"/>
      <c r="S235" s="128"/>
      <c r="T235" s="128"/>
      <c r="U235" s="128"/>
      <c r="V235" s="46"/>
      <c r="W235" s="46"/>
      <c r="X235" s="46"/>
      <c r="Y235" s="46"/>
      <c r="Z235" s="46"/>
      <c r="AA235" s="46"/>
    </row>
    <row r="236" spans="1:27" ht="39.950000000000003" customHeight="1" x14ac:dyDescent="0.45">
      <c r="A236" s="140"/>
      <c r="B236" s="152"/>
      <c r="C236" s="67">
        <v>233</v>
      </c>
      <c r="D236" s="78" t="s">
        <v>443</v>
      </c>
      <c r="E236" s="107">
        <v>954</v>
      </c>
      <c r="F236" s="51" t="s">
        <v>228</v>
      </c>
      <c r="G236" s="51" t="s">
        <v>157</v>
      </c>
      <c r="H236" s="95">
        <v>48</v>
      </c>
      <c r="I236" s="32">
        <v>1</v>
      </c>
      <c r="J236" s="38">
        <f>I236-(SUM(L236:AA236))</f>
        <v>1</v>
      </c>
      <c r="K236" s="39" t="str">
        <f t="shared" si="3"/>
        <v>OK</v>
      </c>
      <c r="L236" s="128"/>
      <c r="M236" s="128"/>
      <c r="N236" s="128"/>
      <c r="O236" s="128"/>
      <c r="P236" s="128"/>
      <c r="Q236" s="128"/>
      <c r="R236" s="128"/>
      <c r="S236" s="128"/>
      <c r="T236" s="128"/>
      <c r="U236" s="128"/>
      <c r="V236" s="46"/>
      <c r="W236" s="46"/>
      <c r="X236" s="46"/>
      <c r="Y236" s="46"/>
      <c r="Z236" s="46"/>
      <c r="AA236" s="46"/>
    </row>
    <row r="237" spans="1:27" ht="39.950000000000003" customHeight="1" x14ac:dyDescent="0.45">
      <c r="A237" s="140"/>
      <c r="B237" s="152"/>
      <c r="C237" s="67">
        <v>234</v>
      </c>
      <c r="D237" s="78" t="s">
        <v>444</v>
      </c>
      <c r="E237" s="107" t="s">
        <v>34</v>
      </c>
      <c r="F237" s="51" t="s">
        <v>228</v>
      </c>
      <c r="G237" s="51" t="s">
        <v>157</v>
      </c>
      <c r="H237" s="95">
        <v>27.6</v>
      </c>
      <c r="I237" s="32"/>
      <c r="J237" s="38">
        <f>I237-(SUM(L237:AA237))</f>
        <v>0</v>
      </c>
      <c r="K237" s="39" t="str">
        <f t="shared" si="3"/>
        <v>OK</v>
      </c>
      <c r="L237" s="128"/>
      <c r="M237" s="128"/>
      <c r="N237" s="128"/>
      <c r="O237" s="128"/>
      <c r="P237" s="128"/>
      <c r="Q237" s="128"/>
      <c r="R237" s="128"/>
      <c r="S237" s="128"/>
      <c r="T237" s="128"/>
      <c r="U237" s="128"/>
      <c r="V237" s="46"/>
      <c r="W237" s="46"/>
      <c r="X237" s="46"/>
      <c r="Y237" s="46"/>
      <c r="Z237" s="46"/>
      <c r="AA237" s="46"/>
    </row>
    <row r="238" spans="1:27" ht="39.950000000000003" customHeight="1" x14ac:dyDescent="0.45">
      <c r="A238" s="140"/>
      <c r="B238" s="152"/>
      <c r="C238" s="67">
        <v>235</v>
      </c>
      <c r="D238" s="78" t="s">
        <v>429</v>
      </c>
      <c r="E238" s="107" t="s">
        <v>480</v>
      </c>
      <c r="F238" s="51" t="s">
        <v>228</v>
      </c>
      <c r="G238" s="51" t="s">
        <v>157</v>
      </c>
      <c r="H238" s="95">
        <v>3</v>
      </c>
      <c r="I238" s="32"/>
      <c r="J238" s="38">
        <f>I238-(SUM(L238:AA238))</f>
        <v>0</v>
      </c>
      <c r="K238" s="39" t="str">
        <f t="shared" si="3"/>
        <v>OK</v>
      </c>
      <c r="L238" s="128"/>
      <c r="M238" s="128"/>
      <c r="N238" s="128"/>
      <c r="O238" s="128"/>
      <c r="P238" s="128"/>
      <c r="Q238" s="128"/>
      <c r="R238" s="128"/>
      <c r="S238" s="128"/>
      <c r="T238" s="128"/>
      <c r="U238" s="128"/>
      <c r="V238" s="46"/>
      <c r="W238" s="46"/>
      <c r="X238" s="46"/>
      <c r="Y238" s="46"/>
      <c r="Z238" s="46"/>
      <c r="AA238" s="46"/>
    </row>
    <row r="239" spans="1:27" ht="39.950000000000003" customHeight="1" x14ac:dyDescent="0.45">
      <c r="A239" s="140"/>
      <c r="B239" s="152"/>
      <c r="C239" s="67">
        <v>236</v>
      </c>
      <c r="D239" s="78" t="s">
        <v>442</v>
      </c>
      <c r="E239" s="107" t="s">
        <v>484</v>
      </c>
      <c r="F239" s="51" t="s">
        <v>228</v>
      </c>
      <c r="G239" s="51" t="s">
        <v>157</v>
      </c>
      <c r="H239" s="95">
        <v>9.3000000000000007</v>
      </c>
      <c r="I239" s="32"/>
      <c r="J239" s="38">
        <f>I239-(SUM(L239:AA239))</f>
        <v>0</v>
      </c>
      <c r="K239" s="39" t="str">
        <f t="shared" si="3"/>
        <v>OK</v>
      </c>
      <c r="L239" s="128"/>
      <c r="M239" s="128"/>
      <c r="N239" s="128"/>
      <c r="O239" s="128"/>
      <c r="P239" s="128"/>
      <c r="Q239" s="128"/>
      <c r="R239" s="128"/>
      <c r="S239" s="128"/>
      <c r="T239" s="128"/>
      <c r="U239" s="128"/>
      <c r="V239" s="46"/>
      <c r="W239" s="46"/>
      <c r="X239" s="46"/>
      <c r="Y239" s="46"/>
      <c r="Z239" s="46"/>
      <c r="AA239" s="46"/>
    </row>
    <row r="240" spans="1:27" ht="39.950000000000003" customHeight="1" x14ac:dyDescent="0.45">
      <c r="A240" s="140"/>
      <c r="B240" s="152"/>
      <c r="C240" s="67">
        <v>237</v>
      </c>
      <c r="D240" s="78" t="s">
        <v>445</v>
      </c>
      <c r="E240" s="107" t="s">
        <v>480</v>
      </c>
      <c r="F240" s="51" t="s">
        <v>228</v>
      </c>
      <c r="G240" s="51" t="s">
        <v>157</v>
      </c>
      <c r="H240" s="95">
        <v>26</v>
      </c>
      <c r="I240" s="32">
        <v>1</v>
      </c>
      <c r="J240" s="38">
        <f>I240-(SUM(L240:AA240))</f>
        <v>1</v>
      </c>
      <c r="K240" s="39" t="str">
        <f t="shared" si="3"/>
        <v>OK</v>
      </c>
      <c r="L240" s="128"/>
      <c r="M240" s="128"/>
      <c r="N240" s="128"/>
      <c r="O240" s="128"/>
      <c r="P240" s="128"/>
      <c r="Q240" s="128">
        <v>1</v>
      </c>
      <c r="R240" s="128"/>
      <c r="S240" s="128"/>
      <c r="T240" s="128"/>
      <c r="U240" s="128"/>
      <c r="V240" s="197">
        <v>-1</v>
      </c>
      <c r="W240" s="46"/>
      <c r="X240" s="46"/>
      <c r="Y240" s="46"/>
      <c r="Z240" s="46"/>
      <c r="AA240" s="46"/>
    </row>
    <row r="241" spans="1:27" ht="39.950000000000003" customHeight="1" x14ac:dyDescent="0.45">
      <c r="A241" s="140"/>
      <c r="B241" s="152"/>
      <c r="C241" s="67">
        <v>238</v>
      </c>
      <c r="D241" s="78" t="s">
        <v>482</v>
      </c>
      <c r="E241" s="107" t="s">
        <v>34</v>
      </c>
      <c r="F241" s="51" t="s">
        <v>228</v>
      </c>
      <c r="G241" s="51" t="s">
        <v>157</v>
      </c>
      <c r="H241" s="95">
        <v>23.9</v>
      </c>
      <c r="I241" s="32"/>
      <c r="J241" s="38">
        <f>I241-(SUM(L241:AA241))</f>
        <v>0</v>
      </c>
      <c r="K241" s="39" t="str">
        <f t="shared" si="3"/>
        <v>OK</v>
      </c>
      <c r="L241" s="128"/>
      <c r="M241" s="128"/>
      <c r="N241" s="128"/>
      <c r="O241" s="128"/>
      <c r="P241" s="128"/>
      <c r="Q241" s="128"/>
      <c r="R241" s="128"/>
      <c r="S241" s="128"/>
      <c r="T241" s="128"/>
      <c r="U241" s="128"/>
      <c r="V241" s="46"/>
      <c r="W241" s="46"/>
      <c r="X241" s="46"/>
      <c r="Y241" s="46"/>
      <c r="Z241" s="46"/>
      <c r="AA241" s="46"/>
    </row>
    <row r="242" spans="1:27" ht="39.950000000000003" customHeight="1" x14ac:dyDescent="0.45">
      <c r="A242" s="140"/>
      <c r="B242" s="152"/>
      <c r="C242" s="67">
        <v>239</v>
      </c>
      <c r="D242" s="78" t="s">
        <v>483</v>
      </c>
      <c r="E242" s="107">
        <v>954</v>
      </c>
      <c r="F242" s="51" t="s">
        <v>228</v>
      </c>
      <c r="G242" s="51" t="s">
        <v>157</v>
      </c>
      <c r="H242" s="95">
        <v>32.299999999999997</v>
      </c>
      <c r="I242" s="32">
        <v>1</v>
      </c>
      <c r="J242" s="38">
        <f>I242-(SUM(L242:AA242))</f>
        <v>0</v>
      </c>
      <c r="K242" s="39" t="str">
        <f t="shared" si="3"/>
        <v>OK</v>
      </c>
      <c r="L242" s="128"/>
      <c r="M242" s="128"/>
      <c r="N242" s="128"/>
      <c r="O242" s="128"/>
      <c r="P242" s="128"/>
      <c r="Q242" s="128">
        <v>1</v>
      </c>
      <c r="R242" s="128"/>
      <c r="S242" s="128"/>
      <c r="T242" s="128"/>
      <c r="U242" s="128"/>
      <c r="V242" s="46"/>
      <c r="W242" s="46"/>
      <c r="X242" s="46"/>
      <c r="Y242" s="46"/>
      <c r="Z242" s="46"/>
      <c r="AA242" s="46"/>
    </row>
    <row r="243" spans="1:27" ht="39.950000000000003" customHeight="1" x14ac:dyDescent="0.45">
      <c r="A243" s="140"/>
      <c r="B243" s="152"/>
      <c r="C243" s="67">
        <v>240</v>
      </c>
      <c r="D243" s="78" t="s">
        <v>446</v>
      </c>
      <c r="E243" s="107" t="s">
        <v>741</v>
      </c>
      <c r="F243" s="51" t="s">
        <v>228</v>
      </c>
      <c r="G243" s="51" t="s">
        <v>157</v>
      </c>
      <c r="H243" s="95">
        <v>22</v>
      </c>
      <c r="I243" s="32">
        <v>2</v>
      </c>
      <c r="J243" s="38">
        <f>I243-(SUM(L243:AA243))</f>
        <v>0</v>
      </c>
      <c r="K243" s="39" t="str">
        <f t="shared" si="3"/>
        <v>OK</v>
      </c>
      <c r="L243" s="128"/>
      <c r="M243" s="128"/>
      <c r="N243" s="128"/>
      <c r="O243" s="128"/>
      <c r="P243" s="128"/>
      <c r="Q243" s="128">
        <v>2</v>
      </c>
      <c r="R243" s="128"/>
      <c r="S243" s="128"/>
      <c r="T243" s="128"/>
      <c r="U243" s="128"/>
      <c r="V243" s="46"/>
      <c r="W243" s="46"/>
      <c r="X243" s="46"/>
      <c r="Y243" s="46"/>
      <c r="Z243" s="46"/>
      <c r="AA243" s="46"/>
    </row>
    <row r="244" spans="1:27" ht="39.950000000000003" customHeight="1" x14ac:dyDescent="0.45">
      <c r="A244" s="140"/>
      <c r="B244" s="152"/>
      <c r="C244" s="67">
        <v>241</v>
      </c>
      <c r="D244" s="78" t="s">
        <v>447</v>
      </c>
      <c r="E244" s="107" t="s">
        <v>34</v>
      </c>
      <c r="F244" s="51" t="s">
        <v>228</v>
      </c>
      <c r="G244" s="51" t="s">
        <v>40</v>
      </c>
      <c r="H244" s="95">
        <v>13.43</v>
      </c>
      <c r="I244" s="32">
        <v>4</v>
      </c>
      <c r="J244" s="38">
        <f>I244-(SUM(L244:AA244))</f>
        <v>4</v>
      </c>
      <c r="K244" s="39" t="str">
        <f t="shared" si="3"/>
        <v>OK</v>
      </c>
      <c r="L244" s="128"/>
      <c r="M244" s="128"/>
      <c r="N244" s="128"/>
      <c r="O244" s="128"/>
      <c r="P244" s="128"/>
      <c r="Q244" s="128"/>
      <c r="R244" s="128"/>
      <c r="S244" s="128"/>
      <c r="T244" s="128"/>
      <c r="U244" s="128"/>
      <c r="V244" s="46"/>
      <c r="W244" s="46"/>
      <c r="X244" s="46"/>
      <c r="Y244" s="46"/>
      <c r="Z244" s="46"/>
      <c r="AA244" s="46"/>
    </row>
    <row r="245" spans="1:27" ht="39.950000000000003" customHeight="1" x14ac:dyDescent="0.45">
      <c r="A245" s="140"/>
      <c r="B245" s="152"/>
      <c r="C245" s="67">
        <v>242</v>
      </c>
      <c r="D245" s="78" t="s">
        <v>448</v>
      </c>
      <c r="E245" s="107" t="s">
        <v>34</v>
      </c>
      <c r="F245" s="51" t="s">
        <v>228</v>
      </c>
      <c r="G245" s="51" t="s">
        <v>157</v>
      </c>
      <c r="H245" s="95">
        <v>26.45</v>
      </c>
      <c r="I245" s="32"/>
      <c r="J245" s="38">
        <f>I245-(SUM(L245:AA245))</f>
        <v>0</v>
      </c>
      <c r="K245" s="39" t="str">
        <f t="shared" si="3"/>
        <v>OK</v>
      </c>
      <c r="L245" s="128"/>
      <c r="M245" s="128"/>
      <c r="N245" s="128"/>
      <c r="O245" s="128"/>
      <c r="P245" s="128"/>
      <c r="Q245" s="128"/>
      <c r="R245" s="128"/>
      <c r="S245" s="128"/>
      <c r="T245" s="128"/>
      <c r="U245" s="128"/>
      <c r="V245" s="46"/>
      <c r="W245" s="46"/>
      <c r="X245" s="46"/>
      <c r="Y245" s="46"/>
      <c r="Z245" s="46"/>
      <c r="AA245" s="46"/>
    </row>
    <row r="246" spans="1:27" ht="39.950000000000003" customHeight="1" x14ac:dyDescent="0.45">
      <c r="A246" s="140"/>
      <c r="B246" s="152"/>
      <c r="C246" s="67">
        <v>243</v>
      </c>
      <c r="D246" s="78" t="s">
        <v>450</v>
      </c>
      <c r="E246" s="107" t="s">
        <v>741</v>
      </c>
      <c r="F246" s="51" t="s">
        <v>228</v>
      </c>
      <c r="G246" s="51" t="s">
        <v>157</v>
      </c>
      <c r="H246" s="95">
        <v>48</v>
      </c>
      <c r="I246" s="32"/>
      <c r="J246" s="38">
        <f>I246-(SUM(L246:AA246))</f>
        <v>0</v>
      </c>
      <c r="K246" s="39" t="str">
        <f t="shared" si="3"/>
        <v>OK</v>
      </c>
      <c r="L246" s="128"/>
      <c r="M246" s="128"/>
      <c r="N246" s="128"/>
      <c r="O246" s="128"/>
      <c r="P246" s="128"/>
      <c r="Q246" s="128"/>
      <c r="R246" s="128"/>
      <c r="S246" s="128"/>
      <c r="T246" s="128"/>
      <c r="U246" s="128"/>
      <c r="V246" s="46"/>
      <c r="W246" s="46"/>
      <c r="X246" s="46"/>
      <c r="Y246" s="46"/>
      <c r="Z246" s="46"/>
      <c r="AA246" s="46"/>
    </row>
    <row r="247" spans="1:27" ht="39.950000000000003" customHeight="1" x14ac:dyDescent="0.45">
      <c r="A247" s="140"/>
      <c r="B247" s="152"/>
      <c r="C247" s="68">
        <v>244</v>
      </c>
      <c r="D247" s="78" t="s">
        <v>750</v>
      </c>
      <c r="E247" s="107" t="s">
        <v>478</v>
      </c>
      <c r="F247" s="51" t="s">
        <v>4</v>
      </c>
      <c r="G247" s="52" t="s">
        <v>157</v>
      </c>
      <c r="H247" s="96">
        <v>17.059999999999999</v>
      </c>
      <c r="I247" s="32">
        <v>1</v>
      </c>
      <c r="J247" s="38">
        <f>I247-(SUM(L247:AA247))</f>
        <v>0</v>
      </c>
      <c r="K247" s="39" t="str">
        <f t="shared" si="3"/>
        <v>OK</v>
      </c>
      <c r="L247" s="128"/>
      <c r="M247" s="128"/>
      <c r="N247" s="128"/>
      <c r="O247" s="128"/>
      <c r="P247" s="128"/>
      <c r="Q247" s="128">
        <v>1</v>
      </c>
      <c r="R247" s="128"/>
      <c r="S247" s="128"/>
      <c r="T247" s="128"/>
      <c r="U247" s="128"/>
      <c r="V247" s="46"/>
      <c r="W247" s="46"/>
      <c r="X247" s="46"/>
      <c r="Y247" s="46"/>
      <c r="Z247" s="46"/>
      <c r="AA247" s="46"/>
    </row>
    <row r="248" spans="1:27" ht="39.950000000000003" customHeight="1" x14ac:dyDescent="0.45">
      <c r="A248" s="140"/>
      <c r="B248" s="152"/>
      <c r="C248" s="67">
        <v>245</v>
      </c>
      <c r="D248" s="78" t="s">
        <v>751</v>
      </c>
      <c r="E248" s="107" t="s">
        <v>479</v>
      </c>
      <c r="F248" s="52" t="s">
        <v>35</v>
      </c>
      <c r="G248" s="52" t="s">
        <v>157</v>
      </c>
      <c r="H248" s="96">
        <v>799.76</v>
      </c>
      <c r="I248" s="32"/>
      <c r="J248" s="38">
        <f>I248-(SUM(L248:AA248))</f>
        <v>0</v>
      </c>
      <c r="K248" s="39" t="str">
        <f t="shared" si="3"/>
        <v>OK</v>
      </c>
      <c r="L248" s="128"/>
      <c r="M248" s="128"/>
      <c r="N248" s="128"/>
      <c r="O248" s="128"/>
      <c r="P248" s="128"/>
      <c r="Q248" s="128"/>
      <c r="R248" s="128"/>
      <c r="S248" s="128"/>
      <c r="T248" s="128"/>
      <c r="U248" s="128"/>
      <c r="V248" s="46"/>
      <c r="W248" s="46"/>
      <c r="X248" s="46"/>
      <c r="Y248" s="46"/>
      <c r="Z248" s="46"/>
      <c r="AA248" s="46"/>
    </row>
    <row r="249" spans="1:27" ht="39.950000000000003" customHeight="1" x14ac:dyDescent="0.45">
      <c r="A249" s="140"/>
      <c r="B249" s="152"/>
      <c r="C249" s="67">
        <v>246</v>
      </c>
      <c r="D249" s="78" t="s">
        <v>752</v>
      </c>
      <c r="E249" s="107" t="s">
        <v>741</v>
      </c>
      <c r="F249" s="52" t="s">
        <v>35</v>
      </c>
      <c r="G249" s="52" t="s">
        <v>157</v>
      </c>
      <c r="H249" s="96">
        <v>11.99</v>
      </c>
      <c r="I249" s="32"/>
      <c r="J249" s="38">
        <f>I249-(SUM(L249:AA249))</f>
        <v>0</v>
      </c>
      <c r="K249" s="39" t="str">
        <f t="shared" si="3"/>
        <v>OK</v>
      </c>
      <c r="L249" s="128"/>
      <c r="M249" s="128"/>
      <c r="N249" s="128"/>
      <c r="O249" s="128"/>
      <c r="P249" s="128"/>
      <c r="Q249" s="128"/>
      <c r="R249" s="128"/>
      <c r="S249" s="128"/>
      <c r="T249" s="128"/>
      <c r="U249" s="128"/>
      <c r="V249" s="46"/>
      <c r="W249" s="46"/>
      <c r="X249" s="46"/>
      <c r="Y249" s="46"/>
      <c r="Z249" s="46"/>
      <c r="AA249" s="46"/>
    </row>
    <row r="250" spans="1:27" ht="39.950000000000003" customHeight="1" x14ac:dyDescent="0.45">
      <c r="A250" s="140"/>
      <c r="B250" s="152"/>
      <c r="C250" s="68">
        <v>247</v>
      </c>
      <c r="D250" s="78" t="s">
        <v>753</v>
      </c>
      <c r="E250" s="107">
        <v>954</v>
      </c>
      <c r="F250" s="52" t="s">
        <v>99</v>
      </c>
      <c r="G250" s="52" t="s">
        <v>157</v>
      </c>
      <c r="H250" s="96">
        <v>55</v>
      </c>
      <c r="I250" s="32"/>
      <c r="J250" s="38">
        <f>I250-(SUM(L250:AA250))</f>
        <v>0</v>
      </c>
      <c r="K250" s="39" t="str">
        <f t="shared" si="3"/>
        <v>OK</v>
      </c>
      <c r="L250" s="128"/>
      <c r="M250" s="128"/>
      <c r="N250" s="128"/>
      <c r="O250" s="128"/>
      <c r="P250" s="128"/>
      <c r="Q250" s="128"/>
      <c r="R250" s="128"/>
      <c r="S250" s="128"/>
      <c r="T250" s="128"/>
      <c r="U250" s="128"/>
      <c r="V250" s="46"/>
      <c r="W250" s="46"/>
      <c r="X250" s="46"/>
      <c r="Y250" s="46"/>
      <c r="Z250" s="46"/>
      <c r="AA250" s="46"/>
    </row>
    <row r="251" spans="1:27" ht="39.950000000000003" customHeight="1" x14ac:dyDescent="0.45">
      <c r="A251" s="140"/>
      <c r="B251" s="152"/>
      <c r="C251" s="68">
        <v>248</v>
      </c>
      <c r="D251" s="78" t="s">
        <v>754</v>
      </c>
      <c r="E251" s="107" t="s">
        <v>34</v>
      </c>
      <c r="F251" s="52" t="s">
        <v>99</v>
      </c>
      <c r="G251" s="52" t="s">
        <v>157</v>
      </c>
      <c r="H251" s="96">
        <v>401.04</v>
      </c>
      <c r="I251" s="32"/>
      <c r="J251" s="38">
        <f>I251-(SUM(L251:AA251))</f>
        <v>0</v>
      </c>
      <c r="K251" s="39" t="str">
        <f t="shared" si="3"/>
        <v>OK</v>
      </c>
      <c r="L251" s="128"/>
      <c r="M251" s="128"/>
      <c r="N251" s="128"/>
      <c r="O251" s="128"/>
      <c r="P251" s="128"/>
      <c r="Q251" s="128"/>
      <c r="R251" s="128"/>
      <c r="S251" s="128"/>
      <c r="T251" s="128"/>
      <c r="U251" s="128"/>
      <c r="V251" s="46"/>
      <c r="W251" s="46"/>
      <c r="X251" s="46"/>
      <c r="Y251" s="46"/>
      <c r="Z251" s="46"/>
      <c r="AA251" s="46"/>
    </row>
    <row r="252" spans="1:27" ht="39.950000000000003" customHeight="1" x14ac:dyDescent="0.45">
      <c r="A252" s="140"/>
      <c r="B252" s="152"/>
      <c r="C252" s="68">
        <v>249</v>
      </c>
      <c r="D252" s="78" t="s">
        <v>755</v>
      </c>
      <c r="E252" s="107" t="s">
        <v>756</v>
      </c>
      <c r="F252" s="52" t="s">
        <v>99</v>
      </c>
      <c r="G252" s="52" t="s">
        <v>157</v>
      </c>
      <c r="H252" s="96">
        <v>390</v>
      </c>
      <c r="I252" s="32"/>
      <c r="J252" s="38">
        <f>I252-(SUM(L252:AA252))</f>
        <v>0</v>
      </c>
      <c r="K252" s="39" t="str">
        <f t="shared" si="3"/>
        <v>OK</v>
      </c>
      <c r="L252" s="128"/>
      <c r="M252" s="128"/>
      <c r="N252" s="128"/>
      <c r="O252" s="128"/>
      <c r="P252" s="128"/>
      <c r="Q252" s="128"/>
      <c r="R252" s="128"/>
      <c r="S252" s="128"/>
      <c r="T252" s="128"/>
      <c r="U252" s="128"/>
      <c r="V252" s="46"/>
      <c r="W252" s="46"/>
      <c r="X252" s="46"/>
      <c r="Y252" s="46"/>
      <c r="Z252" s="46"/>
      <c r="AA252" s="46"/>
    </row>
    <row r="253" spans="1:27" ht="39.950000000000003" customHeight="1" x14ac:dyDescent="0.45">
      <c r="A253" s="140"/>
      <c r="B253" s="152"/>
      <c r="C253" s="68">
        <v>250</v>
      </c>
      <c r="D253" s="78" t="s">
        <v>757</v>
      </c>
      <c r="E253" s="107" t="s">
        <v>478</v>
      </c>
      <c r="F253" s="52" t="s">
        <v>99</v>
      </c>
      <c r="G253" s="52" t="s">
        <v>157</v>
      </c>
      <c r="H253" s="96">
        <v>12.74</v>
      </c>
      <c r="I253" s="32"/>
      <c r="J253" s="38">
        <f>I253-(SUM(L253:AA253))</f>
        <v>0</v>
      </c>
      <c r="K253" s="39" t="str">
        <f t="shared" si="3"/>
        <v>OK</v>
      </c>
      <c r="L253" s="128"/>
      <c r="M253" s="128"/>
      <c r="N253" s="128"/>
      <c r="O253" s="128"/>
      <c r="P253" s="128"/>
      <c r="Q253" s="128"/>
      <c r="R253" s="128"/>
      <c r="S253" s="128"/>
      <c r="T253" s="128"/>
      <c r="U253" s="128"/>
      <c r="V253" s="46"/>
      <c r="W253" s="46"/>
      <c r="X253" s="46"/>
      <c r="Y253" s="46"/>
      <c r="Z253" s="46"/>
      <c r="AA253" s="46"/>
    </row>
    <row r="254" spans="1:27" ht="39.950000000000003" customHeight="1" x14ac:dyDescent="0.45">
      <c r="A254" s="140"/>
      <c r="B254" s="152"/>
      <c r="C254" s="68">
        <v>251</v>
      </c>
      <c r="D254" s="82" t="s">
        <v>758</v>
      </c>
      <c r="E254" s="114" t="s">
        <v>478</v>
      </c>
      <c r="F254" s="51" t="s">
        <v>99</v>
      </c>
      <c r="G254" s="52" t="s">
        <v>157</v>
      </c>
      <c r="H254" s="96">
        <v>18</v>
      </c>
      <c r="I254" s="32"/>
      <c r="J254" s="38">
        <f>I254-(SUM(L254:AA254))</f>
        <v>0</v>
      </c>
      <c r="K254" s="39" t="str">
        <f t="shared" si="3"/>
        <v>OK</v>
      </c>
      <c r="L254" s="128"/>
      <c r="M254" s="128"/>
      <c r="N254" s="128"/>
      <c r="O254" s="128"/>
      <c r="P254" s="128"/>
      <c r="Q254" s="128"/>
      <c r="R254" s="128"/>
      <c r="S254" s="128"/>
      <c r="T254" s="128"/>
      <c r="U254" s="128"/>
      <c r="V254" s="46"/>
      <c r="W254" s="46"/>
      <c r="X254" s="46"/>
      <c r="Y254" s="46"/>
      <c r="Z254" s="46"/>
      <c r="AA254" s="46"/>
    </row>
    <row r="255" spans="1:27" ht="39.950000000000003" customHeight="1" x14ac:dyDescent="0.45">
      <c r="A255" s="140"/>
      <c r="B255" s="152"/>
      <c r="C255" s="67">
        <v>252</v>
      </c>
      <c r="D255" s="78" t="s">
        <v>759</v>
      </c>
      <c r="E255" s="107" t="s">
        <v>480</v>
      </c>
      <c r="F255" s="52" t="s">
        <v>383</v>
      </c>
      <c r="G255" s="52" t="s">
        <v>157</v>
      </c>
      <c r="H255" s="96">
        <v>40</v>
      </c>
      <c r="I255" s="32"/>
      <c r="J255" s="38">
        <f>I255-(SUM(L255:AA255))</f>
        <v>0</v>
      </c>
      <c r="K255" s="39" t="str">
        <f t="shared" si="3"/>
        <v>OK</v>
      </c>
      <c r="L255" s="128"/>
      <c r="M255" s="128"/>
      <c r="N255" s="128"/>
      <c r="O255" s="128"/>
      <c r="P255" s="128"/>
      <c r="Q255" s="128"/>
      <c r="R255" s="128"/>
      <c r="S255" s="128"/>
      <c r="T255" s="128"/>
      <c r="U255" s="128"/>
      <c r="V255" s="46"/>
      <c r="W255" s="46"/>
      <c r="X255" s="46"/>
      <c r="Y255" s="46"/>
      <c r="Z255" s="46"/>
      <c r="AA255" s="46"/>
    </row>
    <row r="256" spans="1:27" ht="39.950000000000003" customHeight="1" x14ac:dyDescent="0.45">
      <c r="A256" s="140"/>
      <c r="B256" s="152"/>
      <c r="C256" s="68">
        <v>253</v>
      </c>
      <c r="D256" s="83" t="s">
        <v>760</v>
      </c>
      <c r="E256" s="109" t="s">
        <v>761</v>
      </c>
      <c r="F256" s="42" t="s">
        <v>99</v>
      </c>
      <c r="G256" s="52" t="s">
        <v>157</v>
      </c>
      <c r="H256" s="96">
        <v>31.26</v>
      </c>
      <c r="I256" s="32"/>
      <c r="J256" s="38">
        <f>I256-(SUM(L256:AA256))</f>
        <v>0</v>
      </c>
      <c r="K256" s="39" t="str">
        <f t="shared" si="3"/>
        <v>OK</v>
      </c>
      <c r="L256" s="128"/>
      <c r="M256" s="128"/>
      <c r="N256" s="128"/>
      <c r="O256" s="128"/>
      <c r="P256" s="128"/>
      <c r="Q256" s="128"/>
      <c r="R256" s="128"/>
      <c r="S256" s="128"/>
      <c r="T256" s="128"/>
      <c r="U256" s="128"/>
      <c r="V256" s="46"/>
      <c r="W256" s="46"/>
      <c r="X256" s="46"/>
      <c r="Y256" s="46"/>
      <c r="Z256" s="46"/>
      <c r="AA256" s="46"/>
    </row>
    <row r="257" spans="1:27" ht="39.950000000000003" customHeight="1" x14ac:dyDescent="0.45">
      <c r="A257" s="140"/>
      <c r="B257" s="152"/>
      <c r="C257" s="68">
        <v>254</v>
      </c>
      <c r="D257" s="78" t="s">
        <v>762</v>
      </c>
      <c r="E257" s="107" t="s">
        <v>763</v>
      </c>
      <c r="F257" s="51" t="s">
        <v>99</v>
      </c>
      <c r="G257" s="52" t="s">
        <v>157</v>
      </c>
      <c r="H257" s="96">
        <v>130</v>
      </c>
      <c r="I257" s="32">
        <v>1</v>
      </c>
      <c r="J257" s="38">
        <f>I257-(SUM(L257:AA257))</f>
        <v>0</v>
      </c>
      <c r="K257" s="39" t="str">
        <f t="shared" si="3"/>
        <v>OK</v>
      </c>
      <c r="L257" s="128"/>
      <c r="M257" s="128"/>
      <c r="N257" s="128"/>
      <c r="O257" s="128"/>
      <c r="P257" s="128"/>
      <c r="Q257" s="128">
        <v>1</v>
      </c>
      <c r="R257" s="128"/>
      <c r="S257" s="128"/>
      <c r="T257" s="128"/>
      <c r="U257" s="128"/>
      <c r="V257" s="46"/>
      <c r="W257" s="46"/>
      <c r="X257" s="46"/>
      <c r="Y257" s="46"/>
      <c r="Z257" s="46"/>
      <c r="AA257" s="46"/>
    </row>
    <row r="258" spans="1:27" ht="39.950000000000003" customHeight="1" x14ac:dyDescent="0.45">
      <c r="A258" s="141"/>
      <c r="B258" s="153"/>
      <c r="C258" s="68">
        <v>255</v>
      </c>
      <c r="D258" s="78" t="s">
        <v>764</v>
      </c>
      <c r="E258" s="107" t="s">
        <v>741</v>
      </c>
      <c r="F258" s="52" t="s">
        <v>99</v>
      </c>
      <c r="G258" s="52" t="s">
        <v>157</v>
      </c>
      <c r="H258" s="96">
        <v>289.02</v>
      </c>
      <c r="I258" s="32"/>
      <c r="J258" s="38">
        <f>I258-(SUM(L258:AA258))</f>
        <v>0</v>
      </c>
      <c r="K258" s="39" t="str">
        <f t="shared" si="3"/>
        <v>OK</v>
      </c>
      <c r="L258" s="128"/>
      <c r="M258" s="128"/>
      <c r="N258" s="128"/>
      <c r="O258" s="128"/>
      <c r="P258" s="128"/>
      <c r="Q258" s="128"/>
      <c r="R258" s="128"/>
      <c r="S258" s="128"/>
      <c r="T258" s="128"/>
      <c r="U258" s="128"/>
      <c r="V258" s="46"/>
      <c r="W258" s="46"/>
      <c r="X258" s="46"/>
      <c r="Y258" s="46"/>
      <c r="Z258" s="46"/>
      <c r="AA258" s="46"/>
    </row>
    <row r="259" spans="1:27" ht="39.950000000000003" customHeight="1" x14ac:dyDescent="0.45">
      <c r="A259" s="154">
        <v>5</v>
      </c>
      <c r="B259" s="159" t="s">
        <v>514</v>
      </c>
      <c r="C259" s="66">
        <v>256</v>
      </c>
      <c r="D259" s="75" t="s">
        <v>206</v>
      </c>
      <c r="E259" s="104" t="s">
        <v>765</v>
      </c>
      <c r="F259" s="49" t="s">
        <v>207</v>
      </c>
      <c r="G259" s="49" t="s">
        <v>40</v>
      </c>
      <c r="H259" s="94">
        <v>89.46</v>
      </c>
      <c r="I259" s="32">
        <v>5</v>
      </c>
      <c r="J259" s="38">
        <f>I259-(SUM(L259:AA259))</f>
        <v>5</v>
      </c>
      <c r="K259" s="39" t="str">
        <f t="shared" si="3"/>
        <v>OK</v>
      </c>
      <c r="L259" s="128"/>
      <c r="M259" s="128"/>
      <c r="N259" s="128"/>
      <c r="O259" s="128"/>
      <c r="P259" s="128"/>
      <c r="Q259" s="128"/>
      <c r="R259" s="128"/>
      <c r="S259" s="128"/>
      <c r="T259" s="128"/>
      <c r="U259" s="128"/>
      <c r="V259" s="46"/>
      <c r="W259" s="46"/>
      <c r="X259" s="46"/>
      <c r="Y259" s="46"/>
      <c r="Z259" s="46"/>
      <c r="AA259" s="46"/>
    </row>
    <row r="260" spans="1:27" ht="39.950000000000003" customHeight="1" x14ac:dyDescent="0.45">
      <c r="A260" s="155"/>
      <c r="B260" s="157"/>
      <c r="C260" s="66">
        <v>257</v>
      </c>
      <c r="D260" s="75" t="s">
        <v>208</v>
      </c>
      <c r="E260" s="104" t="s">
        <v>766</v>
      </c>
      <c r="F260" s="49" t="s">
        <v>207</v>
      </c>
      <c r="G260" s="49" t="s">
        <v>40</v>
      </c>
      <c r="H260" s="94">
        <v>70.819999999999993</v>
      </c>
      <c r="I260" s="32">
        <v>10</v>
      </c>
      <c r="J260" s="38">
        <f>I260-(SUM(L260:AA260))</f>
        <v>10</v>
      </c>
      <c r="K260" s="39" t="str">
        <f t="shared" si="3"/>
        <v>OK</v>
      </c>
      <c r="L260" s="128"/>
      <c r="M260" s="128"/>
      <c r="N260" s="128"/>
      <c r="O260" s="128"/>
      <c r="P260" s="56"/>
      <c r="Q260" s="128"/>
      <c r="R260" s="128"/>
      <c r="S260" s="128"/>
      <c r="T260" s="128"/>
      <c r="U260" s="128"/>
      <c r="V260" s="46"/>
      <c r="W260" s="46"/>
      <c r="X260" s="46"/>
      <c r="Y260" s="46"/>
      <c r="Z260" s="46"/>
      <c r="AA260" s="46"/>
    </row>
    <row r="261" spans="1:27" ht="39.950000000000003" customHeight="1" x14ac:dyDescent="0.45">
      <c r="A261" s="155"/>
      <c r="B261" s="157"/>
      <c r="C261" s="66">
        <v>258</v>
      </c>
      <c r="D261" s="75" t="s">
        <v>209</v>
      </c>
      <c r="E261" s="104" t="s">
        <v>767</v>
      </c>
      <c r="F261" s="49" t="s">
        <v>207</v>
      </c>
      <c r="G261" s="49" t="s">
        <v>40</v>
      </c>
      <c r="H261" s="94">
        <v>64.53</v>
      </c>
      <c r="I261" s="32">
        <v>10</v>
      </c>
      <c r="J261" s="38">
        <f>I261-(SUM(L261:AA261))</f>
        <v>10</v>
      </c>
      <c r="K261" s="39" t="str">
        <f t="shared" ref="K261:K324" si="4">IF(J261&lt;0,"ATENÇÃO","OK")</f>
        <v>OK</v>
      </c>
      <c r="L261" s="128"/>
      <c r="M261" s="128"/>
      <c r="N261" s="128"/>
      <c r="O261" s="128"/>
      <c r="P261" s="128"/>
      <c r="Q261" s="128"/>
      <c r="R261" s="128"/>
      <c r="S261" s="128"/>
      <c r="T261" s="128"/>
      <c r="U261" s="128"/>
      <c r="V261" s="46"/>
      <c r="W261" s="46"/>
      <c r="X261" s="46"/>
      <c r="Y261" s="46"/>
      <c r="Z261" s="46"/>
      <c r="AA261" s="46"/>
    </row>
    <row r="262" spans="1:27" ht="39.950000000000003" customHeight="1" x14ac:dyDescent="0.45">
      <c r="A262" s="155"/>
      <c r="B262" s="157"/>
      <c r="C262" s="66">
        <v>259</v>
      </c>
      <c r="D262" s="75" t="s">
        <v>440</v>
      </c>
      <c r="E262" s="104" t="s">
        <v>768</v>
      </c>
      <c r="F262" s="49" t="s">
        <v>441</v>
      </c>
      <c r="G262" s="49" t="s">
        <v>40</v>
      </c>
      <c r="H262" s="94">
        <v>17.649999999999999</v>
      </c>
      <c r="I262" s="32">
        <v>40</v>
      </c>
      <c r="J262" s="38">
        <f>I262-(SUM(L262:AA262))</f>
        <v>30</v>
      </c>
      <c r="K262" s="39" t="str">
        <f t="shared" si="4"/>
        <v>OK</v>
      </c>
      <c r="L262" s="128"/>
      <c r="M262" s="128"/>
      <c r="N262" s="128">
        <v>10</v>
      </c>
      <c r="O262" s="128"/>
      <c r="P262" s="128"/>
      <c r="Q262" s="128"/>
      <c r="R262" s="128"/>
      <c r="S262" s="128"/>
      <c r="T262" s="128"/>
      <c r="U262" s="128"/>
      <c r="V262" s="46"/>
      <c r="W262" s="46"/>
      <c r="X262" s="46"/>
      <c r="Y262" s="46"/>
      <c r="Z262" s="46"/>
      <c r="AA262" s="46"/>
    </row>
    <row r="263" spans="1:27" ht="39.950000000000003" customHeight="1" x14ac:dyDescent="0.45">
      <c r="A263" s="155"/>
      <c r="B263" s="157"/>
      <c r="C263" s="66">
        <v>260</v>
      </c>
      <c r="D263" s="75" t="s">
        <v>210</v>
      </c>
      <c r="E263" s="104" t="s">
        <v>769</v>
      </c>
      <c r="F263" s="49" t="s">
        <v>211</v>
      </c>
      <c r="G263" s="49" t="s">
        <v>40</v>
      </c>
      <c r="H263" s="94">
        <v>11.16</v>
      </c>
      <c r="I263" s="32">
        <v>10</v>
      </c>
      <c r="J263" s="38">
        <f>I263-(SUM(L263:AA263))</f>
        <v>0</v>
      </c>
      <c r="K263" s="39" t="str">
        <f t="shared" si="4"/>
        <v>OK</v>
      </c>
      <c r="L263" s="128"/>
      <c r="M263" s="128"/>
      <c r="N263" s="128">
        <v>10</v>
      </c>
      <c r="O263" s="128"/>
      <c r="P263" s="128"/>
      <c r="Q263" s="128"/>
      <c r="R263" s="128"/>
      <c r="S263" s="128"/>
      <c r="T263" s="128"/>
      <c r="U263" s="128"/>
      <c r="V263" s="46"/>
      <c r="W263" s="46"/>
      <c r="X263" s="46"/>
      <c r="Y263" s="46"/>
      <c r="Z263" s="46"/>
      <c r="AA263" s="46"/>
    </row>
    <row r="264" spans="1:27" ht="39.950000000000003" customHeight="1" x14ac:dyDescent="0.45">
      <c r="A264" s="155"/>
      <c r="B264" s="157"/>
      <c r="C264" s="66">
        <v>261</v>
      </c>
      <c r="D264" s="75" t="s">
        <v>212</v>
      </c>
      <c r="E264" s="104" t="s">
        <v>769</v>
      </c>
      <c r="F264" s="49" t="s">
        <v>211</v>
      </c>
      <c r="G264" s="49" t="s">
        <v>40</v>
      </c>
      <c r="H264" s="94">
        <v>3.86</v>
      </c>
      <c r="I264" s="32">
        <v>20</v>
      </c>
      <c r="J264" s="38">
        <f>I264-(SUM(L264:AA264))</f>
        <v>20</v>
      </c>
      <c r="K264" s="39" t="str">
        <f t="shared" si="4"/>
        <v>OK</v>
      </c>
      <c r="L264" s="128"/>
      <c r="M264" s="128"/>
      <c r="N264" s="128"/>
      <c r="O264" s="128"/>
      <c r="P264" s="128"/>
      <c r="Q264" s="128"/>
      <c r="R264" s="128"/>
      <c r="S264" s="128"/>
      <c r="T264" s="128"/>
      <c r="U264" s="128"/>
      <c r="V264" s="46"/>
      <c r="W264" s="46"/>
      <c r="X264" s="46"/>
      <c r="Y264" s="46"/>
      <c r="Z264" s="46"/>
      <c r="AA264" s="46"/>
    </row>
    <row r="265" spans="1:27" ht="39.950000000000003" customHeight="1" x14ac:dyDescent="0.45">
      <c r="A265" s="155"/>
      <c r="B265" s="157"/>
      <c r="C265" s="66">
        <v>262</v>
      </c>
      <c r="D265" s="75" t="s">
        <v>213</v>
      </c>
      <c r="E265" s="104" t="s">
        <v>770</v>
      </c>
      <c r="F265" s="49" t="s">
        <v>207</v>
      </c>
      <c r="G265" s="49" t="s">
        <v>40</v>
      </c>
      <c r="H265" s="94">
        <v>64.16</v>
      </c>
      <c r="I265" s="32">
        <v>10</v>
      </c>
      <c r="J265" s="38">
        <f>I265-(SUM(L265:AA265))</f>
        <v>10</v>
      </c>
      <c r="K265" s="39" t="str">
        <f t="shared" si="4"/>
        <v>OK</v>
      </c>
      <c r="L265" s="128"/>
      <c r="M265" s="128"/>
      <c r="N265" s="128"/>
      <c r="O265" s="128"/>
      <c r="P265" s="128"/>
      <c r="Q265" s="128"/>
      <c r="R265" s="128"/>
      <c r="S265" s="128"/>
      <c r="T265" s="128"/>
      <c r="U265" s="128"/>
      <c r="V265" s="46"/>
      <c r="W265" s="46"/>
      <c r="X265" s="46"/>
      <c r="Y265" s="46"/>
      <c r="Z265" s="46"/>
      <c r="AA265" s="46"/>
    </row>
    <row r="266" spans="1:27" ht="39.950000000000003" customHeight="1" x14ac:dyDescent="0.45">
      <c r="A266" s="155"/>
      <c r="B266" s="157"/>
      <c r="C266" s="66">
        <v>263</v>
      </c>
      <c r="D266" s="77" t="s">
        <v>214</v>
      </c>
      <c r="E266" s="106" t="s">
        <v>771</v>
      </c>
      <c r="F266" s="49" t="s">
        <v>207</v>
      </c>
      <c r="G266" s="49" t="s">
        <v>40</v>
      </c>
      <c r="H266" s="94">
        <v>78.599999999999994</v>
      </c>
      <c r="I266" s="32">
        <v>10</v>
      </c>
      <c r="J266" s="38">
        <f>I266-(SUM(L266:AA266))</f>
        <v>10</v>
      </c>
      <c r="K266" s="39" t="str">
        <f t="shared" si="4"/>
        <v>OK</v>
      </c>
      <c r="L266" s="128"/>
      <c r="M266" s="128"/>
      <c r="N266" s="128"/>
      <c r="O266" s="128"/>
      <c r="P266" s="128"/>
      <c r="Q266" s="128"/>
      <c r="R266" s="128"/>
      <c r="S266" s="128"/>
      <c r="T266" s="128"/>
      <c r="U266" s="128"/>
      <c r="V266" s="46"/>
      <c r="W266" s="46"/>
      <c r="X266" s="46"/>
      <c r="Y266" s="46"/>
      <c r="Z266" s="46"/>
      <c r="AA266" s="46"/>
    </row>
    <row r="267" spans="1:27" ht="39.950000000000003" customHeight="1" x14ac:dyDescent="0.45">
      <c r="A267" s="155"/>
      <c r="B267" s="157"/>
      <c r="C267" s="66">
        <v>264</v>
      </c>
      <c r="D267" s="75" t="s">
        <v>215</v>
      </c>
      <c r="E267" s="104" t="s">
        <v>772</v>
      </c>
      <c r="F267" s="49" t="s">
        <v>211</v>
      </c>
      <c r="G267" s="49" t="s">
        <v>40</v>
      </c>
      <c r="H267" s="94">
        <v>10.4</v>
      </c>
      <c r="I267" s="32">
        <v>10</v>
      </c>
      <c r="J267" s="38">
        <f>I267-(SUM(L267:AA267))</f>
        <v>10</v>
      </c>
      <c r="K267" s="39" t="str">
        <f t="shared" si="4"/>
        <v>OK</v>
      </c>
      <c r="L267" s="128"/>
      <c r="M267" s="128"/>
      <c r="N267" s="128"/>
      <c r="O267" s="128"/>
      <c r="P267" s="56"/>
      <c r="Q267" s="128"/>
      <c r="R267" s="128"/>
      <c r="S267" s="128"/>
      <c r="T267" s="128"/>
      <c r="U267" s="128"/>
      <c r="V267" s="46"/>
      <c r="W267" s="46"/>
      <c r="X267" s="46"/>
      <c r="Y267" s="46"/>
      <c r="Z267" s="46"/>
      <c r="AA267" s="46"/>
    </row>
    <row r="268" spans="1:27" ht="39.950000000000003" customHeight="1" x14ac:dyDescent="0.45">
      <c r="A268" s="155"/>
      <c r="B268" s="157"/>
      <c r="C268" s="66">
        <v>265</v>
      </c>
      <c r="D268" s="75" t="s">
        <v>216</v>
      </c>
      <c r="E268" s="104" t="s">
        <v>773</v>
      </c>
      <c r="F268" s="49" t="s">
        <v>211</v>
      </c>
      <c r="G268" s="49" t="s">
        <v>40</v>
      </c>
      <c r="H268" s="94">
        <v>17.88</v>
      </c>
      <c r="I268" s="32">
        <v>10</v>
      </c>
      <c r="J268" s="38">
        <f>I268-(SUM(L268:AA268))</f>
        <v>10</v>
      </c>
      <c r="K268" s="39" t="str">
        <f t="shared" si="4"/>
        <v>OK</v>
      </c>
      <c r="L268" s="128"/>
      <c r="M268" s="128"/>
      <c r="N268" s="128"/>
      <c r="O268" s="128"/>
      <c r="P268" s="56"/>
      <c r="Q268" s="128"/>
      <c r="R268" s="128"/>
      <c r="S268" s="128"/>
      <c r="T268" s="128"/>
      <c r="U268" s="128"/>
      <c r="V268" s="46"/>
      <c r="W268" s="46"/>
      <c r="X268" s="46"/>
      <c r="Y268" s="46"/>
      <c r="Z268" s="46"/>
      <c r="AA268" s="46"/>
    </row>
    <row r="269" spans="1:27" ht="39.950000000000003" customHeight="1" x14ac:dyDescent="0.45">
      <c r="A269" s="155"/>
      <c r="B269" s="157"/>
      <c r="C269" s="66">
        <v>266</v>
      </c>
      <c r="D269" s="75" t="s">
        <v>217</v>
      </c>
      <c r="E269" s="104" t="s">
        <v>774</v>
      </c>
      <c r="F269" s="49" t="s">
        <v>211</v>
      </c>
      <c r="G269" s="49" t="s">
        <v>40</v>
      </c>
      <c r="H269" s="94">
        <v>21.53</v>
      </c>
      <c r="I269" s="32">
        <v>20</v>
      </c>
      <c r="J269" s="38">
        <f>I269-(SUM(L269:AA269))</f>
        <v>15</v>
      </c>
      <c r="K269" s="39" t="str">
        <f t="shared" si="4"/>
        <v>OK</v>
      </c>
      <c r="L269" s="128"/>
      <c r="M269" s="128"/>
      <c r="N269" s="128">
        <v>5</v>
      </c>
      <c r="O269" s="128"/>
      <c r="P269" s="128"/>
      <c r="Q269" s="128"/>
      <c r="R269" s="128"/>
      <c r="S269" s="128"/>
      <c r="T269" s="128"/>
      <c r="U269" s="128"/>
      <c r="V269" s="46"/>
      <c r="W269" s="46"/>
      <c r="X269" s="46"/>
      <c r="Y269" s="46"/>
      <c r="Z269" s="46"/>
      <c r="AA269" s="46"/>
    </row>
    <row r="270" spans="1:27" ht="39.950000000000003" customHeight="1" x14ac:dyDescent="0.45">
      <c r="A270" s="155"/>
      <c r="B270" s="157"/>
      <c r="C270" s="66">
        <v>267</v>
      </c>
      <c r="D270" s="75" t="s">
        <v>218</v>
      </c>
      <c r="E270" s="104" t="s">
        <v>775</v>
      </c>
      <c r="F270" s="49" t="s">
        <v>35</v>
      </c>
      <c r="G270" s="49" t="s">
        <v>40</v>
      </c>
      <c r="H270" s="94">
        <v>22.76</v>
      </c>
      <c r="I270" s="32">
        <v>30</v>
      </c>
      <c r="J270" s="38">
        <f>I270-(SUM(L270:AA270))</f>
        <v>30</v>
      </c>
      <c r="K270" s="39" t="str">
        <f t="shared" si="4"/>
        <v>OK</v>
      </c>
      <c r="L270" s="128"/>
      <c r="M270" s="128"/>
      <c r="N270" s="128"/>
      <c r="O270" s="128"/>
      <c r="P270" s="128"/>
      <c r="Q270" s="128"/>
      <c r="R270" s="128"/>
      <c r="S270" s="128"/>
      <c r="T270" s="128"/>
      <c r="U270" s="128"/>
      <c r="V270" s="46"/>
      <c r="W270" s="46"/>
      <c r="X270" s="46"/>
      <c r="Y270" s="46"/>
      <c r="Z270" s="46"/>
      <c r="AA270" s="46"/>
    </row>
    <row r="271" spans="1:27" ht="39.950000000000003" customHeight="1" x14ac:dyDescent="0.45">
      <c r="A271" s="155"/>
      <c r="B271" s="157"/>
      <c r="C271" s="66">
        <v>268</v>
      </c>
      <c r="D271" s="75" t="s">
        <v>219</v>
      </c>
      <c r="E271" s="104" t="s">
        <v>776</v>
      </c>
      <c r="F271" s="49" t="s">
        <v>35</v>
      </c>
      <c r="G271" s="49" t="s">
        <v>40</v>
      </c>
      <c r="H271" s="94">
        <v>5.43</v>
      </c>
      <c r="I271" s="32">
        <v>2</v>
      </c>
      <c r="J271" s="38">
        <f>I271-(SUM(L271:AA271))</f>
        <v>0</v>
      </c>
      <c r="K271" s="39" t="str">
        <f t="shared" si="4"/>
        <v>OK</v>
      </c>
      <c r="L271" s="128"/>
      <c r="M271" s="128"/>
      <c r="N271" s="128">
        <v>2</v>
      </c>
      <c r="O271" s="128"/>
      <c r="P271" s="128"/>
      <c r="Q271" s="128"/>
      <c r="R271" s="128"/>
      <c r="S271" s="128"/>
      <c r="T271" s="128"/>
      <c r="U271" s="128"/>
      <c r="V271" s="46"/>
      <c r="W271" s="46"/>
      <c r="X271" s="46"/>
      <c r="Y271" s="46"/>
      <c r="Z271" s="46"/>
      <c r="AA271" s="46"/>
    </row>
    <row r="272" spans="1:27" ht="39.950000000000003" customHeight="1" x14ac:dyDescent="0.45">
      <c r="A272" s="155"/>
      <c r="B272" s="157"/>
      <c r="C272" s="66">
        <v>269</v>
      </c>
      <c r="D272" s="75" t="s">
        <v>220</v>
      </c>
      <c r="E272" s="104" t="s">
        <v>777</v>
      </c>
      <c r="F272" s="49" t="s">
        <v>221</v>
      </c>
      <c r="G272" s="49" t="s">
        <v>40</v>
      </c>
      <c r="H272" s="94">
        <v>24.65</v>
      </c>
      <c r="I272" s="32">
        <v>30</v>
      </c>
      <c r="J272" s="38">
        <f>I272-(SUM(L272:AA272))</f>
        <v>30</v>
      </c>
      <c r="K272" s="39" t="str">
        <f t="shared" si="4"/>
        <v>OK</v>
      </c>
      <c r="L272" s="128"/>
      <c r="M272" s="128"/>
      <c r="N272" s="128"/>
      <c r="O272" s="128"/>
      <c r="P272" s="128"/>
      <c r="Q272" s="128"/>
      <c r="R272" s="128"/>
      <c r="S272" s="128"/>
      <c r="T272" s="128"/>
      <c r="U272" s="128"/>
      <c r="V272" s="46"/>
      <c r="W272" s="46"/>
      <c r="X272" s="46"/>
      <c r="Y272" s="46"/>
      <c r="Z272" s="46"/>
      <c r="AA272" s="46"/>
    </row>
    <row r="273" spans="1:27" ht="39.950000000000003" customHeight="1" x14ac:dyDescent="0.45">
      <c r="A273" s="155"/>
      <c r="B273" s="157"/>
      <c r="C273" s="66">
        <v>270</v>
      </c>
      <c r="D273" s="75" t="s">
        <v>222</v>
      </c>
      <c r="E273" s="104" t="s">
        <v>778</v>
      </c>
      <c r="F273" s="49" t="s">
        <v>221</v>
      </c>
      <c r="G273" s="49" t="s">
        <v>40</v>
      </c>
      <c r="H273" s="94">
        <v>21.03</v>
      </c>
      <c r="I273" s="32"/>
      <c r="J273" s="38">
        <f>I273-(SUM(L273:AA273))</f>
        <v>0</v>
      </c>
      <c r="K273" s="39" t="str">
        <f t="shared" si="4"/>
        <v>OK</v>
      </c>
      <c r="L273" s="128"/>
      <c r="M273" s="128"/>
      <c r="N273" s="128"/>
      <c r="O273" s="128"/>
      <c r="P273" s="128"/>
      <c r="Q273" s="128"/>
      <c r="R273" s="128"/>
      <c r="S273" s="128"/>
      <c r="T273" s="128"/>
      <c r="U273" s="128"/>
      <c r="V273" s="46"/>
      <c r="W273" s="46"/>
      <c r="X273" s="46"/>
      <c r="Y273" s="46"/>
      <c r="Z273" s="46"/>
      <c r="AA273" s="46"/>
    </row>
    <row r="274" spans="1:27" ht="39.950000000000003" customHeight="1" x14ac:dyDescent="0.45">
      <c r="A274" s="155"/>
      <c r="B274" s="157"/>
      <c r="C274" s="66">
        <v>271</v>
      </c>
      <c r="D274" s="75" t="s">
        <v>223</v>
      </c>
      <c r="E274" s="104" t="s">
        <v>779</v>
      </c>
      <c r="F274" s="49" t="s">
        <v>44</v>
      </c>
      <c r="G274" s="49" t="s">
        <v>40</v>
      </c>
      <c r="H274" s="94">
        <v>3.57</v>
      </c>
      <c r="I274" s="32">
        <v>10</v>
      </c>
      <c r="J274" s="38">
        <f>I274-(SUM(L274:AA274))</f>
        <v>6</v>
      </c>
      <c r="K274" s="39" t="str">
        <f t="shared" si="4"/>
        <v>OK</v>
      </c>
      <c r="L274" s="128"/>
      <c r="M274" s="128"/>
      <c r="N274" s="128">
        <v>4</v>
      </c>
      <c r="O274" s="128"/>
      <c r="P274" s="128"/>
      <c r="Q274" s="128"/>
      <c r="R274" s="128"/>
      <c r="S274" s="128"/>
      <c r="T274" s="128"/>
      <c r="U274" s="128"/>
      <c r="V274" s="46"/>
      <c r="W274" s="46"/>
      <c r="X274" s="46"/>
      <c r="Y274" s="46"/>
      <c r="Z274" s="46"/>
      <c r="AA274" s="46"/>
    </row>
    <row r="275" spans="1:27" ht="39.950000000000003" customHeight="1" x14ac:dyDescent="0.45">
      <c r="A275" s="155"/>
      <c r="B275" s="157"/>
      <c r="C275" s="66">
        <v>272</v>
      </c>
      <c r="D275" s="75" t="s">
        <v>224</v>
      </c>
      <c r="E275" s="104" t="s">
        <v>780</v>
      </c>
      <c r="F275" s="49" t="s">
        <v>35</v>
      </c>
      <c r="G275" s="49" t="s">
        <v>40</v>
      </c>
      <c r="H275" s="94">
        <v>53.86</v>
      </c>
      <c r="I275" s="32">
        <v>20</v>
      </c>
      <c r="J275" s="38">
        <f>I275-(SUM(L275:AA275))</f>
        <v>20</v>
      </c>
      <c r="K275" s="39" t="str">
        <f t="shared" si="4"/>
        <v>OK</v>
      </c>
      <c r="L275" s="128"/>
      <c r="M275" s="128"/>
      <c r="N275" s="128"/>
      <c r="O275" s="128"/>
      <c r="P275" s="128"/>
      <c r="Q275" s="128"/>
      <c r="R275" s="128"/>
      <c r="S275" s="128"/>
      <c r="T275" s="128"/>
      <c r="U275" s="128"/>
      <c r="V275" s="46"/>
      <c r="W275" s="46"/>
      <c r="X275" s="46"/>
      <c r="Y275" s="46"/>
      <c r="Z275" s="46"/>
      <c r="AA275" s="46"/>
    </row>
    <row r="276" spans="1:27" ht="39.950000000000003" customHeight="1" x14ac:dyDescent="0.45">
      <c r="A276" s="155"/>
      <c r="B276" s="157"/>
      <c r="C276" s="66">
        <v>273</v>
      </c>
      <c r="D276" s="75" t="s">
        <v>485</v>
      </c>
      <c r="E276" s="104" t="s">
        <v>781</v>
      </c>
      <c r="F276" s="49" t="s">
        <v>35</v>
      </c>
      <c r="G276" s="49" t="s">
        <v>40</v>
      </c>
      <c r="H276" s="94">
        <v>0.98</v>
      </c>
      <c r="I276" s="32">
        <v>300</v>
      </c>
      <c r="J276" s="38">
        <f>I276-(SUM(L276:AA276))</f>
        <v>300</v>
      </c>
      <c r="K276" s="39" t="str">
        <f t="shared" si="4"/>
        <v>OK</v>
      </c>
      <c r="L276" s="128"/>
      <c r="M276" s="128"/>
      <c r="N276" s="128"/>
      <c r="O276" s="128"/>
      <c r="P276" s="128"/>
      <c r="Q276" s="128"/>
      <c r="R276" s="128"/>
      <c r="S276" s="128"/>
      <c r="T276" s="128"/>
      <c r="U276" s="128"/>
      <c r="V276" s="46"/>
      <c r="W276" s="46"/>
      <c r="X276" s="46"/>
      <c r="Y276" s="46"/>
      <c r="Z276" s="46"/>
      <c r="AA276" s="46"/>
    </row>
    <row r="277" spans="1:27" ht="39.950000000000003" customHeight="1" x14ac:dyDescent="0.45">
      <c r="A277" s="155"/>
      <c r="B277" s="157"/>
      <c r="C277" s="66">
        <v>274</v>
      </c>
      <c r="D277" s="77" t="s">
        <v>782</v>
      </c>
      <c r="E277" s="106" t="s">
        <v>783</v>
      </c>
      <c r="F277" s="49" t="s">
        <v>35</v>
      </c>
      <c r="G277" s="49" t="s">
        <v>40</v>
      </c>
      <c r="H277" s="94">
        <v>0.86</v>
      </c>
      <c r="I277" s="32"/>
      <c r="J277" s="38">
        <f>I277-(SUM(L277:AA277))</f>
        <v>0</v>
      </c>
      <c r="K277" s="39" t="str">
        <f t="shared" si="4"/>
        <v>OK</v>
      </c>
      <c r="L277" s="128"/>
      <c r="M277" s="128"/>
      <c r="N277" s="128"/>
      <c r="O277" s="128"/>
      <c r="P277" s="128"/>
      <c r="Q277" s="128"/>
      <c r="R277" s="128"/>
      <c r="S277" s="128"/>
      <c r="T277" s="128"/>
      <c r="U277" s="128"/>
      <c r="V277" s="46"/>
      <c r="W277" s="46"/>
      <c r="X277" s="46"/>
      <c r="Y277" s="46"/>
      <c r="Z277" s="46"/>
      <c r="AA277" s="46"/>
    </row>
    <row r="278" spans="1:27" ht="39.950000000000003" customHeight="1" x14ac:dyDescent="0.45">
      <c r="A278" s="155"/>
      <c r="B278" s="157"/>
      <c r="C278" s="66">
        <v>275</v>
      </c>
      <c r="D278" s="75" t="s">
        <v>225</v>
      </c>
      <c r="E278" s="104" t="s">
        <v>784</v>
      </c>
      <c r="F278" s="49" t="s">
        <v>221</v>
      </c>
      <c r="G278" s="49" t="s">
        <v>40</v>
      </c>
      <c r="H278" s="94">
        <v>102.73</v>
      </c>
      <c r="I278" s="32">
        <v>51</v>
      </c>
      <c r="J278" s="38">
        <f>I278-(SUM(L278:AA278))</f>
        <v>51</v>
      </c>
      <c r="K278" s="39" t="str">
        <f t="shared" si="4"/>
        <v>OK</v>
      </c>
      <c r="L278" s="128"/>
      <c r="M278" s="128"/>
      <c r="N278" s="128"/>
      <c r="O278" s="128"/>
      <c r="P278" s="128"/>
      <c r="Q278" s="128"/>
      <c r="R278" s="128"/>
      <c r="S278" s="128"/>
      <c r="T278" s="128"/>
      <c r="U278" s="128"/>
      <c r="V278" s="46"/>
      <c r="W278" s="46"/>
      <c r="X278" s="46"/>
      <c r="Y278" s="46"/>
      <c r="Z278" s="46"/>
      <c r="AA278" s="46"/>
    </row>
    <row r="279" spans="1:27" ht="39.950000000000003" customHeight="1" x14ac:dyDescent="0.45">
      <c r="A279" s="155"/>
      <c r="B279" s="157"/>
      <c r="C279" s="66">
        <v>276</v>
      </c>
      <c r="D279" s="77" t="s">
        <v>486</v>
      </c>
      <c r="E279" s="106" t="s">
        <v>785</v>
      </c>
      <c r="F279" s="47" t="s">
        <v>487</v>
      </c>
      <c r="G279" s="50" t="s">
        <v>40</v>
      </c>
      <c r="H279" s="97">
        <v>21.77</v>
      </c>
      <c r="I279" s="32">
        <v>20</v>
      </c>
      <c r="J279" s="38">
        <f>I279-(SUM(L279:AA279))</f>
        <v>0</v>
      </c>
      <c r="K279" s="39" t="str">
        <f t="shared" si="4"/>
        <v>OK</v>
      </c>
      <c r="L279" s="128"/>
      <c r="M279" s="128"/>
      <c r="N279" s="128">
        <v>20</v>
      </c>
      <c r="O279" s="128"/>
      <c r="P279" s="128"/>
      <c r="Q279" s="128"/>
      <c r="R279" s="128"/>
      <c r="S279" s="128"/>
      <c r="T279" s="128"/>
      <c r="U279" s="128"/>
      <c r="V279" s="46"/>
      <c r="W279" s="46"/>
      <c r="X279" s="46"/>
      <c r="Y279" s="46"/>
      <c r="Z279" s="46"/>
      <c r="AA279" s="46"/>
    </row>
    <row r="280" spans="1:27" ht="39.950000000000003" customHeight="1" x14ac:dyDescent="0.45">
      <c r="A280" s="155"/>
      <c r="B280" s="157"/>
      <c r="C280" s="66">
        <v>277</v>
      </c>
      <c r="D280" s="75" t="s">
        <v>226</v>
      </c>
      <c r="E280" s="104" t="s">
        <v>786</v>
      </c>
      <c r="F280" s="49" t="s">
        <v>35</v>
      </c>
      <c r="G280" s="49" t="s">
        <v>40</v>
      </c>
      <c r="H280" s="94">
        <v>6.09</v>
      </c>
      <c r="I280" s="32"/>
      <c r="J280" s="38">
        <f>I280-(SUM(L280:AA280))</f>
        <v>0</v>
      </c>
      <c r="K280" s="39" t="str">
        <f t="shared" si="4"/>
        <v>OK</v>
      </c>
      <c r="L280" s="128"/>
      <c r="M280" s="128"/>
      <c r="N280" s="128"/>
      <c r="O280" s="128"/>
      <c r="P280" s="128"/>
      <c r="Q280" s="128"/>
      <c r="R280" s="128"/>
      <c r="S280" s="128"/>
      <c r="T280" s="128"/>
      <c r="U280" s="128"/>
      <c r="V280" s="46"/>
      <c r="W280" s="46"/>
      <c r="X280" s="46"/>
      <c r="Y280" s="46"/>
      <c r="Z280" s="46"/>
      <c r="AA280" s="46"/>
    </row>
    <row r="281" spans="1:27" ht="39.950000000000003" customHeight="1" x14ac:dyDescent="0.45">
      <c r="A281" s="155"/>
      <c r="B281" s="157"/>
      <c r="C281" s="66">
        <v>278</v>
      </c>
      <c r="D281" s="75" t="s">
        <v>227</v>
      </c>
      <c r="E281" s="104" t="s">
        <v>787</v>
      </c>
      <c r="F281" s="49" t="s">
        <v>228</v>
      </c>
      <c r="G281" s="49" t="s">
        <v>40</v>
      </c>
      <c r="H281" s="94">
        <v>6.12</v>
      </c>
      <c r="I281" s="32"/>
      <c r="J281" s="38">
        <f>I281-(SUM(L281:AA281))</f>
        <v>0</v>
      </c>
      <c r="K281" s="39" t="str">
        <f t="shared" si="4"/>
        <v>OK</v>
      </c>
      <c r="L281" s="128"/>
      <c r="M281" s="128"/>
      <c r="N281" s="128"/>
      <c r="O281" s="128"/>
      <c r="P281" s="128"/>
      <c r="Q281" s="128"/>
      <c r="R281" s="128"/>
      <c r="S281" s="128"/>
      <c r="T281" s="128"/>
      <c r="U281" s="128"/>
      <c r="V281" s="46"/>
      <c r="W281" s="46"/>
      <c r="X281" s="46"/>
      <c r="Y281" s="46"/>
      <c r="Z281" s="46"/>
      <c r="AA281" s="46"/>
    </row>
    <row r="282" spans="1:27" ht="39.950000000000003" customHeight="1" x14ac:dyDescent="0.45">
      <c r="A282" s="155"/>
      <c r="B282" s="157"/>
      <c r="C282" s="63">
        <v>279</v>
      </c>
      <c r="D282" s="75" t="s">
        <v>229</v>
      </c>
      <c r="E282" s="104" t="s">
        <v>788</v>
      </c>
      <c r="F282" s="49" t="s">
        <v>99</v>
      </c>
      <c r="G282" s="49" t="s">
        <v>40</v>
      </c>
      <c r="H282" s="94">
        <v>61.71</v>
      </c>
      <c r="I282" s="32">
        <v>30</v>
      </c>
      <c r="J282" s="38">
        <f>I282-(SUM(L282:AA282))</f>
        <v>30</v>
      </c>
      <c r="K282" s="39" t="str">
        <f t="shared" si="4"/>
        <v>OK</v>
      </c>
      <c r="L282" s="128"/>
      <c r="M282" s="128"/>
      <c r="N282" s="128"/>
      <c r="O282" s="128"/>
      <c r="P282" s="128"/>
      <c r="Q282" s="128"/>
      <c r="R282" s="128"/>
      <c r="S282" s="128"/>
      <c r="T282" s="128"/>
      <c r="U282" s="128"/>
      <c r="V282" s="46"/>
      <c r="W282" s="46"/>
      <c r="X282" s="46"/>
      <c r="Y282" s="46"/>
      <c r="Z282" s="46"/>
      <c r="AA282" s="46"/>
    </row>
    <row r="283" spans="1:27" ht="39.950000000000003" customHeight="1" x14ac:dyDescent="0.45">
      <c r="A283" s="155"/>
      <c r="B283" s="157"/>
      <c r="C283" s="63">
        <v>280</v>
      </c>
      <c r="D283" s="75" t="s">
        <v>230</v>
      </c>
      <c r="E283" s="104" t="s">
        <v>789</v>
      </c>
      <c r="F283" s="49" t="s">
        <v>99</v>
      </c>
      <c r="G283" s="49" t="s">
        <v>40</v>
      </c>
      <c r="H283" s="94">
        <v>80.81</v>
      </c>
      <c r="I283" s="32">
        <v>30</v>
      </c>
      <c r="J283" s="38">
        <f>I283-(SUM(L283:AA283))</f>
        <v>30</v>
      </c>
      <c r="K283" s="39" t="str">
        <f t="shared" si="4"/>
        <v>OK</v>
      </c>
      <c r="L283" s="128"/>
      <c r="M283" s="128"/>
      <c r="N283" s="128"/>
      <c r="O283" s="128"/>
      <c r="P283" s="128"/>
      <c r="Q283" s="128"/>
      <c r="R283" s="128"/>
      <c r="S283" s="128"/>
      <c r="T283" s="128"/>
      <c r="U283" s="128"/>
      <c r="V283" s="46"/>
      <c r="W283" s="46"/>
      <c r="X283" s="46"/>
      <c r="Y283" s="46"/>
      <c r="Z283" s="46"/>
      <c r="AA283" s="46"/>
    </row>
    <row r="284" spans="1:27" ht="39.950000000000003" customHeight="1" x14ac:dyDescent="0.45">
      <c r="A284" s="155"/>
      <c r="B284" s="157"/>
      <c r="C284" s="66">
        <v>281</v>
      </c>
      <c r="D284" s="75" t="s">
        <v>231</v>
      </c>
      <c r="E284" s="104" t="s">
        <v>790</v>
      </c>
      <c r="F284" s="49" t="s">
        <v>99</v>
      </c>
      <c r="G284" s="49" t="s">
        <v>40</v>
      </c>
      <c r="H284" s="94">
        <v>101.84</v>
      </c>
      <c r="I284" s="32">
        <v>40</v>
      </c>
      <c r="J284" s="38">
        <f>I284-(SUM(L284:AA284))</f>
        <v>40</v>
      </c>
      <c r="K284" s="39" t="str">
        <f t="shared" si="4"/>
        <v>OK</v>
      </c>
      <c r="L284" s="128"/>
      <c r="M284" s="128"/>
      <c r="N284" s="128"/>
      <c r="O284" s="128"/>
      <c r="P284" s="128"/>
      <c r="Q284" s="128"/>
      <c r="R284" s="128"/>
      <c r="S284" s="128"/>
      <c r="T284" s="128"/>
      <c r="U284" s="128"/>
      <c r="V284" s="46"/>
      <c r="W284" s="46"/>
      <c r="X284" s="46"/>
      <c r="Y284" s="46"/>
      <c r="Z284" s="46"/>
      <c r="AA284" s="46"/>
    </row>
    <row r="285" spans="1:27" ht="39.950000000000003" customHeight="1" x14ac:dyDescent="0.45">
      <c r="A285" s="155"/>
      <c r="B285" s="157"/>
      <c r="C285" s="66">
        <v>282</v>
      </c>
      <c r="D285" s="75" t="s">
        <v>791</v>
      </c>
      <c r="E285" s="104" t="s">
        <v>792</v>
      </c>
      <c r="F285" s="50" t="s">
        <v>793</v>
      </c>
      <c r="G285" s="50" t="s">
        <v>40</v>
      </c>
      <c r="H285" s="93">
        <v>8.51</v>
      </c>
      <c r="I285" s="32"/>
      <c r="J285" s="38">
        <f>I285-(SUM(L285:AA285))</f>
        <v>0</v>
      </c>
      <c r="K285" s="39" t="str">
        <f t="shared" si="4"/>
        <v>OK</v>
      </c>
      <c r="L285" s="128"/>
      <c r="M285" s="128"/>
      <c r="N285" s="128"/>
      <c r="O285" s="128"/>
      <c r="P285" s="128"/>
      <c r="Q285" s="128"/>
      <c r="R285" s="128"/>
      <c r="S285" s="128"/>
      <c r="T285" s="128"/>
      <c r="U285" s="128"/>
      <c r="V285" s="46"/>
      <c r="W285" s="46"/>
      <c r="X285" s="46"/>
      <c r="Y285" s="46"/>
      <c r="Z285" s="46"/>
      <c r="AA285" s="46"/>
    </row>
    <row r="286" spans="1:27" ht="39.950000000000003" customHeight="1" x14ac:dyDescent="0.45">
      <c r="A286" s="155"/>
      <c r="B286" s="157"/>
      <c r="C286" s="66">
        <v>283</v>
      </c>
      <c r="D286" s="75" t="s">
        <v>794</v>
      </c>
      <c r="E286" s="104" t="s">
        <v>795</v>
      </c>
      <c r="F286" s="50" t="s">
        <v>441</v>
      </c>
      <c r="G286" s="50" t="s">
        <v>40</v>
      </c>
      <c r="H286" s="93">
        <v>23.2</v>
      </c>
      <c r="I286" s="32"/>
      <c r="J286" s="38">
        <f>I286-(SUM(L286:AA286))</f>
        <v>0</v>
      </c>
      <c r="K286" s="39" t="str">
        <f t="shared" si="4"/>
        <v>OK</v>
      </c>
      <c r="L286" s="128"/>
      <c r="M286" s="128"/>
      <c r="N286" s="128"/>
      <c r="O286" s="128"/>
      <c r="P286" s="128"/>
      <c r="Q286" s="128"/>
      <c r="R286" s="128"/>
      <c r="S286" s="128"/>
      <c r="T286" s="128"/>
      <c r="U286" s="128"/>
      <c r="V286" s="46"/>
      <c r="W286" s="46"/>
      <c r="X286" s="46"/>
      <c r="Y286" s="46"/>
      <c r="Z286" s="46"/>
      <c r="AA286" s="46"/>
    </row>
    <row r="287" spans="1:27" ht="39.950000000000003" customHeight="1" x14ac:dyDescent="0.45">
      <c r="A287" s="155"/>
      <c r="B287" s="157"/>
      <c r="C287" s="66">
        <v>284</v>
      </c>
      <c r="D287" s="75" t="s">
        <v>796</v>
      </c>
      <c r="E287" s="104" t="s">
        <v>797</v>
      </c>
      <c r="F287" s="50" t="s">
        <v>441</v>
      </c>
      <c r="G287" s="50" t="s">
        <v>40</v>
      </c>
      <c r="H287" s="93">
        <v>25.36</v>
      </c>
      <c r="I287" s="32"/>
      <c r="J287" s="38">
        <f>I287-(SUM(L287:AA287))</f>
        <v>0</v>
      </c>
      <c r="K287" s="39" t="str">
        <f t="shared" si="4"/>
        <v>OK</v>
      </c>
      <c r="L287" s="128"/>
      <c r="M287" s="128"/>
      <c r="N287" s="128"/>
      <c r="O287" s="128"/>
      <c r="P287" s="128"/>
      <c r="Q287" s="128"/>
      <c r="R287" s="128"/>
      <c r="S287" s="128"/>
      <c r="T287" s="128"/>
      <c r="U287" s="128"/>
      <c r="V287" s="46"/>
      <c r="W287" s="46"/>
      <c r="X287" s="46"/>
      <c r="Y287" s="46"/>
      <c r="Z287" s="46"/>
      <c r="AA287" s="46"/>
    </row>
    <row r="288" spans="1:27" ht="39.950000000000003" customHeight="1" x14ac:dyDescent="0.45">
      <c r="A288" s="155"/>
      <c r="B288" s="157"/>
      <c r="C288" s="66">
        <v>285</v>
      </c>
      <c r="D288" s="75" t="s">
        <v>798</v>
      </c>
      <c r="E288" s="104" t="s">
        <v>799</v>
      </c>
      <c r="F288" s="50" t="s">
        <v>35</v>
      </c>
      <c r="G288" s="50" t="s">
        <v>40</v>
      </c>
      <c r="H288" s="93">
        <v>21.57</v>
      </c>
      <c r="I288" s="32"/>
      <c r="J288" s="38">
        <f>I288-(SUM(L288:AA288))</f>
        <v>0</v>
      </c>
      <c r="K288" s="39" t="str">
        <f t="shared" si="4"/>
        <v>OK</v>
      </c>
      <c r="L288" s="128"/>
      <c r="M288" s="128"/>
      <c r="N288" s="128"/>
      <c r="O288" s="128"/>
      <c r="P288" s="128"/>
      <c r="Q288" s="128"/>
      <c r="R288" s="128"/>
      <c r="S288" s="128"/>
      <c r="T288" s="128"/>
      <c r="U288" s="128"/>
      <c r="V288" s="46"/>
      <c r="W288" s="46"/>
      <c r="X288" s="46"/>
      <c r="Y288" s="46"/>
      <c r="Z288" s="46"/>
      <c r="AA288" s="46"/>
    </row>
    <row r="289" spans="1:27" ht="39.950000000000003" customHeight="1" x14ac:dyDescent="0.45">
      <c r="A289" s="155"/>
      <c r="B289" s="157"/>
      <c r="C289" s="66">
        <v>286</v>
      </c>
      <c r="D289" s="75" t="s">
        <v>800</v>
      </c>
      <c r="E289" s="104" t="s">
        <v>801</v>
      </c>
      <c r="F289" s="50" t="s">
        <v>35</v>
      </c>
      <c r="G289" s="50" t="s">
        <v>40</v>
      </c>
      <c r="H289" s="93">
        <v>6.3</v>
      </c>
      <c r="I289" s="32"/>
      <c r="J289" s="38">
        <f>I289-(SUM(L289:AA289))</f>
        <v>0</v>
      </c>
      <c r="K289" s="39" t="str">
        <f t="shared" si="4"/>
        <v>OK</v>
      </c>
      <c r="L289" s="128"/>
      <c r="M289" s="128"/>
      <c r="N289" s="128"/>
      <c r="O289" s="128"/>
      <c r="P289" s="128"/>
      <c r="Q289" s="128"/>
      <c r="R289" s="128"/>
      <c r="S289" s="128"/>
      <c r="T289" s="128"/>
      <c r="U289" s="128"/>
      <c r="V289" s="46"/>
      <c r="W289" s="46"/>
      <c r="X289" s="46"/>
      <c r="Y289" s="46"/>
      <c r="Z289" s="46"/>
      <c r="AA289" s="46"/>
    </row>
    <row r="290" spans="1:27" ht="39.950000000000003" customHeight="1" x14ac:dyDescent="0.45">
      <c r="A290" s="155"/>
      <c r="B290" s="157"/>
      <c r="C290" s="63">
        <v>287</v>
      </c>
      <c r="D290" s="75" t="s">
        <v>802</v>
      </c>
      <c r="E290" s="104" t="s">
        <v>803</v>
      </c>
      <c r="F290" s="50" t="s">
        <v>99</v>
      </c>
      <c r="G290" s="50" t="s">
        <v>40</v>
      </c>
      <c r="H290" s="93">
        <v>326.01</v>
      </c>
      <c r="I290" s="32"/>
      <c r="J290" s="38">
        <f>I290-(SUM(L290:AA290))</f>
        <v>0</v>
      </c>
      <c r="K290" s="39" t="str">
        <f t="shared" si="4"/>
        <v>OK</v>
      </c>
      <c r="L290" s="128"/>
      <c r="M290" s="128"/>
      <c r="N290" s="128"/>
      <c r="O290" s="128"/>
      <c r="P290" s="128"/>
      <c r="Q290" s="128"/>
      <c r="R290" s="128"/>
      <c r="S290" s="128"/>
      <c r="T290" s="128"/>
      <c r="U290" s="128"/>
      <c r="V290" s="46"/>
      <c r="W290" s="46"/>
      <c r="X290" s="46"/>
      <c r="Y290" s="46"/>
      <c r="Z290" s="46"/>
      <c r="AA290" s="46"/>
    </row>
    <row r="291" spans="1:27" ht="39.950000000000003" customHeight="1" x14ac:dyDescent="0.45">
      <c r="A291" s="155"/>
      <c r="B291" s="157"/>
      <c r="C291" s="66">
        <v>288</v>
      </c>
      <c r="D291" s="75" t="s">
        <v>804</v>
      </c>
      <c r="E291" s="104" t="s">
        <v>805</v>
      </c>
      <c r="F291" s="50" t="s">
        <v>4</v>
      </c>
      <c r="G291" s="50" t="s">
        <v>40</v>
      </c>
      <c r="H291" s="93">
        <v>61.56</v>
      </c>
      <c r="I291" s="32"/>
      <c r="J291" s="38">
        <f>I291-(SUM(L291:AA291))</f>
        <v>0</v>
      </c>
      <c r="K291" s="39" t="str">
        <f t="shared" si="4"/>
        <v>OK</v>
      </c>
      <c r="L291" s="128"/>
      <c r="M291" s="128"/>
      <c r="N291" s="128"/>
      <c r="O291" s="128"/>
      <c r="P291" s="128"/>
      <c r="Q291" s="128"/>
      <c r="R291" s="128"/>
      <c r="S291" s="128"/>
      <c r="T291" s="128"/>
      <c r="U291" s="128"/>
      <c r="V291" s="46"/>
      <c r="W291" s="46"/>
      <c r="X291" s="46"/>
      <c r="Y291" s="46"/>
      <c r="Z291" s="46"/>
      <c r="AA291" s="46"/>
    </row>
    <row r="292" spans="1:27" ht="39.950000000000003" customHeight="1" x14ac:dyDescent="0.45">
      <c r="A292" s="155"/>
      <c r="B292" s="157"/>
      <c r="C292" s="63">
        <v>289</v>
      </c>
      <c r="D292" s="84" t="s">
        <v>806</v>
      </c>
      <c r="E292" s="105" t="s">
        <v>807</v>
      </c>
      <c r="F292" s="50" t="s">
        <v>528</v>
      </c>
      <c r="G292" s="50" t="s">
        <v>40</v>
      </c>
      <c r="H292" s="93">
        <v>75.95</v>
      </c>
      <c r="I292" s="32"/>
      <c r="J292" s="38">
        <f>I292-(SUM(L292:AA292))</f>
        <v>0</v>
      </c>
      <c r="K292" s="39" t="str">
        <f t="shared" si="4"/>
        <v>OK</v>
      </c>
      <c r="L292" s="128"/>
      <c r="M292" s="128"/>
      <c r="N292" s="128"/>
      <c r="O292" s="128"/>
      <c r="P292" s="128"/>
      <c r="Q292" s="128"/>
      <c r="R292" s="128"/>
      <c r="S292" s="128"/>
      <c r="T292" s="128"/>
      <c r="U292" s="128"/>
      <c r="V292" s="46"/>
      <c r="W292" s="46"/>
      <c r="X292" s="46"/>
      <c r="Y292" s="46"/>
      <c r="Z292" s="46"/>
      <c r="AA292" s="46"/>
    </row>
    <row r="293" spans="1:27" ht="39.950000000000003" customHeight="1" x14ac:dyDescent="0.45">
      <c r="A293" s="155"/>
      <c r="B293" s="157"/>
      <c r="C293" s="63">
        <v>290</v>
      </c>
      <c r="D293" s="84" t="s">
        <v>808</v>
      </c>
      <c r="E293" s="105" t="s">
        <v>809</v>
      </c>
      <c r="F293" s="50" t="s">
        <v>528</v>
      </c>
      <c r="G293" s="50" t="s">
        <v>40</v>
      </c>
      <c r="H293" s="93">
        <v>109.28</v>
      </c>
      <c r="I293" s="32"/>
      <c r="J293" s="38">
        <f>I293-(SUM(L293:AA293))</f>
        <v>0</v>
      </c>
      <c r="K293" s="39" t="str">
        <f t="shared" si="4"/>
        <v>OK</v>
      </c>
      <c r="L293" s="128"/>
      <c r="M293" s="128"/>
      <c r="N293" s="128"/>
      <c r="O293" s="128"/>
      <c r="P293" s="128"/>
      <c r="Q293" s="128"/>
      <c r="R293" s="128"/>
      <c r="S293" s="128"/>
      <c r="T293" s="128"/>
      <c r="U293" s="128"/>
      <c r="V293" s="46"/>
      <c r="W293" s="46"/>
      <c r="X293" s="46"/>
      <c r="Y293" s="46"/>
      <c r="Z293" s="46"/>
      <c r="AA293" s="46"/>
    </row>
    <row r="294" spans="1:27" ht="39.950000000000003" customHeight="1" x14ac:dyDescent="0.45">
      <c r="A294" s="155"/>
      <c r="B294" s="157"/>
      <c r="C294" s="63">
        <v>291</v>
      </c>
      <c r="D294" s="84" t="s">
        <v>810</v>
      </c>
      <c r="E294" s="105" t="s">
        <v>811</v>
      </c>
      <c r="F294" s="50" t="s">
        <v>528</v>
      </c>
      <c r="G294" s="50" t="s">
        <v>40</v>
      </c>
      <c r="H294" s="93">
        <v>177.22</v>
      </c>
      <c r="I294" s="32"/>
      <c r="J294" s="38">
        <f>I294-(SUM(L294:AA294))</f>
        <v>0</v>
      </c>
      <c r="K294" s="39" t="str">
        <f t="shared" si="4"/>
        <v>OK</v>
      </c>
      <c r="L294" s="128"/>
      <c r="M294" s="128"/>
      <c r="N294" s="128"/>
      <c r="O294" s="128"/>
      <c r="P294" s="128"/>
      <c r="Q294" s="128"/>
      <c r="R294" s="128"/>
      <c r="S294" s="128"/>
      <c r="T294" s="128"/>
      <c r="U294" s="128"/>
      <c r="V294" s="46"/>
      <c r="W294" s="46"/>
      <c r="X294" s="46"/>
      <c r="Y294" s="46"/>
      <c r="Z294" s="46"/>
      <c r="AA294" s="46"/>
    </row>
    <row r="295" spans="1:27" ht="39.950000000000003" customHeight="1" x14ac:dyDescent="0.45">
      <c r="A295" s="155"/>
      <c r="B295" s="157"/>
      <c r="C295" s="63">
        <v>292</v>
      </c>
      <c r="D295" s="76" t="s">
        <v>812</v>
      </c>
      <c r="E295" s="105" t="s">
        <v>813</v>
      </c>
      <c r="F295" s="49" t="s">
        <v>228</v>
      </c>
      <c r="G295" s="50" t="s">
        <v>40</v>
      </c>
      <c r="H295" s="93">
        <v>18.72</v>
      </c>
      <c r="I295" s="32"/>
      <c r="J295" s="38">
        <f>I295-(SUM(L295:AA295))</f>
        <v>0</v>
      </c>
      <c r="K295" s="39" t="str">
        <f t="shared" si="4"/>
        <v>OK</v>
      </c>
      <c r="L295" s="128"/>
      <c r="M295" s="128"/>
      <c r="N295" s="128"/>
      <c r="O295" s="128"/>
      <c r="P295" s="128"/>
      <c r="Q295" s="128"/>
      <c r="R295" s="128"/>
      <c r="S295" s="128"/>
      <c r="T295" s="128"/>
      <c r="U295" s="128"/>
      <c r="V295" s="46"/>
      <c r="W295" s="46"/>
      <c r="X295" s="46"/>
      <c r="Y295" s="46"/>
      <c r="Z295" s="46"/>
      <c r="AA295" s="46"/>
    </row>
    <row r="296" spans="1:27" ht="39.950000000000003" customHeight="1" x14ac:dyDescent="0.45">
      <c r="A296" s="155"/>
      <c r="B296" s="157"/>
      <c r="C296" s="63">
        <v>293</v>
      </c>
      <c r="D296" s="84" t="s">
        <v>814</v>
      </c>
      <c r="E296" s="105" t="s">
        <v>815</v>
      </c>
      <c r="F296" s="50" t="s">
        <v>528</v>
      </c>
      <c r="G296" s="50" t="s">
        <v>40</v>
      </c>
      <c r="H296" s="93">
        <v>77.73</v>
      </c>
      <c r="I296" s="32"/>
      <c r="J296" s="38">
        <f>I296-(SUM(L296:AA296))</f>
        <v>0</v>
      </c>
      <c r="K296" s="39" t="str">
        <f t="shared" si="4"/>
        <v>OK</v>
      </c>
      <c r="L296" s="128"/>
      <c r="M296" s="128"/>
      <c r="N296" s="128"/>
      <c r="O296" s="128"/>
      <c r="P296" s="128"/>
      <c r="Q296" s="128"/>
      <c r="R296" s="128"/>
      <c r="S296" s="128"/>
      <c r="T296" s="128"/>
      <c r="U296" s="128"/>
      <c r="V296" s="46"/>
      <c r="W296" s="46"/>
      <c r="X296" s="46"/>
      <c r="Y296" s="46"/>
      <c r="Z296" s="46"/>
      <c r="AA296" s="46"/>
    </row>
    <row r="297" spans="1:27" ht="39.950000000000003" customHeight="1" x14ac:dyDescent="0.45">
      <c r="A297" s="155"/>
      <c r="B297" s="157"/>
      <c r="C297" s="63">
        <v>294</v>
      </c>
      <c r="D297" s="84" t="s">
        <v>816</v>
      </c>
      <c r="E297" s="105" t="s">
        <v>817</v>
      </c>
      <c r="F297" s="50" t="s">
        <v>528</v>
      </c>
      <c r="G297" s="50" t="s">
        <v>40</v>
      </c>
      <c r="H297" s="93">
        <v>116.87</v>
      </c>
      <c r="I297" s="32"/>
      <c r="J297" s="38">
        <f>I297-(SUM(L297:AA297))</f>
        <v>0</v>
      </c>
      <c r="K297" s="39" t="str">
        <f t="shared" si="4"/>
        <v>OK</v>
      </c>
      <c r="L297" s="128"/>
      <c r="M297" s="128"/>
      <c r="N297" s="128"/>
      <c r="O297" s="128"/>
      <c r="P297" s="128"/>
      <c r="Q297" s="128"/>
      <c r="R297" s="128"/>
      <c r="S297" s="128"/>
      <c r="T297" s="128"/>
      <c r="U297" s="128"/>
      <c r="V297" s="46"/>
      <c r="W297" s="46"/>
      <c r="X297" s="46"/>
      <c r="Y297" s="46"/>
      <c r="Z297" s="46"/>
      <c r="AA297" s="46"/>
    </row>
    <row r="298" spans="1:27" ht="39.950000000000003" customHeight="1" x14ac:dyDescent="0.45">
      <c r="A298" s="155"/>
      <c r="B298" s="157"/>
      <c r="C298" s="66">
        <v>295</v>
      </c>
      <c r="D298" s="75" t="s">
        <v>818</v>
      </c>
      <c r="E298" s="104" t="s">
        <v>819</v>
      </c>
      <c r="F298" s="50" t="s">
        <v>35</v>
      </c>
      <c r="G298" s="50" t="s">
        <v>40</v>
      </c>
      <c r="H298" s="93">
        <v>27.22</v>
      </c>
      <c r="I298" s="32"/>
      <c r="J298" s="38">
        <f>I298-(SUM(L298:AA298))</f>
        <v>0</v>
      </c>
      <c r="K298" s="39" t="str">
        <f t="shared" si="4"/>
        <v>OK</v>
      </c>
      <c r="L298" s="128"/>
      <c r="M298" s="128"/>
      <c r="N298" s="128"/>
      <c r="O298" s="128"/>
      <c r="P298" s="128"/>
      <c r="Q298" s="128"/>
      <c r="R298" s="128"/>
      <c r="S298" s="128"/>
      <c r="T298" s="128"/>
      <c r="U298" s="128"/>
      <c r="V298" s="46"/>
      <c r="W298" s="46"/>
      <c r="X298" s="46"/>
      <c r="Y298" s="46"/>
      <c r="Z298" s="46"/>
      <c r="AA298" s="46"/>
    </row>
    <row r="299" spans="1:27" ht="39.950000000000003" customHeight="1" x14ac:dyDescent="0.45">
      <c r="A299" s="155"/>
      <c r="B299" s="157"/>
      <c r="C299" s="66">
        <v>296</v>
      </c>
      <c r="D299" s="75" t="s">
        <v>820</v>
      </c>
      <c r="E299" s="104" t="s">
        <v>821</v>
      </c>
      <c r="F299" s="50" t="s">
        <v>35</v>
      </c>
      <c r="G299" s="50" t="s">
        <v>157</v>
      </c>
      <c r="H299" s="93">
        <v>42.04</v>
      </c>
      <c r="I299" s="32"/>
      <c r="J299" s="38">
        <f>I299-(SUM(L299:AA299))</f>
        <v>0</v>
      </c>
      <c r="K299" s="39" t="str">
        <f t="shared" si="4"/>
        <v>OK</v>
      </c>
      <c r="L299" s="128"/>
      <c r="M299" s="128"/>
      <c r="N299" s="128"/>
      <c r="O299" s="128"/>
      <c r="P299" s="128"/>
      <c r="Q299" s="128"/>
      <c r="R299" s="128"/>
      <c r="S299" s="128"/>
      <c r="T299" s="128"/>
      <c r="U299" s="128"/>
      <c r="V299" s="46"/>
      <c r="W299" s="46"/>
      <c r="X299" s="46"/>
      <c r="Y299" s="46"/>
      <c r="Z299" s="46"/>
      <c r="AA299" s="46"/>
    </row>
    <row r="300" spans="1:27" ht="39.950000000000003" customHeight="1" x14ac:dyDescent="0.45">
      <c r="A300" s="155"/>
      <c r="B300" s="157"/>
      <c r="C300" s="66">
        <v>297</v>
      </c>
      <c r="D300" s="75" t="s">
        <v>822</v>
      </c>
      <c r="E300" s="104" t="s">
        <v>823</v>
      </c>
      <c r="F300" s="50" t="s">
        <v>35</v>
      </c>
      <c r="G300" s="50" t="s">
        <v>40</v>
      </c>
      <c r="H300" s="93">
        <v>6.01</v>
      </c>
      <c r="I300" s="32"/>
      <c r="J300" s="38">
        <f>I300-(SUM(L300:AA300))</f>
        <v>0</v>
      </c>
      <c r="K300" s="39" t="str">
        <f t="shared" si="4"/>
        <v>OK</v>
      </c>
      <c r="L300" s="128"/>
      <c r="M300" s="128"/>
      <c r="N300" s="128"/>
      <c r="O300" s="128"/>
      <c r="P300" s="128"/>
      <c r="Q300" s="128"/>
      <c r="R300" s="128"/>
      <c r="S300" s="128"/>
      <c r="T300" s="128"/>
      <c r="U300" s="128"/>
      <c r="V300" s="46"/>
      <c r="W300" s="46"/>
      <c r="X300" s="46"/>
      <c r="Y300" s="46"/>
      <c r="Z300" s="46"/>
      <c r="AA300" s="46"/>
    </row>
    <row r="301" spans="1:27" ht="39.950000000000003" customHeight="1" x14ac:dyDescent="0.45">
      <c r="A301" s="155"/>
      <c r="B301" s="157"/>
      <c r="C301" s="63">
        <v>298</v>
      </c>
      <c r="D301" s="84" t="s">
        <v>824</v>
      </c>
      <c r="E301" s="105" t="s">
        <v>825</v>
      </c>
      <c r="F301" s="50" t="s">
        <v>826</v>
      </c>
      <c r="G301" s="50" t="s">
        <v>40</v>
      </c>
      <c r="H301" s="93">
        <v>11.34</v>
      </c>
      <c r="I301" s="32"/>
      <c r="J301" s="38">
        <f>I301-(SUM(L301:AA301))</f>
        <v>0</v>
      </c>
      <c r="K301" s="39" t="str">
        <f t="shared" si="4"/>
        <v>OK</v>
      </c>
      <c r="L301" s="128"/>
      <c r="M301" s="128"/>
      <c r="N301" s="128"/>
      <c r="O301" s="128"/>
      <c r="P301" s="128"/>
      <c r="Q301" s="128"/>
      <c r="R301" s="128"/>
      <c r="S301" s="128"/>
      <c r="T301" s="128"/>
      <c r="U301" s="128"/>
      <c r="V301" s="46"/>
      <c r="W301" s="46"/>
      <c r="X301" s="46"/>
      <c r="Y301" s="46"/>
      <c r="Z301" s="46"/>
      <c r="AA301" s="46"/>
    </row>
    <row r="302" spans="1:27" ht="39.950000000000003" customHeight="1" x14ac:dyDescent="0.45">
      <c r="A302" s="156"/>
      <c r="B302" s="158"/>
      <c r="C302" s="66">
        <v>299</v>
      </c>
      <c r="D302" s="75" t="s">
        <v>827</v>
      </c>
      <c r="E302" s="104" t="s">
        <v>828</v>
      </c>
      <c r="F302" s="50" t="s">
        <v>829</v>
      </c>
      <c r="G302" s="50" t="s">
        <v>40</v>
      </c>
      <c r="H302" s="93">
        <v>34.24</v>
      </c>
      <c r="I302" s="32"/>
      <c r="J302" s="38">
        <f>I302-(SUM(L302:AA302))</f>
        <v>0</v>
      </c>
      <c r="K302" s="39" t="str">
        <f t="shared" si="4"/>
        <v>OK</v>
      </c>
      <c r="L302" s="128"/>
      <c r="M302" s="128"/>
      <c r="N302" s="128"/>
      <c r="O302" s="128"/>
      <c r="P302" s="128"/>
      <c r="Q302" s="128"/>
      <c r="R302" s="128"/>
      <c r="S302" s="128"/>
      <c r="T302" s="128"/>
      <c r="U302" s="128"/>
      <c r="V302" s="46"/>
      <c r="W302" s="46"/>
      <c r="X302" s="46"/>
      <c r="Y302" s="46"/>
      <c r="Z302" s="46"/>
      <c r="AA302" s="46"/>
    </row>
    <row r="303" spans="1:27" ht="39.950000000000003" customHeight="1" x14ac:dyDescent="0.45">
      <c r="A303" s="139">
        <v>6</v>
      </c>
      <c r="B303" s="151" t="s">
        <v>830</v>
      </c>
      <c r="C303" s="67">
        <v>300</v>
      </c>
      <c r="D303" s="78" t="s">
        <v>831</v>
      </c>
      <c r="E303" s="107" t="s">
        <v>832</v>
      </c>
      <c r="F303" s="51" t="s">
        <v>35</v>
      </c>
      <c r="G303" s="51" t="s">
        <v>157</v>
      </c>
      <c r="H303" s="95">
        <v>72.849999999999994</v>
      </c>
      <c r="I303" s="32"/>
      <c r="J303" s="38">
        <f>I303-(SUM(L303:AA303))</f>
        <v>0</v>
      </c>
      <c r="K303" s="39" t="str">
        <f t="shared" si="4"/>
        <v>OK</v>
      </c>
      <c r="L303" s="128"/>
      <c r="M303" s="128"/>
      <c r="N303" s="128"/>
      <c r="O303" s="128"/>
      <c r="P303" s="128"/>
      <c r="Q303" s="128"/>
      <c r="R303" s="128"/>
      <c r="S303" s="128"/>
      <c r="T303" s="128"/>
      <c r="U303" s="128"/>
      <c r="V303" s="46"/>
      <c r="W303" s="46"/>
      <c r="X303" s="46"/>
      <c r="Y303" s="46"/>
      <c r="Z303" s="46"/>
      <c r="AA303" s="46"/>
    </row>
    <row r="304" spans="1:27" ht="39.950000000000003" customHeight="1" x14ac:dyDescent="0.45">
      <c r="A304" s="140"/>
      <c r="B304" s="152"/>
      <c r="C304" s="67">
        <v>301</v>
      </c>
      <c r="D304" s="78" t="s">
        <v>833</v>
      </c>
      <c r="E304" s="107" t="s">
        <v>834</v>
      </c>
      <c r="F304" s="51" t="s">
        <v>35</v>
      </c>
      <c r="G304" s="51" t="s">
        <v>157</v>
      </c>
      <c r="H304" s="95">
        <v>27.32</v>
      </c>
      <c r="I304" s="32">
        <v>1</v>
      </c>
      <c r="J304" s="38">
        <f>I304-(SUM(L304:AA304))</f>
        <v>0</v>
      </c>
      <c r="K304" s="39" t="str">
        <f t="shared" si="4"/>
        <v>OK</v>
      </c>
      <c r="L304" s="128"/>
      <c r="M304" s="128"/>
      <c r="N304" s="128"/>
      <c r="O304" s="128"/>
      <c r="P304" s="128">
        <v>1</v>
      </c>
      <c r="Q304" s="128"/>
      <c r="R304" s="128"/>
      <c r="S304" s="128"/>
      <c r="T304" s="128"/>
      <c r="U304" s="128"/>
      <c r="V304" s="46"/>
      <c r="W304" s="46"/>
      <c r="X304" s="46"/>
      <c r="Y304" s="46"/>
      <c r="Z304" s="46"/>
      <c r="AA304" s="46"/>
    </row>
    <row r="305" spans="1:27" ht="39.950000000000003" customHeight="1" x14ac:dyDescent="0.45">
      <c r="A305" s="140"/>
      <c r="B305" s="152"/>
      <c r="C305" s="67">
        <v>302</v>
      </c>
      <c r="D305" s="78" t="s">
        <v>835</v>
      </c>
      <c r="E305" s="107" t="s">
        <v>836</v>
      </c>
      <c r="F305" s="51" t="s">
        <v>35</v>
      </c>
      <c r="G305" s="51" t="s">
        <v>157</v>
      </c>
      <c r="H305" s="95">
        <v>23</v>
      </c>
      <c r="I305" s="32">
        <v>1</v>
      </c>
      <c r="J305" s="38">
        <f>I305-(SUM(L305:AA305))</f>
        <v>0</v>
      </c>
      <c r="K305" s="39" t="str">
        <f t="shared" si="4"/>
        <v>OK</v>
      </c>
      <c r="L305" s="128"/>
      <c r="M305" s="128"/>
      <c r="N305" s="128"/>
      <c r="O305" s="128"/>
      <c r="P305" s="128">
        <v>1</v>
      </c>
      <c r="Q305" s="128"/>
      <c r="R305" s="128"/>
      <c r="S305" s="128"/>
      <c r="T305" s="128"/>
      <c r="U305" s="128"/>
      <c r="V305" s="46"/>
      <c r="W305" s="46"/>
      <c r="X305" s="46"/>
      <c r="Y305" s="46"/>
      <c r="Z305" s="46"/>
      <c r="AA305" s="46"/>
    </row>
    <row r="306" spans="1:27" ht="39.950000000000003" customHeight="1" x14ac:dyDescent="0.45">
      <c r="A306" s="140"/>
      <c r="B306" s="152"/>
      <c r="C306" s="67">
        <v>303</v>
      </c>
      <c r="D306" s="78" t="s">
        <v>837</v>
      </c>
      <c r="E306" s="107" t="s">
        <v>838</v>
      </c>
      <c r="F306" s="51" t="s">
        <v>35</v>
      </c>
      <c r="G306" s="51" t="s">
        <v>157</v>
      </c>
      <c r="H306" s="95">
        <v>23.49</v>
      </c>
      <c r="I306" s="32"/>
      <c r="J306" s="38">
        <f>I306-(SUM(L306:AA306))</f>
        <v>0</v>
      </c>
      <c r="K306" s="39" t="str">
        <f t="shared" si="4"/>
        <v>OK</v>
      </c>
      <c r="L306" s="128"/>
      <c r="M306" s="128"/>
      <c r="N306" s="128"/>
      <c r="O306" s="128"/>
      <c r="P306" s="128"/>
      <c r="Q306" s="128"/>
      <c r="R306" s="128"/>
      <c r="S306" s="128"/>
      <c r="T306" s="128"/>
      <c r="U306" s="128"/>
      <c r="V306" s="46"/>
      <c r="W306" s="46"/>
      <c r="X306" s="46"/>
      <c r="Y306" s="46"/>
      <c r="Z306" s="46"/>
      <c r="AA306" s="46"/>
    </row>
    <row r="307" spans="1:27" ht="39.950000000000003" customHeight="1" x14ac:dyDescent="0.45">
      <c r="A307" s="140"/>
      <c r="B307" s="152"/>
      <c r="C307" s="67">
        <v>304</v>
      </c>
      <c r="D307" s="78" t="s">
        <v>839</v>
      </c>
      <c r="E307" s="107" t="s">
        <v>840</v>
      </c>
      <c r="F307" s="51" t="s">
        <v>35</v>
      </c>
      <c r="G307" s="51" t="s">
        <v>157</v>
      </c>
      <c r="H307" s="95">
        <v>30.57</v>
      </c>
      <c r="I307" s="32">
        <v>1</v>
      </c>
      <c r="J307" s="38">
        <f>I307-(SUM(L307:AA307))</f>
        <v>0</v>
      </c>
      <c r="K307" s="39" t="str">
        <f t="shared" si="4"/>
        <v>OK</v>
      </c>
      <c r="L307" s="128"/>
      <c r="M307" s="128"/>
      <c r="N307" s="128"/>
      <c r="O307" s="128"/>
      <c r="P307" s="128">
        <v>1</v>
      </c>
      <c r="Q307" s="128"/>
      <c r="R307" s="128"/>
      <c r="S307" s="128"/>
      <c r="T307" s="128"/>
      <c r="U307" s="128"/>
      <c r="V307" s="46"/>
      <c r="W307" s="46"/>
      <c r="X307" s="46"/>
      <c r="Y307" s="46"/>
      <c r="Z307" s="46"/>
      <c r="AA307" s="46"/>
    </row>
    <row r="308" spans="1:27" ht="39.950000000000003" customHeight="1" x14ac:dyDescent="0.45">
      <c r="A308" s="140"/>
      <c r="B308" s="152"/>
      <c r="C308" s="67">
        <v>305</v>
      </c>
      <c r="D308" s="78" t="s">
        <v>841</v>
      </c>
      <c r="E308" s="107" t="s">
        <v>842</v>
      </c>
      <c r="F308" s="51" t="s">
        <v>35</v>
      </c>
      <c r="G308" s="51" t="s">
        <v>157</v>
      </c>
      <c r="H308" s="95">
        <v>24.75</v>
      </c>
      <c r="I308" s="32"/>
      <c r="J308" s="38">
        <f>I308-(SUM(L308:AA308))</f>
        <v>0</v>
      </c>
      <c r="K308" s="39" t="str">
        <f t="shared" si="4"/>
        <v>OK</v>
      </c>
      <c r="L308" s="128"/>
      <c r="M308" s="128"/>
      <c r="N308" s="128"/>
      <c r="O308" s="128"/>
      <c r="P308" s="128"/>
      <c r="Q308" s="128"/>
      <c r="R308" s="128"/>
      <c r="S308" s="128"/>
      <c r="T308" s="128"/>
      <c r="U308" s="128"/>
      <c r="V308" s="46"/>
      <c r="W308" s="46"/>
      <c r="X308" s="46"/>
      <c r="Y308" s="46"/>
      <c r="Z308" s="46"/>
      <c r="AA308" s="46"/>
    </row>
    <row r="309" spans="1:27" ht="39.950000000000003" customHeight="1" x14ac:dyDescent="0.45">
      <c r="A309" s="140"/>
      <c r="B309" s="152"/>
      <c r="C309" s="67">
        <v>306</v>
      </c>
      <c r="D309" s="78" t="s">
        <v>843</v>
      </c>
      <c r="E309" s="107" t="s">
        <v>844</v>
      </c>
      <c r="F309" s="51" t="s">
        <v>35</v>
      </c>
      <c r="G309" s="51" t="s">
        <v>157</v>
      </c>
      <c r="H309" s="95">
        <v>49.92</v>
      </c>
      <c r="I309" s="32"/>
      <c r="J309" s="38">
        <f>I309-(SUM(L309:AA309))</f>
        <v>0</v>
      </c>
      <c r="K309" s="39" t="str">
        <f t="shared" si="4"/>
        <v>OK</v>
      </c>
      <c r="L309" s="128"/>
      <c r="M309" s="128"/>
      <c r="N309" s="128"/>
      <c r="O309" s="128"/>
      <c r="P309" s="128"/>
      <c r="Q309" s="128"/>
      <c r="R309" s="128"/>
      <c r="S309" s="128"/>
      <c r="T309" s="128"/>
      <c r="U309" s="128"/>
      <c r="V309" s="46"/>
      <c r="W309" s="46"/>
      <c r="X309" s="46"/>
      <c r="Y309" s="46"/>
      <c r="Z309" s="46"/>
      <c r="AA309" s="46"/>
    </row>
    <row r="310" spans="1:27" ht="39.950000000000003" customHeight="1" x14ac:dyDescent="0.45">
      <c r="A310" s="140"/>
      <c r="B310" s="152"/>
      <c r="C310" s="67">
        <v>307</v>
      </c>
      <c r="D310" s="78" t="s">
        <v>845</v>
      </c>
      <c r="E310" s="107" t="s">
        <v>846</v>
      </c>
      <c r="F310" s="51" t="s">
        <v>35</v>
      </c>
      <c r="G310" s="51" t="s">
        <v>157</v>
      </c>
      <c r="H310" s="95">
        <v>40.17</v>
      </c>
      <c r="I310" s="32">
        <v>1</v>
      </c>
      <c r="J310" s="38">
        <f>I310-(SUM(L310:AA310))</f>
        <v>0</v>
      </c>
      <c r="K310" s="39" t="str">
        <f t="shared" si="4"/>
        <v>OK</v>
      </c>
      <c r="L310" s="128"/>
      <c r="M310" s="128"/>
      <c r="N310" s="128"/>
      <c r="O310" s="128"/>
      <c r="P310" s="128">
        <v>1</v>
      </c>
      <c r="Q310" s="128"/>
      <c r="R310" s="128"/>
      <c r="S310" s="128"/>
      <c r="T310" s="128"/>
      <c r="U310" s="128"/>
      <c r="V310" s="46"/>
      <c r="W310" s="46"/>
      <c r="X310" s="46"/>
      <c r="Y310" s="46"/>
      <c r="Z310" s="46"/>
      <c r="AA310" s="46"/>
    </row>
    <row r="311" spans="1:27" ht="39.950000000000003" customHeight="1" x14ac:dyDescent="0.45">
      <c r="A311" s="140"/>
      <c r="B311" s="152"/>
      <c r="C311" s="67">
        <v>308</v>
      </c>
      <c r="D311" s="78" t="s">
        <v>847</v>
      </c>
      <c r="E311" s="107" t="s">
        <v>840</v>
      </c>
      <c r="F311" s="51" t="s">
        <v>35</v>
      </c>
      <c r="G311" s="51" t="s">
        <v>157</v>
      </c>
      <c r="H311" s="95">
        <v>29.39</v>
      </c>
      <c r="I311" s="32"/>
      <c r="J311" s="38">
        <f>I311-(SUM(L311:AA311))</f>
        <v>0</v>
      </c>
      <c r="K311" s="39" t="str">
        <f t="shared" si="4"/>
        <v>OK</v>
      </c>
      <c r="L311" s="128"/>
      <c r="M311" s="128"/>
      <c r="N311" s="128"/>
      <c r="O311" s="128"/>
      <c r="P311" s="128"/>
      <c r="Q311" s="128"/>
      <c r="R311" s="128"/>
      <c r="S311" s="128"/>
      <c r="T311" s="128"/>
      <c r="U311" s="128"/>
      <c r="V311" s="46"/>
      <c r="W311" s="46"/>
      <c r="X311" s="46"/>
      <c r="Y311" s="46"/>
      <c r="Z311" s="46"/>
      <c r="AA311" s="46"/>
    </row>
    <row r="312" spans="1:27" ht="39.950000000000003" customHeight="1" x14ac:dyDescent="0.45">
      <c r="A312" s="140"/>
      <c r="B312" s="152"/>
      <c r="C312" s="67">
        <v>309</v>
      </c>
      <c r="D312" s="78" t="s">
        <v>848</v>
      </c>
      <c r="E312" s="107" t="s">
        <v>849</v>
      </c>
      <c r="F312" s="51" t="s">
        <v>35</v>
      </c>
      <c r="G312" s="51" t="s">
        <v>157</v>
      </c>
      <c r="H312" s="95">
        <v>48.82</v>
      </c>
      <c r="I312" s="32">
        <v>1</v>
      </c>
      <c r="J312" s="38">
        <f>I312-(SUM(L312:AA312))</f>
        <v>0</v>
      </c>
      <c r="K312" s="39" t="str">
        <f t="shared" si="4"/>
        <v>OK</v>
      </c>
      <c r="L312" s="128"/>
      <c r="M312" s="128"/>
      <c r="N312" s="128"/>
      <c r="O312" s="128"/>
      <c r="P312" s="128">
        <v>1</v>
      </c>
      <c r="Q312" s="128"/>
      <c r="R312" s="128"/>
      <c r="S312" s="128"/>
      <c r="T312" s="128"/>
      <c r="U312" s="128"/>
      <c r="V312" s="46"/>
      <c r="W312" s="46"/>
      <c r="X312" s="46"/>
      <c r="Y312" s="46"/>
      <c r="Z312" s="46"/>
      <c r="AA312" s="46"/>
    </row>
    <row r="313" spans="1:27" ht="39.950000000000003" customHeight="1" x14ac:dyDescent="0.45">
      <c r="A313" s="140"/>
      <c r="B313" s="152"/>
      <c r="C313" s="67">
        <v>310</v>
      </c>
      <c r="D313" s="78" t="s">
        <v>850</v>
      </c>
      <c r="E313" s="107" t="s">
        <v>851</v>
      </c>
      <c r="F313" s="51" t="s">
        <v>35</v>
      </c>
      <c r="G313" s="51" t="s">
        <v>157</v>
      </c>
      <c r="H313" s="95">
        <v>7.94</v>
      </c>
      <c r="I313" s="32">
        <v>1</v>
      </c>
      <c r="J313" s="38">
        <f>I313-(SUM(L313:AA313))</f>
        <v>0</v>
      </c>
      <c r="K313" s="39" t="str">
        <f t="shared" si="4"/>
        <v>OK</v>
      </c>
      <c r="L313" s="128"/>
      <c r="M313" s="128"/>
      <c r="N313" s="128"/>
      <c r="O313" s="128"/>
      <c r="P313" s="128">
        <v>1</v>
      </c>
      <c r="Q313" s="128"/>
      <c r="R313" s="128"/>
      <c r="S313" s="128"/>
      <c r="T313" s="128"/>
      <c r="U313" s="128"/>
      <c r="V313" s="46"/>
      <c r="W313" s="46"/>
      <c r="X313" s="46"/>
      <c r="Y313" s="46"/>
      <c r="Z313" s="46"/>
      <c r="AA313" s="46"/>
    </row>
    <row r="314" spans="1:27" ht="39.950000000000003" customHeight="1" x14ac:dyDescent="0.45">
      <c r="A314" s="140"/>
      <c r="B314" s="152"/>
      <c r="C314" s="67">
        <v>311</v>
      </c>
      <c r="D314" s="78" t="s">
        <v>852</v>
      </c>
      <c r="E314" s="107" t="s">
        <v>853</v>
      </c>
      <c r="F314" s="51" t="s">
        <v>35</v>
      </c>
      <c r="G314" s="51" t="s">
        <v>157</v>
      </c>
      <c r="H314" s="95">
        <v>6.95</v>
      </c>
      <c r="I314" s="32">
        <v>1</v>
      </c>
      <c r="J314" s="38">
        <f>I314-(SUM(L314:AA314))</f>
        <v>0</v>
      </c>
      <c r="K314" s="39" t="str">
        <f t="shared" si="4"/>
        <v>OK</v>
      </c>
      <c r="L314" s="128"/>
      <c r="M314" s="128"/>
      <c r="N314" s="128"/>
      <c r="O314" s="128"/>
      <c r="P314" s="128">
        <v>1</v>
      </c>
      <c r="Q314" s="128"/>
      <c r="R314" s="128"/>
      <c r="S314" s="128"/>
      <c r="T314" s="128"/>
      <c r="U314" s="128"/>
      <c r="V314" s="46"/>
      <c r="W314" s="46"/>
      <c r="X314" s="46"/>
      <c r="Y314" s="46"/>
      <c r="Z314" s="46"/>
      <c r="AA314" s="46"/>
    </row>
    <row r="315" spans="1:27" ht="39.950000000000003" customHeight="1" x14ac:dyDescent="0.45">
      <c r="A315" s="140"/>
      <c r="B315" s="152"/>
      <c r="C315" s="67">
        <v>312</v>
      </c>
      <c r="D315" s="78" t="s">
        <v>854</v>
      </c>
      <c r="E315" s="107" t="s">
        <v>855</v>
      </c>
      <c r="F315" s="51" t="s">
        <v>35</v>
      </c>
      <c r="G315" s="51" t="s">
        <v>157</v>
      </c>
      <c r="H315" s="95">
        <v>7.98</v>
      </c>
      <c r="I315" s="32">
        <v>1</v>
      </c>
      <c r="J315" s="38">
        <f>I315-(SUM(L315:AA315))</f>
        <v>0</v>
      </c>
      <c r="K315" s="39" t="str">
        <f t="shared" si="4"/>
        <v>OK</v>
      </c>
      <c r="L315" s="128"/>
      <c r="M315" s="128"/>
      <c r="N315" s="128"/>
      <c r="O315" s="128"/>
      <c r="P315" s="128">
        <v>1</v>
      </c>
      <c r="Q315" s="128"/>
      <c r="R315" s="128"/>
      <c r="S315" s="128"/>
      <c r="T315" s="128"/>
      <c r="U315" s="128"/>
      <c r="V315" s="46"/>
      <c r="W315" s="46"/>
      <c r="X315" s="46"/>
      <c r="Y315" s="46"/>
      <c r="Z315" s="46"/>
      <c r="AA315" s="46"/>
    </row>
    <row r="316" spans="1:27" ht="39.950000000000003" customHeight="1" x14ac:dyDescent="0.45">
      <c r="A316" s="140"/>
      <c r="B316" s="152"/>
      <c r="C316" s="67">
        <v>313</v>
      </c>
      <c r="D316" s="78" t="s">
        <v>856</v>
      </c>
      <c r="E316" s="107" t="s">
        <v>853</v>
      </c>
      <c r="F316" s="51" t="s">
        <v>35</v>
      </c>
      <c r="G316" s="51" t="s">
        <v>157</v>
      </c>
      <c r="H316" s="95">
        <v>7.35</v>
      </c>
      <c r="I316" s="32">
        <v>1</v>
      </c>
      <c r="J316" s="38">
        <f>I316-(SUM(L316:AA316))</f>
        <v>0</v>
      </c>
      <c r="K316" s="39" t="str">
        <f t="shared" si="4"/>
        <v>OK</v>
      </c>
      <c r="L316" s="128"/>
      <c r="M316" s="128"/>
      <c r="N316" s="128"/>
      <c r="O316" s="128"/>
      <c r="P316" s="128">
        <v>1</v>
      </c>
      <c r="Q316" s="128"/>
      <c r="R316" s="128"/>
      <c r="S316" s="128"/>
      <c r="T316" s="128"/>
      <c r="U316" s="128"/>
      <c r="V316" s="46"/>
      <c r="W316" s="46"/>
      <c r="X316" s="46"/>
      <c r="Y316" s="46"/>
      <c r="Z316" s="46"/>
      <c r="AA316" s="46"/>
    </row>
    <row r="317" spans="1:27" ht="39.950000000000003" customHeight="1" x14ac:dyDescent="0.45">
      <c r="A317" s="140"/>
      <c r="B317" s="152"/>
      <c r="C317" s="67">
        <v>314</v>
      </c>
      <c r="D317" s="78" t="s">
        <v>857</v>
      </c>
      <c r="E317" s="107" t="s">
        <v>858</v>
      </c>
      <c r="F317" s="51" t="s">
        <v>35</v>
      </c>
      <c r="G317" s="51" t="s">
        <v>40</v>
      </c>
      <c r="H317" s="95">
        <v>10.7</v>
      </c>
      <c r="I317" s="32">
        <v>1</v>
      </c>
      <c r="J317" s="38">
        <f>I317-(SUM(L317:AA317))</f>
        <v>0</v>
      </c>
      <c r="K317" s="39" t="str">
        <f t="shared" si="4"/>
        <v>OK</v>
      </c>
      <c r="L317" s="128"/>
      <c r="M317" s="128"/>
      <c r="N317" s="128"/>
      <c r="O317" s="128"/>
      <c r="P317" s="128">
        <v>1</v>
      </c>
      <c r="Q317" s="128"/>
      <c r="R317" s="128"/>
      <c r="S317" s="128"/>
      <c r="T317" s="128"/>
      <c r="U317" s="128"/>
      <c r="V317" s="46"/>
      <c r="W317" s="46"/>
      <c r="X317" s="46"/>
      <c r="Y317" s="46"/>
      <c r="Z317" s="46"/>
      <c r="AA317" s="46"/>
    </row>
    <row r="318" spans="1:27" ht="39.950000000000003" customHeight="1" x14ac:dyDescent="0.45">
      <c r="A318" s="140"/>
      <c r="B318" s="152"/>
      <c r="C318" s="67">
        <v>315</v>
      </c>
      <c r="D318" s="78" t="s">
        <v>859</v>
      </c>
      <c r="E318" s="107" t="s">
        <v>860</v>
      </c>
      <c r="F318" s="51" t="s">
        <v>35</v>
      </c>
      <c r="G318" s="51" t="s">
        <v>157</v>
      </c>
      <c r="H318" s="95">
        <v>8.1</v>
      </c>
      <c r="I318" s="32">
        <v>1</v>
      </c>
      <c r="J318" s="38">
        <f>I318-(SUM(L318:AA318))</f>
        <v>0</v>
      </c>
      <c r="K318" s="39" t="str">
        <f t="shared" si="4"/>
        <v>OK</v>
      </c>
      <c r="L318" s="128"/>
      <c r="M318" s="128"/>
      <c r="N318" s="128"/>
      <c r="O318" s="128"/>
      <c r="P318" s="128">
        <v>1</v>
      </c>
      <c r="Q318" s="128"/>
      <c r="R318" s="128"/>
      <c r="S318" s="128"/>
      <c r="T318" s="128"/>
      <c r="U318" s="128"/>
      <c r="V318" s="46"/>
      <c r="W318" s="46"/>
      <c r="X318" s="46"/>
      <c r="Y318" s="46"/>
      <c r="Z318" s="46"/>
      <c r="AA318" s="46"/>
    </row>
    <row r="319" spans="1:27" ht="39.950000000000003" customHeight="1" x14ac:dyDescent="0.45">
      <c r="A319" s="140"/>
      <c r="B319" s="152"/>
      <c r="C319" s="67">
        <v>316</v>
      </c>
      <c r="D319" s="78" t="s">
        <v>861</v>
      </c>
      <c r="E319" s="107" t="s">
        <v>862</v>
      </c>
      <c r="F319" s="51" t="s">
        <v>35</v>
      </c>
      <c r="G319" s="51" t="s">
        <v>157</v>
      </c>
      <c r="H319" s="95">
        <v>14.42</v>
      </c>
      <c r="I319" s="32">
        <v>1</v>
      </c>
      <c r="J319" s="38">
        <f>I319-(SUM(L319:AA319))</f>
        <v>0</v>
      </c>
      <c r="K319" s="39" t="str">
        <f t="shared" si="4"/>
        <v>OK</v>
      </c>
      <c r="L319" s="128"/>
      <c r="M319" s="128"/>
      <c r="N319" s="128"/>
      <c r="O319" s="128"/>
      <c r="P319" s="128">
        <v>1</v>
      </c>
      <c r="Q319" s="128"/>
      <c r="R319" s="128"/>
      <c r="S319" s="128"/>
      <c r="T319" s="128"/>
      <c r="U319" s="128"/>
      <c r="V319" s="46"/>
      <c r="W319" s="46"/>
      <c r="X319" s="46"/>
      <c r="Y319" s="46"/>
      <c r="Z319" s="46"/>
      <c r="AA319" s="46"/>
    </row>
    <row r="320" spans="1:27" ht="39.950000000000003" customHeight="1" x14ac:dyDescent="0.45">
      <c r="A320" s="140"/>
      <c r="B320" s="152"/>
      <c r="C320" s="67">
        <v>317</v>
      </c>
      <c r="D320" s="78" t="s">
        <v>863</v>
      </c>
      <c r="E320" s="107" t="s">
        <v>864</v>
      </c>
      <c r="F320" s="51" t="s">
        <v>35</v>
      </c>
      <c r="G320" s="51" t="s">
        <v>157</v>
      </c>
      <c r="H320" s="95">
        <v>14.58</v>
      </c>
      <c r="I320" s="32">
        <v>1</v>
      </c>
      <c r="J320" s="38">
        <f>I320-(SUM(L320:AA320))</f>
        <v>0</v>
      </c>
      <c r="K320" s="39" t="str">
        <f t="shared" si="4"/>
        <v>OK</v>
      </c>
      <c r="L320" s="128"/>
      <c r="M320" s="128"/>
      <c r="N320" s="128"/>
      <c r="O320" s="128"/>
      <c r="P320" s="128">
        <v>1</v>
      </c>
      <c r="Q320" s="128"/>
      <c r="R320" s="128"/>
      <c r="S320" s="128"/>
      <c r="T320" s="128"/>
      <c r="U320" s="128"/>
      <c r="V320" s="46"/>
      <c r="W320" s="46"/>
      <c r="X320" s="46"/>
      <c r="Y320" s="46"/>
      <c r="Z320" s="46"/>
      <c r="AA320" s="46"/>
    </row>
    <row r="321" spans="1:27" ht="39.950000000000003" customHeight="1" x14ac:dyDescent="0.45">
      <c r="A321" s="140"/>
      <c r="B321" s="152"/>
      <c r="C321" s="67">
        <v>318</v>
      </c>
      <c r="D321" s="78" t="s">
        <v>865</v>
      </c>
      <c r="E321" s="107" t="s">
        <v>851</v>
      </c>
      <c r="F321" s="51" t="s">
        <v>35</v>
      </c>
      <c r="G321" s="51" t="s">
        <v>157</v>
      </c>
      <c r="H321" s="95">
        <v>9.33</v>
      </c>
      <c r="I321" s="32">
        <v>1</v>
      </c>
      <c r="J321" s="38">
        <f>I321-(SUM(L321:AA321))</f>
        <v>0</v>
      </c>
      <c r="K321" s="39" t="str">
        <f t="shared" si="4"/>
        <v>OK</v>
      </c>
      <c r="L321" s="128"/>
      <c r="M321" s="128"/>
      <c r="N321" s="128"/>
      <c r="O321" s="128"/>
      <c r="P321" s="128">
        <v>1</v>
      </c>
      <c r="Q321" s="128"/>
      <c r="R321" s="128"/>
      <c r="S321" s="128"/>
      <c r="T321" s="128"/>
      <c r="U321" s="128"/>
      <c r="V321" s="46"/>
      <c r="W321" s="46"/>
      <c r="X321" s="46"/>
      <c r="Y321" s="46"/>
      <c r="Z321" s="46"/>
      <c r="AA321" s="46"/>
    </row>
    <row r="322" spans="1:27" ht="39.950000000000003" customHeight="1" x14ac:dyDescent="0.45">
      <c r="A322" s="140"/>
      <c r="B322" s="152"/>
      <c r="C322" s="67">
        <v>319</v>
      </c>
      <c r="D322" s="78" t="s">
        <v>866</v>
      </c>
      <c r="E322" s="107" t="s">
        <v>867</v>
      </c>
      <c r="F322" s="51" t="s">
        <v>35</v>
      </c>
      <c r="G322" s="51" t="s">
        <v>157</v>
      </c>
      <c r="H322" s="95">
        <v>7.59</v>
      </c>
      <c r="I322" s="32">
        <v>1</v>
      </c>
      <c r="J322" s="38">
        <f>I322-(SUM(L322:AA322))</f>
        <v>0</v>
      </c>
      <c r="K322" s="39" t="str">
        <f t="shared" si="4"/>
        <v>OK</v>
      </c>
      <c r="L322" s="128"/>
      <c r="M322" s="128"/>
      <c r="N322" s="128"/>
      <c r="O322" s="128"/>
      <c r="P322" s="128">
        <v>1</v>
      </c>
      <c r="Q322" s="128"/>
      <c r="R322" s="128"/>
      <c r="S322" s="128"/>
      <c r="T322" s="128"/>
      <c r="U322" s="128"/>
      <c r="V322" s="46"/>
      <c r="W322" s="46"/>
      <c r="X322" s="46"/>
      <c r="Y322" s="46"/>
      <c r="Z322" s="46"/>
      <c r="AA322" s="46"/>
    </row>
    <row r="323" spans="1:27" ht="39.950000000000003" customHeight="1" x14ac:dyDescent="0.45">
      <c r="A323" s="140"/>
      <c r="B323" s="152"/>
      <c r="C323" s="67">
        <v>320</v>
      </c>
      <c r="D323" s="78" t="s">
        <v>868</v>
      </c>
      <c r="E323" s="107" t="s">
        <v>869</v>
      </c>
      <c r="F323" s="51" t="s">
        <v>35</v>
      </c>
      <c r="G323" s="51" t="s">
        <v>157</v>
      </c>
      <c r="H323" s="95">
        <v>8.3000000000000007</v>
      </c>
      <c r="I323" s="32">
        <v>1</v>
      </c>
      <c r="J323" s="38">
        <f>I323-(SUM(L323:AA323))</f>
        <v>0</v>
      </c>
      <c r="K323" s="39" t="str">
        <f t="shared" si="4"/>
        <v>OK</v>
      </c>
      <c r="L323" s="128"/>
      <c r="M323" s="128"/>
      <c r="N323" s="128"/>
      <c r="O323" s="128"/>
      <c r="P323" s="128">
        <v>1</v>
      </c>
      <c r="Q323" s="128"/>
      <c r="R323" s="128"/>
      <c r="S323" s="128"/>
      <c r="T323" s="128"/>
      <c r="U323" s="128"/>
      <c r="V323" s="46"/>
      <c r="W323" s="46"/>
      <c r="X323" s="46"/>
      <c r="Y323" s="46"/>
      <c r="Z323" s="46"/>
      <c r="AA323" s="46"/>
    </row>
    <row r="324" spans="1:27" ht="39.950000000000003" customHeight="1" x14ac:dyDescent="0.45">
      <c r="A324" s="140"/>
      <c r="B324" s="152"/>
      <c r="C324" s="67">
        <v>321</v>
      </c>
      <c r="D324" s="78" t="s">
        <v>870</v>
      </c>
      <c r="E324" s="107" t="s">
        <v>871</v>
      </c>
      <c r="F324" s="51" t="s">
        <v>35</v>
      </c>
      <c r="G324" s="51" t="s">
        <v>157</v>
      </c>
      <c r="H324" s="95">
        <v>9.2899999999999991</v>
      </c>
      <c r="I324" s="32">
        <v>1</v>
      </c>
      <c r="J324" s="38">
        <f>I324-(SUM(L324:AA324))</f>
        <v>0</v>
      </c>
      <c r="K324" s="39" t="str">
        <f t="shared" si="4"/>
        <v>OK</v>
      </c>
      <c r="L324" s="128"/>
      <c r="M324" s="128"/>
      <c r="N324" s="128"/>
      <c r="O324" s="128"/>
      <c r="P324" s="128">
        <v>1</v>
      </c>
      <c r="Q324" s="128"/>
      <c r="R324" s="128"/>
      <c r="S324" s="128"/>
      <c r="T324" s="128"/>
      <c r="U324" s="128"/>
      <c r="V324" s="46"/>
      <c r="W324" s="46"/>
      <c r="X324" s="46"/>
      <c r="Y324" s="46"/>
      <c r="Z324" s="46"/>
      <c r="AA324" s="46"/>
    </row>
    <row r="325" spans="1:27" ht="39.950000000000003" customHeight="1" x14ac:dyDescent="0.45">
      <c r="A325" s="140"/>
      <c r="B325" s="152"/>
      <c r="C325" s="67">
        <v>322</v>
      </c>
      <c r="D325" s="78" t="s">
        <v>872</v>
      </c>
      <c r="E325" s="107" t="s">
        <v>873</v>
      </c>
      <c r="F325" s="51" t="s">
        <v>35</v>
      </c>
      <c r="G325" s="51" t="s">
        <v>157</v>
      </c>
      <c r="H325" s="95">
        <v>13.6</v>
      </c>
      <c r="I325" s="32">
        <v>1</v>
      </c>
      <c r="J325" s="38">
        <f>I325-(SUM(L325:AA325))</f>
        <v>0</v>
      </c>
      <c r="K325" s="39" t="str">
        <f t="shared" ref="K325:K388" si="5">IF(J325&lt;0,"ATENÇÃO","OK")</f>
        <v>OK</v>
      </c>
      <c r="L325" s="128"/>
      <c r="M325" s="128"/>
      <c r="N325" s="128"/>
      <c r="O325" s="128"/>
      <c r="P325" s="128">
        <v>1</v>
      </c>
      <c r="Q325" s="128"/>
      <c r="R325" s="128"/>
      <c r="S325" s="128"/>
      <c r="T325" s="128"/>
      <c r="U325" s="128"/>
      <c r="V325" s="46"/>
      <c r="W325" s="46"/>
      <c r="X325" s="46"/>
      <c r="Y325" s="46"/>
      <c r="Z325" s="46"/>
      <c r="AA325" s="46"/>
    </row>
    <row r="326" spans="1:27" ht="39.950000000000003" customHeight="1" x14ac:dyDescent="0.45">
      <c r="A326" s="140"/>
      <c r="B326" s="152"/>
      <c r="C326" s="67">
        <v>323</v>
      </c>
      <c r="D326" s="78" t="s">
        <v>874</v>
      </c>
      <c r="E326" s="107" t="s">
        <v>875</v>
      </c>
      <c r="F326" s="51" t="s">
        <v>35</v>
      </c>
      <c r="G326" s="51" t="s">
        <v>157</v>
      </c>
      <c r="H326" s="95">
        <v>14.05</v>
      </c>
      <c r="I326" s="32">
        <v>1</v>
      </c>
      <c r="J326" s="38">
        <f>I326-(SUM(L326:AA326))</f>
        <v>0</v>
      </c>
      <c r="K326" s="39" t="str">
        <f t="shared" si="5"/>
        <v>OK</v>
      </c>
      <c r="L326" s="128"/>
      <c r="M326" s="128"/>
      <c r="N326" s="128"/>
      <c r="O326" s="128"/>
      <c r="P326" s="128">
        <v>1</v>
      </c>
      <c r="Q326" s="128"/>
      <c r="R326" s="128"/>
      <c r="S326" s="128"/>
      <c r="T326" s="128"/>
      <c r="U326" s="128"/>
      <c r="V326" s="46"/>
      <c r="W326" s="46"/>
      <c r="X326" s="46"/>
      <c r="Y326" s="46"/>
      <c r="Z326" s="46"/>
      <c r="AA326" s="46"/>
    </row>
    <row r="327" spans="1:27" ht="39.950000000000003" customHeight="1" x14ac:dyDescent="0.45">
      <c r="A327" s="140"/>
      <c r="B327" s="152"/>
      <c r="C327" s="67">
        <v>324</v>
      </c>
      <c r="D327" s="78" t="s">
        <v>876</v>
      </c>
      <c r="E327" s="107" t="s">
        <v>877</v>
      </c>
      <c r="F327" s="51" t="s">
        <v>35</v>
      </c>
      <c r="G327" s="51" t="s">
        <v>157</v>
      </c>
      <c r="H327" s="95">
        <v>7.39</v>
      </c>
      <c r="I327" s="32">
        <v>1</v>
      </c>
      <c r="J327" s="38">
        <f>I327-(SUM(L327:AA327))</f>
        <v>0</v>
      </c>
      <c r="K327" s="39" t="str">
        <f t="shared" si="5"/>
        <v>OK</v>
      </c>
      <c r="L327" s="128"/>
      <c r="M327" s="128"/>
      <c r="N327" s="128"/>
      <c r="O327" s="128"/>
      <c r="P327" s="128">
        <v>1</v>
      </c>
      <c r="Q327" s="128"/>
      <c r="R327" s="128"/>
      <c r="S327" s="128"/>
      <c r="T327" s="128"/>
      <c r="U327" s="128"/>
      <c r="V327" s="46"/>
      <c r="W327" s="46"/>
      <c r="X327" s="46"/>
      <c r="Y327" s="46"/>
      <c r="Z327" s="46"/>
      <c r="AA327" s="46"/>
    </row>
    <row r="328" spans="1:27" ht="39.950000000000003" customHeight="1" x14ac:dyDescent="0.45">
      <c r="A328" s="140"/>
      <c r="B328" s="152"/>
      <c r="C328" s="67">
        <v>325</v>
      </c>
      <c r="D328" s="78" t="s">
        <v>878</v>
      </c>
      <c r="E328" s="107" t="s">
        <v>879</v>
      </c>
      <c r="F328" s="51" t="s">
        <v>35</v>
      </c>
      <c r="G328" s="51" t="s">
        <v>157</v>
      </c>
      <c r="H328" s="95">
        <v>7.42</v>
      </c>
      <c r="I328" s="32">
        <v>2</v>
      </c>
      <c r="J328" s="38">
        <f>I328-(SUM(L328:AA328))</f>
        <v>0</v>
      </c>
      <c r="K328" s="39" t="str">
        <f t="shared" si="5"/>
        <v>OK</v>
      </c>
      <c r="L328" s="128"/>
      <c r="M328" s="128"/>
      <c r="N328" s="128"/>
      <c r="O328" s="128"/>
      <c r="P328" s="128">
        <v>2</v>
      </c>
      <c r="Q328" s="128"/>
      <c r="R328" s="128"/>
      <c r="S328" s="128"/>
      <c r="T328" s="128"/>
      <c r="U328" s="128"/>
      <c r="V328" s="46"/>
      <c r="W328" s="46"/>
      <c r="X328" s="46"/>
      <c r="Y328" s="46"/>
      <c r="Z328" s="46"/>
      <c r="AA328" s="46"/>
    </row>
    <row r="329" spans="1:27" ht="39.950000000000003" customHeight="1" x14ac:dyDescent="0.45">
      <c r="A329" s="140"/>
      <c r="B329" s="152"/>
      <c r="C329" s="67">
        <v>326</v>
      </c>
      <c r="D329" s="78" t="s">
        <v>880</v>
      </c>
      <c r="E329" s="107" t="s">
        <v>881</v>
      </c>
      <c r="F329" s="51" t="s">
        <v>35</v>
      </c>
      <c r="G329" s="51" t="s">
        <v>157</v>
      </c>
      <c r="H329" s="95">
        <v>10.09</v>
      </c>
      <c r="I329" s="32"/>
      <c r="J329" s="38">
        <f>I329-(SUM(L329:AA329))</f>
        <v>0</v>
      </c>
      <c r="K329" s="39" t="str">
        <f t="shared" si="5"/>
        <v>OK</v>
      </c>
      <c r="L329" s="128"/>
      <c r="M329" s="128"/>
      <c r="N329" s="128"/>
      <c r="O329" s="128"/>
      <c r="P329" s="128"/>
      <c r="Q329" s="128"/>
      <c r="R329" s="128"/>
      <c r="S329" s="128"/>
      <c r="T329" s="128"/>
      <c r="U329" s="128"/>
      <c r="V329" s="46"/>
      <c r="W329" s="46"/>
      <c r="X329" s="46"/>
      <c r="Y329" s="46"/>
      <c r="Z329" s="46"/>
      <c r="AA329" s="46"/>
    </row>
    <row r="330" spans="1:27" ht="39.950000000000003" customHeight="1" x14ac:dyDescent="0.45">
      <c r="A330" s="140"/>
      <c r="B330" s="152"/>
      <c r="C330" s="67">
        <v>327</v>
      </c>
      <c r="D330" s="78" t="s">
        <v>882</v>
      </c>
      <c r="E330" s="107" t="s">
        <v>883</v>
      </c>
      <c r="F330" s="51" t="s">
        <v>35</v>
      </c>
      <c r="G330" s="51" t="s">
        <v>157</v>
      </c>
      <c r="H330" s="95">
        <v>10.02</v>
      </c>
      <c r="I330" s="32"/>
      <c r="J330" s="38">
        <f>I330-(SUM(L330:AA330))</f>
        <v>0</v>
      </c>
      <c r="K330" s="39" t="str">
        <f t="shared" si="5"/>
        <v>OK</v>
      </c>
      <c r="L330" s="128"/>
      <c r="M330" s="128"/>
      <c r="N330" s="128"/>
      <c r="O330" s="128"/>
      <c r="P330" s="128"/>
      <c r="Q330" s="128"/>
      <c r="R330" s="128"/>
      <c r="S330" s="128"/>
      <c r="T330" s="128"/>
      <c r="U330" s="128"/>
      <c r="V330" s="46"/>
      <c r="W330" s="46"/>
      <c r="X330" s="46"/>
      <c r="Y330" s="46"/>
      <c r="Z330" s="46"/>
      <c r="AA330" s="46"/>
    </row>
    <row r="331" spans="1:27" ht="39.950000000000003" customHeight="1" x14ac:dyDescent="0.45">
      <c r="A331" s="140"/>
      <c r="B331" s="152"/>
      <c r="C331" s="67">
        <v>328</v>
      </c>
      <c r="D331" s="78" t="s">
        <v>884</v>
      </c>
      <c r="E331" s="107" t="s">
        <v>885</v>
      </c>
      <c r="F331" s="51" t="s">
        <v>35</v>
      </c>
      <c r="G331" s="51" t="s">
        <v>157</v>
      </c>
      <c r="H331" s="95">
        <v>9.7200000000000006</v>
      </c>
      <c r="I331" s="32"/>
      <c r="J331" s="38">
        <f>I331-(SUM(L331:AA331))</f>
        <v>0</v>
      </c>
      <c r="K331" s="39" t="str">
        <f t="shared" si="5"/>
        <v>OK</v>
      </c>
      <c r="L331" s="128"/>
      <c r="M331" s="128"/>
      <c r="N331" s="128"/>
      <c r="O331" s="128"/>
      <c r="P331" s="128"/>
      <c r="Q331" s="128"/>
      <c r="R331" s="128"/>
      <c r="S331" s="128"/>
      <c r="T331" s="128"/>
      <c r="U331" s="128"/>
      <c r="V331" s="46"/>
      <c r="W331" s="46"/>
      <c r="X331" s="46"/>
      <c r="Y331" s="46"/>
      <c r="Z331" s="46"/>
      <c r="AA331" s="46"/>
    </row>
    <row r="332" spans="1:27" ht="39.950000000000003" customHeight="1" x14ac:dyDescent="0.45">
      <c r="A332" s="140"/>
      <c r="B332" s="152"/>
      <c r="C332" s="67">
        <v>329</v>
      </c>
      <c r="D332" s="78" t="s">
        <v>886</v>
      </c>
      <c r="E332" s="107" t="s">
        <v>887</v>
      </c>
      <c r="F332" s="51" t="s">
        <v>35</v>
      </c>
      <c r="G332" s="51" t="s">
        <v>157</v>
      </c>
      <c r="H332" s="95">
        <v>10.5</v>
      </c>
      <c r="I332" s="32"/>
      <c r="J332" s="38">
        <f>I332-(SUM(L332:AA332))</f>
        <v>0</v>
      </c>
      <c r="K332" s="39" t="str">
        <f t="shared" si="5"/>
        <v>OK</v>
      </c>
      <c r="L332" s="128"/>
      <c r="M332" s="128"/>
      <c r="N332" s="128"/>
      <c r="O332" s="128"/>
      <c r="P332" s="128"/>
      <c r="Q332" s="128"/>
      <c r="R332" s="128"/>
      <c r="S332" s="128"/>
      <c r="T332" s="128"/>
      <c r="U332" s="128"/>
      <c r="V332" s="46"/>
      <c r="W332" s="46"/>
      <c r="X332" s="46"/>
      <c r="Y332" s="46"/>
      <c r="Z332" s="46"/>
      <c r="AA332" s="46"/>
    </row>
    <row r="333" spans="1:27" ht="39.950000000000003" customHeight="1" x14ac:dyDescent="0.45">
      <c r="A333" s="140"/>
      <c r="B333" s="152"/>
      <c r="C333" s="67">
        <v>330</v>
      </c>
      <c r="D333" s="78" t="s">
        <v>888</v>
      </c>
      <c r="E333" s="107" t="s">
        <v>889</v>
      </c>
      <c r="F333" s="51" t="s">
        <v>35</v>
      </c>
      <c r="G333" s="51" t="s">
        <v>157</v>
      </c>
      <c r="H333" s="95">
        <v>10.69</v>
      </c>
      <c r="I333" s="32"/>
      <c r="J333" s="38">
        <f>I333-(SUM(L333:AA333))</f>
        <v>0</v>
      </c>
      <c r="K333" s="39" t="str">
        <f t="shared" si="5"/>
        <v>OK</v>
      </c>
      <c r="L333" s="128"/>
      <c r="M333" s="128"/>
      <c r="N333" s="128"/>
      <c r="O333" s="128"/>
      <c r="P333" s="128"/>
      <c r="Q333" s="128"/>
      <c r="R333" s="128"/>
      <c r="S333" s="128"/>
      <c r="T333" s="128"/>
      <c r="U333" s="128"/>
      <c r="V333" s="46"/>
      <c r="W333" s="46"/>
      <c r="X333" s="46"/>
      <c r="Y333" s="46"/>
      <c r="Z333" s="46"/>
      <c r="AA333" s="46"/>
    </row>
    <row r="334" spans="1:27" ht="39.950000000000003" customHeight="1" x14ac:dyDescent="0.45">
      <c r="A334" s="140"/>
      <c r="B334" s="152"/>
      <c r="C334" s="67">
        <v>331</v>
      </c>
      <c r="D334" s="78" t="s">
        <v>890</v>
      </c>
      <c r="E334" s="107" t="s">
        <v>891</v>
      </c>
      <c r="F334" s="51" t="s">
        <v>35</v>
      </c>
      <c r="G334" s="51" t="s">
        <v>157</v>
      </c>
      <c r="H334" s="95">
        <v>42.99</v>
      </c>
      <c r="I334" s="32"/>
      <c r="J334" s="38">
        <f>I334-(SUM(L334:AA334))</f>
        <v>0</v>
      </c>
      <c r="K334" s="39" t="str">
        <f t="shared" si="5"/>
        <v>OK</v>
      </c>
      <c r="L334" s="128"/>
      <c r="M334" s="128"/>
      <c r="N334" s="128"/>
      <c r="O334" s="128"/>
      <c r="P334" s="128"/>
      <c r="Q334" s="128"/>
      <c r="R334" s="128"/>
      <c r="S334" s="128"/>
      <c r="T334" s="128"/>
      <c r="U334" s="128"/>
      <c r="V334" s="46"/>
      <c r="W334" s="46"/>
      <c r="X334" s="46"/>
      <c r="Y334" s="46"/>
      <c r="Z334" s="46"/>
      <c r="AA334" s="46"/>
    </row>
    <row r="335" spans="1:27" ht="39.950000000000003" customHeight="1" x14ac:dyDescent="0.45">
      <c r="A335" s="140"/>
      <c r="B335" s="152"/>
      <c r="C335" s="67">
        <v>332</v>
      </c>
      <c r="D335" s="78" t="s">
        <v>892</v>
      </c>
      <c r="E335" s="107" t="s">
        <v>849</v>
      </c>
      <c r="F335" s="51" t="s">
        <v>35</v>
      </c>
      <c r="G335" s="51" t="s">
        <v>157</v>
      </c>
      <c r="H335" s="95">
        <v>45.02</v>
      </c>
      <c r="I335" s="32"/>
      <c r="J335" s="38">
        <f>I335-(SUM(L335:AA335))</f>
        <v>0</v>
      </c>
      <c r="K335" s="39" t="str">
        <f t="shared" si="5"/>
        <v>OK</v>
      </c>
      <c r="L335" s="128"/>
      <c r="M335" s="128"/>
      <c r="N335" s="128"/>
      <c r="O335" s="128"/>
      <c r="P335" s="128"/>
      <c r="Q335" s="128"/>
      <c r="R335" s="128"/>
      <c r="S335" s="128"/>
      <c r="T335" s="128"/>
      <c r="U335" s="128"/>
      <c r="V335" s="46"/>
      <c r="W335" s="46"/>
      <c r="X335" s="46"/>
      <c r="Y335" s="46"/>
      <c r="Z335" s="46"/>
      <c r="AA335" s="46"/>
    </row>
    <row r="336" spans="1:27" ht="39.950000000000003" customHeight="1" x14ac:dyDescent="0.45">
      <c r="A336" s="140"/>
      <c r="B336" s="152"/>
      <c r="C336" s="67">
        <v>333</v>
      </c>
      <c r="D336" s="78" t="s">
        <v>893</v>
      </c>
      <c r="E336" s="107" t="s">
        <v>894</v>
      </c>
      <c r="F336" s="51" t="s">
        <v>35</v>
      </c>
      <c r="G336" s="51" t="s">
        <v>157</v>
      </c>
      <c r="H336" s="95">
        <v>31.05</v>
      </c>
      <c r="I336" s="32"/>
      <c r="J336" s="38">
        <f>I336-(SUM(L336:AA336))</f>
        <v>0</v>
      </c>
      <c r="K336" s="39" t="str">
        <f t="shared" si="5"/>
        <v>OK</v>
      </c>
      <c r="L336" s="128"/>
      <c r="M336" s="128"/>
      <c r="N336" s="128"/>
      <c r="O336" s="128"/>
      <c r="P336" s="128"/>
      <c r="Q336" s="128"/>
      <c r="R336" s="128"/>
      <c r="S336" s="128"/>
      <c r="T336" s="128"/>
      <c r="U336" s="128"/>
      <c r="V336" s="46"/>
      <c r="W336" s="46"/>
      <c r="X336" s="46"/>
      <c r="Y336" s="46"/>
      <c r="Z336" s="46"/>
      <c r="AA336" s="46"/>
    </row>
    <row r="337" spans="1:27" ht="39.950000000000003" customHeight="1" x14ac:dyDescent="0.45">
      <c r="A337" s="140"/>
      <c r="B337" s="152"/>
      <c r="C337" s="67">
        <v>334</v>
      </c>
      <c r="D337" s="78" t="s">
        <v>895</v>
      </c>
      <c r="E337" s="107" t="s">
        <v>842</v>
      </c>
      <c r="F337" s="51" t="s">
        <v>35</v>
      </c>
      <c r="G337" s="51" t="s">
        <v>157</v>
      </c>
      <c r="H337" s="95">
        <v>23.69</v>
      </c>
      <c r="I337" s="32"/>
      <c r="J337" s="38">
        <f>I337-(SUM(L337:AA337))</f>
        <v>0</v>
      </c>
      <c r="K337" s="39" t="str">
        <f t="shared" si="5"/>
        <v>OK</v>
      </c>
      <c r="L337" s="128"/>
      <c r="M337" s="128"/>
      <c r="N337" s="128"/>
      <c r="O337" s="128"/>
      <c r="P337" s="128"/>
      <c r="Q337" s="128"/>
      <c r="R337" s="128"/>
      <c r="S337" s="128"/>
      <c r="T337" s="128"/>
      <c r="U337" s="128"/>
      <c r="V337" s="46"/>
      <c r="W337" s="46"/>
      <c r="X337" s="46"/>
      <c r="Y337" s="46"/>
      <c r="Z337" s="46"/>
      <c r="AA337" s="46"/>
    </row>
    <row r="338" spans="1:27" ht="39.950000000000003" customHeight="1" x14ac:dyDescent="0.45">
      <c r="A338" s="140"/>
      <c r="B338" s="152"/>
      <c r="C338" s="67">
        <v>335</v>
      </c>
      <c r="D338" s="78" t="s">
        <v>896</v>
      </c>
      <c r="E338" s="107" t="s">
        <v>897</v>
      </c>
      <c r="F338" s="51" t="s">
        <v>35</v>
      </c>
      <c r="G338" s="51" t="s">
        <v>157</v>
      </c>
      <c r="H338" s="95">
        <v>30.41</v>
      </c>
      <c r="I338" s="32">
        <v>1</v>
      </c>
      <c r="J338" s="38">
        <f>I338-(SUM(L338:AA338))</f>
        <v>0</v>
      </c>
      <c r="K338" s="39" t="str">
        <f t="shared" si="5"/>
        <v>OK</v>
      </c>
      <c r="L338" s="128"/>
      <c r="M338" s="128"/>
      <c r="N338" s="128"/>
      <c r="O338" s="128"/>
      <c r="P338" s="128">
        <v>1</v>
      </c>
      <c r="Q338" s="128"/>
      <c r="R338" s="128"/>
      <c r="S338" s="128"/>
      <c r="T338" s="128"/>
      <c r="U338" s="128"/>
      <c r="V338" s="46"/>
      <c r="W338" s="46"/>
      <c r="X338" s="46"/>
      <c r="Y338" s="46"/>
      <c r="Z338" s="46"/>
      <c r="AA338" s="46"/>
    </row>
    <row r="339" spans="1:27" ht="39.950000000000003" customHeight="1" x14ac:dyDescent="0.45">
      <c r="A339" s="140"/>
      <c r="B339" s="152"/>
      <c r="C339" s="67">
        <v>336</v>
      </c>
      <c r="D339" s="78" t="s">
        <v>898</v>
      </c>
      <c r="E339" s="107" t="s">
        <v>899</v>
      </c>
      <c r="F339" s="51" t="s">
        <v>35</v>
      </c>
      <c r="G339" s="51" t="s">
        <v>157</v>
      </c>
      <c r="H339" s="95">
        <v>56.71</v>
      </c>
      <c r="I339" s="32">
        <v>1</v>
      </c>
      <c r="J339" s="38">
        <f>I339-(SUM(L339:AA339))</f>
        <v>0</v>
      </c>
      <c r="K339" s="39" t="str">
        <f t="shared" si="5"/>
        <v>OK</v>
      </c>
      <c r="L339" s="128"/>
      <c r="M339" s="128"/>
      <c r="N339" s="128"/>
      <c r="O339" s="128"/>
      <c r="P339" s="128">
        <v>1</v>
      </c>
      <c r="Q339" s="128"/>
      <c r="R339" s="128"/>
      <c r="S339" s="128"/>
      <c r="T339" s="128"/>
      <c r="U339" s="128"/>
      <c r="V339" s="46"/>
      <c r="W339" s="46"/>
      <c r="X339" s="46"/>
      <c r="Y339" s="46"/>
      <c r="Z339" s="46"/>
      <c r="AA339" s="46"/>
    </row>
    <row r="340" spans="1:27" ht="39.950000000000003" customHeight="1" x14ac:dyDescent="0.45">
      <c r="A340" s="140"/>
      <c r="B340" s="152"/>
      <c r="C340" s="67">
        <v>337</v>
      </c>
      <c r="D340" s="78" t="s">
        <v>900</v>
      </c>
      <c r="E340" s="107" t="s">
        <v>901</v>
      </c>
      <c r="F340" s="51" t="s">
        <v>35</v>
      </c>
      <c r="G340" s="51" t="s">
        <v>157</v>
      </c>
      <c r="H340" s="95">
        <v>263.06</v>
      </c>
      <c r="I340" s="32">
        <v>1</v>
      </c>
      <c r="J340" s="38">
        <f>I340-(SUM(L340:AA340))</f>
        <v>0</v>
      </c>
      <c r="K340" s="39" t="str">
        <f t="shared" si="5"/>
        <v>OK</v>
      </c>
      <c r="L340" s="128"/>
      <c r="M340" s="128"/>
      <c r="N340" s="128"/>
      <c r="O340" s="128"/>
      <c r="P340" s="128">
        <v>1</v>
      </c>
      <c r="Q340" s="128"/>
      <c r="R340" s="128"/>
      <c r="S340" s="128"/>
      <c r="T340" s="128"/>
      <c r="U340" s="128"/>
      <c r="V340" s="46"/>
      <c r="W340" s="46"/>
      <c r="X340" s="46"/>
      <c r="Y340" s="46"/>
      <c r="Z340" s="46"/>
      <c r="AA340" s="46"/>
    </row>
    <row r="341" spans="1:27" ht="39.950000000000003" customHeight="1" x14ac:dyDescent="0.45">
      <c r="A341" s="140"/>
      <c r="B341" s="152"/>
      <c r="C341" s="68">
        <v>338</v>
      </c>
      <c r="D341" s="83" t="s">
        <v>902</v>
      </c>
      <c r="E341" s="109" t="s">
        <v>903</v>
      </c>
      <c r="F341" s="42" t="s">
        <v>99</v>
      </c>
      <c r="G341" s="52" t="s">
        <v>157</v>
      </c>
      <c r="H341" s="96">
        <v>30.81</v>
      </c>
      <c r="I341" s="32"/>
      <c r="J341" s="38">
        <f>I341-(SUM(L341:AA341))</f>
        <v>0</v>
      </c>
      <c r="K341" s="39" t="str">
        <f t="shared" si="5"/>
        <v>OK</v>
      </c>
      <c r="L341" s="128"/>
      <c r="M341" s="128"/>
      <c r="N341" s="128"/>
      <c r="O341" s="128"/>
      <c r="P341" s="128"/>
      <c r="Q341" s="128"/>
      <c r="R341" s="128"/>
      <c r="S341" s="128"/>
      <c r="T341" s="128"/>
      <c r="U341" s="128"/>
      <c r="V341" s="46"/>
      <c r="W341" s="46"/>
      <c r="X341" s="46"/>
      <c r="Y341" s="46"/>
      <c r="Z341" s="46"/>
      <c r="AA341" s="46"/>
    </row>
    <row r="342" spans="1:27" ht="39.950000000000003" customHeight="1" x14ac:dyDescent="0.45">
      <c r="A342" s="140"/>
      <c r="B342" s="152"/>
      <c r="C342" s="68">
        <v>339</v>
      </c>
      <c r="D342" s="83" t="s">
        <v>1193</v>
      </c>
      <c r="E342" s="109" t="s">
        <v>904</v>
      </c>
      <c r="F342" s="52" t="s">
        <v>424</v>
      </c>
      <c r="G342" s="52" t="s">
        <v>157</v>
      </c>
      <c r="H342" s="96">
        <v>3907.4</v>
      </c>
      <c r="I342" s="32"/>
      <c r="J342" s="38">
        <f>I342-(SUM(L342:AA342))</f>
        <v>0</v>
      </c>
      <c r="K342" s="39" t="str">
        <f t="shared" si="5"/>
        <v>OK</v>
      </c>
      <c r="L342" s="128"/>
      <c r="M342" s="128"/>
      <c r="N342" s="128"/>
      <c r="O342" s="128"/>
      <c r="P342" s="128"/>
      <c r="Q342" s="128"/>
      <c r="R342" s="128"/>
      <c r="S342" s="128"/>
      <c r="T342" s="128"/>
      <c r="U342" s="128"/>
      <c r="V342" s="46"/>
      <c r="W342" s="46"/>
      <c r="X342" s="46"/>
      <c r="Y342" s="46"/>
      <c r="Z342" s="46"/>
      <c r="AA342" s="46"/>
    </row>
    <row r="343" spans="1:27" ht="39.950000000000003" customHeight="1" x14ac:dyDescent="0.45">
      <c r="A343" s="140"/>
      <c r="B343" s="152"/>
      <c r="C343" s="67">
        <v>340</v>
      </c>
      <c r="D343" s="78" t="s">
        <v>905</v>
      </c>
      <c r="E343" s="107" t="s">
        <v>906</v>
      </c>
      <c r="F343" s="52" t="s">
        <v>35</v>
      </c>
      <c r="G343" s="52" t="s">
        <v>157</v>
      </c>
      <c r="H343" s="96">
        <v>15.19</v>
      </c>
      <c r="I343" s="32"/>
      <c r="J343" s="38">
        <f>I343-(SUM(L343:AA343))</f>
        <v>0</v>
      </c>
      <c r="K343" s="39" t="str">
        <f t="shared" si="5"/>
        <v>OK</v>
      </c>
      <c r="L343" s="128"/>
      <c r="M343" s="128"/>
      <c r="N343" s="128"/>
      <c r="O343" s="128"/>
      <c r="P343" s="128"/>
      <c r="Q343" s="128"/>
      <c r="R343" s="128"/>
      <c r="S343" s="128"/>
      <c r="T343" s="128"/>
      <c r="U343" s="128"/>
      <c r="V343" s="46"/>
      <c r="W343" s="46"/>
      <c r="X343" s="46"/>
      <c r="Y343" s="46"/>
      <c r="Z343" s="46"/>
      <c r="AA343" s="46"/>
    </row>
    <row r="344" spans="1:27" ht="39.950000000000003" customHeight="1" x14ac:dyDescent="0.45">
      <c r="A344" s="140"/>
      <c r="B344" s="152"/>
      <c r="C344" s="67">
        <v>341</v>
      </c>
      <c r="D344" s="78" t="s">
        <v>907</v>
      </c>
      <c r="E344" s="107" t="s">
        <v>908</v>
      </c>
      <c r="F344" s="52" t="s">
        <v>233</v>
      </c>
      <c r="G344" s="52" t="s">
        <v>157</v>
      </c>
      <c r="H344" s="96">
        <v>310</v>
      </c>
      <c r="I344" s="32"/>
      <c r="J344" s="38">
        <f>I344-(SUM(L344:AA344))</f>
        <v>0</v>
      </c>
      <c r="K344" s="39" t="str">
        <f t="shared" si="5"/>
        <v>OK</v>
      </c>
      <c r="L344" s="128"/>
      <c r="M344" s="128"/>
      <c r="N344" s="128"/>
      <c r="O344" s="128"/>
      <c r="P344" s="128"/>
      <c r="Q344" s="128"/>
      <c r="R344" s="128"/>
      <c r="S344" s="128"/>
      <c r="T344" s="128"/>
      <c r="U344" s="128"/>
      <c r="V344" s="46"/>
      <c r="W344" s="46"/>
      <c r="X344" s="46"/>
      <c r="Y344" s="46"/>
      <c r="Z344" s="46"/>
      <c r="AA344" s="46"/>
    </row>
    <row r="345" spans="1:27" ht="39.950000000000003" customHeight="1" x14ac:dyDescent="0.45">
      <c r="A345" s="140"/>
      <c r="B345" s="152"/>
      <c r="C345" s="68">
        <v>342</v>
      </c>
      <c r="D345" s="83" t="s">
        <v>909</v>
      </c>
      <c r="E345" s="109" t="s">
        <v>910</v>
      </c>
      <c r="F345" s="42" t="s">
        <v>99</v>
      </c>
      <c r="G345" s="52" t="s">
        <v>157</v>
      </c>
      <c r="H345" s="96">
        <v>24.83</v>
      </c>
      <c r="I345" s="32"/>
      <c r="J345" s="38">
        <f>I345-(SUM(L345:AA345))</f>
        <v>0</v>
      </c>
      <c r="K345" s="39" t="str">
        <f t="shared" si="5"/>
        <v>OK</v>
      </c>
      <c r="L345" s="128"/>
      <c r="M345" s="128"/>
      <c r="N345" s="128"/>
      <c r="O345" s="128"/>
      <c r="P345" s="128"/>
      <c r="Q345" s="128"/>
      <c r="R345" s="128"/>
      <c r="S345" s="128"/>
      <c r="T345" s="128"/>
      <c r="U345" s="128"/>
      <c r="V345" s="46"/>
      <c r="W345" s="46"/>
      <c r="X345" s="46"/>
      <c r="Y345" s="46"/>
      <c r="Z345" s="46"/>
      <c r="AA345" s="46"/>
    </row>
    <row r="346" spans="1:27" ht="39.950000000000003" customHeight="1" x14ac:dyDescent="0.45">
      <c r="A346" s="140"/>
      <c r="B346" s="152"/>
      <c r="C346" s="68">
        <v>343</v>
      </c>
      <c r="D346" s="78" t="s">
        <v>911</v>
      </c>
      <c r="E346" s="107" t="s">
        <v>912</v>
      </c>
      <c r="F346" s="51" t="s">
        <v>4</v>
      </c>
      <c r="G346" s="52" t="s">
        <v>157</v>
      </c>
      <c r="H346" s="96">
        <v>33.64</v>
      </c>
      <c r="I346" s="32">
        <v>2</v>
      </c>
      <c r="J346" s="38">
        <f>I346-(SUM(L346:AA346))</f>
        <v>0</v>
      </c>
      <c r="K346" s="39" t="str">
        <f t="shared" si="5"/>
        <v>OK</v>
      </c>
      <c r="L346" s="128"/>
      <c r="M346" s="128"/>
      <c r="N346" s="128"/>
      <c r="O346" s="128"/>
      <c r="P346" s="128">
        <v>2</v>
      </c>
      <c r="Q346" s="128"/>
      <c r="R346" s="128"/>
      <c r="S346" s="128"/>
      <c r="T346" s="128"/>
      <c r="U346" s="128"/>
      <c r="V346" s="46"/>
      <c r="W346" s="46"/>
      <c r="X346" s="46"/>
      <c r="Y346" s="46"/>
      <c r="Z346" s="46"/>
      <c r="AA346" s="46"/>
    </row>
    <row r="347" spans="1:27" ht="39.950000000000003" customHeight="1" x14ac:dyDescent="0.45">
      <c r="A347" s="140"/>
      <c r="B347" s="152"/>
      <c r="C347" s="67">
        <v>344</v>
      </c>
      <c r="D347" s="78" t="s">
        <v>913</v>
      </c>
      <c r="E347" s="107" t="s">
        <v>914</v>
      </c>
      <c r="F347" s="52" t="s">
        <v>233</v>
      </c>
      <c r="G347" s="52" t="s">
        <v>157</v>
      </c>
      <c r="H347" s="96">
        <v>97.8</v>
      </c>
      <c r="I347" s="32"/>
      <c r="J347" s="38">
        <f>I347-(SUM(L347:AA347))</f>
        <v>0</v>
      </c>
      <c r="K347" s="39" t="str">
        <f t="shared" si="5"/>
        <v>OK</v>
      </c>
      <c r="L347" s="128"/>
      <c r="M347" s="128"/>
      <c r="N347" s="128"/>
      <c r="O347" s="128"/>
      <c r="P347" s="128"/>
      <c r="Q347" s="128"/>
      <c r="R347" s="128"/>
      <c r="S347" s="128"/>
      <c r="T347" s="128"/>
      <c r="U347" s="128"/>
      <c r="V347" s="46"/>
      <c r="W347" s="46"/>
      <c r="X347" s="46"/>
      <c r="Y347" s="46"/>
      <c r="Z347" s="46"/>
      <c r="AA347" s="46"/>
    </row>
    <row r="348" spans="1:27" ht="39.950000000000003" customHeight="1" x14ac:dyDescent="0.45">
      <c r="A348" s="140"/>
      <c r="B348" s="152"/>
      <c r="C348" s="68">
        <v>345</v>
      </c>
      <c r="D348" s="83" t="s">
        <v>915</v>
      </c>
      <c r="E348" s="109" t="s">
        <v>916</v>
      </c>
      <c r="F348" s="42" t="s">
        <v>99</v>
      </c>
      <c r="G348" s="52" t="s">
        <v>157</v>
      </c>
      <c r="H348" s="96">
        <v>16.850000000000001</v>
      </c>
      <c r="I348" s="32"/>
      <c r="J348" s="38">
        <f>I348-(SUM(L348:AA348))</f>
        <v>0</v>
      </c>
      <c r="K348" s="39" t="str">
        <f t="shared" si="5"/>
        <v>OK</v>
      </c>
      <c r="L348" s="128"/>
      <c r="M348" s="128"/>
      <c r="N348" s="128"/>
      <c r="O348" s="128"/>
      <c r="P348" s="128"/>
      <c r="Q348" s="128"/>
      <c r="R348" s="128"/>
      <c r="S348" s="128"/>
      <c r="T348" s="128"/>
      <c r="U348" s="128"/>
      <c r="V348" s="46"/>
      <c r="W348" s="46"/>
      <c r="X348" s="46"/>
      <c r="Y348" s="46"/>
      <c r="Z348" s="46"/>
      <c r="AA348" s="46"/>
    </row>
    <row r="349" spans="1:27" ht="39.950000000000003" customHeight="1" x14ac:dyDescent="0.45">
      <c r="A349" s="140"/>
      <c r="B349" s="152"/>
      <c r="C349" s="68">
        <v>346</v>
      </c>
      <c r="D349" s="85" t="s">
        <v>917</v>
      </c>
      <c r="E349" s="110" t="s">
        <v>918</v>
      </c>
      <c r="F349" s="51" t="s">
        <v>35</v>
      </c>
      <c r="G349" s="52" t="s">
        <v>157</v>
      </c>
      <c r="H349" s="96">
        <v>170.39</v>
      </c>
      <c r="I349" s="32"/>
      <c r="J349" s="38">
        <f>I349-(SUM(L349:AA349))</f>
        <v>0</v>
      </c>
      <c r="K349" s="39" t="str">
        <f t="shared" si="5"/>
        <v>OK</v>
      </c>
      <c r="L349" s="128"/>
      <c r="M349" s="128"/>
      <c r="N349" s="128"/>
      <c r="O349" s="128"/>
      <c r="P349" s="128"/>
      <c r="Q349" s="128"/>
      <c r="R349" s="128"/>
      <c r="S349" s="128"/>
      <c r="T349" s="128"/>
      <c r="U349" s="128"/>
      <c r="V349" s="46"/>
      <c r="W349" s="46"/>
      <c r="X349" s="46"/>
      <c r="Y349" s="46"/>
      <c r="Z349" s="46"/>
      <c r="AA349" s="46"/>
    </row>
    <row r="350" spans="1:27" ht="39.950000000000003" customHeight="1" x14ac:dyDescent="0.45">
      <c r="A350" s="140"/>
      <c r="B350" s="152"/>
      <c r="C350" s="67">
        <v>347</v>
      </c>
      <c r="D350" s="78" t="s">
        <v>919</v>
      </c>
      <c r="E350" s="107" t="s">
        <v>920</v>
      </c>
      <c r="F350" s="52" t="s">
        <v>35</v>
      </c>
      <c r="G350" s="52" t="s">
        <v>157</v>
      </c>
      <c r="H350" s="96">
        <v>188</v>
      </c>
      <c r="I350" s="32"/>
      <c r="J350" s="38">
        <f>I350-(SUM(L350:AA350))</f>
        <v>0</v>
      </c>
      <c r="K350" s="39" t="str">
        <f t="shared" si="5"/>
        <v>OK</v>
      </c>
      <c r="L350" s="128"/>
      <c r="M350" s="128"/>
      <c r="N350" s="128"/>
      <c r="O350" s="128"/>
      <c r="P350" s="128"/>
      <c r="Q350" s="128"/>
      <c r="R350" s="128"/>
      <c r="S350" s="128"/>
      <c r="T350" s="128"/>
      <c r="U350" s="128"/>
      <c r="V350" s="46"/>
      <c r="W350" s="46"/>
      <c r="X350" s="46"/>
      <c r="Y350" s="46"/>
      <c r="Z350" s="46"/>
      <c r="AA350" s="46"/>
    </row>
    <row r="351" spans="1:27" ht="39.950000000000003" customHeight="1" x14ac:dyDescent="0.45">
      <c r="A351" s="141"/>
      <c r="B351" s="153"/>
      <c r="C351" s="67">
        <v>348</v>
      </c>
      <c r="D351" s="78" t="s">
        <v>921</v>
      </c>
      <c r="E351" s="107" t="s">
        <v>920</v>
      </c>
      <c r="F351" s="52" t="s">
        <v>233</v>
      </c>
      <c r="G351" s="52" t="s">
        <v>157</v>
      </c>
      <c r="H351" s="96">
        <v>188</v>
      </c>
      <c r="I351" s="32"/>
      <c r="J351" s="38">
        <f>I351-(SUM(L351:AA351))</f>
        <v>0</v>
      </c>
      <c r="K351" s="39" t="str">
        <f t="shared" si="5"/>
        <v>OK</v>
      </c>
      <c r="L351" s="128"/>
      <c r="M351" s="128"/>
      <c r="N351" s="128"/>
      <c r="O351" s="128"/>
      <c r="P351" s="128"/>
      <c r="Q351" s="128"/>
      <c r="R351" s="128"/>
      <c r="S351" s="128"/>
      <c r="T351" s="128"/>
      <c r="U351" s="128"/>
      <c r="V351" s="46"/>
      <c r="W351" s="46"/>
      <c r="X351" s="46"/>
      <c r="Y351" s="46"/>
      <c r="Z351" s="46"/>
      <c r="AA351" s="46"/>
    </row>
    <row r="352" spans="1:27" ht="39.950000000000003" customHeight="1" x14ac:dyDescent="0.45">
      <c r="A352" s="154">
        <v>7</v>
      </c>
      <c r="B352" s="159" t="s">
        <v>922</v>
      </c>
      <c r="C352" s="66">
        <v>349</v>
      </c>
      <c r="D352" s="75" t="s">
        <v>488</v>
      </c>
      <c r="E352" s="115" t="s">
        <v>923</v>
      </c>
      <c r="F352" s="49" t="s">
        <v>35</v>
      </c>
      <c r="G352" s="49" t="s">
        <v>40</v>
      </c>
      <c r="H352" s="94">
        <v>32</v>
      </c>
      <c r="I352" s="32"/>
      <c r="J352" s="38">
        <f>I352-(SUM(L352:AA352))</f>
        <v>0</v>
      </c>
      <c r="K352" s="39" t="str">
        <f t="shared" si="5"/>
        <v>OK</v>
      </c>
      <c r="L352" s="128"/>
      <c r="M352" s="128"/>
      <c r="N352" s="128"/>
      <c r="O352" s="128"/>
      <c r="P352" s="128"/>
      <c r="Q352" s="128"/>
      <c r="R352" s="128"/>
      <c r="S352" s="128"/>
      <c r="T352" s="128"/>
      <c r="U352" s="128"/>
      <c r="V352" s="46"/>
      <c r="W352" s="46"/>
      <c r="X352" s="46"/>
      <c r="Y352" s="46"/>
      <c r="Z352" s="46"/>
      <c r="AA352" s="46"/>
    </row>
    <row r="353" spans="1:27" ht="39.950000000000003" customHeight="1" x14ac:dyDescent="0.45">
      <c r="A353" s="155"/>
      <c r="B353" s="157"/>
      <c r="C353" s="66">
        <v>350</v>
      </c>
      <c r="D353" s="75" t="s">
        <v>235</v>
      </c>
      <c r="E353" s="115" t="s">
        <v>924</v>
      </c>
      <c r="F353" s="49" t="s">
        <v>35</v>
      </c>
      <c r="G353" s="49" t="s">
        <v>40</v>
      </c>
      <c r="H353" s="94">
        <v>35</v>
      </c>
      <c r="I353" s="32">
        <v>60</v>
      </c>
      <c r="J353" s="38">
        <f>I353-(SUM(L353:AA353))</f>
        <v>30</v>
      </c>
      <c r="K353" s="39" t="str">
        <f t="shared" si="5"/>
        <v>OK</v>
      </c>
      <c r="L353" s="128"/>
      <c r="M353" s="128"/>
      <c r="N353" s="128"/>
      <c r="O353" s="128">
        <v>30</v>
      </c>
      <c r="P353" s="128"/>
      <c r="Q353" s="128"/>
      <c r="R353" s="128"/>
      <c r="S353" s="128"/>
      <c r="T353" s="128"/>
      <c r="U353" s="128"/>
      <c r="V353" s="46"/>
      <c r="W353" s="46"/>
      <c r="X353" s="46"/>
      <c r="Y353" s="46"/>
      <c r="Z353" s="46"/>
      <c r="AA353" s="46"/>
    </row>
    <row r="354" spans="1:27" ht="39.950000000000003" customHeight="1" x14ac:dyDescent="0.45">
      <c r="A354" s="155"/>
      <c r="B354" s="157"/>
      <c r="C354" s="66">
        <v>351</v>
      </c>
      <c r="D354" s="75" t="s">
        <v>925</v>
      </c>
      <c r="E354" s="115" t="s">
        <v>926</v>
      </c>
      <c r="F354" s="49" t="s">
        <v>35</v>
      </c>
      <c r="G354" s="49" t="s">
        <v>40</v>
      </c>
      <c r="H354" s="94">
        <v>78.78</v>
      </c>
      <c r="I354" s="32"/>
      <c r="J354" s="38">
        <f>I354-(SUM(L354:AA354))</f>
        <v>0</v>
      </c>
      <c r="K354" s="39" t="str">
        <f t="shared" si="5"/>
        <v>OK</v>
      </c>
      <c r="L354" s="128"/>
      <c r="M354" s="128"/>
      <c r="N354" s="128"/>
      <c r="O354" s="128"/>
      <c r="P354" s="128"/>
      <c r="Q354" s="128"/>
      <c r="R354" s="128"/>
      <c r="S354" s="128"/>
      <c r="T354" s="128"/>
      <c r="U354" s="128"/>
      <c r="V354" s="46"/>
      <c r="W354" s="46"/>
      <c r="X354" s="46"/>
      <c r="Y354" s="46"/>
      <c r="Z354" s="46"/>
      <c r="AA354" s="46"/>
    </row>
    <row r="355" spans="1:27" ht="39.950000000000003" customHeight="1" x14ac:dyDescent="0.45">
      <c r="A355" s="155"/>
      <c r="B355" s="157"/>
      <c r="C355" s="66">
        <v>352</v>
      </c>
      <c r="D355" s="75" t="s">
        <v>236</v>
      </c>
      <c r="E355" s="115" t="s">
        <v>927</v>
      </c>
      <c r="F355" s="49" t="s">
        <v>35</v>
      </c>
      <c r="G355" s="49" t="s">
        <v>40</v>
      </c>
      <c r="H355" s="94">
        <v>19.13</v>
      </c>
      <c r="I355" s="32">
        <v>15</v>
      </c>
      <c r="J355" s="38">
        <f>I355-(SUM(L355:AA355))</f>
        <v>15</v>
      </c>
      <c r="K355" s="39" t="str">
        <f t="shared" si="5"/>
        <v>OK</v>
      </c>
      <c r="L355" s="128"/>
      <c r="M355" s="128"/>
      <c r="N355" s="128"/>
      <c r="O355" s="128"/>
      <c r="P355" s="128"/>
      <c r="Q355" s="128"/>
      <c r="R355" s="128"/>
      <c r="S355" s="128"/>
      <c r="T355" s="128"/>
      <c r="U355" s="128"/>
      <c r="V355" s="46"/>
      <c r="W355" s="46"/>
      <c r="X355" s="46"/>
      <c r="Y355" s="46"/>
      <c r="Z355" s="46"/>
      <c r="AA355" s="46"/>
    </row>
    <row r="356" spans="1:27" ht="39.950000000000003" customHeight="1" x14ac:dyDescent="0.45">
      <c r="A356" s="155"/>
      <c r="B356" s="157"/>
      <c r="C356" s="66">
        <v>353</v>
      </c>
      <c r="D356" s="75" t="s">
        <v>928</v>
      </c>
      <c r="E356" s="115" t="s">
        <v>929</v>
      </c>
      <c r="F356" s="49" t="s">
        <v>35</v>
      </c>
      <c r="G356" s="49" t="s">
        <v>40</v>
      </c>
      <c r="H356" s="94">
        <v>25.24</v>
      </c>
      <c r="I356" s="32">
        <v>15</v>
      </c>
      <c r="J356" s="38">
        <f>I356-(SUM(L356:AA356))</f>
        <v>8</v>
      </c>
      <c r="K356" s="39" t="str">
        <f t="shared" si="5"/>
        <v>OK</v>
      </c>
      <c r="L356" s="128"/>
      <c r="M356" s="128"/>
      <c r="N356" s="128"/>
      <c r="O356" s="128">
        <v>7</v>
      </c>
      <c r="P356" s="128"/>
      <c r="Q356" s="128"/>
      <c r="R356" s="128"/>
      <c r="S356" s="128"/>
      <c r="T356" s="128"/>
      <c r="U356" s="128"/>
      <c r="V356" s="46"/>
      <c r="W356" s="46"/>
      <c r="X356" s="46"/>
      <c r="Y356" s="46"/>
      <c r="Z356" s="46"/>
      <c r="AA356" s="46"/>
    </row>
    <row r="357" spans="1:27" ht="39.950000000000003" customHeight="1" x14ac:dyDescent="0.45">
      <c r="A357" s="155"/>
      <c r="B357" s="157"/>
      <c r="C357" s="66">
        <v>354</v>
      </c>
      <c r="D357" s="75" t="s">
        <v>489</v>
      </c>
      <c r="E357" s="115" t="s">
        <v>930</v>
      </c>
      <c r="F357" s="49" t="s">
        <v>35</v>
      </c>
      <c r="G357" s="49" t="s">
        <v>40</v>
      </c>
      <c r="H357" s="94">
        <v>68.48</v>
      </c>
      <c r="I357" s="32">
        <v>15</v>
      </c>
      <c r="J357" s="38">
        <f>I357-(SUM(L357:AA357))</f>
        <v>0</v>
      </c>
      <c r="K357" s="39" t="str">
        <f t="shared" si="5"/>
        <v>OK</v>
      </c>
      <c r="L357" s="128"/>
      <c r="M357" s="128"/>
      <c r="N357" s="128"/>
      <c r="O357" s="128">
        <v>15</v>
      </c>
      <c r="P357" s="128"/>
      <c r="Q357" s="128"/>
      <c r="R357" s="128"/>
      <c r="S357" s="128"/>
      <c r="T357" s="128"/>
      <c r="U357" s="128"/>
      <c r="V357" s="46"/>
      <c r="W357" s="46"/>
      <c r="X357" s="46"/>
      <c r="Y357" s="46"/>
      <c r="Z357" s="46"/>
      <c r="AA357" s="46"/>
    </row>
    <row r="358" spans="1:27" ht="39.950000000000003" customHeight="1" x14ac:dyDescent="0.45">
      <c r="A358" s="155"/>
      <c r="B358" s="157"/>
      <c r="C358" s="66">
        <v>355</v>
      </c>
      <c r="D358" s="75" t="s">
        <v>237</v>
      </c>
      <c r="E358" s="115" t="s">
        <v>931</v>
      </c>
      <c r="F358" s="49" t="s">
        <v>35</v>
      </c>
      <c r="G358" s="49" t="s">
        <v>40</v>
      </c>
      <c r="H358" s="94">
        <v>55</v>
      </c>
      <c r="I358" s="32">
        <v>25</v>
      </c>
      <c r="J358" s="38">
        <f>I358-(SUM(L358:AA358))</f>
        <v>0</v>
      </c>
      <c r="K358" s="39" t="str">
        <f t="shared" si="5"/>
        <v>OK</v>
      </c>
      <c r="L358" s="128"/>
      <c r="M358" s="128"/>
      <c r="N358" s="128"/>
      <c r="O358" s="128">
        <v>25</v>
      </c>
      <c r="P358" s="128"/>
      <c r="Q358" s="128"/>
      <c r="R358" s="128"/>
      <c r="S358" s="128"/>
      <c r="T358" s="128"/>
      <c r="U358" s="128"/>
      <c r="V358" s="46"/>
      <c r="W358" s="46"/>
      <c r="X358" s="46"/>
      <c r="Y358" s="46"/>
      <c r="Z358" s="46"/>
      <c r="AA358" s="46"/>
    </row>
    <row r="359" spans="1:27" ht="39.950000000000003" customHeight="1" x14ac:dyDescent="0.45">
      <c r="A359" s="155"/>
      <c r="B359" s="157"/>
      <c r="C359" s="66">
        <v>356</v>
      </c>
      <c r="D359" s="75" t="s">
        <v>238</v>
      </c>
      <c r="E359" s="115" t="s">
        <v>932</v>
      </c>
      <c r="F359" s="49" t="s">
        <v>35</v>
      </c>
      <c r="G359" s="49" t="s">
        <v>40</v>
      </c>
      <c r="H359" s="94">
        <v>45.23</v>
      </c>
      <c r="I359" s="32">
        <v>25</v>
      </c>
      <c r="J359" s="38">
        <f>I359-(SUM(L359:AA359))</f>
        <v>23</v>
      </c>
      <c r="K359" s="39" t="str">
        <f t="shared" si="5"/>
        <v>OK</v>
      </c>
      <c r="L359" s="128"/>
      <c r="M359" s="128"/>
      <c r="N359" s="128"/>
      <c r="O359" s="128">
        <v>2</v>
      </c>
      <c r="P359" s="128"/>
      <c r="Q359" s="128"/>
      <c r="R359" s="128"/>
      <c r="S359" s="128"/>
      <c r="T359" s="128"/>
      <c r="U359" s="128"/>
      <c r="V359" s="46"/>
      <c r="W359" s="46"/>
      <c r="X359" s="46"/>
      <c r="Y359" s="46"/>
      <c r="Z359" s="46"/>
      <c r="AA359" s="46"/>
    </row>
    <row r="360" spans="1:27" ht="39.950000000000003" customHeight="1" x14ac:dyDescent="0.45">
      <c r="A360" s="155"/>
      <c r="B360" s="157"/>
      <c r="C360" s="66">
        <v>357</v>
      </c>
      <c r="D360" s="75" t="s">
        <v>239</v>
      </c>
      <c r="E360" s="115" t="s">
        <v>933</v>
      </c>
      <c r="F360" s="49" t="s">
        <v>35</v>
      </c>
      <c r="G360" s="49" t="s">
        <v>40</v>
      </c>
      <c r="H360" s="94">
        <v>36.6</v>
      </c>
      <c r="I360" s="32">
        <v>25</v>
      </c>
      <c r="J360" s="38">
        <f>I360-(SUM(L360:AA360))</f>
        <v>0</v>
      </c>
      <c r="K360" s="39" t="str">
        <f t="shared" si="5"/>
        <v>OK</v>
      </c>
      <c r="L360" s="128"/>
      <c r="M360" s="128"/>
      <c r="N360" s="128"/>
      <c r="O360" s="128">
        <v>25</v>
      </c>
      <c r="P360" s="128"/>
      <c r="Q360" s="128"/>
      <c r="R360" s="128"/>
      <c r="S360" s="128"/>
      <c r="T360" s="128"/>
      <c r="U360" s="128"/>
      <c r="V360" s="46"/>
      <c r="W360" s="46"/>
      <c r="X360" s="46"/>
      <c r="Y360" s="46"/>
      <c r="Z360" s="46"/>
      <c r="AA360" s="46"/>
    </row>
    <row r="361" spans="1:27" ht="39.950000000000003" customHeight="1" x14ac:dyDescent="0.45">
      <c r="A361" s="155"/>
      <c r="B361" s="157"/>
      <c r="C361" s="66">
        <v>358</v>
      </c>
      <c r="D361" s="75" t="s">
        <v>240</v>
      </c>
      <c r="E361" s="115" t="s">
        <v>930</v>
      </c>
      <c r="F361" s="49"/>
      <c r="G361" s="49" t="s">
        <v>40</v>
      </c>
      <c r="H361" s="94">
        <v>61.63</v>
      </c>
      <c r="I361" s="32">
        <v>25</v>
      </c>
      <c r="J361" s="38">
        <f>I361-(SUM(L361:AA361))</f>
        <v>0</v>
      </c>
      <c r="K361" s="39" t="str">
        <f t="shared" si="5"/>
        <v>OK</v>
      </c>
      <c r="L361" s="128"/>
      <c r="M361" s="128"/>
      <c r="N361" s="128"/>
      <c r="O361" s="128">
        <v>25</v>
      </c>
      <c r="P361" s="128"/>
      <c r="Q361" s="128"/>
      <c r="R361" s="128"/>
      <c r="S361" s="128"/>
      <c r="T361" s="128"/>
      <c r="U361" s="128"/>
      <c r="V361" s="46"/>
      <c r="W361" s="46"/>
      <c r="X361" s="46"/>
      <c r="Y361" s="46"/>
      <c r="Z361" s="46"/>
      <c r="AA361" s="46"/>
    </row>
    <row r="362" spans="1:27" ht="39.950000000000003" customHeight="1" x14ac:dyDescent="0.45">
      <c r="A362" s="155"/>
      <c r="B362" s="157"/>
      <c r="C362" s="66">
        <v>359</v>
      </c>
      <c r="D362" s="75" t="s">
        <v>241</v>
      </c>
      <c r="E362" s="115" t="s">
        <v>934</v>
      </c>
      <c r="F362" s="49" t="s">
        <v>35</v>
      </c>
      <c r="G362" s="49" t="s">
        <v>40</v>
      </c>
      <c r="H362" s="94">
        <v>5.7</v>
      </c>
      <c r="I362" s="32">
        <v>25</v>
      </c>
      <c r="J362" s="38">
        <f>I362-(SUM(L362:AA362))</f>
        <v>17</v>
      </c>
      <c r="K362" s="39" t="str">
        <f t="shared" si="5"/>
        <v>OK</v>
      </c>
      <c r="L362" s="128"/>
      <c r="M362" s="128"/>
      <c r="N362" s="128"/>
      <c r="O362" s="128">
        <v>8</v>
      </c>
      <c r="P362" s="128"/>
      <c r="Q362" s="128"/>
      <c r="R362" s="128"/>
      <c r="S362" s="128"/>
      <c r="T362" s="128"/>
      <c r="U362" s="128"/>
      <c r="V362" s="46"/>
      <c r="W362" s="46"/>
      <c r="X362" s="46"/>
      <c r="Y362" s="46"/>
      <c r="Z362" s="46"/>
      <c r="AA362" s="46"/>
    </row>
    <row r="363" spans="1:27" ht="39.950000000000003" customHeight="1" x14ac:dyDescent="0.45">
      <c r="A363" s="155"/>
      <c r="B363" s="157"/>
      <c r="C363" s="66">
        <v>360</v>
      </c>
      <c r="D363" s="75" t="s">
        <v>242</v>
      </c>
      <c r="E363" s="115" t="s">
        <v>935</v>
      </c>
      <c r="F363" s="49" t="s">
        <v>35</v>
      </c>
      <c r="G363" s="49" t="s">
        <v>40</v>
      </c>
      <c r="H363" s="94">
        <v>69.02</v>
      </c>
      <c r="I363" s="32"/>
      <c r="J363" s="38">
        <f>I363-(SUM(L363:AA363))</f>
        <v>0</v>
      </c>
      <c r="K363" s="39" t="str">
        <f t="shared" si="5"/>
        <v>OK</v>
      </c>
      <c r="L363" s="128"/>
      <c r="M363" s="128"/>
      <c r="N363" s="128"/>
      <c r="O363" s="128"/>
      <c r="P363" s="128"/>
      <c r="Q363" s="128"/>
      <c r="R363" s="128"/>
      <c r="S363" s="128"/>
      <c r="T363" s="128"/>
      <c r="U363" s="128"/>
      <c r="V363" s="46"/>
      <c r="W363" s="46"/>
      <c r="X363" s="46"/>
      <c r="Y363" s="46"/>
      <c r="Z363" s="46"/>
      <c r="AA363" s="46"/>
    </row>
    <row r="364" spans="1:27" ht="39.950000000000003" customHeight="1" x14ac:dyDescent="0.45">
      <c r="A364" s="155"/>
      <c r="B364" s="157"/>
      <c r="C364" s="66">
        <v>361</v>
      </c>
      <c r="D364" s="75" t="s">
        <v>243</v>
      </c>
      <c r="E364" s="115" t="s">
        <v>936</v>
      </c>
      <c r="F364" s="49" t="s">
        <v>4</v>
      </c>
      <c r="G364" s="49" t="s">
        <v>40</v>
      </c>
      <c r="H364" s="94">
        <v>61.88</v>
      </c>
      <c r="I364" s="32">
        <v>6</v>
      </c>
      <c r="J364" s="38">
        <f>I364-(SUM(L364:AA364))</f>
        <v>0</v>
      </c>
      <c r="K364" s="39" t="str">
        <f t="shared" si="5"/>
        <v>OK</v>
      </c>
      <c r="L364" s="128"/>
      <c r="M364" s="128"/>
      <c r="N364" s="128"/>
      <c r="O364" s="128">
        <v>6</v>
      </c>
      <c r="P364" s="128"/>
      <c r="Q364" s="128"/>
      <c r="R364" s="128"/>
      <c r="S364" s="128"/>
      <c r="T364" s="128"/>
      <c r="U364" s="128"/>
      <c r="V364" s="46"/>
      <c r="W364" s="46"/>
      <c r="X364" s="46"/>
      <c r="Y364" s="46"/>
      <c r="Z364" s="46"/>
      <c r="AA364" s="46"/>
    </row>
    <row r="365" spans="1:27" ht="39.950000000000003" customHeight="1" x14ac:dyDescent="0.45">
      <c r="A365" s="155"/>
      <c r="B365" s="157"/>
      <c r="C365" s="66">
        <v>362</v>
      </c>
      <c r="D365" s="75" t="s">
        <v>439</v>
      </c>
      <c r="E365" s="115" t="s">
        <v>937</v>
      </c>
      <c r="F365" s="49" t="s">
        <v>437</v>
      </c>
      <c r="G365" s="49" t="s">
        <v>40</v>
      </c>
      <c r="H365" s="94">
        <v>2</v>
      </c>
      <c r="I365" s="32">
        <v>30</v>
      </c>
      <c r="J365" s="38">
        <f>I365-(SUM(L365:AA365))</f>
        <v>30</v>
      </c>
      <c r="K365" s="39" t="str">
        <f t="shared" si="5"/>
        <v>OK</v>
      </c>
      <c r="L365" s="128"/>
      <c r="M365" s="128"/>
      <c r="N365" s="128"/>
      <c r="O365" s="128"/>
      <c r="P365" s="128"/>
      <c r="Q365" s="128"/>
      <c r="R365" s="128"/>
      <c r="S365" s="128"/>
      <c r="T365" s="128"/>
      <c r="U365" s="128"/>
      <c r="V365" s="46"/>
      <c r="W365" s="46"/>
      <c r="X365" s="46"/>
      <c r="Y365" s="46"/>
      <c r="Z365" s="46"/>
      <c r="AA365" s="46"/>
    </row>
    <row r="366" spans="1:27" ht="39.950000000000003" customHeight="1" x14ac:dyDescent="0.45">
      <c r="A366" s="155"/>
      <c r="B366" s="157"/>
      <c r="C366" s="66">
        <v>363</v>
      </c>
      <c r="D366" s="75" t="s">
        <v>490</v>
      </c>
      <c r="E366" s="115" t="s">
        <v>938</v>
      </c>
      <c r="F366" s="49" t="s">
        <v>35</v>
      </c>
      <c r="G366" s="49" t="s">
        <v>40</v>
      </c>
      <c r="H366" s="94">
        <v>45</v>
      </c>
      <c r="I366" s="32"/>
      <c r="J366" s="38">
        <f>I366-(SUM(L366:AA366))</f>
        <v>0</v>
      </c>
      <c r="K366" s="39" t="str">
        <f t="shared" si="5"/>
        <v>OK</v>
      </c>
      <c r="L366" s="128"/>
      <c r="M366" s="128"/>
      <c r="N366" s="128"/>
      <c r="O366" s="128"/>
      <c r="P366" s="128"/>
      <c r="Q366" s="128"/>
      <c r="R366" s="128"/>
      <c r="S366" s="128"/>
      <c r="T366" s="128"/>
      <c r="U366" s="128"/>
      <c r="V366" s="46"/>
      <c r="W366" s="46"/>
      <c r="X366" s="46"/>
      <c r="Y366" s="46"/>
      <c r="Z366" s="46"/>
      <c r="AA366" s="46"/>
    </row>
    <row r="367" spans="1:27" ht="39.950000000000003" customHeight="1" x14ac:dyDescent="0.45">
      <c r="A367" s="155"/>
      <c r="B367" s="157"/>
      <c r="C367" s="66">
        <v>364</v>
      </c>
      <c r="D367" s="75" t="s">
        <v>244</v>
      </c>
      <c r="E367" s="115" t="s">
        <v>939</v>
      </c>
      <c r="F367" s="49" t="s">
        <v>35</v>
      </c>
      <c r="G367" s="49" t="s">
        <v>40</v>
      </c>
      <c r="H367" s="94">
        <v>54.67</v>
      </c>
      <c r="I367" s="32">
        <v>2</v>
      </c>
      <c r="J367" s="38">
        <f>I367-(SUM(L367:AA367))</f>
        <v>2</v>
      </c>
      <c r="K367" s="39" t="str">
        <f t="shared" si="5"/>
        <v>OK</v>
      </c>
      <c r="L367" s="128"/>
      <c r="M367" s="128"/>
      <c r="N367" s="128"/>
      <c r="O367" s="128"/>
      <c r="P367" s="128"/>
      <c r="Q367" s="128"/>
      <c r="R367" s="128"/>
      <c r="S367" s="128"/>
      <c r="T367" s="128"/>
      <c r="U367" s="128"/>
      <c r="V367" s="46"/>
      <c r="W367" s="46"/>
      <c r="X367" s="46"/>
      <c r="Y367" s="46"/>
      <c r="Z367" s="46"/>
      <c r="AA367" s="46"/>
    </row>
    <row r="368" spans="1:27" ht="39.950000000000003" customHeight="1" x14ac:dyDescent="0.45">
      <c r="A368" s="155"/>
      <c r="B368" s="157"/>
      <c r="C368" s="66">
        <v>365</v>
      </c>
      <c r="D368" s="75" t="s">
        <v>245</v>
      </c>
      <c r="E368" s="115" t="s">
        <v>939</v>
      </c>
      <c r="F368" s="49" t="s">
        <v>35</v>
      </c>
      <c r="G368" s="49" t="s">
        <v>40</v>
      </c>
      <c r="H368" s="94">
        <v>86</v>
      </c>
      <c r="I368" s="32"/>
      <c r="J368" s="38">
        <f>I368-(SUM(L368:AA368))</f>
        <v>0</v>
      </c>
      <c r="K368" s="39" t="str">
        <f t="shared" si="5"/>
        <v>OK</v>
      </c>
      <c r="L368" s="128"/>
      <c r="M368" s="128"/>
      <c r="N368" s="128"/>
      <c r="O368" s="128"/>
      <c r="P368" s="128"/>
      <c r="Q368" s="128"/>
      <c r="R368" s="128"/>
      <c r="S368" s="128"/>
      <c r="T368" s="128"/>
      <c r="U368" s="128"/>
      <c r="V368" s="46"/>
      <c r="W368" s="46"/>
      <c r="X368" s="46"/>
      <c r="Y368" s="46"/>
      <c r="Z368" s="46"/>
      <c r="AA368" s="46"/>
    </row>
    <row r="369" spans="1:27" ht="39.950000000000003" customHeight="1" x14ac:dyDescent="0.45">
      <c r="A369" s="155"/>
      <c r="B369" s="157"/>
      <c r="C369" s="66">
        <v>366</v>
      </c>
      <c r="D369" s="75" t="s">
        <v>246</v>
      </c>
      <c r="E369" s="115" t="s">
        <v>939</v>
      </c>
      <c r="F369" s="49" t="s">
        <v>35</v>
      </c>
      <c r="G369" s="49" t="s">
        <v>40</v>
      </c>
      <c r="H369" s="94">
        <v>88</v>
      </c>
      <c r="I369" s="32">
        <v>10</v>
      </c>
      <c r="J369" s="38">
        <f>I369-(SUM(L369:AA369))</f>
        <v>10</v>
      </c>
      <c r="K369" s="39" t="str">
        <f t="shared" si="5"/>
        <v>OK</v>
      </c>
      <c r="L369" s="128"/>
      <c r="M369" s="128"/>
      <c r="N369" s="128"/>
      <c r="O369" s="128"/>
      <c r="P369" s="128"/>
      <c r="Q369" s="128"/>
      <c r="R369" s="128"/>
      <c r="S369" s="128"/>
      <c r="T369" s="128"/>
      <c r="U369" s="128"/>
      <c r="V369" s="46"/>
      <c r="W369" s="46"/>
      <c r="X369" s="46"/>
      <c r="Y369" s="46"/>
      <c r="Z369" s="46"/>
      <c r="AA369" s="46"/>
    </row>
    <row r="370" spans="1:27" ht="39.950000000000003" customHeight="1" x14ac:dyDescent="0.45">
      <c r="A370" s="155"/>
      <c r="B370" s="157"/>
      <c r="C370" s="66">
        <v>367</v>
      </c>
      <c r="D370" s="75" t="s">
        <v>247</v>
      </c>
      <c r="E370" s="115" t="s">
        <v>939</v>
      </c>
      <c r="F370" s="49" t="s">
        <v>35</v>
      </c>
      <c r="G370" s="49" t="s">
        <v>40</v>
      </c>
      <c r="H370" s="94">
        <v>88</v>
      </c>
      <c r="I370" s="32">
        <v>30</v>
      </c>
      <c r="J370" s="38">
        <f>I370-(SUM(L370:AA370))</f>
        <v>30</v>
      </c>
      <c r="K370" s="39" t="str">
        <f t="shared" si="5"/>
        <v>OK</v>
      </c>
      <c r="L370" s="128"/>
      <c r="M370" s="128"/>
      <c r="N370" s="128"/>
      <c r="O370" s="128"/>
      <c r="P370" s="128"/>
      <c r="Q370" s="128"/>
      <c r="R370" s="128"/>
      <c r="S370" s="128"/>
      <c r="T370" s="128"/>
      <c r="U370" s="128"/>
      <c r="V370" s="46"/>
      <c r="W370" s="46"/>
      <c r="X370" s="46"/>
      <c r="Y370" s="46"/>
      <c r="Z370" s="46"/>
      <c r="AA370" s="46"/>
    </row>
    <row r="371" spans="1:27" ht="39.950000000000003" customHeight="1" x14ac:dyDescent="0.45">
      <c r="A371" s="155"/>
      <c r="B371" s="157"/>
      <c r="C371" s="66">
        <v>368</v>
      </c>
      <c r="D371" s="75" t="s">
        <v>248</v>
      </c>
      <c r="E371" s="115" t="s">
        <v>940</v>
      </c>
      <c r="F371" s="49" t="s">
        <v>35</v>
      </c>
      <c r="G371" s="49" t="s">
        <v>40</v>
      </c>
      <c r="H371" s="94">
        <v>6.87</v>
      </c>
      <c r="I371" s="32"/>
      <c r="J371" s="38">
        <f>I371-(SUM(L371:AA371))</f>
        <v>0</v>
      </c>
      <c r="K371" s="39" t="str">
        <f t="shared" si="5"/>
        <v>OK</v>
      </c>
      <c r="L371" s="128"/>
      <c r="M371" s="128"/>
      <c r="N371" s="128"/>
      <c r="O371" s="128"/>
      <c r="P371" s="128"/>
      <c r="Q371" s="128"/>
      <c r="R371" s="128"/>
      <c r="S371" s="128"/>
      <c r="T371" s="128"/>
      <c r="U371" s="128"/>
      <c r="V371" s="46"/>
      <c r="W371" s="46"/>
      <c r="X371" s="46"/>
      <c r="Y371" s="46"/>
      <c r="Z371" s="46"/>
      <c r="AA371" s="46"/>
    </row>
    <row r="372" spans="1:27" ht="39.950000000000003" customHeight="1" x14ac:dyDescent="0.45">
      <c r="A372" s="155"/>
      <c r="B372" s="157"/>
      <c r="C372" s="66">
        <v>369</v>
      </c>
      <c r="D372" s="75" t="s">
        <v>249</v>
      </c>
      <c r="E372" s="115" t="s">
        <v>941</v>
      </c>
      <c r="F372" s="49" t="s">
        <v>35</v>
      </c>
      <c r="G372" s="49" t="s">
        <v>40</v>
      </c>
      <c r="H372" s="94">
        <v>2.75</v>
      </c>
      <c r="I372" s="32">
        <v>4</v>
      </c>
      <c r="J372" s="38">
        <f>I372-(SUM(L372:AA372))</f>
        <v>0</v>
      </c>
      <c r="K372" s="39" t="str">
        <f t="shared" si="5"/>
        <v>OK</v>
      </c>
      <c r="L372" s="128"/>
      <c r="M372" s="128"/>
      <c r="N372" s="128"/>
      <c r="O372" s="128">
        <v>4</v>
      </c>
      <c r="P372" s="128"/>
      <c r="Q372" s="128"/>
      <c r="R372" s="128"/>
      <c r="S372" s="128"/>
      <c r="T372" s="128"/>
      <c r="U372" s="128"/>
      <c r="V372" s="46"/>
      <c r="W372" s="46"/>
      <c r="X372" s="46"/>
      <c r="Y372" s="46"/>
      <c r="Z372" s="46"/>
      <c r="AA372" s="46"/>
    </row>
    <row r="373" spans="1:27" ht="39.950000000000003" customHeight="1" x14ac:dyDescent="0.45">
      <c r="A373" s="155"/>
      <c r="B373" s="157"/>
      <c r="C373" s="66">
        <v>370</v>
      </c>
      <c r="D373" s="75" t="s">
        <v>250</v>
      </c>
      <c r="E373" s="115" t="s">
        <v>941</v>
      </c>
      <c r="F373" s="49" t="s">
        <v>35</v>
      </c>
      <c r="G373" s="49" t="s">
        <v>40</v>
      </c>
      <c r="H373" s="94">
        <v>2.56</v>
      </c>
      <c r="I373" s="32">
        <v>4</v>
      </c>
      <c r="J373" s="38">
        <f>I373-(SUM(L373:AA373))</f>
        <v>0</v>
      </c>
      <c r="K373" s="39" t="str">
        <f t="shared" si="5"/>
        <v>OK</v>
      </c>
      <c r="L373" s="128"/>
      <c r="M373" s="128"/>
      <c r="N373" s="128"/>
      <c r="O373" s="128">
        <v>4</v>
      </c>
      <c r="P373" s="128"/>
      <c r="Q373" s="128"/>
      <c r="R373" s="128"/>
      <c r="S373" s="128"/>
      <c r="T373" s="128"/>
      <c r="U373" s="128"/>
      <c r="V373" s="46"/>
      <c r="W373" s="46"/>
      <c r="X373" s="46"/>
      <c r="Y373" s="46"/>
      <c r="Z373" s="46"/>
      <c r="AA373" s="46"/>
    </row>
    <row r="374" spans="1:27" ht="39.950000000000003" customHeight="1" x14ac:dyDescent="0.45">
      <c r="A374" s="155"/>
      <c r="B374" s="157"/>
      <c r="C374" s="63">
        <v>371</v>
      </c>
      <c r="D374" s="75" t="s">
        <v>251</v>
      </c>
      <c r="E374" s="115" t="s">
        <v>942</v>
      </c>
      <c r="F374" s="49" t="s">
        <v>99</v>
      </c>
      <c r="G374" s="49" t="s">
        <v>40</v>
      </c>
      <c r="H374" s="94">
        <v>24</v>
      </c>
      <c r="I374" s="32">
        <v>2</v>
      </c>
      <c r="J374" s="38">
        <f>I374-(SUM(L374:AA374))</f>
        <v>0</v>
      </c>
      <c r="K374" s="39" t="str">
        <f t="shared" si="5"/>
        <v>OK</v>
      </c>
      <c r="L374" s="128"/>
      <c r="M374" s="128"/>
      <c r="N374" s="128"/>
      <c r="O374" s="128">
        <v>2</v>
      </c>
      <c r="P374" s="128"/>
      <c r="Q374" s="128"/>
      <c r="R374" s="128"/>
      <c r="S374" s="128"/>
      <c r="T374" s="128"/>
      <c r="U374" s="128"/>
      <c r="V374" s="46"/>
      <c r="W374" s="46"/>
      <c r="X374" s="46"/>
      <c r="Y374" s="46"/>
      <c r="Z374" s="46"/>
      <c r="AA374" s="46"/>
    </row>
    <row r="375" spans="1:27" ht="39.950000000000003" customHeight="1" x14ac:dyDescent="0.45">
      <c r="A375" s="155"/>
      <c r="B375" s="157"/>
      <c r="C375" s="63">
        <v>372</v>
      </c>
      <c r="D375" s="75" t="s">
        <v>252</v>
      </c>
      <c r="E375" s="115" t="s">
        <v>943</v>
      </c>
      <c r="F375" s="49" t="s">
        <v>99</v>
      </c>
      <c r="G375" s="49" t="s">
        <v>40</v>
      </c>
      <c r="H375" s="94">
        <v>6.19</v>
      </c>
      <c r="I375" s="32"/>
      <c r="J375" s="38">
        <f>I375-(SUM(L375:AA375))</f>
        <v>0</v>
      </c>
      <c r="K375" s="39" t="str">
        <f t="shared" si="5"/>
        <v>OK</v>
      </c>
      <c r="L375" s="128"/>
      <c r="M375" s="128"/>
      <c r="N375" s="128"/>
      <c r="O375" s="128"/>
      <c r="P375" s="128"/>
      <c r="Q375" s="128"/>
      <c r="R375" s="128"/>
      <c r="S375" s="128"/>
      <c r="T375" s="128"/>
      <c r="U375" s="128"/>
      <c r="V375" s="46"/>
      <c r="W375" s="46"/>
      <c r="X375" s="46"/>
      <c r="Y375" s="46"/>
      <c r="Z375" s="46"/>
      <c r="AA375" s="46"/>
    </row>
    <row r="376" spans="1:27" ht="39.950000000000003" customHeight="1" x14ac:dyDescent="0.45">
      <c r="A376" s="155"/>
      <c r="B376" s="157"/>
      <c r="C376" s="63">
        <v>373</v>
      </c>
      <c r="D376" s="75" t="s">
        <v>253</v>
      </c>
      <c r="E376" s="115" t="s">
        <v>944</v>
      </c>
      <c r="F376" s="49" t="s">
        <v>99</v>
      </c>
      <c r="G376" s="49" t="s">
        <v>40</v>
      </c>
      <c r="H376" s="94">
        <v>83.99</v>
      </c>
      <c r="I376" s="32"/>
      <c r="J376" s="38">
        <f>I376-(SUM(L376:AA376))</f>
        <v>0</v>
      </c>
      <c r="K376" s="39" t="str">
        <f t="shared" si="5"/>
        <v>OK</v>
      </c>
      <c r="L376" s="128"/>
      <c r="M376" s="128"/>
      <c r="N376" s="128"/>
      <c r="O376" s="128"/>
      <c r="P376" s="128"/>
      <c r="Q376" s="128"/>
      <c r="R376" s="128"/>
      <c r="S376" s="128"/>
      <c r="T376" s="128"/>
      <c r="U376" s="128"/>
      <c r="V376" s="46"/>
      <c r="W376" s="46"/>
      <c r="X376" s="46"/>
      <c r="Y376" s="46"/>
      <c r="Z376" s="46"/>
      <c r="AA376" s="46"/>
    </row>
    <row r="377" spans="1:27" ht="39.950000000000003" customHeight="1" x14ac:dyDescent="0.45">
      <c r="A377" s="155"/>
      <c r="B377" s="157"/>
      <c r="C377" s="63">
        <v>374</v>
      </c>
      <c r="D377" s="75" t="s">
        <v>254</v>
      </c>
      <c r="E377" s="115" t="s">
        <v>945</v>
      </c>
      <c r="F377" s="49" t="s">
        <v>99</v>
      </c>
      <c r="G377" s="49" t="s">
        <v>40</v>
      </c>
      <c r="H377" s="94">
        <v>72</v>
      </c>
      <c r="I377" s="32"/>
      <c r="J377" s="38">
        <f>I377-(SUM(L377:AA377))</f>
        <v>0</v>
      </c>
      <c r="K377" s="39" t="str">
        <f t="shared" si="5"/>
        <v>OK</v>
      </c>
      <c r="L377" s="128"/>
      <c r="M377" s="128"/>
      <c r="N377" s="128"/>
      <c r="O377" s="128"/>
      <c r="P377" s="128"/>
      <c r="Q377" s="128"/>
      <c r="R377" s="128"/>
      <c r="S377" s="128"/>
      <c r="T377" s="128"/>
      <c r="U377" s="128"/>
      <c r="V377" s="46"/>
      <c r="W377" s="46"/>
      <c r="X377" s="46"/>
      <c r="Y377" s="46"/>
      <c r="Z377" s="46"/>
      <c r="AA377" s="46"/>
    </row>
    <row r="378" spans="1:27" ht="39.950000000000003" customHeight="1" x14ac:dyDescent="0.45">
      <c r="A378" s="155"/>
      <c r="B378" s="157"/>
      <c r="C378" s="66">
        <v>375</v>
      </c>
      <c r="D378" s="75" t="s">
        <v>255</v>
      </c>
      <c r="E378" s="115" t="s">
        <v>946</v>
      </c>
      <c r="F378" s="49" t="s">
        <v>35</v>
      </c>
      <c r="G378" s="49" t="s">
        <v>40</v>
      </c>
      <c r="H378" s="94">
        <v>62</v>
      </c>
      <c r="I378" s="32">
        <v>20</v>
      </c>
      <c r="J378" s="38">
        <f>I378-(SUM(L378:AA378))</f>
        <v>10</v>
      </c>
      <c r="K378" s="39" t="str">
        <f t="shared" si="5"/>
        <v>OK</v>
      </c>
      <c r="L378" s="128"/>
      <c r="M378" s="128"/>
      <c r="N378" s="128"/>
      <c r="O378" s="128">
        <v>10</v>
      </c>
      <c r="P378" s="128"/>
      <c r="Q378" s="128"/>
      <c r="R378" s="128"/>
      <c r="S378" s="128"/>
      <c r="T378" s="128"/>
      <c r="U378" s="128"/>
      <c r="V378" s="46"/>
      <c r="W378" s="46"/>
      <c r="X378" s="46"/>
      <c r="Y378" s="46"/>
      <c r="Z378" s="46"/>
      <c r="AA378" s="46"/>
    </row>
    <row r="379" spans="1:27" ht="39.950000000000003" customHeight="1" x14ac:dyDescent="0.45">
      <c r="A379" s="155"/>
      <c r="B379" s="157"/>
      <c r="C379" s="66">
        <v>376</v>
      </c>
      <c r="D379" s="77" t="s">
        <v>256</v>
      </c>
      <c r="E379" s="115" t="s">
        <v>947</v>
      </c>
      <c r="F379" s="49" t="s">
        <v>35</v>
      </c>
      <c r="G379" s="49" t="s">
        <v>40</v>
      </c>
      <c r="H379" s="94">
        <v>14.7</v>
      </c>
      <c r="I379" s="32">
        <v>8</v>
      </c>
      <c r="J379" s="38">
        <f>I379-(SUM(L379:AA379))</f>
        <v>8</v>
      </c>
      <c r="K379" s="39" t="str">
        <f t="shared" si="5"/>
        <v>OK</v>
      </c>
      <c r="L379" s="128"/>
      <c r="M379" s="128"/>
      <c r="N379" s="128"/>
      <c r="O379" s="128"/>
      <c r="P379" s="128"/>
      <c r="Q379" s="128"/>
      <c r="R379" s="128"/>
      <c r="S379" s="128"/>
      <c r="T379" s="128"/>
      <c r="U379" s="128"/>
      <c r="V379" s="46"/>
      <c r="W379" s="46"/>
      <c r="X379" s="46"/>
      <c r="Y379" s="46"/>
      <c r="Z379" s="46"/>
      <c r="AA379" s="46"/>
    </row>
    <row r="380" spans="1:27" ht="39.950000000000003" customHeight="1" x14ac:dyDescent="0.45">
      <c r="A380" s="155"/>
      <c r="B380" s="157"/>
      <c r="C380" s="66">
        <v>377</v>
      </c>
      <c r="D380" s="77" t="s">
        <v>257</v>
      </c>
      <c r="E380" s="115" t="s">
        <v>947</v>
      </c>
      <c r="F380" s="49" t="s">
        <v>35</v>
      </c>
      <c r="G380" s="49" t="s">
        <v>40</v>
      </c>
      <c r="H380" s="94">
        <v>15.84</v>
      </c>
      <c r="I380" s="32">
        <v>2</v>
      </c>
      <c r="J380" s="38">
        <f>I380-(SUM(L380:AA380))</f>
        <v>2</v>
      </c>
      <c r="K380" s="39" t="str">
        <f t="shared" si="5"/>
        <v>OK</v>
      </c>
      <c r="L380" s="128"/>
      <c r="M380" s="128"/>
      <c r="N380" s="128"/>
      <c r="O380" s="128"/>
      <c r="P380" s="128"/>
      <c r="Q380" s="128"/>
      <c r="R380" s="128"/>
      <c r="S380" s="128"/>
      <c r="T380" s="128"/>
      <c r="U380" s="128"/>
      <c r="V380" s="46"/>
      <c r="W380" s="46"/>
      <c r="X380" s="46"/>
      <c r="Y380" s="46"/>
      <c r="Z380" s="46"/>
      <c r="AA380" s="46"/>
    </row>
    <row r="381" spans="1:27" ht="39.950000000000003" customHeight="1" x14ac:dyDescent="0.45">
      <c r="A381" s="155"/>
      <c r="B381" s="157"/>
      <c r="C381" s="66">
        <v>378</v>
      </c>
      <c r="D381" s="75" t="s">
        <v>258</v>
      </c>
      <c r="E381" s="115" t="s">
        <v>947</v>
      </c>
      <c r="F381" s="49" t="s">
        <v>35</v>
      </c>
      <c r="G381" s="49" t="s">
        <v>40</v>
      </c>
      <c r="H381" s="94">
        <v>27.4</v>
      </c>
      <c r="I381" s="32">
        <v>2</v>
      </c>
      <c r="J381" s="38">
        <f>I381-(SUM(L381:AA381))</f>
        <v>2</v>
      </c>
      <c r="K381" s="39" t="str">
        <f t="shared" si="5"/>
        <v>OK</v>
      </c>
      <c r="L381" s="128"/>
      <c r="M381" s="128"/>
      <c r="N381" s="128"/>
      <c r="O381" s="128"/>
      <c r="P381" s="128"/>
      <c r="Q381" s="128"/>
      <c r="R381" s="128"/>
      <c r="S381" s="128"/>
      <c r="T381" s="128"/>
      <c r="U381" s="128"/>
      <c r="V381" s="46"/>
      <c r="W381" s="46"/>
      <c r="X381" s="46"/>
      <c r="Y381" s="46"/>
      <c r="Z381" s="46"/>
      <c r="AA381" s="46"/>
    </row>
    <row r="382" spans="1:27" ht="39.950000000000003" customHeight="1" x14ac:dyDescent="0.45">
      <c r="A382" s="155"/>
      <c r="B382" s="157"/>
      <c r="C382" s="66">
        <v>379</v>
      </c>
      <c r="D382" s="75" t="s">
        <v>491</v>
      </c>
      <c r="E382" s="115" t="s">
        <v>947</v>
      </c>
      <c r="F382" s="49" t="s">
        <v>35</v>
      </c>
      <c r="G382" s="49" t="s">
        <v>40</v>
      </c>
      <c r="H382" s="94">
        <v>29.79</v>
      </c>
      <c r="I382" s="32">
        <v>2</v>
      </c>
      <c r="J382" s="38">
        <f>I382-(SUM(L382:AA382))</f>
        <v>2</v>
      </c>
      <c r="K382" s="39" t="str">
        <f t="shared" si="5"/>
        <v>OK</v>
      </c>
      <c r="L382" s="128"/>
      <c r="M382" s="128"/>
      <c r="N382" s="128"/>
      <c r="O382" s="128"/>
      <c r="P382" s="128"/>
      <c r="Q382" s="128"/>
      <c r="R382" s="128"/>
      <c r="S382" s="128"/>
      <c r="T382" s="128"/>
      <c r="U382" s="128"/>
      <c r="V382" s="46"/>
      <c r="W382" s="46"/>
      <c r="X382" s="46"/>
      <c r="Y382" s="46"/>
      <c r="Z382" s="46"/>
      <c r="AA382" s="46"/>
    </row>
    <row r="383" spans="1:27" ht="39.950000000000003" customHeight="1" x14ac:dyDescent="0.45">
      <c r="A383" s="155"/>
      <c r="B383" s="157"/>
      <c r="C383" s="66">
        <v>380</v>
      </c>
      <c r="D383" s="77" t="s">
        <v>259</v>
      </c>
      <c r="E383" s="115" t="s">
        <v>948</v>
      </c>
      <c r="F383" s="49" t="s">
        <v>35</v>
      </c>
      <c r="G383" s="49" t="s">
        <v>40</v>
      </c>
      <c r="H383" s="94">
        <v>31.73</v>
      </c>
      <c r="I383" s="32">
        <v>2</v>
      </c>
      <c r="J383" s="38">
        <f>I383-(SUM(L383:AA383))</f>
        <v>2</v>
      </c>
      <c r="K383" s="39" t="str">
        <f t="shared" si="5"/>
        <v>OK</v>
      </c>
      <c r="L383" s="128"/>
      <c r="M383" s="128"/>
      <c r="N383" s="128"/>
      <c r="O383" s="128"/>
      <c r="P383" s="128"/>
      <c r="Q383" s="128"/>
      <c r="R383" s="128"/>
      <c r="S383" s="128"/>
      <c r="T383" s="128"/>
      <c r="U383" s="128"/>
      <c r="V383" s="46"/>
      <c r="W383" s="46"/>
      <c r="X383" s="46"/>
      <c r="Y383" s="46"/>
      <c r="Z383" s="46"/>
      <c r="AA383" s="46"/>
    </row>
    <row r="384" spans="1:27" ht="39.950000000000003" customHeight="1" x14ac:dyDescent="0.45">
      <c r="A384" s="155"/>
      <c r="B384" s="157"/>
      <c r="C384" s="66">
        <v>381</v>
      </c>
      <c r="D384" s="77" t="s">
        <v>949</v>
      </c>
      <c r="E384" s="115" t="s">
        <v>948</v>
      </c>
      <c r="F384" s="49" t="s">
        <v>35</v>
      </c>
      <c r="G384" s="49" t="s">
        <v>40</v>
      </c>
      <c r="H384" s="94">
        <v>32.840000000000003</v>
      </c>
      <c r="I384" s="32">
        <v>2</v>
      </c>
      <c r="J384" s="38">
        <f>I384-(SUM(L384:AA384))</f>
        <v>2</v>
      </c>
      <c r="K384" s="39" t="str">
        <f t="shared" si="5"/>
        <v>OK</v>
      </c>
      <c r="L384" s="128"/>
      <c r="M384" s="128"/>
      <c r="N384" s="128"/>
      <c r="O384" s="128"/>
      <c r="P384" s="128"/>
      <c r="Q384" s="128"/>
      <c r="R384" s="128"/>
      <c r="S384" s="128"/>
      <c r="T384" s="128"/>
      <c r="U384" s="128"/>
      <c r="V384" s="46"/>
      <c r="W384" s="46"/>
      <c r="X384" s="46"/>
      <c r="Y384" s="46"/>
      <c r="Z384" s="46"/>
      <c r="AA384" s="46"/>
    </row>
    <row r="385" spans="1:27" ht="39.950000000000003" customHeight="1" x14ac:dyDescent="0.45">
      <c r="A385" s="155"/>
      <c r="B385" s="157"/>
      <c r="C385" s="66">
        <v>382</v>
      </c>
      <c r="D385" s="77" t="s">
        <v>260</v>
      </c>
      <c r="E385" s="115" t="s">
        <v>947</v>
      </c>
      <c r="F385" s="49" t="s">
        <v>35</v>
      </c>
      <c r="G385" s="49" t="s">
        <v>40</v>
      </c>
      <c r="H385" s="94">
        <v>75</v>
      </c>
      <c r="I385" s="32">
        <v>2</v>
      </c>
      <c r="J385" s="38">
        <f>I385-(SUM(L385:AA385))</f>
        <v>0</v>
      </c>
      <c r="K385" s="39" t="str">
        <f t="shared" si="5"/>
        <v>OK</v>
      </c>
      <c r="L385" s="128"/>
      <c r="M385" s="128"/>
      <c r="N385" s="128"/>
      <c r="O385" s="128">
        <v>2</v>
      </c>
      <c r="P385" s="128"/>
      <c r="Q385" s="128"/>
      <c r="R385" s="128"/>
      <c r="S385" s="128"/>
      <c r="T385" s="128"/>
      <c r="U385" s="128"/>
      <c r="V385" s="46"/>
      <c r="W385" s="46"/>
      <c r="X385" s="46"/>
      <c r="Y385" s="46"/>
      <c r="Z385" s="46"/>
      <c r="AA385" s="46"/>
    </row>
    <row r="386" spans="1:27" ht="39.950000000000003" customHeight="1" x14ac:dyDescent="0.45">
      <c r="A386" s="155"/>
      <c r="B386" s="157"/>
      <c r="C386" s="66">
        <v>383</v>
      </c>
      <c r="D386" s="75" t="s">
        <v>438</v>
      </c>
      <c r="E386" s="115" t="s">
        <v>948</v>
      </c>
      <c r="F386" s="49" t="s">
        <v>228</v>
      </c>
      <c r="G386" s="49" t="s">
        <v>40</v>
      </c>
      <c r="H386" s="94">
        <v>53.14</v>
      </c>
      <c r="I386" s="32">
        <v>2</v>
      </c>
      <c r="J386" s="38">
        <f>I386-(SUM(L386:AA386))</f>
        <v>2</v>
      </c>
      <c r="K386" s="39" t="str">
        <f t="shared" si="5"/>
        <v>OK</v>
      </c>
      <c r="L386" s="128"/>
      <c r="M386" s="128"/>
      <c r="N386" s="128"/>
      <c r="O386" s="128"/>
      <c r="P386" s="128"/>
      <c r="Q386" s="128"/>
      <c r="R386" s="128"/>
      <c r="S386" s="128"/>
      <c r="T386" s="128"/>
      <c r="U386" s="128"/>
      <c r="V386" s="46"/>
      <c r="W386" s="46"/>
      <c r="X386" s="46"/>
      <c r="Y386" s="46"/>
      <c r="Z386" s="46"/>
      <c r="AA386" s="46"/>
    </row>
    <row r="387" spans="1:27" ht="39.950000000000003" customHeight="1" x14ac:dyDescent="0.45">
      <c r="A387" s="155"/>
      <c r="B387" s="157"/>
      <c r="C387" s="66">
        <v>384</v>
      </c>
      <c r="D387" s="75" t="s">
        <v>261</v>
      </c>
      <c r="E387" s="115" t="s">
        <v>950</v>
      </c>
      <c r="F387" s="49" t="s">
        <v>35</v>
      </c>
      <c r="G387" s="49" t="s">
        <v>40</v>
      </c>
      <c r="H387" s="94">
        <v>209.26</v>
      </c>
      <c r="I387" s="32">
        <v>1</v>
      </c>
      <c r="J387" s="38">
        <f>I387-(SUM(L387:AA387))</f>
        <v>1</v>
      </c>
      <c r="K387" s="39" t="str">
        <f t="shared" si="5"/>
        <v>OK</v>
      </c>
      <c r="L387" s="128"/>
      <c r="M387" s="128"/>
      <c r="N387" s="128"/>
      <c r="O387" s="128"/>
      <c r="P387" s="128"/>
      <c r="Q387" s="128"/>
      <c r="R387" s="128"/>
      <c r="S387" s="128"/>
      <c r="T387" s="128"/>
      <c r="U387" s="128"/>
      <c r="V387" s="46"/>
      <c r="W387" s="46"/>
      <c r="X387" s="46"/>
      <c r="Y387" s="46"/>
      <c r="Z387" s="46"/>
      <c r="AA387" s="46"/>
    </row>
    <row r="388" spans="1:27" ht="39.950000000000003" customHeight="1" x14ac:dyDescent="0.45">
      <c r="A388" s="155"/>
      <c r="B388" s="157"/>
      <c r="C388" s="66">
        <v>385</v>
      </c>
      <c r="D388" s="77" t="s">
        <v>262</v>
      </c>
      <c r="E388" s="115" t="s">
        <v>950</v>
      </c>
      <c r="F388" s="49" t="s">
        <v>35</v>
      </c>
      <c r="G388" s="49" t="s">
        <v>40</v>
      </c>
      <c r="H388" s="94">
        <v>9.5500000000000007</v>
      </c>
      <c r="I388" s="32">
        <v>1</v>
      </c>
      <c r="J388" s="38">
        <f>I388-(SUM(L388:AA388))</f>
        <v>0</v>
      </c>
      <c r="K388" s="39" t="str">
        <f t="shared" si="5"/>
        <v>OK</v>
      </c>
      <c r="L388" s="128"/>
      <c r="M388" s="128"/>
      <c r="N388" s="128"/>
      <c r="O388" s="128">
        <v>1</v>
      </c>
      <c r="P388" s="128"/>
      <c r="Q388" s="128"/>
      <c r="R388" s="128"/>
      <c r="S388" s="128"/>
      <c r="T388" s="128"/>
      <c r="U388" s="128"/>
      <c r="V388" s="46"/>
      <c r="W388" s="46"/>
      <c r="X388" s="46"/>
      <c r="Y388" s="46"/>
      <c r="Z388" s="46"/>
      <c r="AA388" s="46"/>
    </row>
    <row r="389" spans="1:27" ht="39.950000000000003" customHeight="1" x14ac:dyDescent="0.45">
      <c r="A389" s="155"/>
      <c r="B389" s="157"/>
      <c r="C389" s="66">
        <v>386</v>
      </c>
      <c r="D389" s="77" t="s">
        <v>263</v>
      </c>
      <c r="E389" s="115" t="s">
        <v>950</v>
      </c>
      <c r="F389" s="49" t="s">
        <v>35</v>
      </c>
      <c r="G389" s="49" t="s">
        <v>40</v>
      </c>
      <c r="H389" s="94">
        <v>18.29</v>
      </c>
      <c r="I389" s="32">
        <v>1</v>
      </c>
      <c r="J389" s="38">
        <f>I389-(SUM(L389:AA389))</f>
        <v>0</v>
      </c>
      <c r="K389" s="39" t="str">
        <f t="shared" ref="K389:K452" si="6">IF(J389&lt;0,"ATENÇÃO","OK")</f>
        <v>OK</v>
      </c>
      <c r="L389" s="128"/>
      <c r="M389" s="128"/>
      <c r="N389" s="128"/>
      <c r="O389" s="128">
        <v>1</v>
      </c>
      <c r="P389" s="128"/>
      <c r="Q389" s="128"/>
      <c r="R389" s="128"/>
      <c r="S389" s="128"/>
      <c r="T389" s="128"/>
      <c r="U389" s="128"/>
      <c r="V389" s="46"/>
      <c r="W389" s="46"/>
      <c r="X389" s="46"/>
      <c r="Y389" s="46"/>
      <c r="Z389" s="46"/>
      <c r="AA389" s="46"/>
    </row>
    <row r="390" spans="1:27" ht="39.950000000000003" customHeight="1" x14ac:dyDescent="0.45">
      <c r="A390" s="155"/>
      <c r="B390" s="157"/>
      <c r="C390" s="66">
        <v>387</v>
      </c>
      <c r="D390" s="77" t="s">
        <v>264</v>
      </c>
      <c r="E390" s="115" t="s">
        <v>950</v>
      </c>
      <c r="F390" s="49" t="s">
        <v>35</v>
      </c>
      <c r="G390" s="49" t="s">
        <v>40</v>
      </c>
      <c r="H390" s="94">
        <v>6.71</v>
      </c>
      <c r="I390" s="32">
        <v>1</v>
      </c>
      <c r="J390" s="38">
        <f>I390-(SUM(L390:AA390))</f>
        <v>0</v>
      </c>
      <c r="K390" s="39" t="str">
        <f t="shared" si="6"/>
        <v>OK</v>
      </c>
      <c r="L390" s="128"/>
      <c r="M390" s="128"/>
      <c r="N390" s="128"/>
      <c r="O390" s="128">
        <v>1</v>
      </c>
      <c r="P390" s="128"/>
      <c r="Q390" s="128"/>
      <c r="R390" s="128"/>
      <c r="S390" s="128"/>
      <c r="T390" s="128"/>
      <c r="U390" s="128"/>
      <c r="V390" s="46"/>
      <c r="W390" s="46"/>
      <c r="X390" s="46"/>
      <c r="Y390" s="46"/>
      <c r="Z390" s="46"/>
      <c r="AA390" s="46"/>
    </row>
    <row r="391" spans="1:27" ht="39.950000000000003" customHeight="1" x14ac:dyDescent="0.45">
      <c r="A391" s="155"/>
      <c r="B391" s="157"/>
      <c r="C391" s="66">
        <v>388</v>
      </c>
      <c r="D391" s="75" t="s">
        <v>265</v>
      </c>
      <c r="E391" s="115" t="s">
        <v>950</v>
      </c>
      <c r="F391" s="49" t="s">
        <v>35</v>
      </c>
      <c r="G391" s="49" t="s">
        <v>40</v>
      </c>
      <c r="H391" s="94">
        <v>17.32</v>
      </c>
      <c r="I391" s="32">
        <v>1</v>
      </c>
      <c r="J391" s="38">
        <f>I391-(SUM(L391:AA391))</f>
        <v>0</v>
      </c>
      <c r="K391" s="39" t="str">
        <f t="shared" si="6"/>
        <v>OK</v>
      </c>
      <c r="L391" s="128"/>
      <c r="M391" s="128"/>
      <c r="N391" s="128"/>
      <c r="O391" s="128">
        <v>1</v>
      </c>
      <c r="P391" s="128"/>
      <c r="Q391" s="128"/>
      <c r="R391" s="128"/>
      <c r="S391" s="128"/>
      <c r="T391" s="128"/>
      <c r="U391" s="128"/>
      <c r="V391" s="46"/>
      <c r="W391" s="46"/>
      <c r="X391" s="46"/>
      <c r="Y391" s="46"/>
      <c r="Z391" s="46"/>
      <c r="AA391" s="46"/>
    </row>
    <row r="392" spans="1:27" ht="39.950000000000003" customHeight="1" x14ac:dyDescent="0.45">
      <c r="A392" s="155"/>
      <c r="B392" s="157"/>
      <c r="C392" s="66">
        <v>389</v>
      </c>
      <c r="D392" s="75" t="s">
        <v>266</v>
      </c>
      <c r="E392" s="115" t="s">
        <v>950</v>
      </c>
      <c r="F392" s="49" t="s">
        <v>35</v>
      </c>
      <c r="G392" s="49" t="s">
        <v>40</v>
      </c>
      <c r="H392" s="94">
        <v>6.77</v>
      </c>
      <c r="I392" s="32">
        <v>1</v>
      </c>
      <c r="J392" s="38">
        <f>I392-(SUM(L392:AA392))</f>
        <v>0</v>
      </c>
      <c r="K392" s="39" t="str">
        <f t="shared" si="6"/>
        <v>OK</v>
      </c>
      <c r="L392" s="128"/>
      <c r="M392" s="128"/>
      <c r="N392" s="128"/>
      <c r="O392" s="128">
        <v>1</v>
      </c>
      <c r="P392" s="128"/>
      <c r="Q392" s="128"/>
      <c r="R392" s="128"/>
      <c r="S392" s="128"/>
      <c r="T392" s="128"/>
      <c r="U392" s="128"/>
      <c r="V392" s="46"/>
      <c r="W392" s="46"/>
      <c r="X392" s="46"/>
      <c r="Y392" s="46"/>
      <c r="Z392" s="46"/>
      <c r="AA392" s="46"/>
    </row>
    <row r="393" spans="1:27" ht="39.950000000000003" customHeight="1" x14ac:dyDescent="0.45">
      <c r="A393" s="155"/>
      <c r="B393" s="157"/>
      <c r="C393" s="66">
        <v>390</v>
      </c>
      <c r="D393" s="75" t="s">
        <v>267</v>
      </c>
      <c r="E393" s="115" t="s">
        <v>950</v>
      </c>
      <c r="F393" s="49" t="s">
        <v>35</v>
      </c>
      <c r="G393" s="49" t="s">
        <v>40</v>
      </c>
      <c r="H393" s="94">
        <v>13.23</v>
      </c>
      <c r="I393" s="32">
        <v>1</v>
      </c>
      <c r="J393" s="38">
        <f>I393-(SUM(L393:AA393))</f>
        <v>0</v>
      </c>
      <c r="K393" s="39" t="str">
        <f t="shared" si="6"/>
        <v>OK</v>
      </c>
      <c r="L393" s="128"/>
      <c r="M393" s="128"/>
      <c r="N393" s="128"/>
      <c r="O393" s="128">
        <v>1</v>
      </c>
      <c r="P393" s="128"/>
      <c r="Q393" s="128"/>
      <c r="R393" s="128"/>
      <c r="S393" s="128"/>
      <c r="T393" s="128"/>
      <c r="U393" s="128"/>
      <c r="V393" s="46"/>
      <c r="W393" s="46"/>
      <c r="X393" s="46"/>
      <c r="Y393" s="46"/>
      <c r="Z393" s="46"/>
      <c r="AA393" s="46"/>
    </row>
    <row r="394" spans="1:27" ht="39.950000000000003" customHeight="1" x14ac:dyDescent="0.45">
      <c r="A394" s="155"/>
      <c r="B394" s="157"/>
      <c r="C394" s="66">
        <v>391</v>
      </c>
      <c r="D394" s="75" t="s">
        <v>268</v>
      </c>
      <c r="E394" s="115" t="s">
        <v>950</v>
      </c>
      <c r="F394" s="49" t="s">
        <v>35</v>
      </c>
      <c r="G394" s="49" t="s">
        <v>40</v>
      </c>
      <c r="H394" s="94">
        <v>6.7</v>
      </c>
      <c r="I394" s="32">
        <v>1</v>
      </c>
      <c r="J394" s="38">
        <f>I394-(SUM(L394:AA394))</f>
        <v>0</v>
      </c>
      <c r="K394" s="39" t="str">
        <f t="shared" si="6"/>
        <v>OK</v>
      </c>
      <c r="L394" s="128"/>
      <c r="M394" s="128"/>
      <c r="N394" s="128"/>
      <c r="O394" s="128">
        <v>1</v>
      </c>
      <c r="P394" s="128"/>
      <c r="Q394" s="128"/>
      <c r="R394" s="128"/>
      <c r="S394" s="128"/>
      <c r="T394" s="128"/>
      <c r="U394" s="128"/>
      <c r="V394" s="46"/>
      <c r="W394" s="46"/>
      <c r="X394" s="46"/>
      <c r="Y394" s="46"/>
      <c r="Z394" s="46"/>
      <c r="AA394" s="46"/>
    </row>
    <row r="395" spans="1:27" ht="39.950000000000003" customHeight="1" x14ac:dyDescent="0.45">
      <c r="A395" s="155"/>
      <c r="B395" s="157"/>
      <c r="C395" s="66">
        <v>392</v>
      </c>
      <c r="D395" s="75" t="s">
        <v>269</v>
      </c>
      <c r="E395" s="115" t="s">
        <v>950</v>
      </c>
      <c r="F395" s="49" t="s">
        <v>35</v>
      </c>
      <c r="G395" s="49" t="s">
        <v>40</v>
      </c>
      <c r="H395" s="94">
        <v>9.11</v>
      </c>
      <c r="I395" s="32">
        <v>1</v>
      </c>
      <c r="J395" s="38">
        <f>I395-(SUM(L395:AA395))</f>
        <v>0</v>
      </c>
      <c r="K395" s="39" t="str">
        <f t="shared" si="6"/>
        <v>OK</v>
      </c>
      <c r="L395" s="128"/>
      <c r="M395" s="128"/>
      <c r="N395" s="128"/>
      <c r="O395" s="128">
        <v>1</v>
      </c>
      <c r="P395" s="128"/>
      <c r="Q395" s="128"/>
      <c r="R395" s="128"/>
      <c r="S395" s="128"/>
      <c r="T395" s="128"/>
      <c r="U395" s="128"/>
      <c r="V395" s="46"/>
      <c r="W395" s="46"/>
      <c r="X395" s="46"/>
      <c r="Y395" s="46"/>
      <c r="Z395" s="46"/>
      <c r="AA395" s="46"/>
    </row>
    <row r="396" spans="1:27" ht="39.950000000000003" customHeight="1" x14ac:dyDescent="0.45">
      <c r="A396" s="155"/>
      <c r="B396" s="157"/>
      <c r="C396" s="66">
        <v>393</v>
      </c>
      <c r="D396" s="75" t="s">
        <v>492</v>
      </c>
      <c r="E396" s="115" t="s">
        <v>951</v>
      </c>
      <c r="F396" s="49" t="s">
        <v>35</v>
      </c>
      <c r="G396" s="49" t="s">
        <v>40</v>
      </c>
      <c r="H396" s="94">
        <v>45</v>
      </c>
      <c r="I396" s="32">
        <v>1</v>
      </c>
      <c r="J396" s="38">
        <f>I396-(SUM(L396:AA396))</f>
        <v>0</v>
      </c>
      <c r="K396" s="39" t="str">
        <f t="shared" si="6"/>
        <v>OK</v>
      </c>
      <c r="L396" s="128"/>
      <c r="M396" s="128"/>
      <c r="N396" s="128"/>
      <c r="O396" s="128">
        <v>1</v>
      </c>
      <c r="P396" s="128"/>
      <c r="Q396" s="128"/>
      <c r="R396" s="128"/>
      <c r="S396" s="128"/>
      <c r="T396" s="128"/>
      <c r="U396" s="128"/>
      <c r="V396" s="46"/>
      <c r="W396" s="46"/>
      <c r="X396" s="46"/>
      <c r="Y396" s="46"/>
      <c r="Z396" s="46"/>
      <c r="AA396" s="46"/>
    </row>
    <row r="397" spans="1:27" ht="39.950000000000003" customHeight="1" x14ac:dyDescent="0.45">
      <c r="A397" s="155"/>
      <c r="B397" s="157"/>
      <c r="C397" s="66">
        <v>394</v>
      </c>
      <c r="D397" s="75" t="s">
        <v>493</v>
      </c>
      <c r="E397" s="115" t="s">
        <v>951</v>
      </c>
      <c r="F397" s="49" t="s">
        <v>35</v>
      </c>
      <c r="G397" s="49" t="s">
        <v>40</v>
      </c>
      <c r="H397" s="94">
        <v>36</v>
      </c>
      <c r="I397" s="32">
        <v>1</v>
      </c>
      <c r="J397" s="38">
        <f>I397-(SUM(L397:AA397))</f>
        <v>0</v>
      </c>
      <c r="K397" s="39" t="str">
        <f t="shared" si="6"/>
        <v>OK</v>
      </c>
      <c r="L397" s="128"/>
      <c r="M397" s="128"/>
      <c r="N397" s="128"/>
      <c r="O397" s="128">
        <v>1</v>
      </c>
      <c r="P397" s="128"/>
      <c r="Q397" s="128"/>
      <c r="R397" s="128"/>
      <c r="S397" s="128"/>
      <c r="T397" s="128"/>
      <c r="U397" s="128"/>
      <c r="V397" s="46"/>
      <c r="W397" s="46"/>
      <c r="X397" s="46"/>
      <c r="Y397" s="46"/>
      <c r="Z397" s="46"/>
      <c r="AA397" s="46"/>
    </row>
    <row r="398" spans="1:27" ht="39.950000000000003" customHeight="1" x14ac:dyDescent="0.45">
      <c r="A398" s="155"/>
      <c r="B398" s="157"/>
      <c r="C398" s="66">
        <v>395</v>
      </c>
      <c r="D398" s="86" t="s">
        <v>494</v>
      </c>
      <c r="E398" s="115" t="s">
        <v>952</v>
      </c>
      <c r="F398" s="49" t="s">
        <v>35</v>
      </c>
      <c r="G398" s="49" t="s">
        <v>40</v>
      </c>
      <c r="H398" s="94">
        <v>31.27</v>
      </c>
      <c r="I398" s="32">
        <v>2</v>
      </c>
      <c r="J398" s="38">
        <f>I398-(SUM(L398:AA398))</f>
        <v>2</v>
      </c>
      <c r="K398" s="39" t="str">
        <f t="shared" si="6"/>
        <v>OK</v>
      </c>
      <c r="L398" s="128"/>
      <c r="M398" s="128"/>
      <c r="N398" s="128"/>
      <c r="O398" s="128"/>
      <c r="P398" s="128"/>
      <c r="Q398" s="128"/>
      <c r="R398" s="128"/>
      <c r="S398" s="128"/>
      <c r="T398" s="128"/>
      <c r="U398" s="128"/>
      <c r="V398" s="46"/>
      <c r="W398" s="46"/>
      <c r="X398" s="46"/>
      <c r="Y398" s="46"/>
      <c r="Z398" s="46"/>
      <c r="AA398" s="46"/>
    </row>
    <row r="399" spans="1:27" ht="39.950000000000003" customHeight="1" x14ac:dyDescent="0.45">
      <c r="A399" s="155"/>
      <c r="B399" s="157"/>
      <c r="C399" s="66">
        <v>396</v>
      </c>
      <c r="D399" s="86" t="s">
        <v>495</v>
      </c>
      <c r="E399" s="115" t="s">
        <v>953</v>
      </c>
      <c r="F399" s="49" t="s">
        <v>35</v>
      </c>
      <c r="G399" s="49" t="s">
        <v>40</v>
      </c>
      <c r="H399" s="94">
        <v>32.479999999999997</v>
      </c>
      <c r="I399" s="32">
        <v>2</v>
      </c>
      <c r="J399" s="38">
        <f>I399-(SUM(L399:AA399))</f>
        <v>2</v>
      </c>
      <c r="K399" s="39" t="str">
        <f t="shared" si="6"/>
        <v>OK</v>
      </c>
      <c r="L399" s="128"/>
      <c r="M399" s="128"/>
      <c r="N399" s="128"/>
      <c r="O399" s="128"/>
      <c r="P399" s="128"/>
      <c r="Q399" s="128"/>
      <c r="R399" s="128"/>
      <c r="S399" s="128"/>
      <c r="T399" s="128"/>
      <c r="U399" s="128"/>
      <c r="V399" s="46"/>
      <c r="W399" s="46"/>
      <c r="X399" s="46"/>
      <c r="Y399" s="46"/>
      <c r="Z399" s="46"/>
      <c r="AA399" s="46"/>
    </row>
    <row r="400" spans="1:27" ht="39.950000000000003" customHeight="1" x14ac:dyDescent="0.45">
      <c r="A400" s="155"/>
      <c r="B400" s="157"/>
      <c r="C400" s="66">
        <v>397</v>
      </c>
      <c r="D400" s="75" t="s">
        <v>270</v>
      </c>
      <c r="E400" s="115" t="s">
        <v>947</v>
      </c>
      <c r="F400" s="49" t="s">
        <v>35</v>
      </c>
      <c r="G400" s="49" t="s">
        <v>40</v>
      </c>
      <c r="H400" s="94">
        <v>1.18</v>
      </c>
      <c r="I400" s="32">
        <v>4</v>
      </c>
      <c r="J400" s="38">
        <f>I400-(SUM(L400:AA400))</f>
        <v>0</v>
      </c>
      <c r="K400" s="39" t="str">
        <f t="shared" si="6"/>
        <v>OK</v>
      </c>
      <c r="L400" s="128"/>
      <c r="M400" s="128"/>
      <c r="N400" s="128"/>
      <c r="O400" s="128">
        <v>4</v>
      </c>
      <c r="P400" s="128"/>
      <c r="Q400" s="128"/>
      <c r="R400" s="128"/>
      <c r="S400" s="128"/>
      <c r="T400" s="128"/>
      <c r="U400" s="128"/>
      <c r="V400" s="46"/>
      <c r="W400" s="46"/>
      <c r="X400" s="46"/>
      <c r="Y400" s="46"/>
      <c r="Z400" s="46"/>
      <c r="AA400" s="46"/>
    </row>
    <row r="401" spans="1:27" ht="39.950000000000003" customHeight="1" x14ac:dyDescent="0.45">
      <c r="A401" s="155"/>
      <c r="B401" s="157"/>
      <c r="C401" s="66">
        <v>398</v>
      </c>
      <c r="D401" s="75" t="s">
        <v>271</v>
      </c>
      <c r="E401" s="115" t="s">
        <v>954</v>
      </c>
      <c r="F401" s="49" t="s">
        <v>35</v>
      </c>
      <c r="G401" s="49" t="s">
        <v>40</v>
      </c>
      <c r="H401" s="94">
        <v>1.1000000000000001</v>
      </c>
      <c r="I401" s="32">
        <v>4</v>
      </c>
      <c r="J401" s="38">
        <f>I401-(SUM(L401:AA401))</f>
        <v>0</v>
      </c>
      <c r="K401" s="39" t="str">
        <f t="shared" si="6"/>
        <v>OK</v>
      </c>
      <c r="L401" s="128"/>
      <c r="M401" s="128"/>
      <c r="N401" s="128"/>
      <c r="O401" s="128">
        <v>4</v>
      </c>
      <c r="P401" s="128"/>
      <c r="Q401" s="128"/>
      <c r="R401" s="128"/>
      <c r="S401" s="128"/>
      <c r="T401" s="128"/>
      <c r="U401" s="128"/>
      <c r="V401" s="46"/>
      <c r="W401" s="46"/>
      <c r="X401" s="46"/>
      <c r="Y401" s="46"/>
      <c r="Z401" s="46"/>
      <c r="AA401" s="46"/>
    </row>
    <row r="402" spans="1:27" ht="39.950000000000003" customHeight="1" x14ac:dyDescent="0.45">
      <c r="A402" s="155"/>
      <c r="B402" s="157"/>
      <c r="C402" s="66">
        <v>399</v>
      </c>
      <c r="D402" s="75" t="s">
        <v>272</v>
      </c>
      <c r="E402" s="115" t="s">
        <v>954</v>
      </c>
      <c r="F402" s="49" t="s">
        <v>35</v>
      </c>
      <c r="G402" s="49" t="s">
        <v>40</v>
      </c>
      <c r="H402" s="94">
        <v>2.72</v>
      </c>
      <c r="I402" s="32">
        <v>4</v>
      </c>
      <c r="J402" s="38">
        <f>I402-(SUM(L402:AA402))</f>
        <v>0</v>
      </c>
      <c r="K402" s="39" t="str">
        <f t="shared" si="6"/>
        <v>OK</v>
      </c>
      <c r="L402" s="128"/>
      <c r="M402" s="128"/>
      <c r="N402" s="128"/>
      <c r="O402" s="128">
        <v>4</v>
      </c>
      <c r="P402" s="128"/>
      <c r="Q402" s="128"/>
      <c r="R402" s="128"/>
      <c r="S402" s="128"/>
      <c r="T402" s="128"/>
      <c r="U402" s="128"/>
      <c r="V402" s="46"/>
      <c r="W402" s="46"/>
      <c r="X402" s="46"/>
      <c r="Y402" s="46"/>
      <c r="Z402" s="46"/>
      <c r="AA402" s="46"/>
    </row>
    <row r="403" spans="1:27" ht="39.950000000000003" customHeight="1" x14ac:dyDescent="0.45">
      <c r="A403" s="155"/>
      <c r="B403" s="157"/>
      <c r="C403" s="66">
        <v>400</v>
      </c>
      <c r="D403" s="75" t="s">
        <v>273</v>
      </c>
      <c r="E403" s="115" t="s">
        <v>954</v>
      </c>
      <c r="F403" s="49" t="s">
        <v>35</v>
      </c>
      <c r="G403" s="49" t="s">
        <v>40</v>
      </c>
      <c r="H403" s="94">
        <v>6.37</v>
      </c>
      <c r="I403" s="32">
        <v>2</v>
      </c>
      <c r="J403" s="38">
        <f>I403-(SUM(L403:AA403))</f>
        <v>0</v>
      </c>
      <c r="K403" s="39" t="str">
        <f t="shared" si="6"/>
        <v>OK</v>
      </c>
      <c r="L403" s="128"/>
      <c r="M403" s="128"/>
      <c r="N403" s="128"/>
      <c r="O403" s="128">
        <v>2</v>
      </c>
      <c r="P403" s="128"/>
      <c r="Q403" s="128"/>
      <c r="R403" s="128"/>
      <c r="S403" s="128"/>
      <c r="T403" s="128"/>
      <c r="U403" s="128"/>
      <c r="V403" s="46"/>
      <c r="W403" s="46"/>
      <c r="X403" s="46"/>
      <c r="Y403" s="46"/>
      <c r="Z403" s="46"/>
      <c r="AA403" s="46"/>
    </row>
    <row r="404" spans="1:27" ht="39.950000000000003" customHeight="1" x14ac:dyDescent="0.45">
      <c r="A404" s="155"/>
      <c r="B404" s="157"/>
      <c r="C404" s="66">
        <v>401</v>
      </c>
      <c r="D404" s="75" t="s">
        <v>274</v>
      </c>
      <c r="E404" s="115" t="s">
        <v>954</v>
      </c>
      <c r="F404" s="49" t="s">
        <v>35</v>
      </c>
      <c r="G404" s="49" t="s">
        <v>40</v>
      </c>
      <c r="H404" s="94">
        <v>2.87</v>
      </c>
      <c r="I404" s="32">
        <v>2</v>
      </c>
      <c r="J404" s="38">
        <f>I404-(SUM(L404:AA404))</f>
        <v>0</v>
      </c>
      <c r="K404" s="39" t="str">
        <f t="shared" si="6"/>
        <v>OK</v>
      </c>
      <c r="L404" s="128"/>
      <c r="M404" s="128"/>
      <c r="N404" s="128"/>
      <c r="O404" s="128">
        <v>2</v>
      </c>
      <c r="P404" s="128"/>
      <c r="Q404" s="128"/>
      <c r="R404" s="128"/>
      <c r="S404" s="128"/>
      <c r="T404" s="128"/>
      <c r="U404" s="128"/>
      <c r="V404" s="46"/>
      <c r="W404" s="46"/>
      <c r="X404" s="46"/>
      <c r="Y404" s="46"/>
      <c r="Z404" s="46"/>
      <c r="AA404" s="46"/>
    </row>
    <row r="405" spans="1:27" ht="39.950000000000003" customHeight="1" x14ac:dyDescent="0.45">
      <c r="A405" s="155"/>
      <c r="B405" s="157"/>
      <c r="C405" s="66">
        <v>402</v>
      </c>
      <c r="D405" s="75" t="s">
        <v>275</v>
      </c>
      <c r="E405" s="115" t="s">
        <v>954</v>
      </c>
      <c r="F405" s="49" t="s">
        <v>35</v>
      </c>
      <c r="G405" s="49" t="s">
        <v>40</v>
      </c>
      <c r="H405" s="94">
        <v>0.99</v>
      </c>
      <c r="I405" s="32">
        <v>4</v>
      </c>
      <c r="J405" s="38">
        <f>I405-(SUM(L405:AA405))</f>
        <v>0</v>
      </c>
      <c r="K405" s="39" t="str">
        <f t="shared" si="6"/>
        <v>OK</v>
      </c>
      <c r="L405" s="128"/>
      <c r="M405" s="128"/>
      <c r="N405" s="128"/>
      <c r="O405" s="128">
        <v>4</v>
      </c>
      <c r="P405" s="128"/>
      <c r="Q405" s="128"/>
      <c r="R405" s="128"/>
      <c r="S405" s="128"/>
      <c r="T405" s="128"/>
      <c r="U405" s="128"/>
      <c r="V405" s="46"/>
      <c r="W405" s="46"/>
      <c r="X405" s="46"/>
      <c r="Y405" s="46"/>
      <c r="Z405" s="46"/>
      <c r="AA405" s="46"/>
    </row>
    <row r="406" spans="1:27" ht="39.950000000000003" customHeight="1" x14ac:dyDescent="0.45">
      <c r="A406" s="155"/>
      <c r="B406" s="157"/>
      <c r="C406" s="66">
        <v>403</v>
      </c>
      <c r="D406" s="75" t="s">
        <v>276</v>
      </c>
      <c r="E406" s="115" t="s">
        <v>954</v>
      </c>
      <c r="F406" s="49" t="s">
        <v>35</v>
      </c>
      <c r="G406" s="49" t="s">
        <v>40</v>
      </c>
      <c r="H406" s="94">
        <v>1.04</v>
      </c>
      <c r="I406" s="32">
        <v>4</v>
      </c>
      <c r="J406" s="38">
        <f>I406-(SUM(L406:AA406))</f>
        <v>0</v>
      </c>
      <c r="K406" s="39" t="str">
        <f t="shared" si="6"/>
        <v>OK</v>
      </c>
      <c r="L406" s="128"/>
      <c r="M406" s="128"/>
      <c r="N406" s="128"/>
      <c r="O406" s="128">
        <v>4</v>
      </c>
      <c r="P406" s="128"/>
      <c r="Q406" s="128"/>
      <c r="R406" s="128"/>
      <c r="S406" s="128"/>
      <c r="T406" s="128"/>
      <c r="U406" s="128"/>
      <c r="V406" s="46"/>
      <c r="W406" s="46"/>
      <c r="X406" s="46"/>
      <c r="Y406" s="46"/>
      <c r="Z406" s="46"/>
      <c r="AA406" s="46"/>
    </row>
    <row r="407" spans="1:27" ht="39.950000000000003" customHeight="1" x14ac:dyDescent="0.45">
      <c r="A407" s="155"/>
      <c r="B407" s="157"/>
      <c r="C407" s="66">
        <v>404</v>
      </c>
      <c r="D407" s="75" t="s">
        <v>277</v>
      </c>
      <c r="E407" s="115" t="s">
        <v>955</v>
      </c>
      <c r="F407" s="49" t="s">
        <v>35</v>
      </c>
      <c r="G407" s="49" t="s">
        <v>40</v>
      </c>
      <c r="H407" s="94">
        <v>11.78</v>
      </c>
      <c r="I407" s="32">
        <v>2</v>
      </c>
      <c r="J407" s="38">
        <f>I407-(SUM(L407:AA407))</f>
        <v>0</v>
      </c>
      <c r="K407" s="39" t="str">
        <f t="shared" si="6"/>
        <v>OK</v>
      </c>
      <c r="L407" s="128"/>
      <c r="M407" s="128"/>
      <c r="N407" s="128"/>
      <c r="O407" s="128">
        <v>2</v>
      </c>
      <c r="P407" s="128"/>
      <c r="Q407" s="128"/>
      <c r="R407" s="128"/>
      <c r="S407" s="128"/>
      <c r="T407" s="128"/>
      <c r="U407" s="128"/>
      <c r="V407" s="46"/>
      <c r="W407" s="46"/>
      <c r="X407" s="46"/>
      <c r="Y407" s="46"/>
      <c r="Z407" s="46"/>
      <c r="AA407" s="46"/>
    </row>
    <row r="408" spans="1:27" ht="39.950000000000003" customHeight="1" x14ac:dyDescent="0.45">
      <c r="A408" s="155"/>
      <c r="B408" s="157"/>
      <c r="C408" s="66">
        <v>405</v>
      </c>
      <c r="D408" s="75" t="s">
        <v>278</v>
      </c>
      <c r="E408" s="115" t="s">
        <v>955</v>
      </c>
      <c r="F408" s="49" t="s">
        <v>35</v>
      </c>
      <c r="G408" s="49" t="s">
        <v>40</v>
      </c>
      <c r="H408" s="94">
        <v>15.09</v>
      </c>
      <c r="I408" s="32">
        <v>2</v>
      </c>
      <c r="J408" s="38">
        <f>I408-(SUM(L408:AA408))</f>
        <v>0</v>
      </c>
      <c r="K408" s="39" t="str">
        <f t="shared" si="6"/>
        <v>OK</v>
      </c>
      <c r="L408" s="128"/>
      <c r="M408" s="128"/>
      <c r="N408" s="128"/>
      <c r="O408" s="128">
        <v>2</v>
      </c>
      <c r="P408" s="128"/>
      <c r="Q408" s="128"/>
      <c r="R408" s="128"/>
      <c r="S408" s="128"/>
      <c r="T408" s="128"/>
      <c r="U408" s="128"/>
      <c r="V408" s="46"/>
      <c r="W408" s="46"/>
      <c r="X408" s="46"/>
      <c r="Y408" s="46"/>
      <c r="Z408" s="46"/>
      <c r="AA408" s="46"/>
    </row>
    <row r="409" spans="1:27" ht="39.950000000000003" customHeight="1" x14ac:dyDescent="0.45">
      <c r="A409" s="155"/>
      <c r="B409" s="157"/>
      <c r="C409" s="66">
        <v>406</v>
      </c>
      <c r="D409" s="75" t="s">
        <v>279</v>
      </c>
      <c r="E409" s="115" t="s">
        <v>955</v>
      </c>
      <c r="F409" s="49" t="s">
        <v>35</v>
      </c>
      <c r="G409" s="49" t="s">
        <v>40</v>
      </c>
      <c r="H409" s="94">
        <v>15.44</v>
      </c>
      <c r="I409" s="32">
        <v>2</v>
      </c>
      <c r="J409" s="38">
        <f>I409-(SUM(L409:AA409))</f>
        <v>0</v>
      </c>
      <c r="K409" s="39" t="str">
        <f t="shared" si="6"/>
        <v>OK</v>
      </c>
      <c r="L409" s="128"/>
      <c r="M409" s="128"/>
      <c r="N409" s="128"/>
      <c r="O409" s="128">
        <v>2</v>
      </c>
      <c r="P409" s="128"/>
      <c r="Q409" s="128"/>
      <c r="R409" s="128"/>
      <c r="S409" s="128"/>
      <c r="T409" s="128"/>
      <c r="U409" s="128"/>
      <c r="V409" s="46"/>
      <c r="W409" s="46"/>
      <c r="X409" s="46"/>
      <c r="Y409" s="46"/>
      <c r="Z409" s="46"/>
      <c r="AA409" s="46"/>
    </row>
    <row r="410" spans="1:27" ht="39.950000000000003" customHeight="1" x14ac:dyDescent="0.45">
      <c r="A410" s="155"/>
      <c r="B410" s="157"/>
      <c r="C410" s="66">
        <v>407</v>
      </c>
      <c r="D410" s="75" t="s">
        <v>280</v>
      </c>
      <c r="E410" s="115" t="s">
        <v>947</v>
      </c>
      <c r="F410" s="49" t="s">
        <v>35</v>
      </c>
      <c r="G410" s="49" t="s">
        <v>40</v>
      </c>
      <c r="H410" s="94">
        <v>2.29</v>
      </c>
      <c r="I410" s="32">
        <v>2</v>
      </c>
      <c r="J410" s="38">
        <f>I410-(SUM(L410:AA410))</f>
        <v>0</v>
      </c>
      <c r="K410" s="39" t="str">
        <f t="shared" si="6"/>
        <v>OK</v>
      </c>
      <c r="L410" s="128"/>
      <c r="M410" s="128"/>
      <c r="N410" s="128"/>
      <c r="O410" s="128">
        <v>2</v>
      </c>
      <c r="P410" s="128"/>
      <c r="Q410" s="128"/>
      <c r="R410" s="128"/>
      <c r="S410" s="128"/>
      <c r="T410" s="128"/>
      <c r="U410" s="128"/>
      <c r="V410" s="46"/>
      <c r="W410" s="46"/>
      <c r="X410" s="46"/>
      <c r="Y410" s="46"/>
      <c r="Z410" s="46"/>
      <c r="AA410" s="46"/>
    </row>
    <row r="411" spans="1:27" ht="39.950000000000003" customHeight="1" x14ac:dyDescent="0.45">
      <c r="A411" s="155"/>
      <c r="B411" s="157"/>
      <c r="C411" s="66">
        <v>408</v>
      </c>
      <c r="D411" s="75" t="s">
        <v>281</v>
      </c>
      <c r="E411" s="115" t="s">
        <v>947</v>
      </c>
      <c r="F411" s="49" t="s">
        <v>35</v>
      </c>
      <c r="G411" s="49" t="s">
        <v>40</v>
      </c>
      <c r="H411" s="94">
        <v>2.88</v>
      </c>
      <c r="I411" s="32">
        <v>2</v>
      </c>
      <c r="J411" s="38">
        <f>I411-(SUM(L411:AA411))</f>
        <v>0</v>
      </c>
      <c r="K411" s="39" t="str">
        <f t="shared" si="6"/>
        <v>OK</v>
      </c>
      <c r="L411" s="128"/>
      <c r="M411" s="128"/>
      <c r="N411" s="128"/>
      <c r="O411" s="128">
        <v>2</v>
      </c>
      <c r="P411" s="128"/>
      <c r="Q411" s="128"/>
      <c r="R411" s="128"/>
      <c r="S411" s="128"/>
      <c r="T411" s="128"/>
      <c r="U411" s="128"/>
      <c r="V411" s="46"/>
      <c r="W411" s="46"/>
      <c r="X411" s="46"/>
      <c r="Y411" s="46"/>
      <c r="Z411" s="46"/>
      <c r="AA411" s="46"/>
    </row>
    <row r="412" spans="1:27" ht="39.950000000000003" customHeight="1" x14ac:dyDescent="0.45">
      <c r="A412" s="155"/>
      <c r="B412" s="157"/>
      <c r="C412" s="66">
        <v>409</v>
      </c>
      <c r="D412" s="75" t="s">
        <v>282</v>
      </c>
      <c r="E412" s="115" t="s">
        <v>956</v>
      </c>
      <c r="F412" s="49" t="s">
        <v>35</v>
      </c>
      <c r="G412" s="49" t="s">
        <v>40</v>
      </c>
      <c r="H412" s="94">
        <v>2.09</v>
      </c>
      <c r="I412" s="32">
        <v>2</v>
      </c>
      <c r="J412" s="38">
        <f>I412-(SUM(L412:AA412))</f>
        <v>0</v>
      </c>
      <c r="K412" s="39" t="str">
        <f t="shared" si="6"/>
        <v>OK</v>
      </c>
      <c r="L412" s="128"/>
      <c r="M412" s="128"/>
      <c r="N412" s="128"/>
      <c r="O412" s="128">
        <v>2</v>
      </c>
      <c r="P412" s="128"/>
      <c r="Q412" s="128"/>
      <c r="R412" s="128"/>
      <c r="S412" s="128"/>
      <c r="T412" s="128"/>
      <c r="U412" s="128"/>
      <c r="V412" s="46"/>
      <c r="W412" s="46"/>
      <c r="X412" s="46"/>
      <c r="Y412" s="46"/>
      <c r="Z412" s="46"/>
      <c r="AA412" s="46"/>
    </row>
    <row r="413" spans="1:27" ht="39.950000000000003" customHeight="1" x14ac:dyDescent="0.45">
      <c r="A413" s="155"/>
      <c r="B413" s="157"/>
      <c r="C413" s="66">
        <v>410</v>
      </c>
      <c r="D413" s="75" t="s">
        <v>283</v>
      </c>
      <c r="E413" s="115" t="s">
        <v>956</v>
      </c>
      <c r="F413" s="49" t="s">
        <v>35</v>
      </c>
      <c r="G413" s="49" t="s">
        <v>40</v>
      </c>
      <c r="H413" s="94">
        <v>1.55</v>
      </c>
      <c r="I413" s="32">
        <v>2</v>
      </c>
      <c r="J413" s="38">
        <f>I413-(SUM(L413:AA413))</f>
        <v>0</v>
      </c>
      <c r="K413" s="39" t="str">
        <f t="shared" si="6"/>
        <v>OK</v>
      </c>
      <c r="L413" s="128"/>
      <c r="M413" s="128"/>
      <c r="N413" s="128"/>
      <c r="O413" s="128">
        <v>2</v>
      </c>
      <c r="P413" s="128"/>
      <c r="Q413" s="128"/>
      <c r="R413" s="128"/>
      <c r="S413" s="128"/>
      <c r="T413" s="128"/>
      <c r="U413" s="128"/>
      <c r="V413" s="46"/>
      <c r="W413" s="46"/>
      <c r="X413" s="46"/>
      <c r="Y413" s="46"/>
      <c r="Z413" s="46"/>
      <c r="AA413" s="46"/>
    </row>
    <row r="414" spans="1:27" ht="39.950000000000003" customHeight="1" x14ac:dyDescent="0.45">
      <c r="A414" s="155"/>
      <c r="B414" s="157"/>
      <c r="C414" s="66">
        <v>411</v>
      </c>
      <c r="D414" s="75" t="s">
        <v>284</v>
      </c>
      <c r="E414" s="115" t="s">
        <v>956</v>
      </c>
      <c r="F414" s="49" t="s">
        <v>35</v>
      </c>
      <c r="G414" s="49" t="s">
        <v>40</v>
      </c>
      <c r="H414" s="94">
        <v>2.2200000000000002</v>
      </c>
      <c r="I414" s="32">
        <v>2</v>
      </c>
      <c r="J414" s="38">
        <f>I414-(SUM(L414:AA414))</f>
        <v>0</v>
      </c>
      <c r="K414" s="39" t="str">
        <f t="shared" si="6"/>
        <v>OK</v>
      </c>
      <c r="L414" s="128"/>
      <c r="M414" s="128"/>
      <c r="N414" s="128"/>
      <c r="O414" s="128">
        <v>2</v>
      </c>
      <c r="P414" s="128"/>
      <c r="Q414" s="128"/>
      <c r="R414" s="128"/>
      <c r="S414" s="128"/>
      <c r="T414" s="128"/>
      <c r="U414" s="128"/>
      <c r="V414" s="46"/>
      <c r="W414" s="46"/>
      <c r="X414" s="46"/>
      <c r="Y414" s="46"/>
      <c r="Z414" s="46"/>
      <c r="AA414" s="46"/>
    </row>
    <row r="415" spans="1:27" ht="39.950000000000003" customHeight="1" x14ac:dyDescent="0.45">
      <c r="A415" s="155"/>
      <c r="B415" s="157"/>
      <c r="C415" s="66">
        <v>412</v>
      </c>
      <c r="D415" s="75" t="s">
        <v>285</v>
      </c>
      <c r="E415" s="115" t="s">
        <v>956</v>
      </c>
      <c r="F415" s="49" t="s">
        <v>35</v>
      </c>
      <c r="G415" s="49" t="s">
        <v>40</v>
      </c>
      <c r="H415" s="94">
        <v>3.2</v>
      </c>
      <c r="I415" s="32">
        <v>2</v>
      </c>
      <c r="J415" s="38">
        <f>I415-(SUM(L415:AA415))</f>
        <v>0</v>
      </c>
      <c r="K415" s="39" t="str">
        <f t="shared" si="6"/>
        <v>OK</v>
      </c>
      <c r="L415" s="128"/>
      <c r="M415" s="128"/>
      <c r="N415" s="128"/>
      <c r="O415" s="128">
        <v>2</v>
      </c>
      <c r="P415" s="128"/>
      <c r="Q415" s="128"/>
      <c r="R415" s="128"/>
      <c r="S415" s="128"/>
      <c r="T415" s="128"/>
      <c r="U415" s="128"/>
      <c r="V415" s="46"/>
      <c r="W415" s="46"/>
      <c r="X415" s="46"/>
      <c r="Y415" s="46"/>
      <c r="Z415" s="46"/>
      <c r="AA415" s="46"/>
    </row>
    <row r="416" spans="1:27" ht="39.950000000000003" customHeight="1" x14ac:dyDescent="0.45">
      <c r="A416" s="155"/>
      <c r="B416" s="157"/>
      <c r="C416" s="66">
        <v>413</v>
      </c>
      <c r="D416" s="75" t="s">
        <v>286</v>
      </c>
      <c r="E416" s="115" t="s">
        <v>956</v>
      </c>
      <c r="F416" s="49" t="s">
        <v>35</v>
      </c>
      <c r="G416" s="49" t="s">
        <v>40</v>
      </c>
      <c r="H416" s="94">
        <v>3.27</v>
      </c>
      <c r="I416" s="32">
        <v>2</v>
      </c>
      <c r="J416" s="38">
        <f>I416-(SUM(L416:AA416))</f>
        <v>0</v>
      </c>
      <c r="K416" s="39" t="str">
        <f t="shared" si="6"/>
        <v>OK</v>
      </c>
      <c r="L416" s="128"/>
      <c r="M416" s="128"/>
      <c r="N416" s="128"/>
      <c r="O416" s="128">
        <v>2</v>
      </c>
      <c r="P416" s="128"/>
      <c r="Q416" s="128"/>
      <c r="R416" s="128"/>
      <c r="S416" s="128"/>
      <c r="T416" s="128"/>
      <c r="U416" s="128"/>
      <c r="V416" s="46"/>
      <c r="W416" s="46"/>
      <c r="X416" s="46"/>
      <c r="Y416" s="46"/>
      <c r="Z416" s="46"/>
      <c r="AA416" s="46"/>
    </row>
    <row r="417" spans="1:27" ht="39.950000000000003" customHeight="1" x14ac:dyDescent="0.45">
      <c r="A417" s="155"/>
      <c r="B417" s="157"/>
      <c r="C417" s="66">
        <v>414</v>
      </c>
      <c r="D417" s="75" t="s">
        <v>287</v>
      </c>
      <c r="E417" s="115" t="s">
        <v>956</v>
      </c>
      <c r="F417" s="49" t="s">
        <v>35</v>
      </c>
      <c r="G417" s="49" t="s">
        <v>40</v>
      </c>
      <c r="H417" s="94">
        <v>3.38</v>
      </c>
      <c r="I417" s="32">
        <v>2</v>
      </c>
      <c r="J417" s="38">
        <f>I417-(SUM(L417:AA417))</f>
        <v>0</v>
      </c>
      <c r="K417" s="39" t="str">
        <f t="shared" si="6"/>
        <v>OK</v>
      </c>
      <c r="L417" s="128"/>
      <c r="M417" s="128"/>
      <c r="N417" s="128"/>
      <c r="O417" s="128">
        <v>2</v>
      </c>
      <c r="P417" s="128"/>
      <c r="Q417" s="128"/>
      <c r="R417" s="128"/>
      <c r="S417" s="128"/>
      <c r="T417" s="128"/>
      <c r="U417" s="128"/>
      <c r="V417" s="46"/>
      <c r="W417" s="46"/>
      <c r="X417" s="46"/>
      <c r="Y417" s="46"/>
      <c r="Z417" s="46"/>
      <c r="AA417" s="46"/>
    </row>
    <row r="418" spans="1:27" ht="39.950000000000003" customHeight="1" x14ac:dyDescent="0.45">
      <c r="A418" s="155"/>
      <c r="B418" s="157"/>
      <c r="C418" s="66">
        <v>415</v>
      </c>
      <c r="D418" s="75" t="s">
        <v>288</v>
      </c>
      <c r="E418" s="115" t="s">
        <v>956</v>
      </c>
      <c r="F418" s="49" t="s">
        <v>35</v>
      </c>
      <c r="G418" s="49" t="s">
        <v>40</v>
      </c>
      <c r="H418" s="94">
        <v>0.98</v>
      </c>
      <c r="I418" s="32">
        <v>2</v>
      </c>
      <c r="J418" s="38">
        <f>I418-(SUM(L418:AA418))</f>
        <v>0</v>
      </c>
      <c r="K418" s="39" t="str">
        <f t="shared" si="6"/>
        <v>OK</v>
      </c>
      <c r="L418" s="128"/>
      <c r="M418" s="128"/>
      <c r="N418" s="128"/>
      <c r="O418" s="128">
        <v>2</v>
      </c>
      <c r="P418" s="128"/>
      <c r="Q418" s="128"/>
      <c r="R418" s="128"/>
      <c r="S418" s="128"/>
      <c r="T418" s="128"/>
      <c r="U418" s="128"/>
      <c r="V418" s="46"/>
      <c r="W418" s="46"/>
      <c r="X418" s="46"/>
      <c r="Y418" s="46"/>
      <c r="Z418" s="46"/>
      <c r="AA418" s="46"/>
    </row>
    <row r="419" spans="1:27" ht="39.950000000000003" customHeight="1" x14ac:dyDescent="0.45">
      <c r="A419" s="155"/>
      <c r="B419" s="157"/>
      <c r="C419" s="66">
        <v>416</v>
      </c>
      <c r="D419" s="75" t="s">
        <v>289</v>
      </c>
      <c r="E419" s="115" t="s">
        <v>956</v>
      </c>
      <c r="F419" s="49" t="s">
        <v>35</v>
      </c>
      <c r="G419" s="49" t="s">
        <v>40</v>
      </c>
      <c r="H419" s="94">
        <v>3.55</v>
      </c>
      <c r="I419" s="32">
        <v>2</v>
      </c>
      <c r="J419" s="38">
        <f>I419-(SUM(L419:AA419))</f>
        <v>0</v>
      </c>
      <c r="K419" s="39" t="str">
        <f t="shared" si="6"/>
        <v>OK</v>
      </c>
      <c r="L419" s="128"/>
      <c r="M419" s="128"/>
      <c r="N419" s="128"/>
      <c r="O419" s="128">
        <v>2</v>
      </c>
      <c r="P419" s="128"/>
      <c r="Q419" s="128"/>
      <c r="R419" s="128"/>
      <c r="S419" s="128"/>
      <c r="T419" s="128"/>
      <c r="U419" s="128"/>
      <c r="V419" s="46"/>
      <c r="W419" s="46"/>
      <c r="X419" s="46"/>
      <c r="Y419" s="46"/>
      <c r="Z419" s="46"/>
      <c r="AA419" s="46"/>
    </row>
    <row r="420" spans="1:27" ht="39.950000000000003" customHeight="1" x14ac:dyDescent="0.45">
      <c r="A420" s="155"/>
      <c r="B420" s="157"/>
      <c r="C420" s="66">
        <v>417</v>
      </c>
      <c r="D420" s="75" t="s">
        <v>290</v>
      </c>
      <c r="E420" s="115" t="s">
        <v>956</v>
      </c>
      <c r="F420" s="49" t="s">
        <v>35</v>
      </c>
      <c r="G420" s="49" t="s">
        <v>40</v>
      </c>
      <c r="H420" s="94">
        <v>1.68</v>
      </c>
      <c r="I420" s="32">
        <v>2</v>
      </c>
      <c r="J420" s="38">
        <f>I420-(SUM(L420:AA420))</f>
        <v>0</v>
      </c>
      <c r="K420" s="39" t="str">
        <f t="shared" si="6"/>
        <v>OK</v>
      </c>
      <c r="L420" s="128"/>
      <c r="M420" s="128"/>
      <c r="N420" s="128"/>
      <c r="O420" s="128">
        <v>2</v>
      </c>
      <c r="P420" s="128"/>
      <c r="Q420" s="128"/>
      <c r="R420" s="128"/>
      <c r="S420" s="128"/>
      <c r="T420" s="128"/>
      <c r="U420" s="128"/>
      <c r="V420" s="46"/>
      <c r="W420" s="46"/>
      <c r="X420" s="46"/>
      <c r="Y420" s="46"/>
      <c r="Z420" s="46"/>
      <c r="AA420" s="46"/>
    </row>
    <row r="421" spans="1:27" ht="39.950000000000003" customHeight="1" x14ac:dyDescent="0.45">
      <c r="A421" s="155"/>
      <c r="B421" s="157"/>
      <c r="C421" s="66">
        <v>418</v>
      </c>
      <c r="D421" s="75" t="s">
        <v>291</v>
      </c>
      <c r="E421" s="115" t="s">
        <v>956</v>
      </c>
      <c r="F421" s="49" t="s">
        <v>35</v>
      </c>
      <c r="G421" s="49" t="s">
        <v>40</v>
      </c>
      <c r="H421" s="94">
        <v>1.79</v>
      </c>
      <c r="I421" s="32">
        <v>2</v>
      </c>
      <c r="J421" s="38">
        <f>I421-(SUM(L421:AA421))</f>
        <v>0</v>
      </c>
      <c r="K421" s="39" t="str">
        <f t="shared" si="6"/>
        <v>OK</v>
      </c>
      <c r="L421" s="128"/>
      <c r="M421" s="128"/>
      <c r="N421" s="128"/>
      <c r="O421" s="128">
        <v>2</v>
      </c>
      <c r="P421" s="128"/>
      <c r="Q421" s="128"/>
      <c r="R421" s="128"/>
      <c r="S421" s="128"/>
      <c r="T421" s="128"/>
      <c r="U421" s="128"/>
      <c r="V421" s="46"/>
      <c r="W421" s="46"/>
      <c r="X421" s="46"/>
      <c r="Y421" s="46"/>
      <c r="Z421" s="46"/>
      <c r="AA421" s="46"/>
    </row>
    <row r="422" spans="1:27" ht="39.950000000000003" customHeight="1" x14ac:dyDescent="0.45">
      <c r="A422" s="155"/>
      <c r="B422" s="157"/>
      <c r="C422" s="66">
        <v>419</v>
      </c>
      <c r="D422" s="75" t="s">
        <v>292</v>
      </c>
      <c r="E422" s="115" t="s">
        <v>956</v>
      </c>
      <c r="F422" s="49" t="s">
        <v>35</v>
      </c>
      <c r="G422" s="49" t="s">
        <v>40</v>
      </c>
      <c r="H422" s="94">
        <v>3.19</v>
      </c>
      <c r="I422" s="32">
        <v>2</v>
      </c>
      <c r="J422" s="38">
        <f>I422-(SUM(L422:AA422))</f>
        <v>0</v>
      </c>
      <c r="K422" s="39" t="str">
        <f t="shared" si="6"/>
        <v>OK</v>
      </c>
      <c r="L422" s="128"/>
      <c r="M422" s="128"/>
      <c r="N422" s="128"/>
      <c r="O422" s="128">
        <v>2</v>
      </c>
      <c r="P422" s="128"/>
      <c r="Q422" s="128"/>
      <c r="R422" s="128"/>
      <c r="S422" s="128"/>
      <c r="T422" s="128"/>
      <c r="U422" s="128"/>
      <c r="V422" s="46"/>
      <c r="W422" s="46"/>
      <c r="X422" s="46"/>
      <c r="Y422" s="46"/>
      <c r="Z422" s="46"/>
      <c r="AA422" s="46"/>
    </row>
    <row r="423" spans="1:27" ht="39.950000000000003" customHeight="1" x14ac:dyDescent="0.45">
      <c r="A423" s="155"/>
      <c r="B423" s="157"/>
      <c r="C423" s="66">
        <v>420</v>
      </c>
      <c r="D423" s="75" t="s">
        <v>293</v>
      </c>
      <c r="E423" s="115" t="s">
        <v>956</v>
      </c>
      <c r="F423" s="49" t="s">
        <v>35</v>
      </c>
      <c r="G423" s="49" t="s">
        <v>40</v>
      </c>
      <c r="H423" s="94">
        <v>6.61</v>
      </c>
      <c r="I423" s="32">
        <v>2</v>
      </c>
      <c r="J423" s="38">
        <f>I423-(SUM(L423:AA423))</f>
        <v>0</v>
      </c>
      <c r="K423" s="39" t="str">
        <f t="shared" si="6"/>
        <v>OK</v>
      </c>
      <c r="L423" s="128"/>
      <c r="M423" s="128"/>
      <c r="N423" s="128"/>
      <c r="O423" s="128">
        <v>2</v>
      </c>
      <c r="P423" s="128"/>
      <c r="Q423" s="128"/>
      <c r="R423" s="128"/>
      <c r="S423" s="128"/>
      <c r="T423" s="128"/>
      <c r="U423" s="128"/>
      <c r="V423" s="46"/>
      <c r="W423" s="46"/>
      <c r="X423" s="46"/>
      <c r="Y423" s="46"/>
      <c r="Z423" s="46"/>
      <c r="AA423" s="46"/>
    </row>
    <row r="424" spans="1:27" ht="39.950000000000003" customHeight="1" x14ac:dyDescent="0.45">
      <c r="A424" s="155"/>
      <c r="B424" s="157"/>
      <c r="C424" s="66">
        <v>421</v>
      </c>
      <c r="D424" s="75" t="s">
        <v>294</v>
      </c>
      <c r="E424" s="115" t="s">
        <v>956</v>
      </c>
      <c r="F424" s="49" t="s">
        <v>35</v>
      </c>
      <c r="G424" s="49" t="s">
        <v>40</v>
      </c>
      <c r="H424" s="94">
        <v>7.02</v>
      </c>
      <c r="I424" s="32">
        <v>2</v>
      </c>
      <c r="J424" s="38">
        <f>I424-(SUM(L424:AA424))</f>
        <v>0</v>
      </c>
      <c r="K424" s="39" t="str">
        <f t="shared" si="6"/>
        <v>OK</v>
      </c>
      <c r="L424" s="128"/>
      <c r="M424" s="128"/>
      <c r="N424" s="128"/>
      <c r="O424" s="128">
        <v>2</v>
      </c>
      <c r="P424" s="128"/>
      <c r="Q424" s="128"/>
      <c r="R424" s="128"/>
      <c r="S424" s="128"/>
      <c r="T424" s="128"/>
      <c r="U424" s="128"/>
      <c r="V424" s="46"/>
      <c r="W424" s="46"/>
      <c r="X424" s="46"/>
      <c r="Y424" s="46"/>
      <c r="Z424" s="46"/>
      <c r="AA424" s="46"/>
    </row>
    <row r="425" spans="1:27" ht="39.950000000000003" customHeight="1" x14ac:dyDescent="0.45">
      <c r="A425" s="155"/>
      <c r="B425" s="157"/>
      <c r="C425" s="66">
        <v>422</v>
      </c>
      <c r="D425" s="75" t="s">
        <v>295</v>
      </c>
      <c r="E425" s="115" t="s">
        <v>956</v>
      </c>
      <c r="F425" s="49" t="s">
        <v>35</v>
      </c>
      <c r="G425" s="49" t="s">
        <v>40</v>
      </c>
      <c r="H425" s="94">
        <v>1.43</v>
      </c>
      <c r="I425" s="32">
        <v>2</v>
      </c>
      <c r="J425" s="38">
        <f>I425-(SUM(L425:AA425))</f>
        <v>0</v>
      </c>
      <c r="K425" s="39" t="str">
        <f t="shared" si="6"/>
        <v>OK</v>
      </c>
      <c r="L425" s="128"/>
      <c r="M425" s="128"/>
      <c r="N425" s="128"/>
      <c r="O425" s="128">
        <v>2</v>
      </c>
      <c r="P425" s="128"/>
      <c r="Q425" s="128"/>
      <c r="R425" s="128"/>
      <c r="S425" s="128"/>
      <c r="T425" s="128"/>
      <c r="U425" s="128"/>
      <c r="V425" s="46"/>
      <c r="W425" s="46"/>
      <c r="X425" s="46"/>
      <c r="Y425" s="46"/>
      <c r="Z425" s="46"/>
      <c r="AA425" s="46"/>
    </row>
    <row r="426" spans="1:27" ht="39.950000000000003" customHeight="1" x14ac:dyDescent="0.45">
      <c r="A426" s="155"/>
      <c r="B426" s="157"/>
      <c r="C426" s="66">
        <v>423</v>
      </c>
      <c r="D426" s="75" t="s">
        <v>296</v>
      </c>
      <c r="E426" s="115" t="s">
        <v>956</v>
      </c>
      <c r="F426" s="49" t="s">
        <v>35</v>
      </c>
      <c r="G426" s="49" t="s">
        <v>40</v>
      </c>
      <c r="H426" s="94">
        <v>2.71</v>
      </c>
      <c r="I426" s="32">
        <v>2</v>
      </c>
      <c r="J426" s="38">
        <f>I426-(SUM(L426:AA426))</f>
        <v>0</v>
      </c>
      <c r="K426" s="39" t="str">
        <f t="shared" si="6"/>
        <v>OK</v>
      </c>
      <c r="L426" s="128"/>
      <c r="M426" s="128"/>
      <c r="N426" s="128"/>
      <c r="O426" s="128">
        <v>2</v>
      </c>
      <c r="P426" s="128"/>
      <c r="Q426" s="128"/>
      <c r="R426" s="128"/>
      <c r="S426" s="128"/>
      <c r="T426" s="128"/>
      <c r="U426" s="128"/>
      <c r="V426" s="46"/>
      <c r="W426" s="46"/>
      <c r="X426" s="46"/>
      <c r="Y426" s="46"/>
      <c r="Z426" s="46"/>
      <c r="AA426" s="46"/>
    </row>
    <row r="427" spans="1:27" ht="39.950000000000003" customHeight="1" x14ac:dyDescent="0.45">
      <c r="A427" s="155"/>
      <c r="B427" s="157"/>
      <c r="C427" s="66">
        <v>424</v>
      </c>
      <c r="D427" s="75" t="s">
        <v>297</v>
      </c>
      <c r="E427" s="115" t="s">
        <v>956</v>
      </c>
      <c r="F427" s="49" t="s">
        <v>35</v>
      </c>
      <c r="G427" s="49" t="s">
        <v>40</v>
      </c>
      <c r="H427" s="94">
        <v>5.47</v>
      </c>
      <c r="I427" s="32">
        <v>2</v>
      </c>
      <c r="J427" s="38">
        <f>I427-(SUM(L427:AA427))</f>
        <v>0</v>
      </c>
      <c r="K427" s="39" t="str">
        <f t="shared" si="6"/>
        <v>OK</v>
      </c>
      <c r="L427" s="128"/>
      <c r="M427" s="128"/>
      <c r="N427" s="128"/>
      <c r="O427" s="128">
        <v>2</v>
      </c>
      <c r="P427" s="128"/>
      <c r="Q427" s="128"/>
      <c r="R427" s="128"/>
      <c r="S427" s="128"/>
      <c r="T427" s="128"/>
      <c r="U427" s="128"/>
      <c r="V427" s="46"/>
      <c r="W427" s="46"/>
      <c r="X427" s="46"/>
      <c r="Y427" s="46"/>
      <c r="Z427" s="46"/>
      <c r="AA427" s="46"/>
    </row>
    <row r="428" spans="1:27" ht="39.950000000000003" customHeight="1" x14ac:dyDescent="0.45">
      <c r="A428" s="155"/>
      <c r="B428" s="157"/>
      <c r="C428" s="66">
        <v>425</v>
      </c>
      <c r="D428" s="75" t="s">
        <v>298</v>
      </c>
      <c r="E428" s="115" t="s">
        <v>956</v>
      </c>
      <c r="F428" s="49" t="s">
        <v>35</v>
      </c>
      <c r="G428" s="49" t="s">
        <v>40</v>
      </c>
      <c r="H428" s="94">
        <v>5.19</v>
      </c>
      <c r="I428" s="32">
        <v>2</v>
      </c>
      <c r="J428" s="38">
        <f>I428-(SUM(L428:AA428))</f>
        <v>0</v>
      </c>
      <c r="K428" s="39" t="str">
        <f t="shared" si="6"/>
        <v>OK</v>
      </c>
      <c r="L428" s="128"/>
      <c r="M428" s="128"/>
      <c r="N428" s="128"/>
      <c r="O428" s="128">
        <v>2</v>
      </c>
      <c r="P428" s="128"/>
      <c r="Q428" s="128"/>
      <c r="R428" s="128"/>
      <c r="S428" s="128"/>
      <c r="T428" s="128"/>
      <c r="U428" s="128"/>
      <c r="V428" s="46"/>
      <c r="W428" s="46"/>
      <c r="X428" s="46"/>
      <c r="Y428" s="46"/>
      <c r="Z428" s="46"/>
      <c r="AA428" s="46"/>
    </row>
    <row r="429" spans="1:27" ht="39.950000000000003" customHeight="1" x14ac:dyDescent="0.45">
      <c r="A429" s="155"/>
      <c r="B429" s="157"/>
      <c r="C429" s="66">
        <v>426</v>
      </c>
      <c r="D429" s="75" t="s">
        <v>299</v>
      </c>
      <c r="E429" s="115" t="s">
        <v>956</v>
      </c>
      <c r="F429" s="49" t="s">
        <v>35</v>
      </c>
      <c r="G429" s="49" t="s">
        <v>40</v>
      </c>
      <c r="H429" s="94">
        <v>3.45</v>
      </c>
      <c r="I429" s="32">
        <v>2</v>
      </c>
      <c r="J429" s="38">
        <f>I429-(SUM(L429:AA429))</f>
        <v>0</v>
      </c>
      <c r="K429" s="39" t="str">
        <f t="shared" si="6"/>
        <v>OK</v>
      </c>
      <c r="L429" s="128"/>
      <c r="M429" s="128"/>
      <c r="N429" s="128"/>
      <c r="O429" s="128">
        <v>2</v>
      </c>
      <c r="P429" s="128"/>
      <c r="Q429" s="128"/>
      <c r="R429" s="128"/>
      <c r="S429" s="128"/>
      <c r="T429" s="128"/>
      <c r="U429" s="128"/>
      <c r="V429" s="46"/>
      <c r="W429" s="46"/>
      <c r="X429" s="46"/>
      <c r="Y429" s="46"/>
      <c r="Z429" s="46"/>
      <c r="AA429" s="46"/>
    </row>
    <row r="430" spans="1:27" ht="39.950000000000003" customHeight="1" x14ac:dyDescent="0.45">
      <c r="A430" s="155"/>
      <c r="B430" s="157"/>
      <c r="C430" s="66">
        <v>427</v>
      </c>
      <c r="D430" s="75" t="s">
        <v>300</v>
      </c>
      <c r="E430" s="115" t="s">
        <v>956</v>
      </c>
      <c r="F430" s="49" t="s">
        <v>35</v>
      </c>
      <c r="G430" s="49" t="s">
        <v>40</v>
      </c>
      <c r="H430" s="94">
        <v>1.63</v>
      </c>
      <c r="I430" s="32">
        <v>2</v>
      </c>
      <c r="J430" s="38">
        <f>I430-(SUM(L430:AA430))</f>
        <v>0</v>
      </c>
      <c r="K430" s="39" t="str">
        <f t="shared" si="6"/>
        <v>OK</v>
      </c>
      <c r="L430" s="128"/>
      <c r="M430" s="128"/>
      <c r="N430" s="128"/>
      <c r="O430" s="128">
        <v>2</v>
      </c>
      <c r="P430" s="128"/>
      <c r="Q430" s="128"/>
      <c r="R430" s="128"/>
      <c r="S430" s="128"/>
      <c r="T430" s="128"/>
      <c r="U430" s="128"/>
      <c r="V430" s="46"/>
      <c r="W430" s="46"/>
      <c r="X430" s="46"/>
      <c r="Y430" s="46"/>
      <c r="Z430" s="46"/>
      <c r="AA430" s="46"/>
    </row>
    <row r="431" spans="1:27" ht="39.950000000000003" customHeight="1" x14ac:dyDescent="0.45">
      <c r="A431" s="155"/>
      <c r="B431" s="157"/>
      <c r="C431" s="66">
        <v>428</v>
      </c>
      <c r="D431" s="75" t="s">
        <v>301</v>
      </c>
      <c r="E431" s="115" t="s">
        <v>956</v>
      </c>
      <c r="F431" s="49" t="s">
        <v>35</v>
      </c>
      <c r="G431" s="49" t="s">
        <v>40</v>
      </c>
      <c r="H431" s="94">
        <v>2.69</v>
      </c>
      <c r="I431" s="32">
        <v>2</v>
      </c>
      <c r="J431" s="38">
        <f>I431-(SUM(L431:AA431))</f>
        <v>0</v>
      </c>
      <c r="K431" s="39" t="str">
        <f t="shared" si="6"/>
        <v>OK</v>
      </c>
      <c r="L431" s="128"/>
      <c r="M431" s="128"/>
      <c r="N431" s="128"/>
      <c r="O431" s="128">
        <v>2</v>
      </c>
      <c r="P431" s="128"/>
      <c r="Q431" s="128"/>
      <c r="R431" s="128"/>
      <c r="S431" s="128"/>
      <c r="T431" s="128"/>
      <c r="U431" s="128"/>
      <c r="V431" s="46"/>
      <c r="W431" s="46"/>
      <c r="X431" s="46"/>
      <c r="Y431" s="46"/>
      <c r="Z431" s="46"/>
      <c r="AA431" s="46"/>
    </row>
    <row r="432" spans="1:27" ht="39.950000000000003" customHeight="1" x14ac:dyDescent="0.45">
      <c r="A432" s="155"/>
      <c r="B432" s="157"/>
      <c r="C432" s="66">
        <v>429</v>
      </c>
      <c r="D432" s="75" t="s">
        <v>302</v>
      </c>
      <c r="E432" s="115" t="s">
        <v>956</v>
      </c>
      <c r="F432" s="49" t="s">
        <v>35</v>
      </c>
      <c r="G432" s="49" t="s">
        <v>40</v>
      </c>
      <c r="H432" s="94">
        <v>1.75</v>
      </c>
      <c r="I432" s="32">
        <v>2</v>
      </c>
      <c r="J432" s="38">
        <f>I432-(SUM(L432:AA432))</f>
        <v>0</v>
      </c>
      <c r="K432" s="39" t="str">
        <f t="shared" si="6"/>
        <v>OK</v>
      </c>
      <c r="L432" s="128"/>
      <c r="M432" s="128"/>
      <c r="N432" s="128"/>
      <c r="O432" s="128">
        <v>2</v>
      </c>
      <c r="P432" s="128"/>
      <c r="Q432" s="128"/>
      <c r="R432" s="128"/>
      <c r="S432" s="128"/>
      <c r="T432" s="128"/>
      <c r="U432" s="128"/>
      <c r="V432" s="46"/>
      <c r="W432" s="46"/>
      <c r="X432" s="46"/>
      <c r="Y432" s="46"/>
      <c r="Z432" s="46"/>
      <c r="AA432" s="46"/>
    </row>
    <row r="433" spans="1:27" ht="39.950000000000003" customHeight="1" x14ac:dyDescent="0.45">
      <c r="A433" s="155"/>
      <c r="B433" s="157"/>
      <c r="C433" s="66">
        <v>430</v>
      </c>
      <c r="D433" s="75" t="s">
        <v>303</v>
      </c>
      <c r="E433" s="115" t="s">
        <v>956</v>
      </c>
      <c r="F433" s="49" t="s">
        <v>35</v>
      </c>
      <c r="G433" s="49" t="s">
        <v>40</v>
      </c>
      <c r="H433" s="94">
        <v>2.86</v>
      </c>
      <c r="I433" s="32">
        <v>2</v>
      </c>
      <c r="J433" s="38">
        <f>I433-(SUM(L433:AA433))</f>
        <v>0</v>
      </c>
      <c r="K433" s="39" t="str">
        <f t="shared" si="6"/>
        <v>OK</v>
      </c>
      <c r="L433" s="128"/>
      <c r="M433" s="128"/>
      <c r="N433" s="128"/>
      <c r="O433" s="128">
        <v>2</v>
      </c>
      <c r="P433" s="128"/>
      <c r="Q433" s="128"/>
      <c r="R433" s="128"/>
      <c r="S433" s="128"/>
      <c r="T433" s="128"/>
      <c r="U433" s="128"/>
      <c r="V433" s="46"/>
      <c r="W433" s="46"/>
      <c r="X433" s="46"/>
      <c r="Y433" s="46"/>
      <c r="Z433" s="46"/>
      <c r="AA433" s="46"/>
    </row>
    <row r="434" spans="1:27" ht="39.950000000000003" customHeight="1" x14ac:dyDescent="0.45">
      <c r="A434" s="155"/>
      <c r="B434" s="157"/>
      <c r="C434" s="66">
        <v>431</v>
      </c>
      <c r="D434" s="75" t="s">
        <v>304</v>
      </c>
      <c r="E434" s="115" t="s">
        <v>956</v>
      </c>
      <c r="F434" s="49" t="s">
        <v>35</v>
      </c>
      <c r="G434" s="49" t="s">
        <v>40</v>
      </c>
      <c r="H434" s="94">
        <v>4.32</v>
      </c>
      <c r="I434" s="32">
        <v>2</v>
      </c>
      <c r="J434" s="38">
        <f>I434-(SUM(L434:AA434))</f>
        <v>0</v>
      </c>
      <c r="K434" s="39" t="str">
        <f t="shared" si="6"/>
        <v>OK</v>
      </c>
      <c r="L434" s="128"/>
      <c r="M434" s="128"/>
      <c r="N434" s="128"/>
      <c r="O434" s="128">
        <v>2</v>
      </c>
      <c r="P434" s="128"/>
      <c r="Q434" s="128"/>
      <c r="R434" s="128"/>
      <c r="S434" s="128"/>
      <c r="T434" s="128"/>
      <c r="U434" s="128"/>
      <c r="V434" s="46"/>
      <c r="W434" s="46"/>
      <c r="X434" s="46"/>
      <c r="Y434" s="46"/>
      <c r="Z434" s="46"/>
      <c r="AA434" s="46"/>
    </row>
    <row r="435" spans="1:27" ht="39.950000000000003" customHeight="1" x14ac:dyDescent="0.45">
      <c r="A435" s="155"/>
      <c r="B435" s="157"/>
      <c r="C435" s="66">
        <v>432</v>
      </c>
      <c r="D435" s="75" t="s">
        <v>305</v>
      </c>
      <c r="E435" s="115" t="s">
        <v>956</v>
      </c>
      <c r="F435" s="49" t="s">
        <v>35</v>
      </c>
      <c r="G435" s="49" t="s">
        <v>40</v>
      </c>
      <c r="H435" s="94">
        <v>6.46</v>
      </c>
      <c r="I435" s="32">
        <v>2</v>
      </c>
      <c r="J435" s="38">
        <f>I435-(SUM(L435:AA435))</f>
        <v>0</v>
      </c>
      <c r="K435" s="39" t="str">
        <f t="shared" si="6"/>
        <v>OK</v>
      </c>
      <c r="L435" s="128"/>
      <c r="M435" s="128"/>
      <c r="N435" s="128"/>
      <c r="O435" s="128">
        <v>2</v>
      </c>
      <c r="P435" s="128"/>
      <c r="Q435" s="128"/>
      <c r="R435" s="128"/>
      <c r="S435" s="128"/>
      <c r="T435" s="128"/>
      <c r="U435" s="128"/>
      <c r="V435" s="46"/>
      <c r="W435" s="46"/>
      <c r="X435" s="46"/>
      <c r="Y435" s="46"/>
      <c r="Z435" s="46"/>
      <c r="AA435" s="46"/>
    </row>
    <row r="436" spans="1:27" ht="39.950000000000003" customHeight="1" x14ac:dyDescent="0.45">
      <c r="A436" s="155"/>
      <c r="B436" s="157"/>
      <c r="C436" s="66">
        <v>433</v>
      </c>
      <c r="D436" s="75" t="s">
        <v>306</v>
      </c>
      <c r="E436" s="115" t="s">
        <v>956</v>
      </c>
      <c r="F436" s="49" t="s">
        <v>35</v>
      </c>
      <c r="G436" s="49" t="s">
        <v>40</v>
      </c>
      <c r="H436" s="94">
        <v>7.52</v>
      </c>
      <c r="I436" s="32">
        <v>2</v>
      </c>
      <c r="J436" s="38">
        <f>I436-(SUM(L436:AA436))</f>
        <v>0</v>
      </c>
      <c r="K436" s="39" t="str">
        <f t="shared" si="6"/>
        <v>OK</v>
      </c>
      <c r="L436" s="128"/>
      <c r="M436" s="128"/>
      <c r="N436" s="128"/>
      <c r="O436" s="128">
        <v>2</v>
      </c>
      <c r="P436" s="128"/>
      <c r="Q436" s="128"/>
      <c r="R436" s="128"/>
      <c r="S436" s="128"/>
      <c r="T436" s="128"/>
      <c r="U436" s="128"/>
      <c r="V436" s="46"/>
      <c r="W436" s="46"/>
      <c r="X436" s="46"/>
      <c r="Y436" s="46"/>
      <c r="Z436" s="46"/>
      <c r="AA436" s="46"/>
    </row>
    <row r="437" spans="1:27" ht="39.950000000000003" customHeight="1" x14ac:dyDescent="0.45">
      <c r="A437" s="155"/>
      <c r="B437" s="157"/>
      <c r="C437" s="66">
        <v>434</v>
      </c>
      <c r="D437" s="75" t="s">
        <v>307</v>
      </c>
      <c r="E437" s="115" t="s">
        <v>956</v>
      </c>
      <c r="F437" s="49" t="s">
        <v>35</v>
      </c>
      <c r="G437" s="49" t="s">
        <v>40</v>
      </c>
      <c r="H437" s="94">
        <v>7.32</v>
      </c>
      <c r="I437" s="32">
        <v>2</v>
      </c>
      <c r="J437" s="38">
        <f>I437-(SUM(L437:AA437))</f>
        <v>0</v>
      </c>
      <c r="K437" s="39" t="str">
        <f t="shared" si="6"/>
        <v>OK</v>
      </c>
      <c r="L437" s="128"/>
      <c r="M437" s="128"/>
      <c r="N437" s="128"/>
      <c r="O437" s="128">
        <v>2</v>
      </c>
      <c r="P437" s="128"/>
      <c r="Q437" s="128"/>
      <c r="R437" s="128"/>
      <c r="S437" s="128"/>
      <c r="T437" s="128"/>
      <c r="U437" s="128"/>
      <c r="V437" s="46"/>
      <c r="W437" s="46"/>
      <c r="X437" s="46"/>
      <c r="Y437" s="46"/>
      <c r="Z437" s="46"/>
      <c r="AA437" s="46"/>
    </row>
    <row r="438" spans="1:27" ht="39.950000000000003" customHeight="1" x14ac:dyDescent="0.45">
      <c r="A438" s="155"/>
      <c r="B438" s="157"/>
      <c r="C438" s="66">
        <v>435</v>
      </c>
      <c r="D438" s="75" t="s">
        <v>308</v>
      </c>
      <c r="E438" s="115" t="s">
        <v>956</v>
      </c>
      <c r="F438" s="49" t="s">
        <v>35</v>
      </c>
      <c r="G438" s="49" t="s">
        <v>40</v>
      </c>
      <c r="H438" s="94">
        <v>1.67</v>
      </c>
      <c r="I438" s="32">
        <v>2</v>
      </c>
      <c r="J438" s="38">
        <f>I438-(SUM(L438:AA438))</f>
        <v>0</v>
      </c>
      <c r="K438" s="39" t="str">
        <f t="shared" si="6"/>
        <v>OK</v>
      </c>
      <c r="L438" s="128"/>
      <c r="M438" s="128"/>
      <c r="N438" s="128"/>
      <c r="O438" s="128">
        <v>2</v>
      </c>
      <c r="P438" s="128"/>
      <c r="Q438" s="128"/>
      <c r="R438" s="128"/>
      <c r="S438" s="128"/>
      <c r="T438" s="128"/>
      <c r="U438" s="128"/>
      <c r="V438" s="46"/>
      <c r="W438" s="46"/>
      <c r="X438" s="46"/>
      <c r="Y438" s="46"/>
      <c r="Z438" s="46"/>
      <c r="AA438" s="46"/>
    </row>
    <row r="439" spans="1:27" ht="39.950000000000003" customHeight="1" x14ac:dyDescent="0.45">
      <c r="A439" s="155"/>
      <c r="B439" s="157"/>
      <c r="C439" s="66">
        <v>436</v>
      </c>
      <c r="D439" s="75" t="s">
        <v>309</v>
      </c>
      <c r="E439" s="115" t="s">
        <v>956</v>
      </c>
      <c r="F439" s="49" t="s">
        <v>35</v>
      </c>
      <c r="G439" s="49" t="s">
        <v>40</v>
      </c>
      <c r="H439" s="94">
        <v>2.37</v>
      </c>
      <c r="I439" s="32">
        <v>2</v>
      </c>
      <c r="J439" s="38">
        <f>I439-(SUM(L439:AA439))</f>
        <v>0</v>
      </c>
      <c r="K439" s="39" t="str">
        <f t="shared" si="6"/>
        <v>OK</v>
      </c>
      <c r="L439" s="128"/>
      <c r="M439" s="128"/>
      <c r="N439" s="128"/>
      <c r="O439" s="128">
        <v>2</v>
      </c>
      <c r="P439" s="128"/>
      <c r="Q439" s="128"/>
      <c r="R439" s="128"/>
      <c r="S439" s="128"/>
      <c r="T439" s="128"/>
      <c r="U439" s="128"/>
      <c r="V439" s="46"/>
      <c r="W439" s="46"/>
      <c r="X439" s="46"/>
      <c r="Y439" s="46"/>
      <c r="Z439" s="46"/>
      <c r="AA439" s="46"/>
    </row>
    <row r="440" spans="1:27" ht="39.950000000000003" customHeight="1" x14ac:dyDescent="0.45">
      <c r="A440" s="155"/>
      <c r="B440" s="157"/>
      <c r="C440" s="66">
        <v>437</v>
      </c>
      <c r="D440" s="75" t="s">
        <v>310</v>
      </c>
      <c r="E440" s="115" t="s">
        <v>956</v>
      </c>
      <c r="F440" s="49" t="s">
        <v>35</v>
      </c>
      <c r="G440" s="49" t="s">
        <v>40</v>
      </c>
      <c r="H440" s="94">
        <v>2.79</v>
      </c>
      <c r="I440" s="32">
        <v>2</v>
      </c>
      <c r="J440" s="38">
        <f>I440-(SUM(L440:AA440))</f>
        <v>0</v>
      </c>
      <c r="K440" s="39" t="str">
        <f t="shared" si="6"/>
        <v>OK</v>
      </c>
      <c r="L440" s="128"/>
      <c r="M440" s="128"/>
      <c r="N440" s="128"/>
      <c r="O440" s="128">
        <v>2</v>
      </c>
      <c r="P440" s="128"/>
      <c r="Q440" s="128"/>
      <c r="R440" s="128"/>
      <c r="S440" s="128"/>
      <c r="T440" s="128"/>
      <c r="U440" s="128"/>
      <c r="V440" s="46"/>
      <c r="W440" s="46"/>
      <c r="X440" s="46"/>
      <c r="Y440" s="46"/>
      <c r="Z440" s="46"/>
      <c r="AA440" s="46"/>
    </row>
    <row r="441" spans="1:27" ht="39.950000000000003" customHeight="1" x14ac:dyDescent="0.45">
      <c r="A441" s="155"/>
      <c r="B441" s="157"/>
      <c r="C441" s="66">
        <v>438</v>
      </c>
      <c r="D441" s="75" t="s">
        <v>311</v>
      </c>
      <c r="E441" s="115" t="s">
        <v>948</v>
      </c>
      <c r="F441" s="49" t="s">
        <v>35</v>
      </c>
      <c r="G441" s="49" t="s">
        <v>40</v>
      </c>
      <c r="H441" s="94">
        <v>19.41</v>
      </c>
      <c r="I441" s="32">
        <v>2</v>
      </c>
      <c r="J441" s="38">
        <f>I441-(SUM(L441:AA441))</f>
        <v>0</v>
      </c>
      <c r="K441" s="39" t="str">
        <f t="shared" si="6"/>
        <v>OK</v>
      </c>
      <c r="L441" s="128"/>
      <c r="M441" s="128"/>
      <c r="N441" s="128"/>
      <c r="O441" s="128">
        <v>2</v>
      </c>
      <c r="P441" s="128"/>
      <c r="Q441" s="128"/>
      <c r="R441" s="128"/>
      <c r="S441" s="128"/>
      <c r="T441" s="128"/>
      <c r="U441" s="128"/>
      <c r="V441" s="46"/>
      <c r="W441" s="46"/>
      <c r="X441" s="46"/>
      <c r="Y441" s="46"/>
      <c r="Z441" s="46"/>
      <c r="AA441" s="46"/>
    </row>
    <row r="442" spans="1:27" ht="39.950000000000003" customHeight="1" x14ac:dyDescent="0.45">
      <c r="A442" s="155"/>
      <c r="B442" s="157"/>
      <c r="C442" s="66">
        <v>439</v>
      </c>
      <c r="D442" s="75" t="s">
        <v>312</v>
      </c>
      <c r="E442" s="115" t="s">
        <v>948</v>
      </c>
      <c r="F442" s="49" t="s">
        <v>35</v>
      </c>
      <c r="G442" s="49" t="s">
        <v>40</v>
      </c>
      <c r="H442" s="94">
        <v>20.309999999999999</v>
      </c>
      <c r="I442" s="32">
        <v>2</v>
      </c>
      <c r="J442" s="38">
        <f>I442-(SUM(L442:AA442))</f>
        <v>0</v>
      </c>
      <c r="K442" s="39" t="str">
        <f t="shared" si="6"/>
        <v>OK</v>
      </c>
      <c r="L442" s="128"/>
      <c r="M442" s="128"/>
      <c r="N442" s="128"/>
      <c r="O442" s="128">
        <v>2</v>
      </c>
      <c r="P442" s="128"/>
      <c r="Q442" s="128"/>
      <c r="R442" s="128"/>
      <c r="S442" s="128"/>
      <c r="T442" s="128"/>
      <c r="U442" s="128"/>
      <c r="V442" s="46"/>
      <c r="W442" s="46"/>
      <c r="X442" s="46"/>
      <c r="Y442" s="46"/>
      <c r="Z442" s="46"/>
      <c r="AA442" s="46"/>
    </row>
    <row r="443" spans="1:27" ht="39.950000000000003" customHeight="1" x14ac:dyDescent="0.45">
      <c r="A443" s="155"/>
      <c r="B443" s="157"/>
      <c r="C443" s="66">
        <v>440</v>
      </c>
      <c r="D443" s="75" t="s">
        <v>313</v>
      </c>
      <c r="E443" s="115" t="s">
        <v>948</v>
      </c>
      <c r="F443" s="49" t="s">
        <v>35</v>
      </c>
      <c r="G443" s="49" t="s">
        <v>40</v>
      </c>
      <c r="H443" s="94">
        <v>10.55</v>
      </c>
      <c r="I443" s="32">
        <v>2</v>
      </c>
      <c r="J443" s="38">
        <f>I443-(SUM(L443:AA443))</f>
        <v>0</v>
      </c>
      <c r="K443" s="39" t="str">
        <f t="shared" si="6"/>
        <v>OK</v>
      </c>
      <c r="L443" s="128"/>
      <c r="M443" s="128"/>
      <c r="N443" s="128"/>
      <c r="O443" s="128">
        <v>2</v>
      </c>
      <c r="P443" s="128"/>
      <c r="Q443" s="128"/>
      <c r="R443" s="128"/>
      <c r="S443" s="128"/>
      <c r="T443" s="128"/>
      <c r="U443" s="128"/>
      <c r="V443" s="46"/>
      <c r="W443" s="46"/>
      <c r="X443" s="46"/>
      <c r="Y443" s="46"/>
      <c r="Z443" s="46"/>
      <c r="AA443" s="46"/>
    </row>
    <row r="444" spans="1:27" ht="39.950000000000003" customHeight="1" x14ac:dyDescent="0.45">
      <c r="A444" s="155"/>
      <c r="B444" s="157"/>
      <c r="C444" s="66">
        <v>441</v>
      </c>
      <c r="D444" s="75" t="s">
        <v>314</v>
      </c>
      <c r="E444" s="115" t="s">
        <v>948</v>
      </c>
      <c r="F444" s="49" t="s">
        <v>35</v>
      </c>
      <c r="G444" s="49" t="s">
        <v>40</v>
      </c>
      <c r="H444" s="94">
        <v>1.34</v>
      </c>
      <c r="I444" s="32">
        <v>2</v>
      </c>
      <c r="J444" s="38">
        <f>I444-(SUM(L444:AA444))</f>
        <v>0</v>
      </c>
      <c r="K444" s="39" t="str">
        <f t="shared" si="6"/>
        <v>OK</v>
      </c>
      <c r="L444" s="128"/>
      <c r="M444" s="128"/>
      <c r="N444" s="128"/>
      <c r="O444" s="128">
        <v>2</v>
      </c>
      <c r="P444" s="128"/>
      <c r="Q444" s="128"/>
      <c r="R444" s="128"/>
      <c r="S444" s="128"/>
      <c r="T444" s="128"/>
      <c r="U444" s="128"/>
      <c r="V444" s="46"/>
      <c r="W444" s="46"/>
      <c r="X444" s="46"/>
      <c r="Y444" s="46"/>
      <c r="Z444" s="46"/>
      <c r="AA444" s="46"/>
    </row>
    <row r="445" spans="1:27" ht="39.950000000000003" customHeight="1" x14ac:dyDescent="0.45">
      <c r="A445" s="155"/>
      <c r="B445" s="157"/>
      <c r="C445" s="66">
        <v>442</v>
      </c>
      <c r="D445" s="75" t="s">
        <v>315</v>
      </c>
      <c r="E445" s="115" t="s">
        <v>948</v>
      </c>
      <c r="F445" s="49" t="s">
        <v>35</v>
      </c>
      <c r="G445" s="49" t="s">
        <v>40</v>
      </c>
      <c r="H445" s="94">
        <v>5.58</v>
      </c>
      <c r="I445" s="32">
        <v>2</v>
      </c>
      <c r="J445" s="38">
        <f>I445-(SUM(L445:AA445))</f>
        <v>0</v>
      </c>
      <c r="K445" s="39" t="str">
        <f t="shared" si="6"/>
        <v>OK</v>
      </c>
      <c r="L445" s="128"/>
      <c r="M445" s="128"/>
      <c r="N445" s="128"/>
      <c r="O445" s="128">
        <v>2</v>
      </c>
      <c r="P445" s="128"/>
      <c r="Q445" s="128"/>
      <c r="R445" s="128"/>
      <c r="S445" s="128"/>
      <c r="T445" s="128"/>
      <c r="U445" s="128"/>
      <c r="V445" s="46"/>
      <c r="W445" s="46"/>
      <c r="X445" s="46"/>
      <c r="Y445" s="46"/>
      <c r="Z445" s="46"/>
      <c r="AA445" s="46"/>
    </row>
    <row r="446" spans="1:27" ht="39.950000000000003" customHeight="1" x14ac:dyDescent="0.45">
      <c r="A446" s="155"/>
      <c r="B446" s="157"/>
      <c r="C446" s="66">
        <v>443</v>
      </c>
      <c r="D446" s="75" t="s">
        <v>316</v>
      </c>
      <c r="E446" s="115" t="s">
        <v>948</v>
      </c>
      <c r="F446" s="49" t="s">
        <v>35</v>
      </c>
      <c r="G446" s="49" t="s">
        <v>40</v>
      </c>
      <c r="H446" s="94">
        <v>14.9</v>
      </c>
      <c r="I446" s="32">
        <v>2</v>
      </c>
      <c r="J446" s="38">
        <f>I446-(SUM(L446:AA446))</f>
        <v>0</v>
      </c>
      <c r="K446" s="39" t="str">
        <f t="shared" si="6"/>
        <v>OK</v>
      </c>
      <c r="L446" s="128"/>
      <c r="M446" s="128"/>
      <c r="N446" s="128"/>
      <c r="O446" s="128">
        <v>2</v>
      </c>
      <c r="P446" s="128"/>
      <c r="Q446" s="128"/>
      <c r="R446" s="128"/>
      <c r="S446" s="128"/>
      <c r="T446" s="128"/>
      <c r="U446" s="128"/>
      <c r="V446" s="46"/>
      <c r="W446" s="46"/>
      <c r="X446" s="46"/>
      <c r="Y446" s="46"/>
      <c r="Z446" s="46"/>
      <c r="AA446" s="46"/>
    </row>
    <row r="447" spans="1:27" ht="39.950000000000003" customHeight="1" x14ac:dyDescent="0.45">
      <c r="A447" s="155"/>
      <c r="B447" s="157"/>
      <c r="C447" s="66">
        <v>444</v>
      </c>
      <c r="D447" s="75" t="s">
        <v>317</v>
      </c>
      <c r="E447" s="115" t="s">
        <v>948</v>
      </c>
      <c r="F447" s="49" t="s">
        <v>35</v>
      </c>
      <c r="G447" s="49" t="s">
        <v>40</v>
      </c>
      <c r="H447" s="94">
        <v>4.8899999999999997</v>
      </c>
      <c r="I447" s="32">
        <v>2</v>
      </c>
      <c r="J447" s="38">
        <f>I447-(SUM(L447:AA447))</f>
        <v>0</v>
      </c>
      <c r="K447" s="39" t="str">
        <f t="shared" si="6"/>
        <v>OK</v>
      </c>
      <c r="L447" s="128"/>
      <c r="M447" s="128"/>
      <c r="N447" s="128"/>
      <c r="O447" s="128">
        <v>2</v>
      </c>
      <c r="P447" s="128"/>
      <c r="Q447" s="128"/>
      <c r="R447" s="128"/>
      <c r="S447" s="128"/>
      <c r="T447" s="128"/>
      <c r="U447" s="128"/>
      <c r="V447" s="46"/>
      <c r="W447" s="46"/>
      <c r="X447" s="46"/>
      <c r="Y447" s="46"/>
      <c r="Z447" s="46"/>
      <c r="AA447" s="46"/>
    </row>
    <row r="448" spans="1:27" ht="39.950000000000003" customHeight="1" x14ac:dyDescent="0.45">
      <c r="A448" s="155"/>
      <c r="B448" s="157"/>
      <c r="C448" s="66">
        <v>445</v>
      </c>
      <c r="D448" s="75" t="s">
        <v>318</v>
      </c>
      <c r="E448" s="115" t="s">
        <v>948</v>
      </c>
      <c r="F448" s="49" t="s">
        <v>35</v>
      </c>
      <c r="G448" s="49" t="s">
        <v>40</v>
      </c>
      <c r="H448" s="94">
        <v>5.79</v>
      </c>
      <c r="I448" s="32">
        <v>2</v>
      </c>
      <c r="J448" s="38">
        <f>I448-(SUM(L448:AA448))</f>
        <v>0</v>
      </c>
      <c r="K448" s="39" t="str">
        <f t="shared" si="6"/>
        <v>OK</v>
      </c>
      <c r="L448" s="128"/>
      <c r="M448" s="128"/>
      <c r="N448" s="128"/>
      <c r="O448" s="128">
        <v>2</v>
      </c>
      <c r="P448" s="128"/>
      <c r="Q448" s="128"/>
      <c r="R448" s="128"/>
      <c r="S448" s="128"/>
      <c r="T448" s="128"/>
      <c r="U448" s="128"/>
      <c r="V448" s="46"/>
      <c r="W448" s="46"/>
      <c r="X448" s="46"/>
      <c r="Y448" s="46"/>
      <c r="Z448" s="46"/>
      <c r="AA448" s="46"/>
    </row>
    <row r="449" spans="1:27" ht="39.950000000000003" customHeight="1" x14ac:dyDescent="0.45">
      <c r="A449" s="155"/>
      <c r="B449" s="157"/>
      <c r="C449" s="66">
        <v>446</v>
      </c>
      <c r="D449" s="75" t="s">
        <v>319</v>
      </c>
      <c r="E449" s="115" t="s">
        <v>948</v>
      </c>
      <c r="F449" s="49" t="s">
        <v>35</v>
      </c>
      <c r="G449" s="49" t="s">
        <v>40</v>
      </c>
      <c r="H449" s="94">
        <v>4.26</v>
      </c>
      <c r="I449" s="32">
        <v>2</v>
      </c>
      <c r="J449" s="38">
        <f>I449-(SUM(L449:AA449))</f>
        <v>0</v>
      </c>
      <c r="K449" s="39" t="str">
        <f t="shared" si="6"/>
        <v>OK</v>
      </c>
      <c r="L449" s="128"/>
      <c r="M449" s="128"/>
      <c r="N449" s="128"/>
      <c r="O449" s="128">
        <v>2</v>
      </c>
      <c r="P449" s="128"/>
      <c r="Q449" s="128"/>
      <c r="R449" s="128"/>
      <c r="S449" s="128"/>
      <c r="T449" s="128"/>
      <c r="U449" s="128"/>
      <c r="V449" s="46"/>
      <c r="W449" s="46"/>
      <c r="X449" s="46"/>
      <c r="Y449" s="46"/>
      <c r="Z449" s="46"/>
      <c r="AA449" s="46"/>
    </row>
    <row r="450" spans="1:27" ht="39.950000000000003" customHeight="1" x14ac:dyDescent="0.45">
      <c r="A450" s="155"/>
      <c r="B450" s="157"/>
      <c r="C450" s="66">
        <v>447</v>
      </c>
      <c r="D450" s="75" t="s">
        <v>320</v>
      </c>
      <c r="E450" s="115" t="s">
        <v>948</v>
      </c>
      <c r="F450" s="49" t="s">
        <v>35</v>
      </c>
      <c r="G450" s="49" t="s">
        <v>40</v>
      </c>
      <c r="H450" s="94">
        <v>3.16</v>
      </c>
      <c r="I450" s="32">
        <v>2</v>
      </c>
      <c r="J450" s="38">
        <f>I450-(SUM(L450:AA450))</f>
        <v>0</v>
      </c>
      <c r="K450" s="39" t="str">
        <f t="shared" si="6"/>
        <v>OK</v>
      </c>
      <c r="L450" s="128"/>
      <c r="M450" s="128"/>
      <c r="N450" s="128"/>
      <c r="O450" s="128">
        <v>2</v>
      </c>
      <c r="P450" s="128"/>
      <c r="Q450" s="128"/>
      <c r="R450" s="128"/>
      <c r="S450" s="128"/>
      <c r="T450" s="128"/>
      <c r="U450" s="128"/>
      <c r="V450" s="46"/>
      <c r="W450" s="46"/>
      <c r="X450" s="46"/>
      <c r="Y450" s="46"/>
      <c r="Z450" s="46"/>
      <c r="AA450" s="46"/>
    </row>
    <row r="451" spans="1:27" ht="39.950000000000003" customHeight="1" x14ac:dyDescent="0.45">
      <c r="A451" s="155"/>
      <c r="B451" s="157"/>
      <c r="C451" s="66">
        <v>448</v>
      </c>
      <c r="D451" s="75" t="s">
        <v>321</v>
      </c>
      <c r="E451" s="115" t="s">
        <v>948</v>
      </c>
      <c r="F451" s="49" t="s">
        <v>35</v>
      </c>
      <c r="G451" s="49" t="s">
        <v>40</v>
      </c>
      <c r="H451" s="94">
        <v>2.63</v>
      </c>
      <c r="I451" s="32">
        <v>2</v>
      </c>
      <c r="J451" s="38">
        <f>I451-(SUM(L451:AA451))</f>
        <v>0</v>
      </c>
      <c r="K451" s="39" t="str">
        <f t="shared" si="6"/>
        <v>OK</v>
      </c>
      <c r="L451" s="128"/>
      <c r="M451" s="128"/>
      <c r="N451" s="128"/>
      <c r="O451" s="128">
        <v>2</v>
      </c>
      <c r="P451" s="128"/>
      <c r="Q451" s="128"/>
      <c r="R451" s="128"/>
      <c r="S451" s="128"/>
      <c r="T451" s="128"/>
      <c r="U451" s="128"/>
      <c r="V451" s="46"/>
      <c r="W451" s="46"/>
      <c r="X451" s="46"/>
      <c r="Y451" s="46"/>
      <c r="Z451" s="46"/>
      <c r="AA451" s="46"/>
    </row>
    <row r="452" spans="1:27" ht="39.950000000000003" customHeight="1" x14ac:dyDescent="0.45">
      <c r="A452" s="155"/>
      <c r="B452" s="157"/>
      <c r="C452" s="66">
        <v>449</v>
      </c>
      <c r="D452" s="75" t="s">
        <v>322</v>
      </c>
      <c r="E452" s="115" t="s">
        <v>948</v>
      </c>
      <c r="F452" s="49" t="s">
        <v>35</v>
      </c>
      <c r="G452" s="49" t="s">
        <v>40</v>
      </c>
      <c r="H452" s="94">
        <v>4.0999999999999996</v>
      </c>
      <c r="I452" s="32">
        <v>2</v>
      </c>
      <c r="J452" s="38">
        <f>I452-(SUM(L452:AA452))</f>
        <v>0</v>
      </c>
      <c r="K452" s="39" t="str">
        <f t="shared" si="6"/>
        <v>OK</v>
      </c>
      <c r="L452" s="128"/>
      <c r="M452" s="128"/>
      <c r="N452" s="128"/>
      <c r="O452" s="128">
        <v>2</v>
      </c>
      <c r="P452" s="128"/>
      <c r="Q452" s="128"/>
      <c r="R452" s="128"/>
      <c r="S452" s="128"/>
      <c r="T452" s="128"/>
      <c r="U452" s="128"/>
      <c r="V452" s="46"/>
      <c r="W452" s="46"/>
      <c r="X452" s="46"/>
      <c r="Y452" s="46"/>
      <c r="Z452" s="46"/>
      <c r="AA452" s="46"/>
    </row>
    <row r="453" spans="1:27" ht="39.950000000000003" customHeight="1" x14ac:dyDescent="0.45">
      <c r="A453" s="155"/>
      <c r="B453" s="157"/>
      <c r="C453" s="66">
        <v>450</v>
      </c>
      <c r="D453" s="75" t="s">
        <v>323</v>
      </c>
      <c r="E453" s="115" t="s">
        <v>948</v>
      </c>
      <c r="F453" s="49" t="s">
        <v>35</v>
      </c>
      <c r="G453" s="49" t="s">
        <v>40</v>
      </c>
      <c r="H453" s="94">
        <v>2.82</v>
      </c>
      <c r="I453" s="32">
        <v>2</v>
      </c>
      <c r="J453" s="38">
        <f>I453-(SUM(L453:AA453))</f>
        <v>0</v>
      </c>
      <c r="K453" s="39" t="str">
        <f t="shared" ref="K453:K516" si="7">IF(J453&lt;0,"ATENÇÃO","OK")</f>
        <v>OK</v>
      </c>
      <c r="L453" s="128"/>
      <c r="M453" s="128"/>
      <c r="N453" s="128"/>
      <c r="O453" s="128">
        <v>2</v>
      </c>
      <c r="P453" s="128"/>
      <c r="Q453" s="128"/>
      <c r="R453" s="128"/>
      <c r="S453" s="128"/>
      <c r="T453" s="128"/>
      <c r="U453" s="128"/>
      <c r="V453" s="46"/>
      <c r="W453" s="46"/>
      <c r="X453" s="46"/>
      <c r="Y453" s="46"/>
      <c r="Z453" s="46"/>
      <c r="AA453" s="46"/>
    </row>
    <row r="454" spans="1:27" ht="39.950000000000003" customHeight="1" x14ac:dyDescent="0.45">
      <c r="A454" s="155"/>
      <c r="B454" s="157"/>
      <c r="C454" s="66">
        <v>451</v>
      </c>
      <c r="D454" s="75" t="s">
        <v>324</v>
      </c>
      <c r="E454" s="115" t="s">
        <v>948</v>
      </c>
      <c r="F454" s="49" t="s">
        <v>35</v>
      </c>
      <c r="G454" s="49" t="s">
        <v>40</v>
      </c>
      <c r="H454" s="94">
        <v>4.25</v>
      </c>
      <c r="I454" s="32">
        <v>2</v>
      </c>
      <c r="J454" s="38">
        <f>I454-(SUM(L454:AA454))</f>
        <v>0</v>
      </c>
      <c r="K454" s="39" t="str">
        <f t="shared" si="7"/>
        <v>OK</v>
      </c>
      <c r="L454" s="128"/>
      <c r="M454" s="128"/>
      <c r="N454" s="128"/>
      <c r="O454" s="128">
        <v>2</v>
      </c>
      <c r="P454" s="128"/>
      <c r="Q454" s="128"/>
      <c r="R454" s="128"/>
      <c r="S454" s="128"/>
      <c r="T454" s="128"/>
      <c r="U454" s="128"/>
      <c r="V454" s="46"/>
      <c r="W454" s="46"/>
      <c r="X454" s="46"/>
      <c r="Y454" s="46"/>
      <c r="Z454" s="46"/>
      <c r="AA454" s="46"/>
    </row>
    <row r="455" spans="1:27" ht="39.950000000000003" customHeight="1" x14ac:dyDescent="0.45">
      <c r="A455" s="155"/>
      <c r="B455" s="157"/>
      <c r="C455" s="66">
        <v>452</v>
      </c>
      <c r="D455" s="75" t="s">
        <v>325</v>
      </c>
      <c r="E455" s="115" t="s">
        <v>948</v>
      </c>
      <c r="F455" s="49" t="s">
        <v>35</v>
      </c>
      <c r="G455" s="49" t="s">
        <v>40</v>
      </c>
      <c r="H455" s="94">
        <v>1.57</v>
      </c>
      <c r="I455" s="32">
        <v>2</v>
      </c>
      <c r="J455" s="38">
        <f>I455-(SUM(L455:AA455))</f>
        <v>0</v>
      </c>
      <c r="K455" s="39" t="str">
        <f t="shared" si="7"/>
        <v>OK</v>
      </c>
      <c r="L455" s="128"/>
      <c r="M455" s="128"/>
      <c r="N455" s="128"/>
      <c r="O455" s="128">
        <v>2</v>
      </c>
      <c r="P455" s="128"/>
      <c r="Q455" s="128"/>
      <c r="R455" s="128"/>
      <c r="S455" s="128"/>
      <c r="T455" s="128"/>
      <c r="U455" s="128"/>
      <c r="V455" s="46"/>
      <c r="W455" s="46"/>
      <c r="X455" s="46"/>
      <c r="Y455" s="46"/>
      <c r="Z455" s="46"/>
      <c r="AA455" s="46"/>
    </row>
    <row r="456" spans="1:27" ht="39.950000000000003" customHeight="1" x14ac:dyDescent="0.45">
      <c r="A456" s="155"/>
      <c r="B456" s="157"/>
      <c r="C456" s="66">
        <v>453</v>
      </c>
      <c r="D456" s="75" t="s">
        <v>326</v>
      </c>
      <c r="E456" s="115" t="s">
        <v>948</v>
      </c>
      <c r="F456" s="49" t="s">
        <v>35</v>
      </c>
      <c r="G456" s="49" t="s">
        <v>40</v>
      </c>
      <c r="H456" s="94">
        <v>7.85</v>
      </c>
      <c r="I456" s="32">
        <v>2</v>
      </c>
      <c r="J456" s="38">
        <f>I456-(SUM(L456:AA456))</f>
        <v>0</v>
      </c>
      <c r="K456" s="39" t="str">
        <f t="shared" si="7"/>
        <v>OK</v>
      </c>
      <c r="L456" s="128"/>
      <c r="M456" s="128"/>
      <c r="N456" s="128"/>
      <c r="O456" s="128">
        <v>2</v>
      </c>
      <c r="P456" s="128"/>
      <c r="Q456" s="128"/>
      <c r="R456" s="128"/>
      <c r="S456" s="128"/>
      <c r="T456" s="128"/>
      <c r="U456" s="128"/>
      <c r="V456" s="46"/>
      <c r="W456" s="46"/>
      <c r="X456" s="46"/>
      <c r="Y456" s="46"/>
      <c r="Z456" s="46"/>
      <c r="AA456" s="46"/>
    </row>
    <row r="457" spans="1:27" ht="39.950000000000003" customHeight="1" x14ac:dyDescent="0.45">
      <c r="A457" s="155"/>
      <c r="B457" s="157"/>
      <c r="C457" s="66">
        <v>454</v>
      </c>
      <c r="D457" s="75" t="s">
        <v>327</v>
      </c>
      <c r="E457" s="115" t="s">
        <v>948</v>
      </c>
      <c r="F457" s="49" t="s">
        <v>35</v>
      </c>
      <c r="G457" s="49" t="s">
        <v>40</v>
      </c>
      <c r="H457" s="94">
        <v>8.91</v>
      </c>
      <c r="I457" s="32">
        <v>2</v>
      </c>
      <c r="J457" s="38">
        <f>I457-(SUM(L457:AA457))</f>
        <v>0</v>
      </c>
      <c r="K457" s="39" t="str">
        <f t="shared" si="7"/>
        <v>OK</v>
      </c>
      <c r="L457" s="128"/>
      <c r="M457" s="128"/>
      <c r="N457" s="128"/>
      <c r="O457" s="128">
        <v>2</v>
      </c>
      <c r="P457" s="128"/>
      <c r="Q457" s="128"/>
      <c r="R457" s="128"/>
      <c r="S457" s="128"/>
      <c r="T457" s="128"/>
      <c r="U457" s="128"/>
      <c r="V457" s="46"/>
      <c r="W457" s="46"/>
      <c r="X457" s="46"/>
      <c r="Y457" s="46"/>
      <c r="Z457" s="46"/>
      <c r="AA457" s="46"/>
    </row>
    <row r="458" spans="1:27" ht="39.950000000000003" customHeight="1" x14ac:dyDescent="0.45">
      <c r="A458" s="155"/>
      <c r="B458" s="157"/>
      <c r="C458" s="66">
        <v>455</v>
      </c>
      <c r="D458" s="75" t="s">
        <v>328</v>
      </c>
      <c r="E458" s="115" t="s">
        <v>948</v>
      </c>
      <c r="F458" s="49" t="s">
        <v>35</v>
      </c>
      <c r="G458" s="49" t="s">
        <v>40</v>
      </c>
      <c r="H458" s="94">
        <v>9.02</v>
      </c>
      <c r="I458" s="32">
        <v>2</v>
      </c>
      <c r="J458" s="38">
        <f>I458-(SUM(L458:AA458))</f>
        <v>0</v>
      </c>
      <c r="K458" s="39" t="str">
        <f t="shared" si="7"/>
        <v>OK</v>
      </c>
      <c r="L458" s="128"/>
      <c r="M458" s="128"/>
      <c r="N458" s="128"/>
      <c r="O458" s="128">
        <v>2</v>
      </c>
      <c r="P458" s="128"/>
      <c r="Q458" s="128"/>
      <c r="R458" s="128"/>
      <c r="S458" s="128"/>
      <c r="T458" s="128"/>
      <c r="U458" s="128"/>
      <c r="V458" s="46"/>
      <c r="W458" s="46"/>
      <c r="X458" s="46"/>
      <c r="Y458" s="46"/>
      <c r="Z458" s="46"/>
      <c r="AA458" s="46"/>
    </row>
    <row r="459" spans="1:27" ht="39.950000000000003" customHeight="1" x14ac:dyDescent="0.45">
      <c r="A459" s="155"/>
      <c r="B459" s="157"/>
      <c r="C459" s="66">
        <v>456</v>
      </c>
      <c r="D459" s="75" t="s">
        <v>329</v>
      </c>
      <c r="E459" s="115" t="s">
        <v>948</v>
      </c>
      <c r="F459" s="49" t="s">
        <v>35</v>
      </c>
      <c r="G459" s="49" t="s">
        <v>40</v>
      </c>
      <c r="H459" s="94">
        <v>1.0900000000000001</v>
      </c>
      <c r="I459" s="32">
        <v>2</v>
      </c>
      <c r="J459" s="38">
        <f>I459-(SUM(L459:AA459))</f>
        <v>0</v>
      </c>
      <c r="K459" s="39" t="str">
        <f t="shared" si="7"/>
        <v>OK</v>
      </c>
      <c r="L459" s="128"/>
      <c r="M459" s="128"/>
      <c r="N459" s="128"/>
      <c r="O459" s="128">
        <v>2</v>
      </c>
      <c r="P459" s="128"/>
      <c r="Q459" s="128"/>
      <c r="R459" s="128"/>
      <c r="S459" s="128"/>
      <c r="T459" s="128"/>
      <c r="U459" s="128"/>
      <c r="V459" s="46"/>
      <c r="W459" s="46"/>
      <c r="X459" s="46"/>
      <c r="Y459" s="46"/>
      <c r="Z459" s="46"/>
      <c r="AA459" s="46"/>
    </row>
    <row r="460" spans="1:27" ht="39.950000000000003" customHeight="1" x14ac:dyDescent="0.45">
      <c r="A460" s="155"/>
      <c r="B460" s="157"/>
      <c r="C460" s="66">
        <v>457</v>
      </c>
      <c r="D460" s="75" t="s">
        <v>330</v>
      </c>
      <c r="E460" s="115" t="s">
        <v>948</v>
      </c>
      <c r="F460" s="49" t="s">
        <v>35</v>
      </c>
      <c r="G460" s="49" t="s">
        <v>40</v>
      </c>
      <c r="H460" s="94">
        <v>2.2000000000000002</v>
      </c>
      <c r="I460" s="32">
        <v>2</v>
      </c>
      <c r="J460" s="38">
        <f>I460-(SUM(L460:AA460))</f>
        <v>0</v>
      </c>
      <c r="K460" s="39" t="str">
        <f t="shared" si="7"/>
        <v>OK</v>
      </c>
      <c r="L460" s="128"/>
      <c r="M460" s="128"/>
      <c r="N460" s="128"/>
      <c r="O460" s="128">
        <v>2</v>
      </c>
      <c r="P460" s="128"/>
      <c r="Q460" s="128"/>
      <c r="R460" s="128"/>
      <c r="S460" s="128"/>
      <c r="T460" s="128"/>
      <c r="U460" s="128"/>
      <c r="V460" s="46"/>
      <c r="W460" s="46"/>
      <c r="X460" s="46"/>
      <c r="Y460" s="46"/>
      <c r="Z460" s="46"/>
      <c r="AA460" s="46"/>
    </row>
    <row r="461" spans="1:27" ht="39.950000000000003" customHeight="1" x14ac:dyDescent="0.45">
      <c r="A461" s="155"/>
      <c r="B461" s="157"/>
      <c r="C461" s="66">
        <v>458</v>
      </c>
      <c r="D461" s="75" t="s">
        <v>331</v>
      </c>
      <c r="E461" s="115" t="s">
        <v>948</v>
      </c>
      <c r="F461" s="49" t="s">
        <v>35</v>
      </c>
      <c r="G461" s="49" t="s">
        <v>40</v>
      </c>
      <c r="H461" s="94">
        <v>3.71</v>
      </c>
      <c r="I461" s="32">
        <v>2</v>
      </c>
      <c r="J461" s="38">
        <f>I461-(SUM(L461:AA461))</f>
        <v>0</v>
      </c>
      <c r="K461" s="39" t="str">
        <f t="shared" si="7"/>
        <v>OK</v>
      </c>
      <c r="L461" s="128"/>
      <c r="M461" s="128"/>
      <c r="N461" s="128"/>
      <c r="O461" s="128">
        <v>2</v>
      </c>
      <c r="P461" s="128"/>
      <c r="Q461" s="128"/>
      <c r="R461" s="128"/>
      <c r="S461" s="128"/>
      <c r="T461" s="128"/>
      <c r="U461" s="128"/>
      <c r="V461" s="46"/>
      <c r="W461" s="46"/>
      <c r="X461" s="46"/>
      <c r="Y461" s="46"/>
      <c r="Z461" s="46"/>
      <c r="AA461" s="46"/>
    </row>
    <row r="462" spans="1:27" ht="39.950000000000003" customHeight="1" x14ac:dyDescent="0.45">
      <c r="A462" s="155"/>
      <c r="B462" s="157"/>
      <c r="C462" s="66">
        <v>459</v>
      </c>
      <c r="D462" s="75" t="s">
        <v>332</v>
      </c>
      <c r="E462" s="115" t="s">
        <v>948</v>
      </c>
      <c r="F462" s="49" t="s">
        <v>35</v>
      </c>
      <c r="G462" s="49" t="s">
        <v>40</v>
      </c>
      <c r="H462" s="94">
        <v>6.8</v>
      </c>
      <c r="I462" s="32">
        <v>2</v>
      </c>
      <c r="J462" s="38">
        <f>I462-(SUM(L462:AA462))</f>
        <v>0</v>
      </c>
      <c r="K462" s="39" t="str">
        <f t="shared" si="7"/>
        <v>OK</v>
      </c>
      <c r="L462" s="128"/>
      <c r="M462" s="128"/>
      <c r="N462" s="128"/>
      <c r="O462" s="128">
        <v>2</v>
      </c>
      <c r="P462" s="128"/>
      <c r="Q462" s="128"/>
      <c r="R462" s="128"/>
      <c r="S462" s="128"/>
      <c r="T462" s="128"/>
      <c r="U462" s="128"/>
      <c r="V462" s="46"/>
      <c r="W462" s="46"/>
      <c r="X462" s="46"/>
      <c r="Y462" s="46"/>
      <c r="Z462" s="46"/>
      <c r="AA462" s="46"/>
    </row>
    <row r="463" spans="1:27" ht="39.950000000000003" customHeight="1" x14ac:dyDescent="0.45">
      <c r="A463" s="155"/>
      <c r="B463" s="157"/>
      <c r="C463" s="66">
        <v>460</v>
      </c>
      <c r="D463" s="75" t="s">
        <v>333</v>
      </c>
      <c r="E463" s="115" t="s">
        <v>948</v>
      </c>
      <c r="F463" s="49" t="s">
        <v>35</v>
      </c>
      <c r="G463" s="49" t="s">
        <v>40</v>
      </c>
      <c r="H463" s="94">
        <v>2.66</v>
      </c>
      <c r="I463" s="32">
        <v>2</v>
      </c>
      <c r="J463" s="38">
        <f>I463-(SUM(L463:AA463))</f>
        <v>0</v>
      </c>
      <c r="K463" s="39" t="str">
        <f t="shared" si="7"/>
        <v>OK</v>
      </c>
      <c r="L463" s="128"/>
      <c r="M463" s="128"/>
      <c r="N463" s="128"/>
      <c r="O463" s="128">
        <v>2</v>
      </c>
      <c r="P463" s="128"/>
      <c r="Q463" s="128"/>
      <c r="R463" s="128"/>
      <c r="S463" s="128"/>
      <c r="T463" s="128"/>
      <c r="U463" s="128"/>
      <c r="V463" s="46"/>
      <c r="W463" s="46"/>
      <c r="X463" s="46"/>
      <c r="Y463" s="46"/>
      <c r="Z463" s="46"/>
      <c r="AA463" s="46"/>
    </row>
    <row r="464" spans="1:27" ht="39.950000000000003" customHeight="1" x14ac:dyDescent="0.45">
      <c r="A464" s="155"/>
      <c r="B464" s="157"/>
      <c r="C464" s="66">
        <v>461</v>
      </c>
      <c r="D464" s="75" t="s">
        <v>334</v>
      </c>
      <c r="E464" s="115" t="s">
        <v>948</v>
      </c>
      <c r="F464" s="49" t="s">
        <v>35</v>
      </c>
      <c r="G464" s="49" t="s">
        <v>40</v>
      </c>
      <c r="H464" s="94">
        <v>5.69</v>
      </c>
      <c r="I464" s="32">
        <v>2</v>
      </c>
      <c r="J464" s="38">
        <f>I464-(SUM(L464:AA464))</f>
        <v>0</v>
      </c>
      <c r="K464" s="39" t="str">
        <f t="shared" si="7"/>
        <v>OK</v>
      </c>
      <c r="L464" s="128"/>
      <c r="M464" s="128"/>
      <c r="N464" s="128"/>
      <c r="O464" s="128">
        <v>2</v>
      </c>
      <c r="P464" s="128"/>
      <c r="Q464" s="128"/>
      <c r="R464" s="128"/>
      <c r="S464" s="128"/>
      <c r="T464" s="128"/>
      <c r="U464" s="128"/>
      <c r="V464" s="46"/>
      <c r="W464" s="46"/>
      <c r="X464" s="46"/>
      <c r="Y464" s="46"/>
      <c r="Z464" s="46"/>
      <c r="AA464" s="46"/>
    </row>
    <row r="465" spans="1:27" ht="39.950000000000003" customHeight="1" x14ac:dyDescent="0.45">
      <c r="A465" s="155"/>
      <c r="B465" s="157"/>
      <c r="C465" s="66">
        <v>462</v>
      </c>
      <c r="D465" s="75" t="s">
        <v>335</v>
      </c>
      <c r="E465" s="115" t="s">
        <v>948</v>
      </c>
      <c r="F465" s="49" t="s">
        <v>35</v>
      </c>
      <c r="G465" s="49" t="s">
        <v>40</v>
      </c>
      <c r="H465" s="94">
        <v>1.8</v>
      </c>
      <c r="I465" s="32">
        <v>2</v>
      </c>
      <c r="J465" s="38">
        <f>I465-(SUM(L465:AA465))</f>
        <v>0</v>
      </c>
      <c r="K465" s="39" t="str">
        <f t="shared" si="7"/>
        <v>OK</v>
      </c>
      <c r="L465" s="128"/>
      <c r="M465" s="128"/>
      <c r="N465" s="128"/>
      <c r="O465" s="128">
        <v>2</v>
      </c>
      <c r="P465" s="128"/>
      <c r="Q465" s="128"/>
      <c r="R465" s="128"/>
      <c r="S465" s="128"/>
      <c r="T465" s="128"/>
      <c r="U465" s="128"/>
      <c r="V465" s="46"/>
      <c r="W465" s="46"/>
      <c r="X465" s="46"/>
      <c r="Y465" s="46"/>
      <c r="Z465" s="46"/>
      <c r="AA465" s="46"/>
    </row>
    <row r="466" spans="1:27" ht="39.950000000000003" customHeight="1" x14ac:dyDescent="0.45">
      <c r="A466" s="155"/>
      <c r="B466" s="157"/>
      <c r="C466" s="66">
        <v>463</v>
      </c>
      <c r="D466" s="75" t="s">
        <v>336</v>
      </c>
      <c r="E466" s="115" t="s">
        <v>948</v>
      </c>
      <c r="F466" s="49" t="s">
        <v>35</v>
      </c>
      <c r="G466" s="49" t="s">
        <v>40</v>
      </c>
      <c r="H466" s="94">
        <v>7.31</v>
      </c>
      <c r="I466" s="32">
        <v>2</v>
      </c>
      <c r="J466" s="38">
        <f>I466-(SUM(L466:AA466))</f>
        <v>0</v>
      </c>
      <c r="K466" s="39" t="str">
        <f t="shared" si="7"/>
        <v>OK</v>
      </c>
      <c r="L466" s="128"/>
      <c r="M466" s="128"/>
      <c r="N466" s="128"/>
      <c r="O466" s="128">
        <v>2</v>
      </c>
      <c r="P466" s="128"/>
      <c r="Q466" s="128"/>
      <c r="R466" s="128"/>
      <c r="S466" s="128"/>
      <c r="T466" s="128"/>
      <c r="U466" s="128"/>
      <c r="V466" s="46"/>
      <c r="W466" s="46"/>
      <c r="X466" s="46"/>
      <c r="Y466" s="46"/>
      <c r="Z466" s="46"/>
      <c r="AA466" s="46"/>
    </row>
    <row r="467" spans="1:27" ht="39.950000000000003" customHeight="1" x14ac:dyDescent="0.45">
      <c r="A467" s="155"/>
      <c r="B467" s="157"/>
      <c r="C467" s="66">
        <v>464</v>
      </c>
      <c r="D467" s="75" t="s">
        <v>337</v>
      </c>
      <c r="E467" s="115" t="s">
        <v>957</v>
      </c>
      <c r="F467" s="49" t="s">
        <v>4</v>
      </c>
      <c r="G467" s="49" t="s">
        <v>40</v>
      </c>
      <c r="H467" s="94">
        <v>9.25</v>
      </c>
      <c r="I467" s="32">
        <v>2</v>
      </c>
      <c r="J467" s="38">
        <f>I467-(SUM(L467:AA467))</f>
        <v>0</v>
      </c>
      <c r="K467" s="39" t="str">
        <f t="shared" si="7"/>
        <v>OK</v>
      </c>
      <c r="L467" s="128"/>
      <c r="M467" s="128"/>
      <c r="N467" s="128"/>
      <c r="O467" s="128">
        <v>2</v>
      </c>
      <c r="P467" s="128"/>
      <c r="Q467" s="128"/>
      <c r="R467" s="128"/>
      <c r="S467" s="128"/>
      <c r="T467" s="128"/>
      <c r="U467" s="128"/>
      <c r="V467" s="46"/>
      <c r="W467" s="46"/>
      <c r="X467" s="46"/>
      <c r="Y467" s="46"/>
      <c r="Z467" s="46"/>
      <c r="AA467" s="46"/>
    </row>
    <row r="468" spans="1:27" ht="39.950000000000003" customHeight="1" x14ac:dyDescent="0.45">
      <c r="A468" s="155"/>
      <c r="B468" s="157"/>
      <c r="C468" s="66">
        <v>465</v>
      </c>
      <c r="D468" s="75" t="s">
        <v>958</v>
      </c>
      <c r="E468" s="115" t="s">
        <v>957</v>
      </c>
      <c r="F468" s="49" t="s">
        <v>4</v>
      </c>
      <c r="G468" s="49" t="s">
        <v>40</v>
      </c>
      <c r="H468" s="94">
        <v>3.58</v>
      </c>
      <c r="I468" s="32">
        <v>2</v>
      </c>
      <c r="J468" s="38">
        <f>I468-(SUM(L468:AA468))</f>
        <v>0</v>
      </c>
      <c r="K468" s="39" t="str">
        <f t="shared" si="7"/>
        <v>OK</v>
      </c>
      <c r="L468" s="128"/>
      <c r="M468" s="128"/>
      <c r="N468" s="128"/>
      <c r="O468" s="128">
        <v>2</v>
      </c>
      <c r="P468" s="128"/>
      <c r="Q468" s="128"/>
      <c r="R468" s="128"/>
      <c r="S468" s="128"/>
      <c r="T468" s="128"/>
      <c r="U468" s="128"/>
      <c r="V468" s="46"/>
      <c r="W468" s="46"/>
      <c r="X468" s="46"/>
      <c r="Y468" s="46"/>
      <c r="Z468" s="46"/>
      <c r="AA468" s="46"/>
    </row>
    <row r="469" spans="1:27" ht="39.950000000000003" customHeight="1" x14ac:dyDescent="0.45">
      <c r="A469" s="155"/>
      <c r="B469" s="157"/>
      <c r="C469" s="66">
        <v>466</v>
      </c>
      <c r="D469" s="75" t="s">
        <v>338</v>
      </c>
      <c r="E469" s="115" t="s">
        <v>957</v>
      </c>
      <c r="F469" s="49" t="s">
        <v>4</v>
      </c>
      <c r="G469" s="49" t="s">
        <v>40</v>
      </c>
      <c r="H469" s="94">
        <v>18.72</v>
      </c>
      <c r="I469" s="32">
        <v>2</v>
      </c>
      <c r="J469" s="38">
        <f>I469-(SUM(L469:AA469))</f>
        <v>0</v>
      </c>
      <c r="K469" s="39" t="str">
        <f t="shared" si="7"/>
        <v>OK</v>
      </c>
      <c r="L469" s="128"/>
      <c r="M469" s="128"/>
      <c r="N469" s="128"/>
      <c r="O469" s="128">
        <v>2</v>
      </c>
      <c r="P469" s="128"/>
      <c r="Q469" s="128"/>
      <c r="R469" s="128"/>
      <c r="S469" s="128"/>
      <c r="T469" s="128"/>
      <c r="U469" s="128"/>
      <c r="V469" s="46"/>
      <c r="W469" s="46"/>
      <c r="X469" s="46"/>
      <c r="Y469" s="46"/>
      <c r="Z469" s="46"/>
      <c r="AA469" s="46"/>
    </row>
    <row r="470" spans="1:27" ht="39.950000000000003" customHeight="1" x14ac:dyDescent="0.45">
      <c r="A470" s="155"/>
      <c r="B470" s="157"/>
      <c r="C470" s="66">
        <v>467</v>
      </c>
      <c r="D470" s="75" t="s">
        <v>339</v>
      </c>
      <c r="E470" s="115" t="s">
        <v>957</v>
      </c>
      <c r="F470" s="49" t="s">
        <v>4</v>
      </c>
      <c r="G470" s="49" t="s">
        <v>40</v>
      </c>
      <c r="H470" s="94">
        <v>50.3</v>
      </c>
      <c r="I470" s="32">
        <v>2</v>
      </c>
      <c r="J470" s="38">
        <f>I470-(SUM(L470:AA470))</f>
        <v>0</v>
      </c>
      <c r="K470" s="39" t="str">
        <f t="shared" si="7"/>
        <v>OK</v>
      </c>
      <c r="L470" s="128"/>
      <c r="M470" s="128"/>
      <c r="N470" s="128"/>
      <c r="O470" s="128">
        <v>2</v>
      </c>
      <c r="P470" s="128"/>
      <c r="Q470" s="128"/>
      <c r="R470" s="128"/>
      <c r="S470" s="128"/>
      <c r="T470" s="128"/>
      <c r="U470" s="128"/>
      <c r="V470" s="46"/>
      <c r="W470" s="46"/>
      <c r="X470" s="46"/>
      <c r="Y470" s="46"/>
      <c r="Z470" s="46"/>
      <c r="AA470" s="46"/>
    </row>
    <row r="471" spans="1:27" ht="39.950000000000003" customHeight="1" x14ac:dyDescent="0.45">
      <c r="A471" s="155"/>
      <c r="B471" s="157"/>
      <c r="C471" s="66">
        <v>468</v>
      </c>
      <c r="D471" s="75" t="s">
        <v>340</v>
      </c>
      <c r="E471" s="115" t="s">
        <v>959</v>
      </c>
      <c r="F471" s="49" t="s">
        <v>35</v>
      </c>
      <c r="G471" s="49" t="s">
        <v>40</v>
      </c>
      <c r="H471" s="94">
        <v>1.59</v>
      </c>
      <c r="I471" s="32">
        <v>2</v>
      </c>
      <c r="J471" s="38">
        <f>I471-(SUM(L471:AA471))</f>
        <v>0</v>
      </c>
      <c r="K471" s="39" t="str">
        <f t="shared" si="7"/>
        <v>OK</v>
      </c>
      <c r="L471" s="128"/>
      <c r="M471" s="128"/>
      <c r="N471" s="128"/>
      <c r="O471" s="128">
        <v>2</v>
      </c>
      <c r="P471" s="128"/>
      <c r="Q471" s="128"/>
      <c r="R471" s="128"/>
      <c r="S471" s="128"/>
      <c r="T471" s="128"/>
      <c r="U471" s="128"/>
      <c r="V471" s="46"/>
      <c r="W471" s="46"/>
      <c r="X471" s="46"/>
      <c r="Y471" s="46"/>
      <c r="Z471" s="46"/>
      <c r="AA471" s="46"/>
    </row>
    <row r="472" spans="1:27" ht="39.950000000000003" customHeight="1" x14ac:dyDescent="0.45">
      <c r="A472" s="155"/>
      <c r="B472" s="157"/>
      <c r="C472" s="66">
        <v>469</v>
      </c>
      <c r="D472" s="75" t="s">
        <v>341</v>
      </c>
      <c r="E472" s="115" t="s">
        <v>960</v>
      </c>
      <c r="F472" s="49" t="s">
        <v>35</v>
      </c>
      <c r="G472" s="49" t="s">
        <v>40</v>
      </c>
      <c r="H472" s="94">
        <v>2.4300000000000002</v>
      </c>
      <c r="I472" s="32">
        <v>2</v>
      </c>
      <c r="J472" s="38">
        <f>I472-(SUM(L472:AA472))</f>
        <v>0</v>
      </c>
      <c r="K472" s="39" t="str">
        <f t="shared" si="7"/>
        <v>OK</v>
      </c>
      <c r="L472" s="128"/>
      <c r="M472" s="128"/>
      <c r="N472" s="128"/>
      <c r="O472" s="128">
        <v>2</v>
      </c>
      <c r="P472" s="128"/>
      <c r="Q472" s="128"/>
      <c r="R472" s="128"/>
      <c r="S472" s="128"/>
      <c r="T472" s="128"/>
      <c r="U472" s="128"/>
      <c r="V472" s="46"/>
      <c r="W472" s="46"/>
      <c r="X472" s="46"/>
      <c r="Y472" s="46"/>
      <c r="Z472" s="46"/>
      <c r="AA472" s="46"/>
    </row>
    <row r="473" spans="1:27" ht="39.950000000000003" customHeight="1" x14ac:dyDescent="0.45">
      <c r="A473" s="155"/>
      <c r="B473" s="157"/>
      <c r="C473" s="66">
        <v>470</v>
      </c>
      <c r="D473" s="75" t="s">
        <v>342</v>
      </c>
      <c r="E473" s="115" t="s">
        <v>961</v>
      </c>
      <c r="F473" s="49" t="s">
        <v>35</v>
      </c>
      <c r="G473" s="49" t="s">
        <v>40</v>
      </c>
      <c r="H473" s="94">
        <v>72</v>
      </c>
      <c r="I473" s="32">
        <v>2</v>
      </c>
      <c r="J473" s="38">
        <f>I473-(SUM(L473:AA473))</f>
        <v>2</v>
      </c>
      <c r="K473" s="39" t="str">
        <f t="shared" si="7"/>
        <v>OK</v>
      </c>
      <c r="L473" s="128"/>
      <c r="M473" s="128"/>
      <c r="N473" s="128"/>
      <c r="O473" s="128"/>
      <c r="P473" s="128"/>
      <c r="Q473" s="128"/>
      <c r="R473" s="128"/>
      <c r="S473" s="128"/>
      <c r="T473" s="128"/>
      <c r="U473" s="128"/>
      <c r="V473" s="46"/>
      <c r="W473" s="46"/>
      <c r="X473" s="46"/>
      <c r="Y473" s="46"/>
      <c r="Z473" s="46"/>
      <c r="AA473" s="46"/>
    </row>
    <row r="474" spans="1:27" ht="39.950000000000003" customHeight="1" x14ac:dyDescent="0.45">
      <c r="A474" s="155"/>
      <c r="B474" s="157"/>
      <c r="C474" s="63">
        <v>471</v>
      </c>
      <c r="D474" s="81" t="s">
        <v>962</v>
      </c>
      <c r="E474" s="115" t="s">
        <v>963</v>
      </c>
      <c r="F474" s="54" t="s">
        <v>99</v>
      </c>
      <c r="G474" s="50" t="s">
        <v>40</v>
      </c>
      <c r="H474" s="93">
        <v>128.72999999999999</v>
      </c>
      <c r="I474" s="32"/>
      <c r="J474" s="38">
        <f>I474-(SUM(L474:AA474))</f>
        <v>0</v>
      </c>
      <c r="K474" s="39" t="str">
        <f t="shared" si="7"/>
        <v>OK</v>
      </c>
      <c r="L474" s="128"/>
      <c r="M474" s="128"/>
      <c r="N474" s="128"/>
      <c r="O474" s="128"/>
      <c r="P474" s="128"/>
      <c r="Q474" s="128"/>
      <c r="R474" s="128"/>
      <c r="S474" s="128"/>
      <c r="T474" s="128"/>
      <c r="U474" s="128"/>
      <c r="V474" s="46"/>
      <c r="W474" s="46"/>
      <c r="X474" s="46"/>
      <c r="Y474" s="46"/>
      <c r="Z474" s="46"/>
      <c r="AA474" s="46"/>
    </row>
    <row r="475" spans="1:27" ht="39.950000000000003" customHeight="1" x14ac:dyDescent="0.45">
      <c r="A475" s="155"/>
      <c r="B475" s="157"/>
      <c r="C475" s="63">
        <v>472</v>
      </c>
      <c r="D475" s="75" t="s">
        <v>964</v>
      </c>
      <c r="E475" s="115" t="s">
        <v>965</v>
      </c>
      <c r="F475" s="50" t="s">
        <v>228</v>
      </c>
      <c r="G475" s="50" t="s">
        <v>40</v>
      </c>
      <c r="H475" s="93">
        <v>45</v>
      </c>
      <c r="I475" s="32"/>
      <c r="J475" s="38">
        <f>I475-(SUM(L475:AA475))</f>
        <v>0</v>
      </c>
      <c r="K475" s="39" t="str">
        <f t="shared" si="7"/>
        <v>OK</v>
      </c>
      <c r="L475" s="128"/>
      <c r="M475" s="128"/>
      <c r="N475" s="128"/>
      <c r="O475" s="128"/>
      <c r="P475" s="128"/>
      <c r="Q475" s="128"/>
      <c r="R475" s="128"/>
      <c r="S475" s="128"/>
      <c r="T475" s="128"/>
      <c r="U475" s="128"/>
      <c r="V475" s="46"/>
      <c r="W475" s="46"/>
      <c r="X475" s="46"/>
      <c r="Y475" s="46"/>
      <c r="Z475" s="46"/>
      <c r="AA475" s="46"/>
    </row>
    <row r="476" spans="1:27" ht="39.950000000000003" customHeight="1" x14ac:dyDescent="0.45">
      <c r="A476" s="155"/>
      <c r="B476" s="157"/>
      <c r="C476" s="63">
        <v>473</v>
      </c>
      <c r="D476" s="84" t="s">
        <v>966</v>
      </c>
      <c r="E476" s="115" t="s">
        <v>967</v>
      </c>
      <c r="F476" s="50" t="s">
        <v>228</v>
      </c>
      <c r="G476" s="50" t="s">
        <v>40</v>
      </c>
      <c r="H476" s="93">
        <v>69.66</v>
      </c>
      <c r="I476" s="32"/>
      <c r="J476" s="38">
        <f>I476-(SUM(L476:AA476))</f>
        <v>0</v>
      </c>
      <c r="K476" s="39" t="str">
        <f t="shared" si="7"/>
        <v>OK</v>
      </c>
      <c r="L476" s="128"/>
      <c r="M476" s="128"/>
      <c r="N476" s="128"/>
      <c r="O476" s="128"/>
      <c r="P476" s="128"/>
      <c r="Q476" s="128"/>
      <c r="R476" s="128"/>
      <c r="S476" s="128"/>
      <c r="T476" s="128"/>
      <c r="U476" s="128"/>
      <c r="V476" s="46"/>
      <c r="W476" s="46"/>
      <c r="X476" s="46"/>
      <c r="Y476" s="46"/>
      <c r="Z476" s="46"/>
      <c r="AA476" s="46"/>
    </row>
    <row r="477" spans="1:27" ht="39.950000000000003" customHeight="1" x14ac:dyDescent="0.45">
      <c r="A477" s="155"/>
      <c r="B477" s="157"/>
      <c r="C477" s="63">
        <v>474</v>
      </c>
      <c r="D477" s="84" t="s">
        <v>968</v>
      </c>
      <c r="E477" s="115" t="s">
        <v>969</v>
      </c>
      <c r="F477" s="50" t="s">
        <v>228</v>
      </c>
      <c r="G477" s="50" t="s">
        <v>40</v>
      </c>
      <c r="H477" s="93">
        <v>22.28</v>
      </c>
      <c r="I477" s="32"/>
      <c r="J477" s="38">
        <f>I477-(SUM(L477:AA477))</f>
        <v>0</v>
      </c>
      <c r="K477" s="39" t="str">
        <f t="shared" si="7"/>
        <v>OK</v>
      </c>
      <c r="L477" s="128"/>
      <c r="M477" s="128"/>
      <c r="N477" s="128"/>
      <c r="O477" s="128"/>
      <c r="P477" s="128"/>
      <c r="Q477" s="128"/>
      <c r="R477" s="128"/>
      <c r="S477" s="128"/>
      <c r="T477" s="128"/>
      <c r="U477" s="128"/>
      <c r="V477" s="46"/>
      <c r="W477" s="46"/>
      <c r="X477" s="46"/>
      <c r="Y477" s="46"/>
      <c r="Z477" s="46"/>
      <c r="AA477" s="46"/>
    </row>
    <row r="478" spans="1:27" ht="39.950000000000003" customHeight="1" x14ac:dyDescent="0.45">
      <c r="A478" s="155"/>
      <c r="B478" s="157"/>
      <c r="C478" s="66">
        <v>475</v>
      </c>
      <c r="D478" s="75" t="s">
        <v>970</v>
      </c>
      <c r="E478" s="115" t="s">
        <v>956</v>
      </c>
      <c r="F478" s="50" t="s">
        <v>35</v>
      </c>
      <c r="G478" s="50" t="s">
        <v>40</v>
      </c>
      <c r="H478" s="93">
        <v>0.5</v>
      </c>
      <c r="I478" s="32"/>
      <c r="J478" s="38">
        <f>I478-(SUM(L478:AA478))</f>
        <v>0</v>
      </c>
      <c r="K478" s="39" t="str">
        <f t="shared" si="7"/>
        <v>OK</v>
      </c>
      <c r="L478" s="128"/>
      <c r="M478" s="128"/>
      <c r="N478" s="128"/>
      <c r="O478" s="128"/>
      <c r="P478" s="128"/>
      <c r="Q478" s="128"/>
      <c r="R478" s="128"/>
      <c r="S478" s="128"/>
      <c r="T478" s="128"/>
      <c r="U478" s="128"/>
      <c r="V478" s="46"/>
      <c r="W478" s="46"/>
      <c r="X478" s="46"/>
      <c r="Y478" s="46"/>
      <c r="Z478" s="46"/>
      <c r="AA478" s="46"/>
    </row>
    <row r="479" spans="1:27" ht="39.950000000000003" customHeight="1" x14ac:dyDescent="0.45">
      <c r="A479" s="155"/>
      <c r="B479" s="157"/>
      <c r="C479" s="66">
        <v>476</v>
      </c>
      <c r="D479" s="75" t="s">
        <v>971</v>
      </c>
      <c r="E479" s="115" t="s">
        <v>956</v>
      </c>
      <c r="F479" s="50" t="s">
        <v>35</v>
      </c>
      <c r="G479" s="50" t="s">
        <v>40</v>
      </c>
      <c r="H479" s="93">
        <v>0.64</v>
      </c>
      <c r="I479" s="32"/>
      <c r="J479" s="38">
        <f>I479-(SUM(L479:AA479))</f>
        <v>0</v>
      </c>
      <c r="K479" s="39" t="str">
        <f t="shared" si="7"/>
        <v>OK</v>
      </c>
      <c r="L479" s="128"/>
      <c r="M479" s="128"/>
      <c r="N479" s="128"/>
      <c r="O479" s="128"/>
      <c r="P479" s="128"/>
      <c r="Q479" s="128"/>
      <c r="R479" s="128"/>
      <c r="S479" s="128"/>
      <c r="T479" s="128"/>
      <c r="U479" s="128"/>
      <c r="V479" s="46"/>
      <c r="W479" s="46"/>
      <c r="X479" s="46"/>
      <c r="Y479" s="46"/>
      <c r="Z479" s="46"/>
      <c r="AA479" s="46"/>
    </row>
    <row r="480" spans="1:27" ht="39.950000000000003" customHeight="1" x14ac:dyDescent="0.45">
      <c r="A480" s="155"/>
      <c r="B480" s="157"/>
      <c r="C480" s="63">
        <v>477</v>
      </c>
      <c r="D480" s="75" t="s">
        <v>972</v>
      </c>
      <c r="E480" s="115" t="s">
        <v>973</v>
      </c>
      <c r="F480" s="49" t="s">
        <v>99</v>
      </c>
      <c r="G480" s="50" t="s">
        <v>40</v>
      </c>
      <c r="H480" s="93">
        <v>78</v>
      </c>
      <c r="I480" s="32">
        <v>8</v>
      </c>
      <c r="J480" s="38">
        <f>I480-(SUM(L480:AA480))</f>
        <v>8</v>
      </c>
      <c r="K480" s="39" t="str">
        <f t="shared" si="7"/>
        <v>OK</v>
      </c>
      <c r="L480" s="128"/>
      <c r="M480" s="128"/>
      <c r="N480" s="128"/>
      <c r="O480" s="128"/>
      <c r="P480" s="128"/>
      <c r="Q480" s="128"/>
      <c r="R480" s="128"/>
      <c r="S480" s="128"/>
      <c r="T480" s="128"/>
      <c r="U480" s="128"/>
      <c r="V480" s="46"/>
      <c r="W480" s="46"/>
      <c r="X480" s="46"/>
      <c r="Y480" s="46"/>
      <c r="Z480" s="46"/>
      <c r="AA480" s="46"/>
    </row>
    <row r="481" spans="1:27" ht="39.950000000000003" customHeight="1" x14ac:dyDescent="0.45">
      <c r="A481" s="155"/>
      <c r="B481" s="157"/>
      <c r="C481" s="63">
        <v>478</v>
      </c>
      <c r="D481" s="87" t="s">
        <v>974</v>
      </c>
      <c r="E481" s="115" t="s">
        <v>975</v>
      </c>
      <c r="F481" s="49" t="s">
        <v>99</v>
      </c>
      <c r="G481" s="50" t="s">
        <v>40</v>
      </c>
      <c r="H481" s="93">
        <v>4.4000000000000004</v>
      </c>
      <c r="I481" s="32"/>
      <c r="J481" s="38">
        <f>I481-(SUM(L481:AA481))</f>
        <v>0</v>
      </c>
      <c r="K481" s="39" t="str">
        <f t="shared" si="7"/>
        <v>OK</v>
      </c>
      <c r="L481" s="128"/>
      <c r="M481" s="128"/>
      <c r="N481" s="128"/>
      <c r="O481" s="128"/>
      <c r="P481" s="128"/>
      <c r="Q481" s="128"/>
      <c r="R481" s="128"/>
      <c r="S481" s="128"/>
      <c r="T481" s="128"/>
      <c r="U481" s="128"/>
      <c r="V481" s="46"/>
      <c r="W481" s="46"/>
      <c r="X481" s="46"/>
      <c r="Y481" s="46"/>
      <c r="Z481" s="46"/>
      <c r="AA481" s="46"/>
    </row>
    <row r="482" spans="1:27" ht="39.950000000000003" customHeight="1" x14ac:dyDescent="0.45">
      <c r="A482" s="155"/>
      <c r="B482" s="157"/>
      <c r="C482" s="66">
        <v>479</v>
      </c>
      <c r="D482" s="75" t="s">
        <v>976</v>
      </c>
      <c r="E482" s="115" t="s">
        <v>977</v>
      </c>
      <c r="F482" s="50" t="s">
        <v>35</v>
      </c>
      <c r="G482" s="50" t="s">
        <v>40</v>
      </c>
      <c r="H482" s="93">
        <v>1.1000000000000001</v>
      </c>
      <c r="I482" s="32"/>
      <c r="J482" s="38">
        <f>I482-(SUM(L482:AA482))</f>
        <v>0</v>
      </c>
      <c r="K482" s="39" t="str">
        <f t="shared" si="7"/>
        <v>OK</v>
      </c>
      <c r="L482" s="128"/>
      <c r="M482" s="128"/>
      <c r="N482" s="128"/>
      <c r="O482" s="128"/>
      <c r="P482" s="128"/>
      <c r="Q482" s="128"/>
      <c r="R482" s="128"/>
      <c r="S482" s="128"/>
      <c r="T482" s="128"/>
      <c r="U482" s="128"/>
      <c r="V482" s="46"/>
      <c r="W482" s="46"/>
      <c r="X482" s="46"/>
      <c r="Y482" s="46"/>
      <c r="Z482" s="46"/>
      <c r="AA482" s="46"/>
    </row>
    <row r="483" spans="1:27" ht="39.950000000000003" customHeight="1" x14ac:dyDescent="0.45">
      <c r="A483" s="155"/>
      <c r="B483" s="157"/>
      <c r="C483" s="66">
        <v>480</v>
      </c>
      <c r="D483" s="75" t="s">
        <v>978</v>
      </c>
      <c r="E483" s="115" t="s">
        <v>979</v>
      </c>
      <c r="F483" s="50" t="s">
        <v>35</v>
      </c>
      <c r="G483" s="50" t="s">
        <v>40</v>
      </c>
      <c r="H483" s="93">
        <v>460</v>
      </c>
      <c r="I483" s="32"/>
      <c r="J483" s="38">
        <f>I483-(SUM(L483:AA483))</f>
        <v>0</v>
      </c>
      <c r="K483" s="39" t="str">
        <f t="shared" si="7"/>
        <v>OK</v>
      </c>
      <c r="L483" s="128"/>
      <c r="M483" s="128"/>
      <c r="N483" s="128"/>
      <c r="O483" s="128"/>
      <c r="P483" s="128"/>
      <c r="Q483" s="128"/>
      <c r="R483" s="128"/>
      <c r="S483" s="128"/>
      <c r="T483" s="128"/>
      <c r="U483" s="128"/>
      <c r="V483" s="46"/>
      <c r="W483" s="46"/>
      <c r="X483" s="46"/>
      <c r="Y483" s="46"/>
      <c r="Z483" s="46"/>
      <c r="AA483" s="46"/>
    </row>
    <row r="484" spans="1:27" ht="39.950000000000003" customHeight="1" x14ac:dyDescent="0.45">
      <c r="A484" s="155"/>
      <c r="B484" s="157"/>
      <c r="C484" s="66">
        <v>481</v>
      </c>
      <c r="D484" s="75" t="s">
        <v>980</v>
      </c>
      <c r="E484" s="115" t="s">
        <v>956</v>
      </c>
      <c r="F484" s="50" t="s">
        <v>35</v>
      </c>
      <c r="G484" s="50" t="s">
        <v>40</v>
      </c>
      <c r="H484" s="93">
        <v>0.61</v>
      </c>
      <c r="I484" s="32"/>
      <c r="J484" s="38">
        <f>I484-(SUM(L484:AA484))</f>
        <v>0</v>
      </c>
      <c r="K484" s="39" t="str">
        <f t="shared" si="7"/>
        <v>OK</v>
      </c>
      <c r="L484" s="128"/>
      <c r="M484" s="128"/>
      <c r="N484" s="128"/>
      <c r="O484" s="128"/>
      <c r="P484" s="128"/>
      <c r="Q484" s="128"/>
      <c r="R484" s="128"/>
      <c r="S484" s="128"/>
      <c r="T484" s="128"/>
      <c r="U484" s="128"/>
      <c r="V484" s="46"/>
      <c r="W484" s="46"/>
      <c r="X484" s="46"/>
      <c r="Y484" s="46"/>
      <c r="Z484" s="46"/>
      <c r="AA484" s="46"/>
    </row>
    <row r="485" spans="1:27" ht="39.950000000000003" customHeight="1" x14ac:dyDescent="0.45">
      <c r="A485" s="155"/>
      <c r="B485" s="157"/>
      <c r="C485" s="66">
        <v>482</v>
      </c>
      <c r="D485" s="75" t="s">
        <v>981</v>
      </c>
      <c r="E485" s="115" t="s">
        <v>982</v>
      </c>
      <c r="F485" s="50" t="s">
        <v>35</v>
      </c>
      <c r="G485" s="50" t="s">
        <v>40</v>
      </c>
      <c r="H485" s="93">
        <v>34</v>
      </c>
      <c r="I485" s="32"/>
      <c r="J485" s="38">
        <f>I485-(SUM(L485:AA485))</f>
        <v>0</v>
      </c>
      <c r="K485" s="39" t="str">
        <f t="shared" si="7"/>
        <v>OK</v>
      </c>
      <c r="L485" s="128"/>
      <c r="M485" s="128"/>
      <c r="N485" s="128"/>
      <c r="O485" s="128"/>
      <c r="P485" s="128"/>
      <c r="Q485" s="128"/>
      <c r="R485" s="128"/>
      <c r="S485" s="128"/>
      <c r="T485" s="128"/>
      <c r="U485" s="128"/>
      <c r="V485" s="46"/>
      <c r="W485" s="46"/>
      <c r="X485" s="46"/>
      <c r="Y485" s="46"/>
      <c r="Z485" s="46"/>
      <c r="AA485" s="46"/>
    </row>
    <row r="486" spans="1:27" ht="39.950000000000003" customHeight="1" x14ac:dyDescent="0.45">
      <c r="A486" s="156"/>
      <c r="B486" s="158"/>
      <c r="C486" s="66">
        <v>483</v>
      </c>
      <c r="D486" s="75" t="s">
        <v>983</v>
      </c>
      <c r="E486" s="115" t="s">
        <v>982</v>
      </c>
      <c r="F486" s="50" t="s">
        <v>35</v>
      </c>
      <c r="G486" s="50" t="s">
        <v>40</v>
      </c>
      <c r="H486" s="93">
        <v>38.08</v>
      </c>
      <c r="I486" s="32"/>
      <c r="J486" s="38">
        <f>I486-(SUM(L486:AA486))</f>
        <v>0</v>
      </c>
      <c r="K486" s="39" t="str">
        <f t="shared" si="7"/>
        <v>OK</v>
      </c>
      <c r="L486" s="128"/>
      <c r="M486" s="128"/>
      <c r="N486" s="128"/>
      <c r="O486" s="128"/>
      <c r="P486" s="128"/>
      <c r="Q486" s="128"/>
      <c r="R486" s="128"/>
      <c r="S486" s="128"/>
      <c r="T486" s="128"/>
      <c r="U486" s="128"/>
      <c r="V486" s="46"/>
      <c r="W486" s="46"/>
      <c r="X486" s="46"/>
      <c r="Y486" s="46"/>
      <c r="Z486" s="46"/>
      <c r="AA486" s="46"/>
    </row>
    <row r="487" spans="1:27" ht="39.950000000000003" customHeight="1" x14ac:dyDescent="0.45">
      <c r="A487" s="139">
        <v>8</v>
      </c>
      <c r="B487" s="151" t="s">
        <v>626</v>
      </c>
      <c r="C487" s="67">
        <v>484</v>
      </c>
      <c r="D487" s="78" t="s">
        <v>343</v>
      </c>
      <c r="E487" s="107" t="s">
        <v>984</v>
      </c>
      <c r="F487" s="51" t="s">
        <v>35</v>
      </c>
      <c r="G487" s="51" t="s">
        <v>157</v>
      </c>
      <c r="H487" s="95">
        <v>10.28</v>
      </c>
      <c r="I487" s="32">
        <v>2</v>
      </c>
      <c r="J487" s="38">
        <f>I487-(SUM(L487:AA487))</f>
        <v>0</v>
      </c>
      <c r="K487" s="39" t="str">
        <f t="shared" si="7"/>
        <v>OK</v>
      </c>
      <c r="L487" s="128"/>
      <c r="M487" s="128"/>
      <c r="N487" s="128"/>
      <c r="O487" s="128"/>
      <c r="P487" s="128"/>
      <c r="Q487" s="128"/>
      <c r="R487" s="128"/>
      <c r="S487" s="128">
        <v>2</v>
      </c>
      <c r="T487" s="128">
        <v>2</v>
      </c>
      <c r="U487" s="128"/>
      <c r="V487" s="46"/>
      <c r="W487" s="197">
        <v>-2</v>
      </c>
      <c r="X487" s="46"/>
      <c r="Y487" s="46"/>
      <c r="Z487" s="46"/>
      <c r="AA487" s="46"/>
    </row>
    <row r="488" spans="1:27" ht="39.950000000000003" customHeight="1" x14ac:dyDescent="0.45">
      <c r="A488" s="140"/>
      <c r="B488" s="152"/>
      <c r="C488" s="67">
        <v>485</v>
      </c>
      <c r="D488" s="78" t="s">
        <v>344</v>
      </c>
      <c r="E488" s="107" t="s">
        <v>985</v>
      </c>
      <c r="F488" s="51" t="s">
        <v>35</v>
      </c>
      <c r="G488" s="51" t="s">
        <v>157</v>
      </c>
      <c r="H488" s="95">
        <v>2.4700000000000002</v>
      </c>
      <c r="I488" s="32">
        <v>2</v>
      </c>
      <c r="J488" s="38">
        <f>I488-(SUM(L488:AA488))</f>
        <v>0</v>
      </c>
      <c r="K488" s="39" t="str">
        <f t="shared" si="7"/>
        <v>OK</v>
      </c>
      <c r="L488" s="128"/>
      <c r="M488" s="128"/>
      <c r="N488" s="128"/>
      <c r="O488" s="128"/>
      <c r="P488" s="128"/>
      <c r="Q488" s="128"/>
      <c r="R488" s="128"/>
      <c r="S488" s="128">
        <v>2</v>
      </c>
      <c r="T488" s="128">
        <v>2</v>
      </c>
      <c r="U488" s="128"/>
      <c r="V488" s="46"/>
      <c r="W488" s="197">
        <v>-2</v>
      </c>
      <c r="X488" s="46"/>
      <c r="Y488" s="46"/>
      <c r="Z488" s="46"/>
      <c r="AA488" s="46"/>
    </row>
    <row r="489" spans="1:27" ht="39.950000000000003" customHeight="1" x14ac:dyDescent="0.45">
      <c r="A489" s="140"/>
      <c r="B489" s="152"/>
      <c r="C489" s="67">
        <v>486</v>
      </c>
      <c r="D489" s="78" t="s">
        <v>986</v>
      </c>
      <c r="E489" s="107" t="s">
        <v>987</v>
      </c>
      <c r="F489" s="51" t="s">
        <v>35</v>
      </c>
      <c r="G489" s="51" t="s">
        <v>157</v>
      </c>
      <c r="H489" s="95">
        <v>2.31</v>
      </c>
      <c r="I489" s="32">
        <v>2</v>
      </c>
      <c r="J489" s="38">
        <f>I489-(SUM(L489:AA489))</f>
        <v>0</v>
      </c>
      <c r="K489" s="39" t="str">
        <f t="shared" si="7"/>
        <v>OK</v>
      </c>
      <c r="L489" s="128"/>
      <c r="M489" s="128"/>
      <c r="N489" s="128"/>
      <c r="O489" s="128"/>
      <c r="P489" s="128"/>
      <c r="Q489" s="128"/>
      <c r="R489" s="128"/>
      <c r="S489" s="128">
        <v>2</v>
      </c>
      <c r="T489" s="128">
        <v>2</v>
      </c>
      <c r="U489" s="128"/>
      <c r="V489" s="46"/>
      <c r="W489" s="197">
        <v>-2</v>
      </c>
      <c r="X489" s="46"/>
      <c r="Y489" s="46"/>
      <c r="Z489" s="46"/>
      <c r="AA489" s="46"/>
    </row>
    <row r="490" spans="1:27" ht="39.950000000000003" customHeight="1" x14ac:dyDescent="0.45">
      <c r="A490" s="140"/>
      <c r="B490" s="152"/>
      <c r="C490" s="67">
        <v>487</v>
      </c>
      <c r="D490" s="78" t="s">
        <v>345</v>
      </c>
      <c r="E490" s="107" t="s">
        <v>988</v>
      </c>
      <c r="F490" s="51" t="s">
        <v>35</v>
      </c>
      <c r="G490" s="51" t="s">
        <v>157</v>
      </c>
      <c r="H490" s="95">
        <v>6.49</v>
      </c>
      <c r="I490" s="32">
        <v>2</v>
      </c>
      <c r="J490" s="38">
        <f>I490-(SUM(L490:AA490))</f>
        <v>0</v>
      </c>
      <c r="K490" s="39" t="str">
        <f t="shared" si="7"/>
        <v>OK</v>
      </c>
      <c r="L490" s="128"/>
      <c r="M490" s="128"/>
      <c r="N490" s="128"/>
      <c r="O490" s="128"/>
      <c r="P490" s="128"/>
      <c r="Q490" s="128"/>
      <c r="R490" s="128"/>
      <c r="S490" s="128">
        <v>2</v>
      </c>
      <c r="T490" s="128">
        <v>2</v>
      </c>
      <c r="U490" s="128"/>
      <c r="V490" s="46"/>
      <c r="W490" s="197">
        <v>-2</v>
      </c>
      <c r="X490" s="46"/>
      <c r="Y490" s="46"/>
      <c r="Z490" s="46"/>
      <c r="AA490" s="46"/>
    </row>
    <row r="491" spans="1:27" ht="39.950000000000003" customHeight="1" x14ac:dyDescent="0.45">
      <c r="A491" s="140"/>
      <c r="B491" s="152"/>
      <c r="C491" s="67">
        <v>488</v>
      </c>
      <c r="D491" s="78" t="s">
        <v>346</v>
      </c>
      <c r="E491" s="107" t="s">
        <v>989</v>
      </c>
      <c r="F491" s="51" t="s">
        <v>35</v>
      </c>
      <c r="G491" s="51" t="s">
        <v>157</v>
      </c>
      <c r="H491" s="95">
        <v>6.04</v>
      </c>
      <c r="I491" s="32">
        <v>2</v>
      </c>
      <c r="J491" s="38">
        <f>I491-(SUM(L491:AA491))</f>
        <v>0</v>
      </c>
      <c r="K491" s="39" t="str">
        <f t="shared" si="7"/>
        <v>OK</v>
      </c>
      <c r="L491" s="128"/>
      <c r="M491" s="128"/>
      <c r="N491" s="128"/>
      <c r="O491" s="128"/>
      <c r="P491" s="128"/>
      <c r="Q491" s="128"/>
      <c r="R491" s="128"/>
      <c r="S491" s="128">
        <v>2</v>
      </c>
      <c r="T491" s="128">
        <v>2</v>
      </c>
      <c r="U491" s="128"/>
      <c r="V491" s="46"/>
      <c r="W491" s="197">
        <v>-2</v>
      </c>
      <c r="X491" s="46"/>
      <c r="Y491" s="46"/>
      <c r="Z491" s="46"/>
      <c r="AA491" s="46"/>
    </row>
    <row r="492" spans="1:27" ht="39.950000000000003" customHeight="1" x14ac:dyDescent="0.45">
      <c r="A492" s="140"/>
      <c r="B492" s="152"/>
      <c r="C492" s="67">
        <v>489</v>
      </c>
      <c r="D492" s="78" t="s">
        <v>347</v>
      </c>
      <c r="E492" s="107" t="s">
        <v>990</v>
      </c>
      <c r="F492" s="51" t="s">
        <v>35</v>
      </c>
      <c r="G492" s="51" t="s">
        <v>157</v>
      </c>
      <c r="H492" s="95">
        <v>6.18</v>
      </c>
      <c r="I492" s="32">
        <v>2</v>
      </c>
      <c r="J492" s="38">
        <f>I492-(SUM(L492:AA492))</f>
        <v>0</v>
      </c>
      <c r="K492" s="39" t="str">
        <f t="shared" si="7"/>
        <v>OK</v>
      </c>
      <c r="L492" s="128"/>
      <c r="M492" s="128"/>
      <c r="N492" s="128"/>
      <c r="O492" s="128"/>
      <c r="P492" s="128"/>
      <c r="Q492" s="128"/>
      <c r="R492" s="128"/>
      <c r="S492" s="128">
        <v>2</v>
      </c>
      <c r="T492" s="128">
        <v>2</v>
      </c>
      <c r="U492" s="128"/>
      <c r="V492" s="46"/>
      <c r="W492" s="197">
        <v>-2</v>
      </c>
      <c r="X492" s="46"/>
      <c r="Y492" s="46"/>
      <c r="Z492" s="46"/>
      <c r="AA492" s="46"/>
    </row>
    <row r="493" spans="1:27" ht="39.950000000000003" customHeight="1" x14ac:dyDescent="0.45">
      <c r="A493" s="140"/>
      <c r="B493" s="152"/>
      <c r="C493" s="67">
        <v>490</v>
      </c>
      <c r="D493" s="78" t="s">
        <v>348</v>
      </c>
      <c r="E493" s="107" t="s">
        <v>991</v>
      </c>
      <c r="F493" s="51" t="s">
        <v>35</v>
      </c>
      <c r="G493" s="51" t="s">
        <v>157</v>
      </c>
      <c r="H493" s="95">
        <v>9.6</v>
      </c>
      <c r="I493" s="32">
        <v>2</v>
      </c>
      <c r="J493" s="38">
        <f>I493-(SUM(L493:AA493))</f>
        <v>0</v>
      </c>
      <c r="K493" s="39" t="str">
        <f t="shared" si="7"/>
        <v>OK</v>
      </c>
      <c r="L493" s="128"/>
      <c r="M493" s="128"/>
      <c r="N493" s="128"/>
      <c r="O493" s="128"/>
      <c r="P493" s="128"/>
      <c r="Q493" s="128"/>
      <c r="R493" s="128"/>
      <c r="S493" s="128">
        <v>2</v>
      </c>
      <c r="T493" s="128">
        <v>2</v>
      </c>
      <c r="U493" s="128"/>
      <c r="V493" s="46"/>
      <c r="W493" s="197">
        <v>-2</v>
      </c>
      <c r="X493" s="46"/>
      <c r="Y493" s="46"/>
      <c r="Z493" s="46"/>
      <c r="AA493" s="46"/>
    </row>
    <row r="494" spans="1:27" ht="39.950000000000003" customHeight="1" x14ac:dyDescent="0.45">
      <c r="A494" s="140"/>
      <c r="B494" s="152"/>
      <c r="C494" s="67">
        <v>491</v>
      </c>
      <c r="D494" s="78" t="s">
        <v>349</v>
      </c>
      <c r="E494" s="107" t="s">
        <v>992</v>
      </c>
      <c r="F494" s="51" t="s">
        <v>35</v>
      </c>
      <c r="G494" s="51" t="s">
        <v>157</v>
      </c>
      <c r="H494" s="95">
        <v>7.94</v>
      </c>
      <c r="I494" s="32">
        <v>2</v>
      </c>
      <c r="J494" s="38">
        <f>I494-(SUM(L494:AA494))</f>
        <v>0</v>
      </c>
      <c r="K494" s="39" t="str">
        <f t="shared" si="7"/>
        <v>OK</v>
      </c>
      <c r="L494" s="128"/>
      <c r="M494" s="128"/>
      <c r="N494" s="128"/>
      <c r="O494" s="128"/>
      <c r="P494" s="128"/>
      <c r="Q494" s="128"/>
      <c r="R494" s="128"/>
      <c r="S494" s="128">
        <v>2</v>
      </c>
      <c r="T494" s="128">
        <v>2</v>
      </c>
      <c r="U494" s="128"/>
      <c r="V494" s="46"/>
      <c r="W494" s="197">
        <v>-2</v>
      </c>
      <c r="X494" s="46"/>
      <c r="Y494" s="46"/>
      <c r="Z494" s="46"/>
      <c r="AA494" s="46"/>
    </row>
    <row r="495" spans="1:27" ht="39.950000000000003" customHeight="1" x14ac:dyDescent="0.45">
      <c r="A495" s="140"/>
      <c r="B495" s="152"/>
      <c r="C495" s="67">
        <v>492</v>
      </c>
      <c r="D495" s="78" t="s">
        <v>350</v>
      </c>
      <c r="E495" s="107" t="s">
        <v>993</v>
      </c>
      <c r="F495" s="51" t="s">
        <v>35</v>
      </c>
      <c r="G495" s="51" t="s">
        <v>157</v>
      </c>
      <c r="H495" s="95">
        <v>3.89</v>
      </c>
      <c r="I495" s="32">
        <v>2</v>
      </c>
      <c r="J495" s="38">
        <f>I495-(SUM(L495:AA495))</f>
        <v>0</v>
      </c>
      <c r="K495" s="39" t="str">
        <f t="shared" si="7"/>
        <v>OK</v>
      </c>
      <c r="L495" s="128"/>
      <c r="M495" s="128"/>
      <c r="N495" s="128"/>
      <c r="O495" s="128"/>
      <c r="P495" s="128"/>
      <c r="Q495" s="128"/>
      <c r="R495" s="128"/>
      <c r="S495" s="128">
        <v>2</v>
      </c>
      <c r="T495" s="128">
        <v>2</v>
      </c>
      <c r="U495" s="128"/>
      <c r="V495" s="46"/>
      <c r="W495" s="197">
        <v>-2</v>
      </c>
      <c r="X495" s="46"/>
      <c r="Y495" s="46"/>
      <c r="Z495" s="46"/>
      <c r="AA495" s="46"/>
    </row>
    <row r="496" spans="1:27" ht="39.950000000000003" customHeight="1" x14ac:dyDescent="0.45">
      <c r="A496" s="140"/>
      <c r="B496" s="152"/>
      <c r="C496" s="67">
        <v>493</v>
      </c>
      <c r="D496" s="78" t="s">
        <v>351</v>
      </c>
      <c r="E496" s="107" t="s">
        <v>994</v>
      </c>
      <c r="F496" s="51" t="s">
        <v>35</v>
      </c>
      <c r="G496" s="51" t="s">
        <v>157</v>
      </c>
      <c r="H496" s="95">
        <v>5.4</v>
      </c>
      <c r="I496" s="32">
        <v>2</v>
      </c>
      <c r="J496" s="38">
        <f>I496-(SUM(L496:AA496))</f>
        <v>0</v>
      </c>
      <c r="K496" s="39" t="str">
        <f t="shared" si="7"/>
        <v>OK</v>
      </c>
      <c r="L496" s="128"/>
      <c r="M496" s="128"/>
      <c r="N496" s="128"/>
      <c r="O496" s="128"/>
      <c r="P496" s="128"/>
      <c r="Q496" s="128"/>
      <c r="R496" s="128"/>
      <c r="S496" s="128">
        <v>2</v>
      </c>
      <c r="T496" s="128">
        <v>2</v>
      </c>
      <c r="U496" s="128"/>
      <c r="V496" s="46"/>
      <c r="W496" s="197">
        <v>-2</v>
      </c>
      <c r="X496" s="46"/>
      <c r="Y496" s="46"/>
      <c r="Z496" s="46"/>
      <c r="AA496" s="46"/>
    </row>
    <row r="497" spans="1:27" ht="39.950000000000003" customHeight="1" x14ac:dyDescent="0.45">
      <c r="A497" s="140"/>
      <c r="B497" s="152"/>
      <c r="C497" s="67">
        <v>494</v>
      </c>
      <c r="D497" s="78" t="s">
        <v>352</v>
      </c>
      <c r="E497" s="107" t="s">
        <v>995</v>
      </c>
      <c r="F497" s="51" t="s">
        <v>35</v>
      </c>
      <c r="G497" s="51" t="s">
        <v>157</v>
      </c>
      <c r="H497" s="95">
        <v>7.61</v>
      </c>
      <c r="I497" s="32">
        <v>2</v>
      </c>
      <c r="J497" s="38">
        <f>I497-(SUM(L497:AA497))</f>
        <v>0</v>
      </c>
      <c r="K497" s="39" t="str">
        <f t="shared" si="7"/>
        <v>OK</v>
      </c>
      <c r="L497" s="128"/>
      <c r="M497" s="128"/>
      <c r="N497" s="128"/>
      <c r="O497" s="128"/>
      <c r="P497" s="128"/>
      <c r="Q497" s="128"/>
      <c r="R497" s="128"/>
      <c r="S497" s="128">
        <v>2</v>
      </c>
      <c r="T497" s="128">
        <v>2</v>
      </c>
      <c r="U497" s="128"/>
      <c r="V497" s="46"/>
      <c r="W497" s="197">
        <v>-2</v>
      </c>
      <c r="X497" s="46"/>
      <c r="Y497" s="46"/>
      <c r="Z497" s="46"/>
      <c r="AA497" s="46"/>
    </row>
    <row r="498" spans="1:27" ht="39.950000000000003" customHeight="1" x14ac:dyDescent="0.45">
      <c r="A498" s="140"/>
      <c r="B498" s="152"/>
      <c r="C498" s="67">
        <v>495</v>
      </c>
      <c r="D498" s="78" t="s">
        <v>353</v>
      </c>
      <c r="E498" s="107" t="s">
        <v>996</v>
      </c>
      <c r="F498" s="51" t="s">
        <v>35</v>
      </c>
      <c r="G498" s="51" t="s">
        <v>157</v>
      </c>
      <c r="H498" s="95">
        <v>6.1</v>
      </c>
      <c r="I498" s="32">
        <v>2</v>
      </c>
      <c r="J498" s="38">
        <f>I498-(SUM(L498:AA498))</f>
        <v>0</v>
      </c>
      <c r="K498" s="39" t="str">
        <f t="shared" si="7"/>
        <v>OK</v>
      </c>
      <c r="L498" s="128"/>
      <c r="M498" s="128"/>
      <c r="N498" s="128"/>
      <c r="O498" s="128"/>
      <c r="P498" s="128"/>
      <c r="Q498" s="128"/>
      <c r="R498" s="128"/>
      <c r="S498" s="128">
        <v>2</v>
      </c>
      <c r="T498" s="128">
        <v>2</v>
      </c>
      <c r="U498" s="128"/>
      <c r="V498" s="46"/>
      <c r="W498" s="197">
        <v>-2</v>
      </c>
      <c r="X498" s="46"/>
      <c r="Y498" s="46"/>
      <c r="Z498" s="46"/>
      <c r="AA498" s="46"/>
    </row>
    <row r="499" spans="1:27" ht="39.950000000000003" customHeight="1" x14ac:dyDescent="0.45">
      <c r="A499" s="140"/>
      <c r="B499" s="152"/>
      <c r="C499" s="67">
        <v>496</v>
      </c>
      <c r="D499" s="78" t="s">
        <v>354</v>
      </c>
      <c r="E499" s="107" t="s">
        <v>997</v>
      </c>
      <c r="F499" s="51" t="s">
        <v>35</v>
      </c>
      <c r="G499" s="51" t="s">
        <v>157</v>
      </c>
      <c r="H499" s="95">
        <v>8.6300000000000008</v>
      </c>
      <c r="I499" s="32">
        <v>2</v>
      </c>
      <c r="J499" s="38">
        <f>I499-(SUM(L499:AA499))</f>
        <v>0</v>
      </c>
      <c r="K499" s="39" t="str">
        <f t="shared" si="7"/>
        <v>OK</v>
      </c>
      <c r="L499" s="128"/>
      <c r="M499" s="128"/>
      <c r="N499" s="128"/>
      <c r="O499" s="128"/>
      <c r="P499" s="128"/>
      <c r="Q499" s="128"/>
      <c r="R499" s="128"/>
      <c r="S499" s="128">
        <v>2</v>
      </c>
      <c r="T499" s="128">
        <v>2</v>
      </c>
      <c r="U499" s="128"/>
      <c r="V499" s="46"/>
      <c r="W499" s="197">
        <v>-2</v>
      </c>
      <c r="X499" s="46"/>
      <c r="Y499" s="46"/>
      <c r="Z499" s="46"/>
      <c r="AA499" s="46"/>
    </row>
    <row r="500" spans="1:27" ht="39.950000000000003" customHeight="1" x14ac:dyDescent="0.45">
      <c r="A500" s="140"/>
      <c r="B500" s="152"/>
      <c r="C500" s="67">
        <v>497</v>
      </c>
      <c r="D500" s="78" t="s">
        <v>355</v>
      </c>
      <c r="E500" s="107" t="s">
        <v>998</v>
      </c>
      <c r="F500" s="51" t="s">
        <v>35</v>
      </c>
      <c r="G500" s="51" t="s">
        <v>157</v>
      </c>
      <c r="H500" s="95">
        <v>3.65</v>
      </c>
      <c r="I500" s="32">
        <v>2</v>
      </c>
      <c r="J500" s="38">
        <f>I500-(SUM(L500:AA500))</f>
        <v>0</v>
      </c>
      <c r="K500" s="39" t="str">
        <f t="shared" si="7"/>
        <v>OK</v>
      </c>
      <c r="L500" s="128"/>
      <c r="M500" s="128"/>
      <c r="N500" s="128"/>
      <c r="O500" s="128"/>
      <c r="P500" s="128"/>
      <c r="Q500" s="128"/>
      <c r="R500" s="128"/>
      <c r="S500" s="128">
        <v>2</v>
      </c>
      <c r="T500" s="128">
        <v>2</v>
      </c>
      <c r="U500" s="128"/>
      <c r="V500" s="46"/>
      <c r="W500" s="197">
        <v>-2</v>
      </c>
      <c r="X500" s="46"/>
      <c r="Y500" s="46"/>
      <c r="Z500" s="46"/>
      <c r="AA500" s="46"/>
    </row>
    <row r="501" spans="1:27" ht="39.950000000000003" customHeight="1" x14ac:dyDescent="0.45">
      <c r="A501" s="140"/>
      <c r="B501" s="152"/>
      <c r="C501" s="67">
        <v>498</v>
      </c>
      <c r="D501" s="78" t="s">
        <v>356</v>
      </c>
      <c r="E501" s="107" t="s">
        <v>999</v>
      </c>
      <c r="F501" s="51" t="s">
        <v>35</v>
      </c>
      <c r="G501" s="51" t="s">
        <v>157</v>
      </c>
      <c r="H501" s="95">
        <v>5.2</v>
      </c>
      <c r="I501" s="32">
        <v>2</v>
      </c>
      <c r="J501" s="38">
        <f>I501-(SUM(L501:AA501))</f>
        <v>0</v>
      </c>
      <c r="K501" s="39" t="str">
        <f t="shared" si="7"/>
        <v>OK</v>
      </c>
      <c r="L501" s="128"/>
      <c r="M501" s="128"/>
      <c r="N501" s="128"/>
      <c r="O501" s="128"/>
      <c r="P501" s="128"/>
      <c r="Q501" s="128"/>
      <c r="R501" s="128"/>
      <c r="S501" s="128">
        <v>2</v>
      </c>
      <c r="T501" s="128">
        <v>2</v>
      </c>
      <c r="U501" s="128"/>
      <c r="V501" s="46"/>
      <c r="W501" s="197">
        <v>-2</v>
      </c>
      <c r="X501" s="46"/>
      <c r="Y501" s="46"/>
      <c r="Z501" s="46"/>
      <c r="AA501" s="46"/>
    </row>
    <row r="502" spans="1:27" ht="39.950000000000003" customHeight="1" x14ac:dyDescent="0.45">
      <c r="A502" s="140"/>
      <c r="B502" s="152"/>
      <c r="C502" s="67">
        <v>499</v>
      </c>
      <c r="D502" s="78" t="s">
        <v>357</v>
      </c>
      <c r="E502" s="107" t="s">
        <v>1000</v>
      </c>
      <c r="F502" s="51" t="s">
        <v>35</v>
      </c>
      <c r="G502" s="51" t="s">
        <v>157</v>
      </c>
      <c r="H502" s="95">
        <v>34.72</v>
      </c>
      <c r="I502" s="32">
        <v>1</v>
      </c>
      <c r="J502" s="38">
        <f>I502-(SUM(L502:AA502))</f>
        <v>0</v>
      </c>
      <c r="K502" s="39" t="str">
        <f t="shared" si="7"/>
        <v>OK</v>
      </c>
      <c r="L502" s="128"/>
      <c r="M502" s="128"/>
      <c r="N502" s="128"/>
      <c r="O502" s="128"/>
      <c r="P502" s="128"/>
      <c r="Q502" s="128"/>
      <c r="R502" s="128"/>
      <c r="S502" s="128">
        <v>1</v>
      </c>
      <c r="T502" s="128">
        <v>1</v>
      </c>
      <c r="U502" s="128"/>
      <c r="V502" s="46"/>
      <c r="W502" s="197">
        <v>-1</v>
      </c>
      <c r="X502" s="46"/>
      <c r="Y502" s="46"/>
      <c r="Z502" s="46"/>
      <c r="AA502" s="46"/>
    </row>
    <row r="503" spans="1:27" ht="39.950000000000003" customHeight="1" x14ac:dyDescent="0.45">
      <c r="A503" s="140"/>
      <c r="B503" s="152"/>
      <c r="C503" s="67">
        <v>500</v>
      </c>
      <c r="D503" s="78" t="s">
        <v>358</v>
      </c>
      <c r="E503" s="107" t="s">
        <v>1001</v>
      </c>
      <c r="F503" s="51" t="s">
        <v>35</v>
      </c>
      <c r="G503" s="51" t="s">
        <v>157</v>
      </c>
      <c r="H503" s="95">
        <v>23.73</v>
      </c>
      <c r="I503" s="32">
        <v>1</v>
      </c>
      <c r="J503" s="38">
        <f>I503-(SUM(L503:AA503))</f>
        <v>0</v>
      </c>
      <c r="K503" s="39" t="str">
        <f t="shared" si="7"/>
        <v>OK</v>
      </c>
      <c r="L503" s="128"/>
      <c r="M503" s="128"/>
      <c r="N503" s="128"/>
      <c r="O503" s="128"/>
      <c r="P503" s="128"/>
      <c r="Q503" s="128"/>
      <c r="R503" s="128"/>
      <c r="S503" s="128">
        <v>1</v>
      </c>
      <c r="T503" s="128">
        <v>1</v>
      </c>
      <c r="U503" s="128"/>
      <c r="V503" s="46"/>
      <c r="W503" s="197">
        <v>-1</v>
      </c>
      <c r="X503" s="46"/>
      <c r="Y503" s="46"/>
      <c r="Z503" s="46"/>
      <c r="AA503" s="46"/>
    </row>
    <row r="504" spans="1:27" ht="39.950000000000003" customHeight="1" x14ac:dyDescent="0.45">
      <c r="A504" s="140"/>
      <c r="B504" s="152"/>
      <c r="C504" s="67">
        <v>501</v>
      </c>
      <c r="D504" s="78" t="s">
        <v>359</v>
      </c>
      <c r="E504" s="107" t="s">
        <v>1002</v>
      </c>
      <c r="F504" s="51" t="s">
        <v>35</v>
      </c>
      <c r="G504" s="51" t="s">
        <v>157</v>
      </c>
      <c r="H504" s="95">
        <v>6.65</v>
      </c>
      <c r="I504" s="32">
        <v>1</v>
      </c>
      <c r="J504" s="38">
        <f>I504-(SUM(L504:AA504))</f>
        <v>0</v>
      </c>
      <c r="K504" s="39" t="str">
        <f t="shared" si="7"/>
        <v>OK</v>
      </c>
      <c r="L504" s="128"/>
      <c r="M504" s="128"/>
      <c r="N504" s="128"/>
      <c r="O504" s="128"/>
      <c r="P504" s="128"/>
      <c r="Q504" s="128"/>
      <c r="R504" s="128"/>
      <c r="S504" s="128">
        <v>1</v>
      </c>
      <c r="T504" s="128">
        <v>1</v>
      </c>
      <c r="U504" s="128"/>
      <c r="V504" s="46"/>
      <c r="W504" s="197">
        <v>-1</v>
      </c>
      <c r="X504" s="46"/>
      <c r="Y504" s="46"/>
      <c r="Z504" s="46"/>
      <c r="AA504" s="46"/>
    </row>
    <row r="505" spans="1:27" ht="39.950000000000003" customHeight="1" x14ac:dyDescent="0.45">
      <c r="A505" s="140"/>
      <c r="B505" s="152"/>
      <c r="C505" s="67">
        <v>502</v>
      </c>
      <c r="D505" s="78" t="s">
        <v>496</v>
      </c>
      <c r="E505" s="107" t="s">
        <v>1003</v>
      </c>
      <c r="F505" s="52" t="s">
        <v>228</v>
      </c>
      <c r="G505" s="51" t="s">
        <v>157</v>
      </c>
      <c r="H505" s="95">
        <v>22.96</v>
      </c>
      <c r="I505" s="32">
        <v>1</v>
      </c>
      <c r="J505" s="38">
        <f>I505-(SUM(L505:AA505))</f>
        <v>0</v>
      </c>
      <c r="K505" s="39" t="str">
        <f t="shared" si="7"/>
        <v>OK</v>
      </c>
      <c r="L505" s="128"/>
      <c r="M505" s="128"/>
      <c r="N505" s="128"/>
      <c r="O505" s="128"/>
      <c r="P505" s="128"/>
      <c r="Q505" s="128"/>
      <c r="R505" s="128"/>
      <c r="S505" s="128">
        <v>1</v>
      </c>
      <c r="T505" s="128">
        <v>1</v>
      </c>
      <c r="U505" s="128"/>
      <c r="V505" s="46"/>
      <c r="W505" s="197">
        <v>-1</v>
      </c>
      <c r="X505" s="46"/>
      <c r="Y505" s="46"/>
      <c r="Z505" s="46"/>
      <c r="AA505" s="46"/>
    </row>
    <row r="506" spans="1:27" ht="39.950000000000003" customHeight="1" x14ac:dyDescent="0.45">
      <c r="A506" s="140"/>
      <c r="B506" s="152"/>
      <c r="C506" s="67">
        <v>503</v>
      </c>
      <c r="D506" s="78" t="s">
        <v>497</v>
      </c>
      <c r="E506" s="107" t="s">
        <v>1003</v>
      </c>
      <c r="F506" s="52" t="s">
        <v>228</v>
      </c>
      <c r="G506" s="51" t="s">
        <v>157</v>
      </c>
      <c r="H506" s="95">
        <v>15.02</v>
      </c>
      <c r="I506" s="32"/>
      <c r="J506" s="38">
        <f>I506-(SUM(L506:AA506))</f>
        <v>0</v>
      </c>
      <c r="K506" s="39" t="str">
        <f t="shared" si="7"/>
        <v>OK</v>
      </c>
      <c r="L506" s="128"/>
      <c r="M506" s="128"/>
      <c r="N506" s="128"/>
      <c r="O506" s="128"/>
      <c r="P506" s="128"/>
      <c r="Q506" s="128"/>
      <c r="R506" s="128"/>
      <c r="S506" s="128"/>
      <c r="T506" s="128"/>
      <c r="U506" s="128"/>
      <c r="V506" s="46"/>
      <c r="W506" s="46"/>
      <c r="X506" s="46"/>
      <c r="Y506" s="46"/>
      <c r="Z506" s="46"/>
      <c r="AA506" s="46"/>
    </row>
    <row r="507" spans="1:27" ht="39.950000000000003" customHeight="1" x14ac:dyDescent="0.45">
      <c r="A507" s="140"/>
      <c r="B507" s="152"/>
      <c r="C507" s="67">
        <v>504</v>
      </c>
      <c r="D507" s="78" t="s">
        <v>498</v>
      </c>
      <c r="E507" s="107" t="s">
        <v>1004</v>
      </c>
      <c r="F507" s="52" t="s">
        <v>228</v>
      </c>
      <c r="G507" s="51" t="s">
        <v>157</v>
      </c>
      <c r="H507" s="95">
        <v>8.23</v>
      </c>
      <c r="I507" s="32"/>
      <c r="J507" s="38">
        <f>I507-(SUM(L507:AA507))</f>
        <v>0</v>
      </c>
      <c r="K507" s="39" t="str">
        <f t="shared" si="7"/>
        <v>OK</v>
      </c>
      <c r="L507" s="128"/>
      <c r="M507" s="128"/>
      <c r="N507" s="128"/>
      <c r="O507" s="128"/>
      <c r="P507" s="128"/>
      <c r="Q507" s="128"/>
      <c r="R507" s="128"/>
      <c r="S507" s="128"/>
      <c r="T507" s="128"/>
      <c r="U507" s="128"/>
      <c r="V507" s="46"/>
      <c r="W507" s="46"/>
      <c r="X507" s="46"/>
      <c r="Y507" s="46"/>
      <c r="Z507" s="46"/>
      <c r="AA507" s="46"/>
    </row>
    <row r="508" spans="1:27" ht="39.950000000000003" customHeight="1" x14ac:dyDescent="0.45">
      <c r="A508" s="140"/>
      <c r="B508" s="152"/>
      <c r="C508" s="67">
        <v>505</v>
      </c>
      <c r="D508" s="78" t="s">
        <v>499</v>
      </c>
      <c r="E508" s="107" t="s">
        <v>1005</v>
      </c>
      <c r="F508" s="52" t="s">
        <v>228</v>
      </c>
      <c r="G508" s="51" t="s">
        <v>157</v>
      </c>
      <c r="H508" s="95">
        <v>7.7</v>
      </c>
      <c r="I508" s="32"/>
      <c r="J508" s="38">
        <f>I508-(SUM(L508:AA508))</f>
        <v>0</v>
      </c>
      <c r="K508" s="39" t="str">
        <f t="shared" si="7"/>
        <v>OK</v>
      </c>
      <c r="L508" s="128"/>
      <c r="M508" s="128"/>
      <c r="N508" s="128"/>
      <c r="O508" s="128"/>
      <c r="P508" s="128"/>
      <c r="Q508" s="128"/>
      <c r="R508" s="128"/>
      <c r="S508" s="128"/>
      <c r="T508" s="128"/>
      <c r="U508" s="128"/>
      <c r="V508" s="46"/>
      <c r="W508" s="46"/>
      <c r="X508" s="46"/>
      <c r="Y508" s="46"/>
      <c r="Z508" s="46"/>
      <c r="AA508" s="46"/>
    </row>
    <row r="509" spans="1:27" ht="39.950000000000003" customHeight="1" x14ac:dyDescent="0.45">
      <c r="A509" s="140"/>
      <c r="B509" s="152"/>
      <c r="C509" s="67">
        <v>506</v>
      </c>
      <c r="D509" s="78" t="s">
        <v>500</v>
      </c>
      <c r="E509" s="107" t="s">
        <v>1006</v>
      </c>
      <c r="F509" s="52" t="s">
        <v>501</v>
      </c>
      <c r="G509" s="51" t="s">
        <v>157</v>
      </c>
      <c r="H509" s="95">
        <v>6.99</v>
      </c>
      <c r="I509" s="32"/>
      <c r="J509" s="38">
        <f>I509-(SUM(L509:AA509))</f>
        <v>0</v>
      </c>
      <c r="K509" s="39" t="str">
        <f t="shared" si="7"/>
        <v>OK</v>
      </c>
      <c r="L509" s="128"/>
      <c r="M509" s="128"/>
      <c r="N509" s="128"/>
      <c r="O509" s="128"/>
      <c r="P509" s="128"/>
      <c r="Q509" s="128"/>
      <c r="R509" s="128"/>
      <c r="S509" s="128"/>
      <c r="T509" s="128"/>
      <c r="U509" s="128"/>
      <c r="V509" s="46"/>
      <c r="W509" s="46"/>
      <c r="X509" s="46"/>
      <c r="Y509" s="46"/>
      <c r="Z509" s="46"/>
      <c r="AA509" s="46"/>
    </row>
    <row r="510" spans="1:27" ht="39.950000000000003" customHeight="1" x14ac:dyDescent="0.45">
      <c r="A510" s="140"/>
      <c r="B510" s="152"/>
      <c r="C510" s="67">
        <v>507</v>
      </c>
      <c r="D510" s="88" t="s">
        <v>502</v>
      </c>
      <c r="E510" s="107" t="s">
        <v>1007</v>
      </c>
      <c r="F510" s="52" t="s">
        <v>228</v>
      </c>
      <c r="G510" s="51" t="s">
        <v>157</v>
      </c>
      <c r="H510" s="95">
        <v>11.78</v>
      </c>
      <c r="I510" s="32"/>
      <c r="J510" s="38">
        <f>I510-(SUM(L510:AA510))</f>
        <v>0</v>
      </c>
      <c r="K510" s="39" t="str">
        <f t="shared" si="7"/>
        <v>OK</v>
      </c>
      <c r="L510" s="128"/>
      <c r="M510" s="128"/>
      <c r="N510" s="128"/>
      <c r="O510" s="128"/>
      <c r="P510" s="128"/>
      <c r="Q510" s="128"/>
      <c r="R510" s="128"/>
      <c r="S510" s="128"/>
      <c r="T510" s="128"/>
      <c r="U510" s="128"/>
      <c r="V510" s="46"/>
      <c r="W510" s="46"/>
      <c r="X510" s="46"/>
      <c r="Y510" s="46"/>
      <c r="Z510" s="46"/>
      <c r="AA510" s="46"/>
    </row>
    <row r="511" spans="1:27" ht="39.950000000000003" customHeight="1" x14ac:dyDescent="0.45">
      <c r="A511" s="140"/>
      <c r="B511" s="152"/>
      <c r="C511" s="67">
        <v>508</v>
      </c>
      <c r="D511" s="78" t="s">
        <v>360</v>
      </c>
      <c r="E511" s="107" t="s">
        <v>1008</v>
      </c>
      <c r="F511" s="51" t="s">
        <v>35</v>
      </c>
      <c r="G511" s="51" t="s">
        <v>157</v>
      </c>
      <c r="H511" s="95">
        <v>175.69</v>
      </c>
      <c r="I511" s="32"/>
      <c r="J511" s="38">
        <f>I511-(SUM(L511:AA511))</f>
        <v>0</v>
      </c>
      <c r="K511" s="39" t="str">
        <f t="shared" si="7"/>
        <v>OK</v>
      </c>
      <c r="L511" s="128"/>
      <c r="M511" s="128"/>
      <c r="N511" s="128"/>
      <c r="O511" s="128"/>
      <c r="P511" s="128"/>
      <c r="Q511" s="128"/>
      <c r="R511" s="128"/>
      <c r="S511" s="128"/>
      <c r="T511" s="128"/>
      <c r="U511" s="128"/>
      <c r="V511" s="46"/>
      <c r="W511" s="46"/>
      <c r="X511" s="46"/>
      <c r="Y511" s="46"/>
      <c r="Z511" s="46"/>
      <c r="AA511" s="46"/>
    </row>
    <row r="512" spans="1:27" ht="39.950000000000003" customHeight="1" x14ac:dyDescent="0.45">
      <c r="A512" s="140"/>
      <c r="B512" s="152"/>
      <c r="C512" s="67">
        <v>509</v>
      </c>
      <c r="D512" s="78" t="s">
        <v>361</v>
      </c>
      <c r="E512" s="107" t="s">
        <v>1004</v>
      </c>
      <c r="F512" s="51" t="s">
        <v>35</v>
      </c>
      <c r="G512" s="51" t="s">
        <v>157</v>
      </c>
      <c r="H512" s="95">
        <v>14.98</v>
      </c>
      <c r="I512" s="32"/>
      <c r="J512" s="38">
        <f>I512-(SUM(L512:AA512))</f>
        <v>0</v>
      </c>
      <c r="K512" s="39" t="str">
        <f t="shared" si="7"/>
        <v>OK</v>
      </c>
      <c r="L512" s="128"/>
      <c r="M512" s="128"/>
      <c r="N512" s="128"/>
      <c r="O512" s="128"/>
      <c r="P512" s="128"/>
      <c r="Q512" s="128"/>
      <c r="R512" s="128"/>
      <c r="S512" s="128"/>
      <c r="T512" s="128"/>
      <c r="U512" s="128"/>
      <c r="V512" s="46"/>
      <c r="W512" s="46"/>
      <c r="X512" s="46"/>
      <c r="Y512" s="46"/>
      <c r="Z512" s="46"/>
      <c r="AA512" s="46"/>
    </row>
    <row r="513" spans="1:27" ht="39.950000000000003" customHeight="1" x14ac:dyDescent="0.45">
      <c r="A513" s="140"/>
      <c r="B513" s="152"/>
      <c r="C513" s="67">
        <v>510</v>
      </c>
      <c r="D513" s="78" t="s">
        <v>362</v>
      </c>
      <c r="E513" s="107" t="s">
        <v>1009</v>
      </c>
      <c r="F513" s="51" t="s">
        <v>35</v>
      </c>
      <c r="G513" s="51" t="s">
        <v>157</v>
      </c>
      <c r="H513" s="95">
        <v>26.72</v>
      </c>
      <c r="I513" s="32">
        <v>1</v>
      </c>
      <c r="J513" s="38">
        <f>I513-(SUM(L513:AA513))</f>
        <v>1</v>
      </c>
      <c r="K513" s="39" t="str">
        <f t="shared" si="7"/>
        <v>OK</v>
      </c>
      <c r="L513" s="128"/>
      <c r="M513" s="128"/>
      <c r="N513" s="128"/>
      <c r="O513" s="128"/>
      <c r="P513" s="128"/>
      <c r="Q513" s="128"/>
      <c r="R513" s="128"/>
      <c r="S513" s="128"/>
      <c r="T513" s="128"/>
      <c r="U513" s="128"/>
      <c r="V513" s="46"/>
      <c r="W513" s="46"/>
      <c r="X513" s="46"/>
      <c r="Y513" s="46"/>
      <c r="Z513" s="46"/>
      <c r="AA513" s="46"/>
    </row>
    <row r="514" spans="1:27" ht="39.950000000000003" customHeight="1" x14ac:dyDescent="0.45">
      <c r="A514" s="140"/>
      <c r="B514" s="152"/>
      <c r="C514" s="67">
        <v>511</v>
      </c>
      <c r="D514" s="78" t="s">
        <v>363</v>
      </c>
      <c r="E514" s="107" t="s">
        <v>1010</v>
      </c>
      <c r="F514" s="51" t="s">
        <v>35</v>
      </c>
      <c r="G514" s="51" t="s">
        <v>157</v>
      </c>
      <c r="H514" s="95">
        <v>33.049999999999997</v>
      </c>
      <c r="I514" s="32">
        <v>1</v>
      </c>
      <c r="J514" s="38">
        <f>I514-(SUM(L514:AA514))</f>
        <v>0</v>
      </c>
      <c r="K514" s="39" t="str">
        <f t="shared" si="7"/>
        <v>OK</v>
      </c>
      <c r="L514" s="128"/>
      <c r="M514" s="128"/>
      <c r="N514" s="128"/>
      <c r="O514" s="128"/>
      <c r="P514" s="128"/>
      <c r="Q514" s="128"/>
      <c r="R514" s="128"/>
      <c r="S514" s="128">
        <v>1</v>
      </c>
      <c r="T514" s="128">
        <v>1</v>
      </c>
      <c r="U514" s="128"/>
      <c r="V514" s="46"/>
      <c r="W514" s="197">
        <v>-1</v>
      </c>
      <c r="X514" s="46"/>
      <c r="Y514" s="46"/>
      <c r="Z514" s="46"/>
      <c r="AA514" s="46"/>
    </row>
    <row r="515" spans="1:27" ht="39.950000000000003" customHeight="1" x14ac:dyDescent="0.45">
      <c r="A515" s="140"/>
      <c r="B515" s="152"/>
      <c r="C515" s="67">
        <v>512</v>
      </c>
      <c r="D515" s="78" t="s">
        <v>364</v>
      </c>
      <c r="E515" s="107" t="s">
        <v>1011</v>
      </c>
      <c r="F515" s="51" t="s">
        <v>35</v>
      </c>
      <c r="G515" s="51" t="s">
        <v>157</v>
      </c>
      <c r="H515" s="95">
        <v>20.3</v>
      </c>
      <c r="I515" s="32">
        <v>1</v>
      </c>
      <c r="J515" s="38">
        <f>I515-(SUM(L515:AA515))</f>
        <v>0</v>
      </c>
      <c r="K515" s="39" t="str">
        <f t="shared" si="7"/>
        <v>OK</v>
      </c>
      <c r="L515" s="128"/>
      <c r="M515" s="128"/>
      <c r="N515" s="128"/>
      <c r="O515" s="128"/>
      <c r="P515" s="128"/>
      <c r="Q515" s="128"/>
      <c r="R515" s="128"/>
      <c r="S515" s="128">
        <v>1</v>
      </c>
      <c r="T515" s="128">
        <v>1</v>
      </c>
      <c r="U515" s="128"/>
      <c r="V515" s="46"/>
      <c r="W515" s="197">
        <v>-1</v>
      </c>
      <c r="X515" s="46"/>
      <c r="Y515" s="46"/>
      <c r="Z515" s="46"/>
      <c r="AA515" s="46"/>
    </row>
    <row r="516" spans="1:27" ht="39.950000000000003" customHeight="1" x14ac:dyDescent="0.45">
      <c r="A516" s="140"/>
      <c r="B516" s="152"/>
      <c r="C516" s="67">
        <v>513</v>
      </c>
      <c r="D516" s="78" t="s">
        <v>365</v>
      </c>
      <c r="E516" s="107" t="s">
        <v>1012</v>
      </c>
      <c r="F516" s="51" t="s">
        <v>233</v>
      </c>
      <c r="G516" s="51" t="s">
        <v>157</v>
      </c>
      <c r="H516" s="95">
        <v>25.14</v>
      </c>
      <c r="I516" s="32"/>
      <c r="J516" s="38">
        <f>I516-(SUM(L516:AA516))</f>
        <v>0</v>
      </c>
      <c r="K516" s="39" t="str">
        <f t="shared" si="7"/>
        <v>OK</v>
      </c>
      <c r="L516" s="128"/>
      <c r="M516" s="128"/>
      <c r="N516" s="128"/>
      <c r="O516" s="128"/>
      <c r="P516" s="128"/>
      <c r="Q516" s="128"/>
      <c r="R516" s="128"/>
      <c r="S516" s="128"/>
      <c r="T516" s="128"/>
      <c r="U516" s="128"/>
      <c r="V516" s="46"/>
      <c r="W516" s="46"/>
      <c r="X516" s="46"/>
      <c r="Y516" s="46"/>
      <c r="Z516" s="46"/>
      <c r="AA516" s="46"/>
    </row>
    <row r="517" spans="1:27" ht="39.950000000000003" customHeight="1" x14ac:dyDescent="0.45">
      <c r="A517" s="140"/>
      <c r="B517" s="152"/>
      <c r="C517" s="67">
        <v>514</v>
      </c>
      <c r="D517" s="78" t="s">
        <v>366</v>
      </c>
      <c r="E517" s="107" t="s">
        <v>1013</v>
      </c>
      <c r="F517" s="51" t="s">
        <v>35</v>
      </c>
      <c r="G517" s="51" t="s">
        <v>157</v>
      </c>
      <c r="H517" s="95">
        <v>18.97</v>
      </c>
      <c r="I517" s="32">
        <v>1</v>
      </c>
      <c r="J517" s="38">
        <f>I517-(SUM(L517:AA517))</f>
        <v>0</v>
      </c>
      <c r="K517" s="39" t="str">
        <f t="shared" ref="K517:K580" si="8">IF(J517&lt;0,"ATENÇÃO","OK")</f>
        <v>OK</v>
      </c>
      <c r="L517" s="128"/>
      <c r="M517" s="128"/>
      <c r="N517" s="128"/>
      <c r="O517" s="128"/>
      <c r="P517" s="128"/>
      <c r="Q517" s="128"/>
      <c r="R517" s="128"/>
      <c r="S517" s="128">
        <v>1</v>
      </c>
      <c r="T517" s="128">
        <v>1</v>
      </c>
      <c r="U517" s="128"/>
      <c r="V517" s="46"/>
      <c r="W517" s="197">
        <v>-1</v>
      </c>
      <c r="X517" s="46"/>
      <c r="Y517" s="46"/>
      <c r="Z517" s="46"/>
      <c r="AA517" s="46"/>
    </row>
    <row r="518" spans="1:27" ht="39.950000000000003" customHeight="1" x14ac:dyDescent="0.45">
      <c r="A518" s="140"/>
      <c r="B518" s="152"/>
      <c r="C518" s="67">
        <v>515</v>
      </c>
      <c r="D518" s="78" t="s">
        <v>367</v>
      </c>
      <c r="E518" s="107" t="s">
        <v>1014</v>
      </c>
      <c r="F518" s="51" t="s">
        <v>35</v>
      </c>
      <c r="G518" s="51" t="s">
        <v>368</v>
      </c>
      <c r="H518" s="95">
        <v>472.66</v>
      </c>
      <c r="I518" s="32">
        <v>1</v>
      </c>
      <c r="J518" s="38">
        <f>I518-(SUM(L518:AA518))</f>
        <v>0</v>
      </c>
      <c r="K518" s="39" t="str">
        <f t="shared" si="8"/>
        <v>OK</v>
      </c>
      <c r="L518" s="128"/>
      <c r="M518" s="128"/>
      <c r="N518" s="128"/>
      <c r="O518" s="128"/>
      <c r="P518" s="128"/>
      <c r="Q518" s="128"/>
      <c r="R518" s="128"/>
      <c r="S518" s="128">
        <v>1</v>
      </c>
      <c r="T518" s="128">
        <v>1</v>
      </c>
      <c r="U518" s="128"/>
      <c r="V518" s="46"/>
      <c r="W518" s="197">
        <v>-1</v>
      </c>
      <c r="X518" s="46"/>
      <c r="Y518" s="46"/>
      <c r="Z518" s="46"/>
      <c r="AA518" s="46"/>
    </row>
    <row r="519" spans="1:27" ht="39.950000000000003" customHeight="1" x14ac:dyDescent="0.45">
      <c r="A519" s="140"/>
      <c r="B519" s="152"/>
      <c r="C519" s="67">
        <v>516</v>
      </c>
      <c r="D519" s="78" t="s">
        <v>369</v>
      </c>
      <c r="E519" s="107" t="s">
        <v>1015</v>
      </c>
      <c r="F519" s="51" t="s">
        <v>35</v>
      </c>
      <c r="G519" s="51" t="s">
        <v>368</v>
      </c>
      <c r="H519" s="95">
        <v>416.56</v>
      </c>
      <c r="I519" s="32">
        <v>1</v>
      </c>
      <c r="J519" s="38">
        <f>I519-(SUM(L519:AA519))</f>
        <v>0</v>
      </c>
      <c r="K519" s="39" t="str">
        <f t="shared" si="8"/>
        <v>OK</v>
      </c>
      <c r="L519" s="128"/>
      <c r="M519" s="128"/>
      <c r="N519" s="128"/>
      <c r="O519" s="128"/>
      <c r="P519" s="128"/>
      <c r="Q519" s="128"/>
      <c r="R519" s="128"/>
      <c r="S519" s="128">
        <v>1</v>
      </c>
      <c r="T519" s="128">
        <v>1</v>
      </c>
      <c r="U519" s="128"/>
      <c r="V519" s="46"/>
      <c r="W519" s="197">
        <v>-1</v>
      </c>
      <c r="X519" s="46"/>
      <c r="Y519" s="46"/>
      <c r="Z519" s="46"/>
      <c r="AA519" s="46"/>
    </row>
    <row r="520" spans="1:27" ht="39.950000000000003" customHeight="1" x14ac:dyDescent="0.45">
      <c r="A520" s="140"/>
      <c r="B520" s="152"/>
      <c r="C520" s="67">
        <v>517</v>
      </c>
      <c r="D520" s="78" t="s">
        <v>370</v>
      </c>
      <c r="E520" s="107" t="s">
        <v>1016</v>
      </c>
      <c r="F520" s="51" t="s">
        <v>35</v>
      </c>
      <c r="G520" s="51" t="s">
        <v>368</v>
      </c>
      <c r="H520" s="95">
        <v>437.67</v>
      </c>
      <c r="I520" s="32">
        <v>2</v>
      </c>
      <c r="J520" s="38">
        <f>I520-(SUM(L520:AA520))</f>
        <v>1</v>
      </c>
      <c r="K520" s="39" t="str">
        <f t="shared" si="8"/>
        <v>OK</v>
      </c>
      <c r="L520" s="128"/>
      <c r="M520" s="128"/>
      <c r="N520" s="128"/>
      <c r="O520" s="128"/>
      <c r="P520" s="128"/>
      <c r="Q520" s="128"/>
      <c r="R520" s="128"/>
      <c r="S520" s="128">
        <v>2</v>
      </c>
      <c r="T520" s="128">
        <v>1</v>
      </c>
      <c r="U520" s="128"/>
      <c r="V520" s="46"/>
      <c r="W520" s="197">
        <v>-2</v>
      </c>
      <c r="X520" s="46"/>
      <c r="Y520" s="46"/>
      <c r="Z520" s="46"/>
      <c r="AA520" s="46"/>
    </row>
    <row r="521" spans="1:27" ht="39.950000000000003" customHeight="1" x14ac:dyDescent="0.45">
      <c r="A521" s="140"/>
      <c r="B521" s="152"/>
      <c r="C521" s="67">
        <v>518</v>
      </c>
      <c r="D521" s="78" t="s">
        <v>371</v>
      </c>
      <c r="E521" s="107" t="s">
        <v>1017</v>
      </c>
      <c r="F521" s="51" t="s">
        <v>35</v>
      </c>
      <c r="G521" s="51" t="s">
        <v>368</v>
      </c>
      <c r="H521" s="95">
        <v>375.16</v>
      </c>
      <c r="I521" s="32"/>
      <c r="J521" s="38">
        <f>I521-(SUM(L521:AA521))</f>
        <v>0</v>
      </c>
      <c r="K521" s="39" t="str">
        <f t="shared" si="8"/>
        <v>OK</v>
      </c>
      <c r="L521" s="128"/>
      <c r="M521" s="128"/>
      <c r="N521" s="128"/>
      <c r="O521" s="128"/>
      <c r="P521" s="128"/>
      <c r="Q521" s="128"/>
      <c r="R521" s="128"/>
      <c r="S521" s="128"/>
      <c r="T521" s="128"/>
      <c r="U521" s="128"/>
      <c r="V521" s="46"/>
      <c r="W521" s="46"/>
      <c r="X521" s="46"/>
      <c r="Y521" s="46"/>
      <c r="Z521" s="46"/>
      <c r="AA521" s="46"/>
    </row>
    <row r="522" spans="1:27" ht="39.950000000000003" customHeight="1" x14ac:dyDescent="0.45">
      <c r="A522" s="140"/>
      <c r="B522" s="152"/>
      <c r="C522" s="67">
        <v>519</v>
      </c>
      <c r="D522" s="78" t="s">
        <v>430</v>
      </c>
      <c r="E522" s="107" t="s">
        <v>1017</v>
      </c>
      <c r="F522" s="51" t="s">
        <v>228</v>
      </c>
      <c r="G522" s="51" t="s">
        <v>368</v>
      </c>
      <c r="H522" s="95">
        <v>310.54000000000002</v>
      </c>
      <c r="I522" s="32">
        <v>1</v>
      </c>
      <c r="J522" s="38">
        <f>I522-(SUM(L522:AA522))</f>
        <v>0</v>
      </c>
      <c r="K522" s="39" t="str">
        <f t="shared" si="8"/>
        <v>OK</v>
      </c>
      <c r="L522" s="128"/>
      <c r="M522" s="128"/>
      <c r="N522" s="128"/>
      <c r="O522" s="128"/>
      <c r="P522" s="128"/>
      <c r="Q522" s="128"/>
      <c r="R522" s="128"/>
      <c r="S522" s="128">
        <v>1</v>
      </c>
      <c r="T522" s="128">
        <v>1</v>
      </c>
      <c r="U522" s="128"/>
      <c r="V522" s="46"/>
      <c r="W522" s="197">
        <v>-1</v>
      </c>
      <c r="X522" s="46"/>
      <c r="Y522" s="46"/>
      <c r="Z522" s="46"/>
      <c r="AA522" s="46"/>
    </row>
    <row r="523" spans="1:27" ht="39.950000000000003" customHeight="1" x14ac:dyDescent="0.45">
      <c r="A523" s="140"/>
      <c r="B523" s="152"/>
      <c r="C523" s="67">
        <v>520</v>
      </c>
      <c r="D523" s="78" t="s">
        <v>372</v>
      </c>
      <c r="E523" s="107" t="s">
        <v>1017</v>
      </c>
      <c r="F523" s="51" t="s">
        <v>35</v>
      </c>
      <c r="G523" s="51" t="s">
        <v>368</v>
      </c>
      <c r="H523" s="95">
        <v>254.42</v>
      </c>
      <c r="I523" s="32"/>
      <c r="J523" s="38">
        <f>I523-(SUM(L523:AA523))</f>
        <v>0</v>
      </c>
      <c r="K523" s="39" t="str">
        <f t="shared" si="8"/>
        <v>OK</v>
      </c>
      <c r="L523" s="128"/>
      <c r="M523" s="128"/>
      <c r="N523" s="128"/>
      <c r="O523" s="128"/>
      <c r="P523" s="128"/>
      <c r="Q523" s="128"/>
      <c r="R523" s="128"/>
      <c r="S523" s="128"/>
      <c r="T523" s="128"/>
      <c r="U523" s="128"/>
      <c r="V523" s="46"/>
      <c r="W523" s="46"/>
      <c r="X523" s="46"/>
      <c r="Y523" s="46"/>
      <c r="Z523" s="46"/>
      <c r="AA523" s="46"/>
    </row>
    <row r="524" spans="1:27" ht="39.950000000000003" customHeight="1" x14ac:dyDescent="0.45">
      <c r="A524" s="140"/>
      <c r="B524" s="152"/>
      <c r="C524" s="67">
        <v>521</v>
      </c>
      <c r="D524" s="78" t="s">
        <v>373</v>
      </c>
      <c r="E524" s="107" t="s">
        <v>1018</v>
      </c>
      <c r="F524" s="51" t="s">
        <v>35</v>
      </c>
      <c r="G524" s="51" t="s">
        <v>368</v>
      </c>
      <c r="H524" s="95">
        <v>713.13</v>
      </c>
      <c r="I524" s="32">
        <v>1</v>
      </c>
      <c r="J524" s="38">
        <f>I524-(SUM(L524:AA524))</f>
        <v>0</v>
      </c>
      <c r="K524" s="39" t="str">
        <f t="shared" si="8"/>
        <v>OK</v>
      </c>
      <c r="L524" s="128"/>
      <c r="M524" s="128"/>
      <c r="N524" s="128"/>
      <c r="O524" s="128"/>
      <c r="P524" s="128"/>
      <c r="Q524" s="128"/>
      <c r="R524" s="128"/>
      <c r="S524" s="128">
        <v>1</v>
      </c>
      <c r="T524" s="128">
        <v>1</v>
      </c>
      <c r="U524" s="128"/>
      <c r="V524" s="46"/>
      <c r="W524" s="197">
        <v>-1</v>
      </c>
      <c r="X524" s="46"/>
      <c r="Y524" s="46"/>
      <c r="Z524" s="46"/>
      <c r="AA524" s="46"/>
    </row>
    <row r="525" spans="1:27" ht="39.950000000000003" customHeight="1" x14ac:dyDescent="0.45">
      <c r="A525" s="140"/>
      <c r="B525" s="152"/>
      <c r="C525" s="67">
        <v>522</v>
      </c>
      <c r="D525" s="78" t="s">
        <v>374</v>
      </c>
      <c r="E525" s="107" t="s">
        <v>1017</v>
      </c>
      <c r="F525" s="51" t="s">
        <v>35</v>
      </c>
      <c r="G525" s="51" t="s">
        <v>368</v>
      </c>
      <c r="H525" s="95">
        <v>428.13</v>
      </c>
      <c r="I525" s="32"/>
      <c r="J525" s="38">
        <f>I525-(SUM(L525:AA525))</f>
        <v>0</v>
      </c>
      <c r="K525" s="39" t="str">
        <f t="shared" si="8"/>
        <v>OK</v>
      </c>
      <c r="L525" s="128"/>
      <c r="M525" s="128"/>
      <c r="N525" s="128"/>
      <c r="O525" s="128"/>
      <c r="P525" s="128"/>
      <c r="Q525" s="128"/>
      <c r="R525" s="128"/>
      <c r="S525" s="128"/>
      <c r="T525" s="128"/>
      <c r="U525" s="128"/>
      <c r="V525" s="46"/>
      <c r="W525" s="46"/>
      <c r="X525" s="46"/>
      <c r="Y525" s="46"/>
      <c r="Z525" s="46"/>
      <c r="AA525" s="46"/>
    </row>
    <row r="526" spans="1:27" ht="39.950000000000003" customHeight="1" x14ac:dyDescent="0.45">
      <c r="A526" s="140"/>
      <c r="B526" s="152"/>
      <c r="C526" s="68">
        <v>523</v>
      </c>
      <c r="D526" s="78" t="s">
        <v>375</v>
      </c>
      <c r="E526" s="107" t="s">
        <v>1019</v>
      </c>
      <c r="F526" s="51" t="s">
        <v>99</v>
      </c>
      <c r="G526" s="51" t="s">
        <v>368</v>
      </c>
      <c r="H526" s="95">
        <v>5295.06</v>
      </c>
      <c r="I526" s="32">
        <v>1</v>
      </c>
      <c r="J526" s="38">
        <f>I526-(SUM(L526:AA526))</f>
        <v>1</v>
      </c>
      <c r="K526" s="39" t="str">
        <f t="shared" si="8"/>
        <v>OK</v>
      </c>
      <c r="L526" s="128"/>
      <c r="M526" s="128"/>
      <c r="N526" s="128"/>
      <c r="O526" s="128"/>
      <c r="P526" s="128"/>
      <c r="Q526" s="128"/>
      <c r="R526" s="128"/>
      <c r="S526" s="128"/>
      <c r="T526" s="128"/>
      <c r="U526" s="128"/>
      <c r="V526" s="46"/>
      <c r="W526" s="46"/>
      <c r="X526" s="46"/>
      <c r="Y526" s="46"/>
      <c r="Z526" s="46"/>
      <c r="AA526" s="46"/>
    </row>
    <row r="527" spans="1:27" ht="39.950000000000003" customHeight="1" x14ac:dyDescent="0.45">
      <c r="A527" s="140"/>
      <c r="B527" s="152"/>
      <c r="C527" s="67">
        <v>524</v>
      </c>
      <c r="D527" s="78" t="s">
        <v>451</v>
      </c>
      <c r="E527" s="107" t="s">
        <v>1017</v>
      </c>
      <c r="F527" s="51" t="s">
        <v>228</v>
      </c>
      <c r="G527" s="51" t="s">
        <v>368</v>
      </c>
      <c r="H527" s="95">
        <v>392.07</v>
      </c>
      <c r="I527" s="32">
        <v>1</v>
      </c>
      <c r="J527" s="38">
        <f>I527-(SUM(L527:AA527))</f>
        <v>0</v>
      </c>
      <c r="K527" s="39" t="str">
        <f t="shared" si="8"/>
        <v>OK</v>
      </c>
      <c r="L527" s="128"/>
      <c r="M527" s="128"/>
      <c r="N527" s="128"/>
      <c r="O527" s="128"/>
      <c r="P527" s="128"/>
      <c r="Q527" s="128"/>
      <c r="R527" s="128"/>
      <c r="S527" s="128">
        <v>1</v>
      </c>
      <c r="T527" s="128">
        <v>1</v>
      </c>
      <c r="U527" s="128"/>
      <c r="V527" s="46"/>
      <c r="W527" s="197">
        <v>-1</v>
      </c>
      <c r="X527" s="46"/>
      <c r="Y527" s="46"/>
      <c r="Z527" s="46"/>
      <c r="AA527" s="46"/>
    </row>
    <row r="528" spans="1:27" ht="39.950000000000003" customHeight="1" x14ac:dyDescent="0.45">
      <c r="A528" s="140"/>
      <c r="B528" s="152"/>
      <c r="C528" s="68">
        <v>525</v>
      </c>
      <c r="D528" s="83" t="s">
        <v>458</v>
      </c>
      <c r="E528" s="110" t="s">
        <v>1020</v>
      </c>
      <c r="F528" s="52" t="s">
        <v>424</v>
      </c>
      <c r="G528" s="52" t="s">
        <v>157</v>
      </c>
      <c r="H528" s="96">
        <v>751.08</v>
      </c>
      <c r="I528" s="32"/>
      <c r="J528" s="38">
        <f>I528-(SUM(L528:AA528))</f>
        <v>0</v>
      </c>
      <c r="K528" s="39" t="str">
        <f t="shared" si="8"/>
        <v>OK</v>
      </c>
      <c r="L528" s="128"/>
      <c r="M528" s="128"/>
      <c r="N528" s="128"/>
      <c r="O528" s="128"/>
      <c r="P528" s="128"/>
      <c r="Q528" s="128"/>
      <c r="R528" s="128"/>
      <c r="S528" s="128"/>
      <c r="T528" s="128"/>
      <c r="U528" s="128"/>
      <c r="V528" s="46"/>
      <c r="W528" s="46"/>
      <c r="X528" s="46"/>
      <c r="Y528" s="46"/>
      <c r="Z528" s="46"/>
      <c r="AA528" s="46"/>
    </row>
    <row r="529" spans="1:27" ht="39.950000000000003" customHeight="1" x14ac:dyDescent="0.45">
      <c r="A529" s="140"/>
      <c r="B529" s="152"/>
      <c r="C529" s="68">
        <v>526</v>
      </c>
      <c r="D529" s="78" t="s">
        <v>1021</v>
      </c>
      <c r="E529" s="107" t="s">
        <v>1022</v>
      </c>
      <c r="F529" s="51" t="s">
        <v>4</v>
      </c>
      <c r="G529" s="52" t="s">
        <v>157</v>
      </c>
      <c r="H529" s="96">
        <v>1357.6</v>
      </c>
      <c r="I529" s="32">
        <v>1</v>
      </c>
      <c r="J529" s="38">
        <f>I529-(SUM(L529:AA529))</f>
        <v>0</v>
      </c>
      <c r="K529" s="39" t="str">
        <f t="shared" si="8"/>
        <v>OK</v>
      </c>
      <c r="L529" s="128"/>
      <c r="M529" s="128"/>
      <c r="N529" s="128"/>
      <c r="O529" s="128"/>
      <c r="P529" s="128"/>
      <c r="Q529" s="128"/>
      <c r="R529" s="128"/>
      <c r="S529" s="128">
        <v>1</v>
      </c>
      <c r="T529" s="128">
        <v>1</v>
      </c>
      <c r="U529" s="128"/>
      <c r="V529" s="46"/>
      <c r="W529" s="197">
        <v>-1</v>
      </c>
      <c r="X529" s="46"/>
      <c r="Y529" s="46"/>
      <c r="Z529" s="46"/>
      <c r="AA529" s="46"/>
    </row>
    <row r="530" spans="1:27" ht="39.950000000000003" customHeight="1" x14ac:dyDescent="0.45">
      <c r="A530" s="140"/>
      <c r="B530" s="152"/>
      <c r="C530" s="67">
        <v>527</v>
      </c>
      <c r="D530" s="78" t="s">
        <v>1023</v>
      </c>
      <c r="E530" s="107" t="s">
        <v>1024</v>
      </c>
      <c r="F530" s="52" t="s">
        <v>35</v>
      </c>
      <c r="G530" s="52" t="s">
        <v>157</v>
      </c>
      <c r="H530" s="96">
        <v>1384.5</v>
      </c>
      <c r="I530" s="32"/>
      <c r="J530" s="38">
        <f>I530-(SUM(L530:AA530))</f>
        <v>0</v>
      </c>
      <c r="K530" s="39" t="str">
        <f t="shared" si="8"/>
        <v>OK</v>
      </c>
      <c r="L530" s="128"/>
      <c r="M530" s="128"/>
      <c r="N530" s="128"/>
      <c r="O530" s="128"/>
      <c r="P530" s="128"/>
      <c r="Q530" s="128"/>
      <c r="R530" s="128"/>
      <c r="S530" s="128"/>
      <c r="T530" s="128"/>
      <c r="U530" s="128"/>
      <c r="V530" s="46"/>
      <c r="W530" s="46"/>
      <c r="X530" s="46"/>
      <c r="Y530" s="46"/>
      <c r="Z530" s="46"/>
      <c r="AA530" s="46"/>
    </row>
    <row r="531" spans="1:27" ht="39.950000000000003" customHeight="1" x14ac:dyDescent="0.45">
      <c r="A531" s="140"/>
      <c r="B531" s="152"/>
      <c r="C531" s="68">
        <v>528</v>
      </c>
      <c r="D531" s="78" t="s">
        <v>1025</v>
      </c>
      <c r="E531" s="107" t="s">
        <v>1026</v>
      </c>
      <c r="F531" s="51" t="s">
        <v>99</v>
      </c>
      <c r="G531" s="52" t="s">
        <v>1027</v>
      </c>
      <c r="H531" s="96">
        <v>810.3</v>
      </c>
      <c r="I531" s="32">
        <v>1</v>
      </c>
      <c r="J531" s="38">
        <f>I531-(SUM(L531:AA531))</f>
        <v>0</v>
      </c>
      <c r="K531" s="39" t="str">
        <f t="shared" si="8"/>
        <v>OK</v>
      </c>
      <c r="L531" s="128"/>
      <c r="M531" s="128"/>
      <c r="N531" s="128"/>
      <c r="O531" s="128"/>
      <c r="P531" s="128"/>
      <c r="Q531" s="128"/>
      <c r="R531" s="128"/>
      <c r="S531" s="128">
        <v>1</v>
      </c>
      <c r="T531" s="128">
        <v>1</v>
      </c>
      <c r="U531" s="128"/>
      <c r="V531" s="46"/>
      <c r="W531" s="197">
        <v>-1</v>
      </c>
      <c r="X531" s="46"/>
      <c r="Y531" s="46"/>
      <c r="Z531" s="46"/>
      <c r="AA531" s="46"/>
    </row>
    <row r="532" spans="1:27" ht="39.950000000000003" customHeight="1" x14ac:dyDescent="0.45">
      <c r="A532" s="140"/>
      <c r="B532" s="152"/>
      <c r="C532" s="67">
        <v>529</v>
      </c>
      <c r="D532" s="78" t="s">
        <v>1028</v>
      </c>
      <c r="E532" s="107" t="s">
        <v>1029</v>
      </c>
      <c r="F532" s="52" t="s">
        <v>419</v>
      </c>
      <c r="G532" s="52" t="s">
        <v>157</v>
      </c>
      <c r="H532" s="96">
        <v>290.52999999999997</v>
      </c>
      <c r="I532" s="32"/>
      <c r="J532" s="38">
        <f>I532-(SUM(L532:AA532))</f>
        <v>0</v>
      </c>
      <c r="K532" s="39" t="str">
        <f t="shared" si="8"/>
        <v>OK</v>
      </c>
      <c r="L532" s="128"/>
      <c r="M532" s="128"/>
      <c r="N532" s="128"/>
      <c r="O532" s="128"/>
      <c r="P532" s="128"/>
      <c r="Q532" s="128"/>
      <c r="R532" s="128"/>
      <c r="S532" s="128"/>
      <c r="T532" s="128"/>
      <c r="U532" s="128"/>
      <c r="V532" s="46"/>
      <c r="W532" s="46"/>
      <c r="X532" s="46"/>
      <c r="Y532" s="46"/>
      <c r="Z532" s="46"/>
      <c r="AA532" s="46"/>
    </row>
    <row r="533" spans="1:27" ht="39.950000000000003" customHeight="1" x14ac:dyDescent="0.45">
      <c r="A533" s="140"/>
      <c r="B533" s="152"/>
      <c r="C533" s="67">
        <v>530</v>
      </c>
      <c r="D533" s="78" t="s">
        <v>1030</v>
      </c>
      <c r="E533" s="107" t="s">
        <v>1029</v>
      </c>
      <c r="F533" s="52" t="s">
        <v>419</v>
      </c>
      <c r="G533" s="52" t="s">
        <v>157</v>
      </c>
      <c r="H533" s="96">
        <v>290.52999999999997</v>
      </c>
      <c r="I533" s="32"/>
      <c r="J533" s="38">
        <f>I533-(SUM(L533:AA533))</f>
        <v>0</v>
      </c>
      <c r="K533" s="39" t="str">
        <f t="shared" si="8"/>
        <v>OK</v>
      </c>
      <c r="L533" s="128"/>
      <c r="M533" s="128"/>
      <c r="N533" s="128"/>
      <c r="O533" s="128"/>
      <c r="P533" s="128"/>
      <c r="Q533" s="128"/>
      <c r="R533" s="128"/>
      <c r="S533" s="128"/>
      <c r="T533" s="128"/>
      <c r="U533" s="128"/>
      <c r="V533" s="46"/>
      <c r="W533" s="46"/>
      <c r="X533" s="46"/>
      <c r="Y533" s="46"/>
      <c r="Z533" s="46"/>
      <c r="AA533" s="46"/>
    </row>
    <row r="534" spans="1:27" ht="39.950000000000003" customHeight="1" x14ac:dyDescent="0.45">
      <c r="A534" s="140"/>
      <c r="B534" s="152"/>
      <c r="C534" s="67">
        <v>531</v>
      </c>
      <c r="D534" s="78" t="s">
        <v>1031</v>
      </c>
      <c r="E534" s="107" t="s">
        <v>1032</v>
      </c>
      <c r="F534" s="52" t="s">
        <v>35</v>
      </c>
      <c r="G534" s="52" t="s">
        <v>157</v>
      </c>
      <c r="H534" s="96">
        <v>2.25</v>
      </c>
      <c r="I534" s="32"/>
      <c r="J534" s="38">
        <f>I534-(SUM(L534:AA534))</f>
        <v>0</v>
      </c>
      <c r="K534" s="39" t="str">
        <f t="shared" si="8"/>
        <v>OK</v>
      </c>
      <c r="L534" s="128"/>
      <c r="M534" s="128"/>
      <c r="N534" s="128"/>
      <c r="O534" s="128"/>
      <c r="P534" s="128"/>
      <c r="Q534" s="128"/>
      <c r="R534" s="128"/>
      <c r="S534" s="128"/>
      <c r="T534" s="128"/>
      <c r="U534" s="128"/>
      <c r="V534" s="46"/>
      <c r="W534" s="46"/>
      <c r="X534" s="46"/>
      <c r="Y534" s="46"/>
      <c r="Z534" s="46"/>
      <c r="AA534" s="46"/>
    </row>
    <row r="535" spans="1:27" ht="39.950000000000003" customHeight="1" x14ac:dyDescent="0.45">
      <c r="A535" s="140"/>
      <c r="B535" s="152"/>
      <c r="C535" s="68">
        <v>532</v>
      </c>
      <c r="D535" s="88" t="s">
        <v>1033</v>
      </c>
      <c r="E535" s="107" t="s">
        <v>1004</v>
      </c>
      <c r="F535" s="52" t="s">
        <v>228</v>
      </c>
      <c r="G535" s="52" t="s">
        <v>157</v>
      </c>
      <c r="H535" s="96">
        <v>2.69</v>
      </c>
      <c r="I535" s="32"/>
      <c r="J535" s="38">
        <f>I535-(SUM(L535:AA535))</f>
        <v>0</v>
      </c>
      <c r="K535" s="39" t="str">
        <f t="shared" si="8"/>
        <v>OK</v>
      </c>
      <c r="L535" s="128"/>
      <c r="M535" s="128"/>
      <c r="N535" s="128"/>
      <c r="O535" s="128"/>
      <c r="P535" s="128"/>
      <c r="Q535" s="128"/>
      <c r="R535" s="128"/>
      <c r="S535" s="128"/>
      <c r="T535" s="128"/>
      <c r="U535" s="128"/>
      <c r="V535" s="46"/>
      <c r="W535" s="46"/>
      <c r="X535" s="46"/>
      <c r="Y535" s="46"/>
      <c r="Z535" s="46"/>
      <c r="AA535" s="46"/>
    </row>
    <row r="536" spans="1:27" ht="39.950000000000003" customHeight="1" x14ac:dyDescent="0.45">
      <c r="A536" s="140"/>
      <c r="B536" s="152"/>
      <c r="C536" s="68">
        <v>533</v>
      </c>
      <c r="D536" s="78" t="s">
        <v>1034</v>
      </c>
      <c r="E536" s="107" t="s">
        <v>1004</v>
      </c>
      <c r="F536" s="51" t="s">
        <v>99</v>
      </c>
      <c r="G536" s="52" t="s">
        <v>157</v>
      </c>
      <c r="H536" s="96">
        <v>154.88</v>
      </c>
      <c r="I536" s="32">
        <v>1</v>
      </c>
      <c r="J536" s="38">
        <f>I536-(SUM(L536:AA536))</f>
        <v>0</v>
      </c>
      <c r="K536" s="39" t="str">
        <f t="shared" si="8"/>
        <v>OK</v>
      </c>
      <c r="L536" s="128"/>
      <c r="M536" s="128"/>
      <c r="N536" s="128"/>
      <c r="O536" s="128"/>
      <c r="P536" s="128"/>
      <c r="Q536" s="128"/>
      <c r="R536" s="128"/>
      <c r="S536" s="128">
        <v>1</v>
      </c>
      <c r="T536" s="128">
        <v>1</v>
      </c>
      <c r="U536" s="128"/>
      <c r="V536" s="46"/>
      <c r="W536" s="197">
        <v>-1</v>
      </c>
      <c r="X536" s="46"/>
      <c r="Y536" s="46"/>
      <c r="Z536" s="46"/>
      <c r="AA536" s="46"/>
    </row>
    <row r="537" spans="1:27" ht="39.950000000000003" customHeight="1" x14ac:dyDescent="0.45">
      <c r="A537" s="140"/>
      <c r="B537" s="152"/>
      <c r="C537" s="67">
        <v>534</v>
      </c>
      <c r="D537" s="78" t="s">
        <v>1035</v>
      </c>
      <c r="E537" s="110" t="s">
        <v>1036</v>
      </c>
      <c r="F537" s="52" t="s">
        <v>35</v>
      </c>
      <c r="G537" s="52" t="s">
        <v>157</v>
      </c>
      <c r="H537" s="96">
        <v>3.37</v>
      </c>
      <c r="I537" s="32"/>
      <c r="J537" s="38">
        <f>I537-(SUM(L537:AA537))</f>
        <v>0</v>
      </c>
      <c r="K537" s="39" t="str">
        <f t="shared" si="8"/>
        <v>OK</v>
      </c>
      <c r="L537" s="128"/>
      <c r="M537" s="128"/>
      <c r="N537" s="128"/>
      <c r="O537" s="128"/>
      <c r="P537" s="128"/>
      <c r="Q537" s="128"/>
      <c r="R537" s="128"/>
      <c r="S537" s="128"/>
      <c r="T537" s="128"/>
      <c r="U537" s="128"/>
      <c r="V537" s="46"/>
      <c r="W537" s="46"/>
      <c r="X537" s="46"/>
      <c r="Y537" s="46"/>
      <c r="Z537" s="46"/>
      <c r="AA537" s="46"/>
    </row>
    <row r="538" spans="1:27" ht="39.950000000000003" customHeight="1" x14ac:dyDescent="0.45">
      <c r="A538" s="140"/>
      <c r="B538" s="152"/>
      <c r="C538" s="68">
        <v>535</v>
      </c>
      <c r="D538" s="85" t="s">
        <v>1037</v>
      </c>
      <c r="E538" s="110" t="s">
        <v>1038</v>
      </c>
      <c r="F538" s="51" t="s">
        <v>35</v>
      </c>
      <c r="G538" s="52" t="s">
        <v>157</v>
      </c>
      <c r="H538" s="96">
        <v>17.14</v>
      </c>
      <c r="I538" s="32"/>
      <c r="J538" s="38">
        <f>I538-(SUM(L538:AA538))</f>
        <v>0</v>
      </c>
      <c r="K538" s="39" t="str">
        <f t="shared" si="8"/>
        <v>OK</v>
      </c>
      <c r="L538" s="128"/>
      <c r="M538" s="128"/>
      <c r="N538" s="128"/>
      <c r="O538" s="128"/>
      <c r="P538" s="128"/>
      <c r="Q538" s="128"/>
      <c r="R538" s="128"/>
      <c r="S538" s="128"/>
      <c r="T538" s="128"/>
      <c r="U538" s="128"/>
      <c r="V538" s="46"/>
      <c r="W538" s="46"/>
      <c r="X538" s="46"/>
      <c r="Y538" s="46"/>
      <c r="Z538" s="46"/>
      <c r="AA538" s="46"/>
    </row>
    <row r="539" spans="1:27" ht="39.950000000000003" customHeight="1" x14ac:dyDescent="0.45">
      <c r="A539" s="140"/>
      <c r="B539" s="152"/>
      <c r="C539" s="68">
        <v>536</v>
      </c>
      <c r="D539" s="78" t="s">
        <v>1039</v>
      </c>
      <c r="E539" s="110" t="s">
        <v>1040</v>
      </c>
      <c r="F539" s="51" t="s">
        <v>99</v>
      </c>
      <c r="G539" s="52" t="s">
        <v>157</v>
      </c>
      <c r="H539" s="96">
        <v>16.02</v>
      </c>
      <c r="I539" s="32">
        <v>4</v>
      </c>
      <c r="J539" s="38">
        <f>I539-(SUM(L539:AA539))</f>
        <v>0</v>
      </c>
      <c r="K539" s="39" t="str">
        <f t="shared" si="8"/>
        <v>OK</v>
      </c>
      <c r="L539" s="128"/>
      <c r="M539" s="128"/>
      <c r="N539" s="128"/>
      <c r="O539" s="128"/>
      <c r="P539" s="128"/>
      <c r="Q539" s="128"/>
      <c r="R539" s="128"/>
      <c r="S539" s="128">
        <v>4</v>
      </c>
      <c r="T539" s="128">
        <v>4</v>
      </c>
      <c r="U539" s="128"/>
      <c r="V539" s="46"/>
      <c r="W539" s="197">
        <v>-4</v>
      </c>
      <c r="X539" s="46"/>
      <c r="Y539" s="46"/>
      <c r="Z539" s="46"/>
      <c r="AA539" s="46"/>
    </row>
    <row r="540" spans="1:27" ht="39.950000000000003" customHeight="1" x14ac:dyDescent="0.45">
      <c r="A540" s="140"/>
      <c r="B540" s="152"/>
      <c r="C540" s="68">
        <v>537</v>
      </c>
      <c r="D540" s="78" t="s">
        <v>1041</v>
      </c>
      <c r="E540" s="107" t="s">
        <v>1042</v>
      </c>
      <c r="F540" s="52" t="s">
        <v>4</v>
      </c>
      <c r="G540" s="52" t="s">
        <v>157</v>
      </c>
      <c r="H540" s="96">
        <v>10.27</v>
      </c>
      <c r="I540" s="32">
        <v>4</v>
      </c>
      <c r="J540" s="38">
        <f>I540-(SUM(L540:AA540))</f>
        <v>0</v>
      </c>
      <c r="K540" s="39" t="str">
        <f t="shared" si="8"/>
        <v>OK</v>
      </c>
      <c r="L540" s="128"/>
      <c r="M540" s="128"/>
      <c r="N540" s="128"/>
      <c r="O540" s="128"/>
      <c r="P540" s="128"/>
      <c r="Q540" s="128"/>
      <c r="R540" s="128"/>
      <c r="S540" s="128">
        <v>4</v>
      </c>
      <c r="T540" s="128">
        <v>4</v>
      </c>
      <c r="U540" s="128"/>
      <c r="V540" s="46"/>
      <c r="W540" s="197">
        <v>-4</v>
      </c>
      <c r="X540" s="46"/>
      <c r="Y540" s="46"/>
      <c r="Z540" s="46"/>
      <c r="AA540" s="46"/>
    </row>
    <row r="541" spans="1:27" ht="39.950000000000003" customHeight="1" x14ac:dyDescent="0.45">
      <c r="A541" s="140"/>
      <c r="B541" s="152"/>
      <c r="C541" s="67">
        <v>538</v>
      </c>
      <c r="D541" s="78" t="s">
        <v>1043</v>
      </c>
      <c r="E541" s="107" t="s">
        <v>1004</v>
      </c>
      <c r="F541" s="51" t="s">
        <v>434</v>
      </c>
      <c r="G541" s="52" t="s">
        <v>40</v>
      </c>
      <c r="H541" s="96">
        <v>90.61</v>
      </c>
      <c r="I541" s="32"/>
      <c r="J541" s="38">
        <f>I541-(SUM(L541:AA541))</f>
        <v>0</v>
      </c>
      <c r="K541" s="39" t="str">
        <f t="shared" si="8"/>
        <v>OK</v>
      </c>
      <c r="L541" s="128"/>
      <c r="M541" s="128"/>
      <c r="N541" s="128"/>
      <c r="O541" s="128"/>
      <c r="P541" s="128"/>
      <c r="Q541" s="128"/>
      <c r="R541" s="128"/>
      <c r="S541" s="128"/>
      <c r="T541" s="128"/>
      <c r="U541" s="128"/>
      <c r="V541" s="46"/>
      <c r="W541" s="46"/>
      <c r="X541" s="46"/>
      <c r="Y541" s="46"/>
      <c r="Z541" s="46"/>
      <c r="AA541" s="46"/>
    </row>
    <row r="542" spans="1:27" ht="39.950000000000003" customHeight="1" x14ac:dyDescent="0.45">
      <c r="A542" s="140"/>
      <c r="B542" s="152"/>
      <c r="C542" s="68">
        <v>539</v>
      </c>
      <c r="D542" s="78" t="s">
        <v>1044</v>
      </c>
      <c r="E542" s="107" t="s">
        <v>1004</v>
      </c>
      <c r="F542" s="51" t="s">
        <v>406</v>
      </c>
      <c r="G542" s="52" t="s">
        <v>157</v>
      </c>
      <c r="H542" s="96">
        <v>67.16</v>
      </c>
      <c r="I542" s="32">
        <v>1</v>
      </c>
      <c r="J542" s="38">
        <f>I542-(SUM(L542:AA542))</f>
        <v>0</v>
      </c>
      <c r="K542" s="39" t="str">
        <f t="shared" si="8"/>
        <v>OK</v>
      </c>
      <c r="L542" s="128"/>
      <c r="M542" s="128"/>
      <c r="N542" s="128"/>
      <c r="O542" s="128"/>
      <c r="P542" s="128"/>
      <c r="Q542" s="128"/>
      <c r="R542" s="128"/>
      <c r="S542" s="128">
        <v>1</v>
      </c>
      <c r="T542" s="128">
        <v>1</v>
      </c>
      <c r="U542" s="128"/>
      <c r="V542" s="46"/>
      <c r="W542" s="197">
        <v>-1</v>
      </c>
      <c r="X542" s="46"/>
      <c r="Y542" s="46"/>
      <c r="Z542" s="46"/>
      <c r="AA542" s="46"/>
    </row>
    <row r="543" spans="1:27" ht="39.950000000000003" customHeight="1" x14ac:dyDescent="0.45">
      <c r="A543" s="140"/>
      <c r="B543" s="152"/>
      <c r="C543" s="68">
        <v>540</v>
      </c>
      <c r="D543" s="78" t="s">
        <v>1045</v>
      </c>
      <c r="E543" s="107" t="s">
        <v>1046</v>
      </c>
      <c r="F543" s="51" t="s">
        <v>99</v>
      </c>
      <c r="G543" s="52" t="s">
        <v>1027</v>
      </c>
      <c r="H543" s="96">
        <v>543.07000000000005</v>
      </c>
      <c r="I543" s="32">
        <v>1</v>
      </c>
      <c r="J543" s="38">
        <f>I543-(SUM(L543:AA543))</f>
        <v>0</v>
      </c>
      <c r="K543" s="39" t="str">
        <f t="shared" si="8"/>
        <v>OK</v>
      </c>
      <c r="L543" s="128"/>
      <c r="M543" s="128"/>
      <c r="N543" s="128"/>
      <c r="O543" s="128"/>
      <c r="P543" s="128"/>
      <c r="Q543" s="128"/>
      <c r="R543" s="128"/>
      <c r="S543" s="128">
        <v>1</v>
      </c>
      <c r="T543" s="128">
        <v>1</v>
      </c>
      <c r="U543" s="128"/>
      <c r="V543" s="46"/>
      <c r="W543" s="197">
        <v>-1</v>
      </c>
      <c r="X543" s="46"/>
      <c r="Y543" s="46"/>
      <c r="Z543" s="46"/>
      <c r="AA543" s="46"/>
    </row>
    <row r="544" spans="1:27" ht="39.950000000000003" customHeight="1" x14ac:dyDescent="0.45">
      <c r="A544" s="140"/>
      <c r="B544" s="152"/>
      <c r="C544" s="67">
        <v>541</v>
      </c>
      <c r="D544" s="78" t="s">
        <v>1047</v>
      </c>
      <c r="E544" s="107" t="s">
        <v>1048</v>
      </c>
      <c r="F544" s="51" t="s">
        <v>35</v>
      </c>
      <c r="G544" s="52" t="s">
        <v>157</v>
      </c>
      <c r="H544" s="96">
        <v>35.81</v>
      </c>
      <c r="I544" s="32"/>
      <c r="J544" s="38">
        <f>I544-(SUM(L544:AA544))</f>
        <v>0</v>
      </c>
      <c r="K544" s="39" t="str">
        <f t="shared" si="8"/>
        <v>OK</v>
      </c>
      <c r="L544" s="128"/>
      <c r="M544" s="128"/>
      <c r="N544" s="128"/>
      <c r="O544" s="128"/>
      <c r="P544" s="128"/>
      <c r="Q544" s="128"/>
      <c r="R544" s="128"/>
      <c r="S544" s="128"/>
      <c r="T544" s="128"/>
      <c r="U544" s="128"/>
      <c r="V544" s="46"/>
      <c r="W544" s="46"/>
      <c r="X544" s="46"/>
      <c r="Y544" s="46"/>
      <c r="Z544" s="46"/>
      <c r="AA544" s="46"/>
    </row>
    <row r="545" spans="1:27" ht="39.950000000000003" customHeight="1" x14ac:dyDescent="0.45">
      <c r="A545" s="140"/>
      <c r="B545" s="152"/>
      <c r="C545" s="68">
        <v>542</v>
      </c>
      <c r="D545" s="78" t="s">
        <v>1194</v>
      </c>
      <c r="E545" s="110" t="s">
        <v>1049</v>
      </c>
      <c r="F545" s="52" t="s">
        <v>99</v>
      </c>
      <c r="G545" s="52" t="s">
        <v>1027</v>
      </c>
      <c r="H545" s="96">
        <v>1317.98</v>
      </c>
      <c r="I545" s="32"/>
      <c r="J545" s="38">
        <f>I545-(SUM(L545:AA545))</f>
        <v>0</v>
      </c>
      <c r="K545" s="39" t="str">
        <f t="shared" si="8"/>
        <v>OK</v>
      </c>
      <c r="L545" s="128"/>
      <c r="M545" s="128"/>
      <c r="N545" s="128"/>
      <c r="O545" s="128"/>
      <c r="P545" s="128"/>
      <c r="Q545" s="128"/>
      <c r="R545" s="128"/>
      <c r="S545" s="128"/>
      <c r="T545" s="128"/>
      <c r="U545" s="128"/>
      <c r="V545" s="46"/>
      <c r="W545" s="46"/>
      <c r="X545" s="46"/>
      <c r="Y545" s="46"/>
      <c r="Z545" s="46"/>
      <c r="AA545" s="46"/>
    </row>
    <row r="546" spans="1:27" ht="39.950000000000003" customHeight="1" x14ac:dyDescent="0.45">
      <c r="A546" s="140"/>
      <c r="B546" s="152"/>
      <c r="C546" s="68">
        <v>543</v>
      </c>
      <c r="D546" s="85" t="s">
        <v>1050</v>
      </c>
      <c r="E546" s="107" t="s">
        <v>1051</v>
      </c>
      <c r="F546" s="51" t="s">
        <v>35</v>
      </c>
      <c r="G546" s="52" t="s">
        <v>1027</v>
      </c>
      <c r="H546" s="96">
        <v>373.73</v>
      </c>
      <c r="I546" s="32"/>
      <c r="J546" s="38">
        <f>I546-(SUM(L546:AA546))</f>
        <v>0</v>
      </c>
      <c r="K546" s="39" t="str">
        <f t="shared" si="8"/>
        <v>OK</v>
      </c>
      <c r="L546" s="128"/>
      <c r="M546" s="128"/>
      <c r="N546" s="128"/>
      <c r="O546" s="128"/>
      <c r="P546" s="128"/>
      <c r="Q546" s="128"/>
      <c r="R546" s="128"/>
      <c r="S546" s="128"/>
      <c r="T546" s="128"/>
      <c r="U546" s="128"/>
      <c r="V546" s="46"/>
      <c r="W546" s="46"/>
      <c r="X546" s="46"/>
      <c r="Y546" s="46"/>
      <c r="Z546" s="46"/>
      <c r="AA546" s="46"/>
    </row>
    <row r="547" spans="1:27" ht="39.950000000000003" customHeight="1" x14ac:dyDescent="0.45">
      <c r="A547" s="140"/>
      <c r="B547" s="152"/>
      <c r="C547" s="68">
        <v>544</v>
      </c>
      <c r="D547" s="78" t="s">
        <v>1052</v>
      </c>
      <c r="E547" s="107" t="s">
        <v>1053</v>
      </c>
      <c r="F547" s="51" t="s">
        <v>99</v>
      </c>
      <c r="G547" s="52" t="s">
        <v>1027</v>
      </c>
      <c r="H547" s="96">
        <v>412.12</v>
      </c>
      <c r="I547" s="32">
        <v>1</v>
      </c>
      <c r="J547" s="38">
        <f>I547-(SUM(L547:AA547))</f>
        <v>0</v>
      </c>
      <c r="K547" s="39" t="str">
        <f t="shared" si="8"/>
        <v>OK</v>
      </c>
      <c r="L547" s="128"/>
      <c r="M547" s="128"/>
      <c r="N547" s="128"/>
      <c r="O547" s="128"/>
      <c r="P547" s="128"/>
      <c r="Q547" s="128"/>
      <c r="R547" s="128"/>
      <c r="S547" s="128">
        <v>1</v>
      </c>
      <c r="T547" s="128">
        <v>1</v>
      </c>
      <c r="U547" s="128"/>
      <c r="V547" s="46"/>
      <c r="W547" s="197">
        <v>-1</v>
      </c>
      <c r="X547" s="46"/>
      <c r="Y547" s="46"/>
      <c r="Z547" s="46"/>
      <c r="AA547" s="46"/>
    </row>
    <row r="548" spans="1:27" ht="39.950000000000003" customHeight="1" x14ac:dyDescent="0.45">
      <c r="A548" s="140"/>
      <c r="B548" s="152"/>
      <c r="C548" s="68">
        <v>545</v>
      </c>
      <c r="D548" s="78" t="s">
        <v>1195</v>
      </c>
      <c r="E548" s="107" t="s">
        <v>1054</v>
      </c>
      <c r="F548" s="52" t="s">
        <v>99</v>
      </c>
      <c r="G548" s="52" t="s">
        <v>1027</v>
      </c>
      <c r="H548" s="96">
        <v>726.26</v>
      </c>
      <c r="I548" s="32"/>
      <c r="J548" s="38">
        <f>I548-(SUM(L548:AA548))</f>
        <v>0</v>
      </c>
      <c r="K548" s="39" t="str">
        <f t="shared" si="8"/>
        <v>OK</v>
      </c>
      <c r="L548" s="128"/>
      <c r="M548" s="128"/>
      <c r="N548" s="128"/>
      <c r="O548" s="128"/>
      <c r="P548" s="128"/>
      <c r="Q548" s="128"/>
      <c r="R548" s="128"/>
      <c r="S548" s="128"/>
      <c r="T548" s="128"/>
      <c r="U548" s="128"/>
      <c r="V548" s="46"/>
      <c r="W548" s="46"/>
      <c r="X548" s="46"/>
      <c r="Y548" s="46"/>
      <c r="Z548" s="46"/>
      <c r="AA548" s="46"/>
    </row>
    <row r="549" spans="1:27" ht="39.950000000000003" customHeight="1" x14ac:dyDescent="0.45">
      <c r="A549" s="140"/>
      <c r="B549" s="152"/>
      <c r="C549" s="67">
        <v>546</v>
      </c>
      <c r="D549" s="78" t="s">
        <v>1055</v>
      </c>
      <c r="E549" s="110" t="s">
        <v>1056</v>
      </c>
      <c r="F549" s="52" t="s">
        <v>35</v>
      </c>
      <c r="G549" s="52" t="s">
        <v>1027</v>
      </c>
      <c r="H549" s="96">
        <v>393.61</v>
      </c>
      <c r="I549" s="32"/>
      <c r="J549" s="38">
        <f>I549-(SUM(L549:AA549))</f>
        <v>0</v>
      </c>
      <c r="K549" s="39" t="str">
        <f t="shared" si="8"/>
        <v>OK</v>
      </c>
      <c r="L549" s="128"/>
      <c r="M549" s="128"/>
      <c r="N549" s="128"/>
      <c r="O549" s="128"/>
      <c r="P549" s="128"/>
      <c r="Q549" s="128"/>
      <c r="R549" s="128"/>
      <c r="S549" s="128"/>
      <c r="T549" s="128"/>
      <c r="U549" s="128"/>
      <c r="V549" s="46"/>
      <c r="W549" s="46"/>
      <c r="X549" s="46"/>
      <c r="Y549" s="46"/>
      <c r="Z549" s="46"/>
      <c r="AA549" s="46"/>
    </row>
    <row r="550" spans="1:27" ht="39.950000000000003" customHeight="1" x14ac:dyDescent="0.45">
      <c r="A550" s="140"/>
      <c r="B550" s="152"/>
      <c r="C550" s="68">
        <v>547</v>
      </c>
      <c r="D550" s="78" t="s">
        <v>1057</v>
      </c>
      <c r="E550" s="107" t="s">
        <v>1058</v>
      </c>
      <c r="F550" s="51" t="s">
        <v>99</v>
      </c>
      <c r="G550" s="52" t="s">
        <v>1027</v>
      </c>
      <c r="H550" s="96">
        <v>202.29</v>
      </c>
      <c r="I550" s="32">
        <v>1</v>
      </c>
      <c r="J550" s="38">
        <f>I550-(SUM(L550:AA550))</f>
        <v>0</v>
      </c>
      <c r="K550" s="39" t="str">
        <f t="shared" si="8"/>
        <v>OK</v>
      </c>
      <c r="L550" s="128"/>
      <c r="M550" s="128"/>
      <c r="N550" s="128"/>
      <c r="O550" s="128"/>
      <c r="P550" s="128"/>
      <c r="Q550" s="128"/>
      <c r="R550" s="128"/>
      <c r="S550" s="128">
        <v>1</v>
      </c>
      <c r="T550" s="128">
        <v>1</v>
      </c>
      <c r="U550" s="128"/>
      <c r="V550" s="46"/>
      <c r="W550" s="197">
        <v>-1</v>
      </c>
      <c r="X550" s="46"/>
      <c r="Y550" s="46"/>
      <c r="Z550" s="46"/>
      <c r="AA550" s="46"/>
    </row>
    <row r="551" spans="1:27" ht="39.950000000000003" customHeight="1" x14ac:dyDescent="0.45">
      <c r="A551" s="140"/>
      <c r="B551" s="152"/>
      <c r="C551" s="67">
        <v>548</v>
      </c>
      <c r="D551" s="78" t="s">
        <v>1059</v>
      </c>
      <c r="E551" s="110" t="s">
        <v>1060</v>
      </c>
      <c r="F551" s="52" t="s">
        <v>35</v>
      </c>
      <c r="G551" s="52" t="s">
        <v>157</v>
      </c>
      <c r="H551" s="96">
        <v>259.04000000000002</v>
      </c>
      <c r="I551" s="32"/>
      <c r="J551" s="38">
        <f>I551-(SUM(L551:AA551))</f>
        <v>0</v>
      </c>
      <c r="K551" s="39" t="str">
        <f t="shared" si="8"/>
        <v>OK</v>
      </c>
      <c r="L551" s="128"/>
      <c r="M551" s="128"/>
      <c r="N551" s="128"/>
      <c r="O551" s="128"/>
      <c r="P551" s="128"/>
      <c r="Q551" s="128"/>
      <c r="R551" s="128"/>
      <c r="S551" s="128"/>
      <c r="T551" s="128"/>
      <c r="U551" s="128"/>
      <c r="V551" s="46"/>
      <c r="W551" s="46"/>
      <c r="X551" s="46"/>
      <c r="Y551" s="46"/>
      <c r="Z551" s="46"/>
      <c r="AA551" s="46"/>
    </row>
    <row r="552" spans="1:27" ht="39.950000000000003" customHeight="1" x14ac:dyDescent="0.45">
      <c r="A552" s="140"/>
      <c r="B552" s="152"/>
      <c r="C552" s="68">
        <v>549</v>
      </c>
      <c r="D552" s="85" t="s">
        <v>1061</v>
      </c>
      <c r="E552" s="107" t="s">
        <v>1062</v>
      </c>
      <c r="F552" s="51" t="s">
        <v>35</v>
      </c>
      <c r="G552" s="52" t="s">
        <v>1027</v>
      </c>
      <c r="H552" s="96">
        <v>861.2</v>
      </c>
      <c r="I552" s="32"/>
      <c r="J552" s="38">
        <f>I552-(SUM(L552:AA552))</f>
        <v>0</v>
      </c>
      <c r="K552" s="39" t="str">
        <f t="shared" si="8"/>
        <v>OK</v>
      </c>
      <c r="L552" s="128"/>
      <c r="M552" s="128"/>
      <c r="N552" s="128"/>
      <c r="O552" s="128"/>
      <c r="P552" s="128"/>
      <c r="Q552" s="128"/>
      <c r="R552" s="128"/>
      <c r="S552" s="128"/>
      <c r="T552" s="128"/>
      <c r="U552" s="128"/>
      <c r="V552" s="46"/>
      <c r="W552" s="46"/>
      <c r="X552" s="46"/>
      <c r="Y552" s="46"/>
      <c r="Z552" s="46"/>
      <c r="AA552" s="46"/>
    </row>
    <row r="553" spans="1:27" ht="39.950000000000003" customHeight="1" x14ac:dyDescent="0.45">
      <c r="A553" s="140"/>
      <c r="B553" s="152"/>
      <c r="C553" s="68">
        <v>550</v>
      </c>
      <c r="D553" s="78" t="s">
        <v>1196</v>
      </c>
      <c r="E553" s="110" t="s">
        <v>1063</v>
      </c>
      <c r="F553" s="52" t="s">
        <v>99</v>
      </c>
      <c r="G553" s="52" t="s">
        <v>1027</v>
      </c>
      <c r="H553" s="96">
        <v>2698.17</v>
      </c>
      <c r="I553" s="32"/>
      <c r="J553" s="38">
        <f>I553-(SUM(L553:AA553))</f>
        <v>0</v>
      </c>
      <c r="K553" s="39" t="str">
        <f t="shared" si="8"/>
        <v>OK</v>
      </c>
      <c r="L553" s="128"/>
      <c r="M553" s="128"/>
      <c r="N553" s="128"/>
      <c r="O553" s="128"/>
      <c r="P553" s="128"/>
      <c r="Q553" s="128"/>
      <c r="R553" s="128"/>
      <c r="S553" s="128"/>
      <c r="T553" s="128"/>
      <c r="U553" s="128"/>
      <c r="V553" s="46"/>
      <c r="W553" s="46"/>
      <c r="X553" s="46"/>
      <c r="Y553" s="46"/>
      <c r="Z553" s="46"/>
      <c r="AA553" s="46"/>
    </row>
    <row r="554" spans="1:27" ht="39.950000000000003" customHeight="1" x14ac:dyDescent="0.45">
      <c r="A554" s="140"/>
      <c r="B554" s="152"/>
      <c r="C554" s="68">
        <v>551</v>
      </c>
      <c r="D554" s="78" t="s">
        <v>1064</v>
      </c>
      <c r="E554" s="107" t="s">
        <v>1065</v>
      </c>
      <c r="F554" s="51" t="s">
        <v>99</v>
      </c>
      <c r="G554" s="52" t="s">
        <v>1027</v>
      </c>
      <c r="H554" s="96">
        <v>265.95999999999998</v>
      </c>
      <c r="I554" s="32">
        <f>1-1</f>
        <v>0</v>
      </c>
      <c r="J554" s="38">
        <f>I554-(SUM(L554:AA554))</f>
        <v>0</v>
      </c>
      <c r="K554" s="39" t="str">
        <f t="shared" si="8"/>
        <v>OK</v>
      </c>
      <c r="L554" s="128"/>
      <c r="M554" s="128"/>
      <c r="N554" s="128"/>
      <c r="O554" s="128"/>
      <c r="P554" s="128"/>
      <c r="Q554" s="128"/>
      <c r="R554" s="128"/>
      <c r="S554" s="128"/>
      <c r="T554" s="128"/>
      <c r="U554" s="128"/>
      <c r="V554" s="46"/>
      <c r="W554" s="46"/>
      <c r="X554" s="46"/>
      <c r="Y554" s="46"/>
      <c r="Z554" s="46"/>
      <c r="AA554" s="46"/>
    </row>
    <row r="555" spans="1:27" ht="39.950000000000003" customHeight="1" x14ac:dyDescent="0.45">
      <c r="A555" s="140"/>
      <c r="B555" s="152"/>
      <c r="C555" s="67">
        <v>552</v>
      </c>
      <c r="D555" s="78" t="s">
        <v>1066</v>
      </c>
      <c r="E555" s="107" t="s">
        <v>1067</v>
      </c>
      <c r="F555" s="51" t="s">
        <v>35</v>
      </c>
      <c r="G555" s="52" t="s">
        <v>40</v>
      </c>
      <c r="H555" s="96">
        <v>78.099999999999994</v>
      </c>
      <c r="I555" s="32"/>
      <c r="J555" s="38">
        <f>I555-(SUM(L555:AA555))</f>
        <v>0</v>
      </c>
      <c r="K555" s="39" t="str">
        <f t="shared" si="8"/>
        <v>OK</v>
      </c>
      <c r="L555" s="128"/>
      <c r="M555" s="128"/>
      <c r="N555" s="128"/>
      <c r="O555" s="128"/>
      <c r="P555" s="128"/>
      <c r="Q555" s="128"/>
      <c r="R555" s="128"/>
      <c r="S555" s="128"/>
      <c r="T555" s="128"/>
      <c r="U555" s="128"/>
      <c r="V555" s="46"/>
      <c r="W555" s="46"/>
      <c r="X555" s="46"/>
      <c r="Y555" s="46"/>
      <c r="Z555" s="46"/>
      <c r="AA555" s="46"/>
    </row>
    <row r="556" spans="1:27" ht="39.950000000000003" customHeight="1" x14ac:dyDescent="0.45">
      <c r="A556" s="140"/>
      <c r="B556" s="152"/>
      <c r="C556" s="68">
        <v>553</v>
      </c>
      <c r="D556" s="78" t="s">
        <v>1197</v>
      </c>
      <c r="E556" s="110" t="s">
        <v>1068</v>
      </c>
      <c r="F556" s="52" t="s">
        <v>99</v>
      </c>
      <c r="G556" s="52" t="s">
        <v>1027</v>
      </c>
      <c r="H556" s="96">
        <v>2643.37</v>
      </c>
      <c r="I556" s="32"/>
      <c r="J556" s="38">
        <f>I556-(SUM(L556:AA556))</f>
        <v>0</v>
      </c>
      <c r="K556" s="39" t="str">
        <f t="shared" si="8"/>
        <v>OK</v>
      </c>
      <c r="L556" s="128"/>
      <c r="M556" s="128"/>
      <c r="N556" s="128"/>
      <c r="O556" s="128"/>
      <c r="P556" s="128"/>
      <c r="Q556" s="128"/>
      <c r="R556" s="128"/>
      <c r="S556" s="128"/>
      <c r="T556" s="128"/>
      <c r="U556" s="128"/>
      <c r="V556" s="46"/>
      <c r="W556" s="46"/>
      <c r="X556" s="46"/>
      <c r="Y556" s="46"/>
      <c r="Z556" s="46"/>
      <c r="AA556" s="46"/>
    </row>
    <row r="557" spans="1:27" ht="39.950000000000003" customHeight="1" x14ac:dyDescent="0.45">
      <c r="A557" s="140"/>
      <c r="B557" s="152"/>
      <c r="C557" s="68">
        <v>554</v>
      </c>
      <c r="D557" s="78" t="s">
        <v>456</v>
      </c>
      <c r="E557" s="110" t="s">
        <v>1069</v>
      </c>
      <c r="F557" s="52" t="s">
        <v>528</v>
      </c>
      <c r="G557" s="52" t="s">
        <v>1027</v>
      </c>
      <c r="H557" s="96">
        <v>882.49</v>
      </c>
      <c r="I557" s="32"/>
      <c r="J557" s="38">
        <f>I557-(SUM(L557:AA557))</f>
        <v>0</v>
      </c>
      <c r="K557" s="39" t="str">
        <f t="shared" si="8"/>
        <v>OK</v>
      </c>
      <c r="L557" s="128"/>
      <c r="M557" s="128"/>
      <c r="N557" s="128"/>
      <c r="O557" s="128"/>
      <c r="P557" s="128"/>
      <c r="Q557" s="128"/>
      <c r="R557" s="128"/>
      <c r="S557" s="128"/>
      <c r="T557" s="128"/>
      <c r="U557" s="128"/>
      <c r="V557" s="46"/>
      <c r="W557" s="46"/>
      <c r="X557" s="46"/>
      <c r="Y557" s="46"/>
      <c r="Z557" s="46"/>
      <c r="AA557" s="46"/>
    </row>
    <row r="558" spans="1:27" ht="39.950000000000003" customHeight="1" x14ac:dyDescent="0.45">
      <c r="A558" s="140"/>
      <c r="B558" s="152"/>
      <c r="C558" s="68">
        <v>555</v>
      </c>
      <c r="D558" s="78" t="s">
        <v>1198</v>
      </c>
      <c r="E558" s="110" t="s">
        <v>1070</v>
      </c>
      <c r="F558" s="52" t="s">
        <v>99</v>
      </c>
      <c r="G558" s="52" t="s">
        <v>1027</v>
      </c>
      <c r="H558" s="96">
        <v>2332.63</v>
      </c>
      <c r="I558" s="32"/>
      <c r="J558" s="38">
        <f>I558-(SUM(L558:AA558))</f>
        <v>0</v>
      </c>
      <c r="K558" s="39" t="str">
        <f t="shared" si="8"/>
        <v>OK</v>
      </c>
      <c r="L558" s="128"/>
      <c r="M558" s="128"/>
      <c r="N558" s="128"/>
      <c r="O558" s="128"/>
      <c r="P558" s="128"/>
      <c r="Q558" s="128"/>
      <c r="R558" s="128"/>
      <c r="S558" s="128"/>
      <c r="T558" s="128"/>
      <c r="U558" s="128"/>
      <c r="V558" s="46"/>
      <c r="W558" s="46"/>
      <c r="X558" s="46"/>
      <c r="Y558" s="46"/>
      <c r="Z558" s="46"/>
      <c r="AA558" s="46"/>
    </row>
    <row r="559" spans="1:27" ht="39.950000000000003" customHeight="1" x14ac:dyDescent="0.45">
      <c r="A559" s="140"/>
      <c r="B559" s="152"/>
      <c r="C559" s="68">
        <v>556</v>
      </c>
      <c r="D559" s="78" t="s">
        <v>457</v>
      </c>
      <c r="E559" s="110" t="s">
        <v>1071</v>
      </c>
      <c r="F559" s="52" t="s">
        <v>528</v>
      </c>
      <c r="G559" s="52" t="s">
        <v>1027</v>
      </c>
      <c r="H559" s="96">
        <v>1038.6600000000001</v>
      </c>
      <c r="I559" s="32"/>
      <c r="J559" s="38">
        <f>I559-(SUM(L559:AA559))</f>
        <v>0</v>
      </c>
      <c r="K559" s="39" t="str">
        <f t="shared" si="8"/>
        <v>OK</v>
      </c>
      <c r="L559" s="128"/>
      <c r="M559" s="128"/>
      <c r="N559" s="128"/>
      <c r="O559" s="128"/>
      <c r="P559" s="128"/>
      <c r="Q559" s="128"/>
      <c r="R559" s="128"/>
      <c r="S559" s="128"/>
      <c r="T559" s="128"/>
      <c r="U559" s="128"/>
      <c r="V559" s="46"/>
      <c r="W559" s="46"/>
      <c r="X559" s="46"/>
      <c r="Y559" s="46"/>
      <c r="Z559" s="46"/>
      <c r="AA559" s="46"/>
    </row>
    <row r="560" spans="1:27" ht="39.950000000000003" customHeight="1" x14ac:dyDescent="0.45">
      <c r="A560" s="140"/>
      <c r="B560" s="152"/>
      <c r="C560" s="67">
        <v>557</v>
      </c>
      <c r="D560" s="78" t="s">
        <v>1072</v>
      </c>
      <c r="E560" s="110" t="s">
        <v>1073</v>
      </c>
      <c r="F560" s="52" t="s">
        <v>35</v>
      </c>
      <c r="G560" s="52" t="s">
        <v>1027</v>
      </c>
      <c r="H560" s="96">
        <v>397.5</v>
      </c>
      <c r="I560" s="32"/>
      <c r="J560" s="38">
        <f>I560-(SUM(L560:AA560))</f>
        <v>0</v>
      </c>
      <c r="K560" s="39" t="str">
        <f t="shared" si="8"/>
        <v>OK</v>
      </c>
      <c r="L560" s="128"/>
      <c r="M560" s="128"/>
      <c r="N560" s="128"/>
      <c r="O560" s="128"/>
      <c r="P560" s="128"/>
      <c r="Q560" s="128"/>
      <c r="R560" s="128"/>
      <c r="S560" s="128"/>
      <c r="T560" s="128"/>
      <c r="U560" s="128"/>
      <c r="V560" s="46"/>
      <c r="W560" s="46"/>
      <c r="X560" s="46"/>
      <c r="Y560" s="46"/>
      <c r="Z560" s="46"/>
      <c r="AA560" s="46"/>
    </row>
    <row r="561" spans="1:27" ht="39.950000000000003" customHeight="1" x14ac:dyDescent="0.45">
      <c r="A561" s="140"/>
      <c r="B561" s="152"/>
      <c r="C561" s="68">
        <v>558</v>
      </c>
      <c r="D561" s="85" t="s">
        <v>1074</v>
      </c>
      <c r="E561" s="107" t="s">
        <v>1075</v>
      </c>
      <c r="F561" s="51" t="s">
        <v>228</v>
      </c>
      <c r="G561" s="52" t="s">
        <v>1027</v>
      </c>
      <c r="H561" s="96">
        <v>3272.78</v>
      </c>
      <c r="I561" s="32"/>
      <c r="J561" s="38">
        <f>I561-(SUM(L561:AA561))</f>
        <v>0</v>
      </c>
      <c r="K561" s="39" t="str">
        <f t="shared" si="8"/>
        <v>OK</v>
      </c>
      <c r="L561" s="98"/>
      <c r="M561" s="98"/>
      <c r="N561" s="98"/>
      <c r="O561" s="98"/>
      <c r="P561" s="99"/>
      <c r="Q561" s="99"/>
      <c r="R561" s="99"/>
      <c r="S561" s="99"/>
      <c r="T561" s="99"/>
      <c r="U561" s="57"/>
      <c r="V561" s="46"/>
      <c r="W561" s="46"/>
      <c r="X561" s="46"/>
      <c r="Y561" s="46"/>
      <c r="Z561" s="46"/>
      <c r="AA561" s="46"/>
    </row>
    <row r="562" spans="1:27" ht="39.950000000000003" customHeight="1" x14ac:dyDescent="0.45">
      <c r="A562" s="140"/>
      <c r="B562" s="152"/>
      <c r="C562" s="68">
        <v>559</v>
      </c>
      <c r="D562" s="78" t="s">
        <v>1199</v>
      </c>
      <c r="E562" s="110" t="s">
        <v>1056</v>
      </c>
      <c r="F562" s="52" t="s">
        <v>99</v>
      </c>
      <c r="G562" s="52" t="s">
        <v>1027</v>
      </c>
      <c r="H562" s="96">
        <v>420.69</v>
      </c>
      <c r="I562" s="32"/>
      <c r="J562" s="38">
        <f>I562-(SUM(L562:AA562))</f>
        <v>0</v>
      </c>
      <c r="K562" s="39" t="str">
        <f t="shared" si="8"/>
        <v>OK</v>
      </c>
      <c r="L562" s="57"/>
      <c r="M562" s="57"/>
      <c r="N562" s="57"/>
      <c r="O562" s="57"/>
      <c r="P562" s="57"/>
      <c r="Q562" s="57"/>
      <c r="R562" s="57"/>
      <c r="S562" s="57"/>
      <c r="T562" s="57"/>
      <c r="U562" s="57"/>
      <c r="V562" s="46"/>
      <c r="W562" s="46"/>
      <c r="X562" s="46"/>
      <c r="Y562" s="46"/>
      <c r="Z562" s="46"/>
      <c r="AA562" s="46"/>
    </row>
    <row r="563" spans="1:27" ht="39.950000000000003" customHeight="1" x14ac:dyDescent="0.45">
      <c r="A563" s="140"/>
      <c r="B563" s="152"/>
      <c r="C563" s="68">
        <v>560</v>
      </c>
      <c r="D563" s="78" t="s">
        <v>1200</v>
      </c>
      <c r="E563" s="110" t="s">
        <v>1076</v>
      </c>
      <c r="F563" s="52" t="s">
        <v>99</v>
      </c>
      <c r="G563" s="52" t="s">
        <v>1027</v>
      </c>
      <c r="H563" s="96">
        <v>1848.19</v>
      </c>
      <c r="I563" s="32"/>
      <c r="J563" s="38">
        <f>I563-(SUM(L563:AA563))</f>
        <v>0</v>
      </c>
      <c r="K563" s="39" t="str">
        <f t="shared" si="8"/>
        <v>OK</v>
      </c>
      <c r="L563" s="57"/>
      <c r="M563" s="57"/>
      <c r="N563" s="57"/>
      <c r="O563" s="57"/>
      <c r="P563" s="57"/>
      <c r="Q563" s="57"/>
      <c r="R563" s="57"/>
      <c r="S563" s="57"/>
      <c r="T563" s="57"/>
      <c r="U563" s="57"/>
      <c r="V563" s="46"/>
      <c r="W563" s="46"/>
      <c r="X563" s="46"/>
      <c r="Y563" s="46"/>
      <c r="Z563" s="46"/>
      <c r="AA563" s="46"/>
    </row>
    <row r="564" spans="1:27" ht="39.950000000000003" customHeight="1" x14ac:dyDescent="0.45">
      <c r="A564" s="140"/>
      <c r="B564" s="152"/>
      <c r="C564" s="68">
        <v>561</v>
      </c>
      <c r="D564" s="85" t="s">
        <v>1077</v>
      </c>
      <c r="E564" s="107" t="s">
        <v>1076</v>
      </c>
      <c r="F564" s="51" t="s">
        <v>228</v>
      </c>
      <c r="G564" s="52" t="s">
        <v>1027</v>
      </c>
      <c r="H564" s="96">
        <v>1403.45</v>
      </c>
      <c r="I564" s="32"/>
      <c r="J564" s="38">
        <f>I564-(SUM(L564:AA564))</f>
        <v>0</v>
      </c>
      <c r="K564" s="39" t="str">
        <f t="shared" si="8"/>
        <v>OK</v>
      </c>
      <c r="L564" s="57"/>
      <c r="M564" s="57"/>
      <c r="N564" s="57"/>
      <c r="O564" s="57"/>
      <c r="P564" s="57"/>
      <c r="Q564" s="57"/>
      <c r="R564" s="57"/>
      <c r="S564" s="57"/>
      <c r="T564" s="57"/>
      <c r="U564" s="57"/>
      <c r="V564" s="46"/>
      <c r="W564" s="46"/>
      <c r="X564" s="46"/>
      <c r="Y564" s="46"/>
      <c r="Z564" s="46"/>
      <c r="AA564" s="46"/>
    </row>
    <row r="565" spans="1:27" ht="39.950000000000003" customHeight="1" x14ac:dyDescent="0.45">
      <c r="A565" s="141"/>
      <c r="B565" s="153"/>
      <c r="C565" s="67">
        <v>562</v>
      </c>
      <c r="D565" s="83" t="s">
        <v>503</v>
      </c>
      <c r="E565" s="107" t="s">
        <v>1078</v>
      </c>
      <c r="F565" s="51" t="s">
        <v>228</v>
      </c>
      <c r="G565" s="52" t="s">
        <v>368</v>
      </c>
      <c r="H565" s="95">
        <v>841.81</v>
      </c>
      <c r="I565" s="32"/>
      <c r="J565" s="38">
        <f>I565-(SUM(L565:AA565))</f>
        <v>0</v>
      </c>
      <c r="K565" s="39" t="str">
        <f t="shared" si="8"/>
        <v>OK</v>
      </c>
      <c r="L565" s="57"/>
      <c r="M565" s="57"/>
      <c r="N565" s="57"/>
      <c r="O565" s="57"/>
      <c r="P565" s="57"/>
      <c r="Q565" s="57"/>
      <c r="R565" s="57"/>
      <c r="S565" s="57"/>
      <c r="T565" s="57"/>
      <c r="U565" s="57"/>
      <c r="V565" s="46"/>
      <c r="W565" s="46"/>
      <c r="X565" s="46"/>
      <c r="Y565" s="46"/>
      <c r="Z565" s="46"/>
      <c r="AA565" s="46"/>
    </row>
    <row r="566" spans="1:27" ht="39.950000000000003" customHeight="1" x14ac:dyDescent="0.45">
      <c r="A566" s="154">
        <v>9</v>
      </c>
      <c r="B566" s="159" t="s">
        <v>740</v>
      </c>
      <c r="C566" s="66">
        <v>563</v>
      </c>
      <c r="D566" s="75" t="s">
        <v>376</v>
      </c>
      <c r="E566" s="104" t="s">
        <v>1079</v>
      </c>
      <c r="F566" s="49" t="s">
        <v>377</v>
      </c>
      <c r="G566" s="49" t="s">
        <v>40</v>
      </c>
      <c r="H566" s="94">
        <v>2.9</v>
      </c>
      <c r="I566" s="32">
        <v>5</v>
      </c>
      <c r="J566" s="38">
        <f>I566-(SUM(L566:AA566))</f>
        <v>0</v>
      </c>
      <c r="K566" s="39" t="str">
        <f t="shared" si="8"/>
        <v>OK</v>
      </c>
      <c r="L566" s="57"/>
      <c r="M566" s="57"/>
      <c r="N566" s="57"/>
      <c r="O566" s="57"/>
      <c r="P566" s="57"/>
      <c r="Q566" s="57"/>
      <c r="R566" s="133">
        <v>5</v>
      </c>
      <c r="S566" s="57"/>
      <c r="T566" s="57"/>
      <c r="U566" s="57"/>
      <c r="V566" s="46"/>
      <c r="W566" s="46"/>
      <c r="X566" s="46"/>
      <c r="Y566" s="46"/>
      <c r="Z566" s="46"/>
      <c r="AA566" s="46"/>
    </row>
    <row r="567" spans="1:27" ht="39.950000000000003" customHeight="1" x14ac:dyDescent="0.45">
      <c r="A567" s="155"/>
      <c r="B567" s="157"/>
      <c r="C567" s="66">
        <v>564</v>
      </c>
      <c r="D567" s="75" t="s">
        <v>378</v>
      </c>
      <c r="E567" s="104" t="s">
        <v>1080</v>
      </c>
      <c r="F567" s="49" t="s">
        <v>35</v>
      </c>
      <c r="G567" s="49" t="s">
        <v>40</v>
      </c>
      <c r="H567" s="94">
        <v>18.46</v>
      </c>
      <c r="I567" s="32">
        <v>1</v>
      </c>
      <c r="J567" s="38">
        <f>I567-(SUM(L567:AA567))</f>
        <v>0</v>
      </c>
      <c r="K567" s="39" t="str">
        <f t="shared" si="8"/>
        <v>OK</v>
      </c>
      <c r="L567" s="57"/>
      <c r="M567" s="57"/>
      <c r="N567" s="57"/>
      <c r="O567" s="57"/>
      <c r="P567" s="57"/>
      <c r="Q567" s="57"/>
      <c r="R567" s="133">
        <v>1</v>
      </c>
      <c r="S567" s="57"/>
      <c r="T567" s="57"/>
      <c r="U567" s="57"/>
      <c r="V567" s="46"/>
      <c r="W567" s="46"/>
      <c r="X567" s="46"/>
      <c r="Y567" s="46"/>
      <c r="Z567" s="46"/>
      <c r="AA567" s="46"/>
    </row>
    <row r="568" spans="1:27" ht="39.950000000000003" customHeight="1" x14ac:dyDescent="0.45">
      <c r="A568" s="155"/>
      <c r="B568" s="157"/>
      <c r="C568" s="66">
        <v>565</v>
      </c>
      <c r="D568" s="75" t="s">
        <v>379</v>
      </c>
      <c r="E568" s="104" t="s">
        <v>1081</v>
      </c>
      <c r="F568" s="49" t="s">
        <v>35</v>
      </c>
      <c r="G568" s="49" t="s">
        <v>40</v>
      </c>
      <c r="H568" s="94">
        <v>8.66</v>
      </c>
      <c r="I568" s="32">
        <v>10</v>
      </c>
      <c r="J568" s="38">
        <f>I568-(SUM(L568:AA568))</f>
        <v>0</v>
      </c>
      <c r="K568" s="39" t="str">
        <f t="shared" si="8"/>
        <v>OK</v>
      </c>
      <c r="L568" s="57"/>
      <c r="M568" s="57"/>
      <c r="N568" s="57"/>
      <c r="O568" s="57"/>
      <c r="P568" s="57"/>
      <c r="Q568" s="57"/>
      <c r="R568" s="133">
        <v>10</v>
      </c>
      <c r="S568" s="57"/>
      <c r="T568" s="57"/>
      <c r="U568" s="57"/>
      <c r="V568" s="46"/>
      <c r="W568" s="46"/>
      <c r="X568" s="46"/>
      <c r="Y568" s="46"/>
      <c r="Z568" s="46"/>
      <c r="AA568" s="46"/>
    </row>
    <row r="569" spans="1:27" ht="39.950000000000003" customHeight="1" x14ac:dyDescent="0.45">
      <c r="A569" s="155"/>
      <c r="B569" s="157"/>
      <c r="C569" s="66">
        <v>566</v>
      </c>
      <c r="D569" s="75" t="s">
        <v>380</v>
      </c>
      <c r="E569" s="104" t="s">
        <v>1082</v>
      </c>
      <c r="F569" s="49" t="s">
        <v>35</v>
      </c>
      <c r="G569" s="49" t="s">
        <v>40</v>
      </c>
      <c r="H569" s="94">
        <v>11.38</v>
      </c>
      <c r="I569" s="32">
        <v>5</v>
      </c>
      <c r="J569" s="38">
        <f>I569-(SUM(L569:AA569))</f>
        <v>0</v>
      </c>
      <c r="K569" s="39" t="str">
        <f t="shared" si="8"/>
        <v>OK</v>
      </c>
      <c r="L569" s="57"/>
      <c r="M569" s="57"/>
      <c r="N569" s="57"/>
      <c r="O569" s="57"/>
      <c r="P569" s="57"/>
      <c r="Q569" s="57"/>
      <c r="R569" s="133">
        <v>5</v>
      </c>
      <c r="S569" s="57"/>
      <c r="T569" s="57"/>
      <c r="U569" s="57"/>
      <c r="V569" s="46"/>
      <c r="W569" s="46"/>
      <c r="X569" s="46"/>
      <c r="Y569" s="46"/>
      <c r="Z569" s="46"/>
      <c r="AA569" s="46"/>
    </row>
    <row r="570" spans="1:27" ht="39.950000000000003" customHeight="1" x14ac:dyDescent="0.45">
      <c r="A570" s="155"/>
      <c r="B570" s="157"/>
      <c r="C570" s="66">
        <v>567</v>
      </c>
      <c r="D570" s="75" t="s">
        <v>381</v>
      </c>
      <c r="E570" s="104" t="s">
        <v>1083</v>
      </c>
      <c r="F570" s="49" t="s">
        <v>35</v>
      </c>
      <c r="G570" s="49" t="s">
        <v>40</v>
      </c>
      <c r="H570" s="94">
        <v>13.56</v>
      </c>
      <c r="I570" s="32">
        <v>4</v>
      </c>
      <c r="J570" s="38">
        <f>I570-(SUM(L570:AA570))</f>
        <v>0</v>
      </c>
      <c r="K570" s="39" t="str">
        <f t="shared" si="8"/>
        <v>OK</v>
      </c>
      <c r="L570" s="57"/>
      <c r="M570" s="57"/>
      <c r="N570" s="57"/>
      <c r="O570" s="57"/>
      <c r="P570" s="57"/>
      <c r="Q570" s="57"/>
      <c r="R570" s="133">
        <v>4</v>
      </c>
      <c r="S570" s="57"/>
      <c r="T570" s="57"/>
      <c r="U570" s="57"/>
      <c r="V570" s="46"/>
      <c r="W570" s="46"/>
      <c r="X570" s="46"/>
      <c r="Y570" s="46"/>
      <c r="Z570" s="46"/>
      <c r="AA570" s="46"/>
    </row>
    <row r="571" spans="1:27" ht="39.950000000000003" customHeight="1" x14ac:dyDescent="0.45">
      <c r="A571" s="155"/>
      <c r="B571" s="157"/>
      <c r="C571" s="63">
        <v>568</v>
      </c>
      <c r="D571" s="75" t="s">
        <v>382</v>
      </c>
      <c r="E571" s="104" t="s">
        <v>1084</v>
      </c>
      <c r="F571" s="49" t="s">
        <v>383</v>
      </c>
      <c r="G571" s="49" t="s">
        <v>384</v>
      </c>
      <c r="H571" s="94">
        <v>38.590000000000003</v>
      </c>
      <c r="I571" s="32">
        <v>6</v>
      </c>
      <c r="J571" s="38">
        <f>I571-(SUM(L571:AA571))</f>
        <v>0</v>
      </c>
      <c r="K571" s="39" t="str">
        <f t="shared" si="8"/>
        <v>OK</v>
      </c>
      <c r="L571" s="57"/>
      <c r="M571" s="57"/>
      <c r="N571" s="57"/>
      <c r="O571" s="57"/>
      <c r="P571" s="57"/>
      <c r="Q571" s="57"/>
      <c r="R571" s="133">
        <v>6</v>
      </c>
      <c r="S571" s="57"/>
      <c r="T571" s="57"/>
      <c r="U571" s="57"/>
      <c r="V571" s="46"/>
      <c r="W571" s="46"/>
      <c r="X571" s="46"/>
      <c r="Y571" s="46"/>
      <c r="Z571" s="46"/>
      <c r="AA571" s="46"/>
    </row>
    <row r="572" spans="1:27" ht="39.950000000000003" customHeight="1" x14ac:dyDescent="0.45">
      <c r="A572" s="155"/>
      <c r="B572" s="157"/>
      <c r="C572" s="66">
        <v>569</v>
      </c>
      <c r="D572" s="75" t="s">
        <v>385</v>
      </c>
      <c r="E572" s="104" t="s">
        <v>1085</v>
      </c>
      <c r="F572" s="49" t="s">
        <v>35</v>
      </c>
      <c r="G572" s="49" t="s">
        <v>40</v>
      </c>
      <c r="H572" s="94">
        <v>19.7</v>
      </c>
      <c r="I572" s="32">
        <v>2</v>
      </c>
      <c r="J572" s="38">
        <f>I572-(SUM(L572:AA572))</f>
        <v>0</v>
      </c>
      <c r="K572" s="39" t="str">
        <f t="shared" si="8"/>
        <v>OK</v>
      </c>
      <c r="L572" s="57"/>
      <c r="M572" s="57"/>
      <c r="N572" s="57"/>
      <c r="O572" s="57"/>
      <c r="P572" s="57"/>
      <c r="Q572" s="57"/>
      <c r="R572" s="133">
        <v>2</v>
      </c>
      <c r="S572" s="57"/>
      <c r="T572" s="57"/>
      <c r="U572" s="57"/>
      <c r="V572" s="46"/>
      <c r="W572" s="46"/>
      <c r="X572" s="46"/>
      <c r="Y572" s="46"/>
      <c r="Z572" s="46"/>
      <c r="AA572" s="46"/>
    </row>
    <row r="573" spans="1:27" ht="39.950000000000003" customHeight="1" x14ac:dyDescent="0.45">
      <c r="A573" s="155"/>
      <c r="B573" s="157"/>
      <c r="C573" s="63">
        <v>570</v>
      </c>
      <c r="D573" s="75" t="s">
        <v>386</v>
      </c>
      <c r="E573" s="104" t="s">
        <v>1086</v>
      </c>
      <c r="F573" s="49" t="s">
        <v>232</v>
      </c>
      <c r="G573" s="49" t="s">
        <v>40</v>
      </c>
      <c r="H573" s="94">
        <v>12.8</v>
      </c>
      <c r="I573" s="32">
        <v>20</v>
      </c>
      <c r="J573" s="38">
        <f>I573-(SUM(L573:AA573))</f>
        <v>0</v>
      </c>
      <c r="K573" s="39" t="str">
        <f t="shared" si="8"/>
        <v>OK</v>
      </c>
      <c r="L573" s="57"/>
      <c r="M573" s="57"/>
      <c r="N573" s="57"/>
      <c r="O573" s="57"/>
      <c r="P573" s="57"/>
      <c r="Q573" s="57"/>
      <c r="R573" s="133">
        <v>20</v>
      </c>
      <c r="S573" s="57"/>
      <c r="T573" s="57"/>
      <c r="U573" s="57"/>
      <c r="V573" s="46"/>
      <c r="W573" s="46"/>
      <c r="X573" s="46"/>
      <c r="Y573" s="46"/>
      <c r="Z573" s="46"/>
      <c r="AA573" s="46"/>
    </row>
    <row r="574" spans="1:27" ht="39.950000000000003" customHeight="1" x14ac:dyDescent="0.45">
      <c r="A574" s="155"/>
      <c r="B574" s="157"/>
      <c r="C574" s="63">
        <v>571</v>
      </c>
      <c r="D574" s="75" t="s">
        <v>1087</v>
      </c>
      <c r="E574" s="104" t="s">
        <v>1088</v>
      </c>
      <c r="F574" s="49" t="s">
        <v>4</v>
      </c>
      <c r="G574" s="50" t="s">
        <v>384</v>
      </c>
      <c r="H574" s="93">
        <v>9.75</v>
      </c>
      <c r="I574" s="32">
        <v>4</v>
      </c>
      <c r="J574" s="38">
        <f>I574-(SUM(L574:AA574))</f>
        <v>0</v>
      </c>
      <c r="K574" s="39" t="str">
        <f t="shared" si="8"/>
        <v>OK</v>
      </c>
      <c r="L574" s="57"/>
      <c r="M574" s="57"/>
      <c r="N574" s="57"/>
      <c r="O574" s="57"/>
      <c r="P574" s="57"/>
      <c r="Q574" s="57"/>
      <c r="R574" s="133">
        <v>4</v>
      </c>
      <c r="S574" s="57"/>
      <c r="T574" s="57"/>
      <c r="U574" s="57"/>
      <c r="V574" s="46"/>
      <c r="W574" s="46"/>
      <c r="X574" s="46"/>
      <c r="Y574" s="46"/>
      <c r="Z574" s="46"/>
      <c r="AA574" s="46"/>
    </row>
    <row r="575" spans="1:27" ht="39.950000000000003" customHeight="1" x14ac:dyDescent="0.45">
      <c r="A575" s="155"/>
      <c r="B575" s="157"/>
      <c r="C575" s="66">
        <v>572</v>
      </c>
      <c r="D575" s="75" t="s">
        <v>1089</v>
      </c>
      <c r="E575" s="104" t="s">
        <v>1090</v>
      </c>
      <c r="F575" s="50" t="s">
        <v>35</v>
      </c>
      <c r="G575" s="50" t="s">
        <v>1027</v>
      </c>
      <c r="H575" s="93">
        <v>999.99</v>
      </c>
      <c r="I575" s="32"/>
      <c r="J575" s="38">
        <f>I575-(SUM(L575:AA575))</f>
        <v>0</v>
      </c>
      <c r="K575" s="39" t="str">
        <f t="shared" si="8"/>
        <v>OK</v>
      </c>
      <c r="L575" s="57"/>
      <c r="M575" s="57"/>
      <c r="N575" s="57"/>
      <c r="O575" s="57"/>
      <c r="P575" s="57"/>
      <c r="Q575" s="57"/>
      <c r="R575" s="57"/>
      <c r="S575" s="57"/>
      <c r="T575" s="57"/>
      <c r="U575" s="57"/>
      <c r="V575" s="46"/>
      <c r="W575" s="46"/>
      <c r="X575" s="46"/>
      <c r="Y575" s="46"/>
      <c r="Z575" s="46"/>
      <c r="AA575" s="46"/>
    </row>
    <row r="576" spans="1:27" ht="39.950000000000003" customHeight="1" x14ac:dyDescent="0.45">
      <c r="A576" s="155"/>
      <c r="B576" s="157"/>
      <c r="C576" s="63">
        <v>573</v>
      </c>
      <c r="D576" s="76" t="s">
        <v>1091</v>
      </c>
      <c r="E576" s="105" t="s">
        <v>1084</v>
      </c>
      <c r="F576" s="49" t="s">
        <v>35</v>
      </c>
      <c r="G576" s="50" t="s">
        <v>384</v>
      </c>
      <c r="H576" s="93">
        <v>34.049999999999997</v>
      </c>
      <c r="I576" s="32"/>
      <c r="J576" s="38">
        <f>I576-(SUM(L576:AA576))</f>
        <v>0</v>
      </c>
      <c r="K576" s="39" t="str">
        <f t="shared" si="8"/>
        <v>OK</v>
      </c>
      <c r="L576" s="57"/>
      <c r="M576" s="57"/>
      <c r="N576" s="57"/>
      <c r="O576" s="57"/>
      <c r="P576" s="57"/>
      <c r="Q576" s="57"/>
      <c r="R576" s="57"/>
      <c r="S576" s="57"/>
      <c r="T576" s="57"/>
      <c r="U576" s="57"/>
      <c r="V576" s="46"/>
      <c r="W576" s="46"/>
      <c r="X576" s="46"/>
      <c r="Y576" s="46"/>
      <c r="Z576" s="46"/>
      <c r="AA576" s="46"/>
    </row>
    <row r="577" spans="1:27" ht="39.950000000000003" customHeight="1" x14ac:dyDescent="0.45">
      <c r="A577" s="155"/>
      <c r="B577" s="157"/>
      <c r="C577" s="63">
        <v>574</v>
      </c>
      <c r="D577" s="89" t="s">
        <v>1092</v>
      </c>
      <c r="E577" s="116" t="s">
        <v>1093</v>
      </c>
      <c r="F577" s="50" t="s">
        <v>1094</v>
      </c>
      <c r="G577" s="50" t="s">
        <v>40</v>
      </c>
      <c r="H577" s="93">
        <v>12.9</v>
      </c>
      <c r="I577" s="32"/>
      <c r="J577" s="38">
        <f>I577-(SUM(L577:AA577))</f>
        <v>0</v>
      </c>
      <c r="K577" s="39" t="str">
        <f t="shared" si="8"/>
        <v>OK</v>
      </c>
      <c r="L577" s="57"/>
      <c r="M577" s="57"/>
      <c r="N577" s="57"/>
      <c r="O577" s="57"/>
      <c r="P577" s="57"/>
      <c r="Q577" s="57"/>
      <c r="R577" s="57"/>
      <c r="S577" s="57"/>
      <c r="T577" s="57"/>
      <c r="U577" s="57"/>
      <c r="V577" s="46"/>
      <c r="W577" s="46"/>
      <c r="X577" s="46"/>
      <c r="Y577" s="46"/>
      <c r="Z577" s="46"/>
      <c r="AA577" s="46"/>
    </row>
    <row r="578" spans="1:27" ht="39.950000000000003" customHeight="1" x14ac:dyDescent="0.45">
      <c r="A578" s="155"/>
      <c r="B578" s="157"/>
      <c r="C578" s="63">
        <v>575</v>
      </c>
      <c r="D578" s="75" t="s">
        <v>1095</v>
      </c>
      <c r="E578" s="104" t="s">
        <v>1088</v>
      </c>
      <c r="F578" s="50" t="s">
        <v>228</v>
      </c>
      <c r="G578" s="50" t="s">
        <v>384</v>
      </c>
      <c r="H578" s="93">
        <v>38.33</v>
      </c>
      <c r="I578" s="32"/>
      <c r="J578" s="38">
        <f>I578-(SUM(L578:AA578))</f>
        <v>0</v>
      </c>
      <c r="K578" s="39" t="str">
        <f t="shared" si="8"/>
        <v>OK</v>
      </c>
      <c r="L578" s="57"/>
      <c r="M578" s="57"/>
      <c r="N578" s="57"/>
      <c r="O578" s="57"/>
      <c r="P578" s="57"/>
      <c r="Q578" s="57"/>
      <c r="R578" s="57"/>
      <c r="S578" s="57"/>
      <c r="T578" s="57"/>
      <c r="U578" s="57"/>
      <c r="V578" s="46"/>
      <c r="W578" s="46"/>
      <c r="X578" s="46"/>
      <c r="Y578" s="46"/>
      <c r="Z578" s="46"/>
      <c r="AA578" s="46"/>
    </row>
    <row r="579" spans="1:27" ht="39.950000000000003" customHeight="1" x14ac:dyDescent="0.45">
      <c r="A579" s="155"/>
      <c r="B579" s="157"/>
      <c r="C579" s="63">
        <v>576</v>
      </c>
      <c r="D579" s="76" t="s">
        <v>1096</v>
      </c>
      <c r="E579" s="105" t="s">
        <v>1088</v>
      </c>
      <c r="F579" s="49" t="s">
        <v>228</v>
      </c>
      <c r="G579" s="50" t="s">
        <v>384</v>
      </c>
      <c r="H579" s="93">
        <v>46.03</v>
      </c>
      <c r="I579" s="32"/>
      <c r="J579" s="38">
        <f>I579-(SUM(L579:AA579))</f>
        <v>0</v>
      </c>
      <c r="K579" s="39" t="str">
        <f t="shared" si="8"/>
        <v>OK</v>
      </c>
      <c r="L579" s="57"/>
      <c r="M579" s="57"/>
      <c r="N579" s="57"/>
      <c r="O579" s="57"/>
      <c r="P579" s="57"/>
      <c r="Q579" s="57"/>
      <c r="R579" s="57"/>
      <c r="S579" s="57"/>
      <c r="T579" s="57"/>
      <c r="U579" s="57"/>
      <c r="V579" s="46"/>
      <c r="W579" s="46"/>
      <c r="X579" s="46"/>
      <c r="Y579" s="46"/>
      <c r="Z579" s="46"/>
      <c r="AA579" s="46"/>
    </row>
    <row r="580" spans="1:27" ht="39.950000000000003" customHeight="1" x14ac:dyDescent="0.45">
      <c r="A580" s="155"/>
      <c r="B580" s="157"/>
      <c r="C580" s="63">
        <v>577</v>
      </c>
      <c r="D580" s="76" t="s">
        <v>1097</v>
      </c>
      <c r="E580" s="105" t="s">
        <v>1084</v>
      </c>
      <c r="F580" s="49" t="s">
        <v>35</v>
      </c>
      <c r="G580" s="50" t="s">
        <v>384</v>
      </c>
      <c r="H580" s="93">
        <v>54.5</v>
      </c>
      <c r="I580" s="32"/>
      <c r="J580" s="38">
        <f>I580-(SUM(L580:AA580))</f>
        <v>0</v>
      </c>
      <c r="K580" s="39" t="str">
        <f t="shared" si="8"/>
        <v>OK</v>
      </c>
      <c r="L580" s="57"/>
      <c r="M580" s="57"/>
      <c r="N580" s="57"/>
      <c r="O580" s="57"/>
      <c r="P580" s="57"/>
      <c r="Q580" s="57"/>
      <c r="R580" s="57"/>
      <c r="S580" s="57"/>
      <c r="T580" s="57"/>
      <c r="U580" s="57"/>
      <c r="V580" s="46"/>
      <c r="W580" s="46"/>
      <c r="X580" s="46"/>
      <c r="Y580" s="46"/>
      <c r="Z580" s="46"/>
      <c r="AA580" s="46"/>
    </row>
    <row r="581" spans="1:27" ht="39.950000000000003" customHeight="1" x14ac:dyDescent="0.45">
      <c r="A581" s="155"/>
      <c r="B581" s="157"/>
      <c r="C581" s="66">
        <v>578</v>
      </c>
      <c r="D581" s="75" t="s">
        <v>1098</v>
      </c>
      <c r="E581" s="104" t="s">
        <v>1081</v>
      </c>
      <c r="F581" s="49" t="s">
        <v>35</v>
      </c>
      <c r="G581" s="50" t="s">
        <v>40</v>
      </c>
      <c r="H581" s="93">
        <v>16.21</v>
      </c>
      <c r="I581" s="32"/>
      <c r="J581" s="38">
        <f>I581-(SUM(L581:AA581))</f>
        <v>0</v>
      </c>
      <c r="K581" s="39" t="str">
        <f t="shared" ref="K581:K644" si="9">IF(J581&lt;0,"ATENÇÃO","OK")</f>
        <v>OK</v>
      </c>
      <c r="L581" s="57"/>
      <c r="M581" s="57"/>
      <c r="N581" s="57"/>
      <c r="O581" s="57"/>
      <c r="P581" s="57"/>
      <c r="Q581" s="57"/>
      <c r="R581" s="57"/>
      <c r="S581" s="57"/>
      <c r="T581" s="57"/>
      <c r="U581" s="57"/>
      <c r="V581" s="46"/>
      <c r="W581" s="46"/>
      <c r="X581" s="46"/>
      <c r="Y581" s="46"/>
      <c r="Z581" s="46"/>
      <c r="AA581" s="46"/>
    </row>
    <row r="582" spans="1:27" ht="39.950000000000003" customHeight="1" x14ac:dyDescent="0.45">
      <c r="A582" s="155"/>
      <c r="B582" s="157"/>
      <c r="C582" s="66">
        <v>579</v>
      </c>
      <c r="D582" s="75" t="s">
        <v>1099</v>
      </c>
      <c r="E582" s="104" t="s">
        <v>1079</v>
      </c>
      <c r="F582" s="50" t="s">
        <v>35</v>
      </c>
      <c r="G582" s="50" t="s">
        <v>40</v>
      </c>
      <c r="H582" s="93">
        <v>18.8</v>
      </c>
      <c r="I582" s="32"/>
      <c r="J582" s="38">
        <f>I582-(SUM(L582:AA582))</f>
        <v>0</v>
      </c>
      <c r="K582" s="39" t="str">
        <f t="shared" si="9"/>
        <v>OK</v>
      </c>
      <c r="L582" s="57"/>
      <c r="M582" s="57"/>
      <c r="N582" s="57"/>
      <c r="O582" s="57"/>
      <c r="P582" s="57"/>
      <c r="Q582" s="57"/>
      <c r="R582" s="57"/>
      <c r="S582" s="57"/>
      <c r="T582" s="57"/>
      <c r="U582" s="57"/>
      <c r="V582" s="46"/>
      <c r="W582" s="46"/>
      <c r="X582" s="46"/>
      <c r="Y582" s="46"/>
      <c r="Z582" s="46"/>
      <c r="AA582" s="46"/>
    </row>
    <row r="583" spans="1:27" ht="39.950000000000003" customHeight="1" x14ac:dyDescent="0.45">
      <c r="A583" s="155"/>
      <c r="B583" s="157"/>
      <c r="C583" s="66">
        <v>580</v>
      </c>
      <c r="D583" s="75" t="s">
        <v>1100</v>
      </c>
      <c r="E583" s="104" t="s">
        <v>1079</v>
      </c>
      <c r="F583" s="50" t="s">
        <v>31</v>
      </c>
      <c r="G583" s="50" t="s">
        <v>40</v>
      </c>
      <c r="H583" s="93">
        <v>670</v>
      </c>
      <c r="I583" s="32"/>
      <c r="J583" s="38">
        <f>I583-(SUM(L583:AA583))</f>
        <v>0</v>
      </c>
      <c r="K583" s="39" t="str">
        <f t="shared" si="9"/>
        <v>OK</v>
      </c>
      <c r="L583" s="57"/>
      <c r="M583" s="57"/>
      <c r="N583" s="57"/>
      <c r="O583" s="57"/>
      <c r="P583" s="57"/>
      <c r="Q583" s="57"/>
      <c r="R583" s="57"/>
      <c r="S583" s="57"/>
      <c r="T583" s="57"/>
      <c r="U583" s="57"/>
      <c r="V583" s="46"/>
      <c r="W583" s="46"/>
      <c r="X583" s="46"/>
      <c r="Y583" s="46"/>
      <c r="Z583" s="46"/>
      <c r="AA583" s="46"/>
    </row>
    <row r="584" spans="1:27" ht="39.950000000000003" customHeight="1" x14ac:dyDescent="0.45">
      <c r="A584" s="156"/>
      <c r="B584" s="158"/>
      <c r="C584" s="66">
        <v>581</v>
      </c>
      <c r="D584" s="75" t="s">
        <v>1101</v>
      </c>
      <c r="E584" s="104" t="s">
        <v>1102</v>
      </c>
      <c r="F584" s="50" t="s">
        <v>232</v>
      </c>
      <c r="G584" s="50" t="s">
        <v>40</v>
      </c>
      <c r="H584" s="93">
        <v>21.5</v>
      </c>
      <c r="I584" s="32"/>
      <c r="J584" s="38">
        <f>I584-(SUM(L584:AA584))</f>
        <v>0</v>
      </c>
      <c r="K584" s="39" t="str">
        <f t="shared" si="9"/>
        <v>OK</v>
      </c>
      <c r="L584" s="57"/>
      <c r="M584" s="57"/>
      <c r="N584" s="57"/>
      <c r="O584" s="57"/>
      <c r="P584" s="57"/>
      <c r="Q584" s="57"/>
      <c r="R584" s="57"/>
      <c r="S584" s="57"/>
      <c r="T584" s="57"/>
      <c r="U584" s="57"/>
      <c r="V584" s="46"/>
      <c r="W584" s="46"/>
      <c r="X584" s="46"/>
      <c r="Y584" s="46"/>
      <c r="Z584" s="46"/>
      <c r="AA584" s="46"/>
    </row>
    <row r="585" spans="1:27" ht="39.950000000000003" customHeight="1" x14ac:dyDescent="0.45">
      <c r="A585" s="139">
        <v>10</v>
      </c>
      <c r="B585" s="151" t="s">
        <v>1103</v>
      </c>
      <c r="C585" s="67">
        <v>582</v>
      </c>
      <c r="D585" s="78" t="s">
        <v>387</v>
      </c>
      <c r="E585" s="107" t="s">
        <v>1104</v>
      </c>
      <c r="F585" s="51" t="s">
        <v>35</v>
      </c>
      <c r="G585" s="51" t="s">
        <v>36</v>
      </c>
      <c r="H585" s="95">
        <v>19.2</v>
      </c>
      <c r="I585" s="32">
        <v>15</v>
      </c>
      <c r="J585" s="38">
        <f>I585-(SUM(L585:AA585))</f>
        <v>0</v>
      </c>
      <c r="K585" s="39" t="str">
        <f t="shared" si="9"/>
        <v>OK</v>
      </c>
      <c r="L585" s="57"/>
      <c r="M585" s="57"/>
      <c r="N585" s="57"/>
      <c r="O585" s="57"/>
      <c r="P585" s="57"/>
      <c r="Q585" s="57"/>
      <c r="R585" s="57"/>
      <c r="S585" s="57"/>
      <c r="T585" s="57"/>
      <c r="U585" s="133">
        <v>15</v>
      </c>
      <c r="V585" s="46"/>
      <c r="W585" s="46"/>
      <c r="X585" s="46"/>
      <c r="Y585" s="46"/>
      <c r="Z585" s="46"/>
      <c r="AA585" s="46"/>
    </row>
    <row r="586" spans="1:27" ht="39.950000000000003" customHeight="1" x14ac:dyDescent="0.45">
      <c r="A586" s="140"/>
      <c r="B586" s="152"/>
      <c r="C586" s="67">
        <v>583</v>
      </c>
      <c r="D586" s="78" t="s">
        <v>388</v>
      </c>
      <c r="E586" s="107" t="s">
        <v>1105</v>
      </c>
      <c r="F586" s="51" t="s">
        <v>35</v>
      </c>
      <c r="G586" s="51" t="s">
        <v>36</v>
      </c>
      <c r="H586" s="95">
        <v>25.95</v>
      </c>
      <c r="I586" s="32"/>
      <c r="J586" s="38">
        <f>I586-(SUM(L586:AA586))</f>
        <v>0</v>
      </c>
      <c r="K586" s="39" t="str">
        <f t="shared" si="9"/>
        <v>OK</v>
      </c>
      <c r="L586" s="57"/>
      <c r="M586" s="57"/>
      <c r="N586" s="57"/>
      <c r="O586" s="57"/>
      <c r="P586" s="57"/>
      <c r="Q586" s="57"/>
      <c r="R586" s="57"/>
      <c r="S586" s="57"/>
      <c r="T586" s="57"/>
      <c r="U586" s="57"/>
      <c r="V586" s="46"/>
      <c r="W586" s="46"/>
      <c r="X586" s="46"/>
      <c r="Y586" s="46"/>
      <c r="Z586" s="46"/>
      <c r="AA586" s="46"/>
    </row>
    <row r="587" spans="1:27" ht="39.950000000000003" customHeight="1" x14ac:dyDescent="0.45">
      <c r="A587" s="140"/>
      <c r="B587" s="152"/>
      <c r="C587" s="67">
        <v>584</v>
      </c>
      <c r="D587" s="78" t="s">
        <v>389</v>
      </c>
      <c r="E587" s="107" t="s">
        <v>1106</v>
      </c>
      <c r="F587" s="51" t="s">
        <v>35</v>
      </c>
      <c r="G587" s="51" t="s">
        <v>36</v>
      </c>
      <c r="H587" s="95">
        <v>9.89</v>
      </c>
      <c r="I587" s="32">
        <v>14</v>
      </c>
      <c r="J587" s="38">
        <f>I587-(SUM(L587:AA587))</f>
        <v>0</v>
      </c>
      <c r="K587" s="39" t="str">
        <f t="shared" si="9"/>
        <v>OK</v>
      </c>
      <c r="L587" s="57"/>
      <c r="M587" s="57"/>
      <c r="N587" s="57"/>
      <c r="O587" s="57"/>
      <c r="P587" s="57"/>
      <c r="Q587" s="57"/>
      <c r="R587" s="57"/>
      <c r="S587" s="57"/>
      <c r="T587" s="57"/>
      <c r="U587" s="133">
        <v>14</v>
      </c>
      <c r="V587" s="46"/>
      <c r="W587" s="46"/>
      <c r="X587" s="46"/>
      <c r="Y587" s="46"/>
      <c r="Z587" s="46"/>
      <c r="AA587" s="46"/>
    </row>
    <row r="588" spans="1:27" ht="39.950000000000003" customHeight="1" x14ac:dyDescent="0.45">
      <c r="A588" s="140"/>
      <c r="B588" s="152"/>
      <c r="C588" s="67">
        <v>585</v>
      </c>
      <c r="D588" s="78" t="s">
        <v>390</v>
      </c>
      <c r="E588" s="107" t="s">
        <v>1107</v>
      </c>
      <c r="F588" s="51" t="s">
        <v>35</v>
      </c>
      <c r="G588" s="51" t="s">
        <v>36</v>
      </c>
      <c r="H588" s="95">
        <v>18</v>
      </c>
      <c r="I588" s="32">
        <v>2</v>
      </c>
      <c r="J588" s="38">
        <f>I588-(SUM(L588:AA588))</f>
        <v>0</v>
      </c>
      <c r="K588" s="39" t="str">
        <f t="shared" si="9"/>
        <v>OK</v>
      </c>
      <c r="L588" s="57"/>
      <c r="M588" s="57"/>
      <c r="N588" s="57"/>
      <c r="O588" s="57"/>
      <c r="P588" s="57"/>
      <c r="Q588" s="57"/>
      <c r="R588" s="57"/>
      <c r="S588" s="57"/>
      <c r="T588" s="57"/>
      <c r="U588" s="133">
        <v>2</v>
      </c>
      <c r="V588" s="46"/>
      <c r="W588" s="46"/>
      <c r="X588" s="46"/>
      <c r="Y588" s="46"/>
      <c r="Z588" s="46"/>
      <c r="AA588" s="46"/>
    </row>
    <row r="589" spans="1:27" ht="39.950000000000003" customHeight="1" x14ac:dyDescent="0.45">
      <c r="A589" s="140"/>
      <c r="B589" s="152"/>
      <c r="C589" s="67">
        <v>586</v>
      </c>
      <c r="D589" s="78" t="s">
        <v>391</v>
      </c>
      <c r="E589" s="107" t="s">
        <v>1108</v>
      </c>
      <c r="F589" s="51" t="s">
        <v>35</v>
      </c>
      <c r="G589" s="51" t="s">
        <v>36</v>
      </c>
      <c r="H589" s="95">
        <v>19.75</v>
      </c>
      <c r="I589" s="32">
        <v>4</v>
      </c>
      <c r="J589" s="38">
        <f>I589-(SUM(L589:AA589))</f>
        <v>0</v>
      </c>
      <c r="K589" s="39" t="str">
        <f t="shared" si="9"/>
        <v>OK</v>
      </c>
      <c r="L589" s="57"/>
      <c r="M589" s="57"/>
      <c r="N589" s="57"/>
      <c r="O589" s="57"/>
      <c r="P589" s="57"/>
      <c r="Q589" s="57"/>
      <c r="R589" s="57"/>
      <c r="S589" s="57"/>
      <c r="T589" s="57"/>
      <c r="U589" s="133">
        <v>4</v>
      </c>
      <c r="V589" s="46"/>
      <c r="W589" s="46"/>
      <c r="X589" s="46"/>
      <c r="Y589" s="46"/>
      <c r="Z589" s="46"/>
      <c r="AA589" s="46"/>
    </row>
    <row r="590" spans="1:27" ht="39.950000000000003" customHeight="1" x14ac:dyDescent="0.45">
      <c r="A590" s="140"/>
      <c r="B590" s="152"/>
      <c r="C590" s="67">
        <v>587</v>
      </c>
      <c r="D590" s="79" t="s">
        <v>392</v>
      </c>
      <c r="E590" s="113" t="s">
        <v>1109</v>
      </c>
      <c r="F590" s="51" t="s">
        <v>35</v>
      </c>
      <c r="G590" s="51" t="s">
        <v>36</v>
      </c>
      <c r="H590" s="95">
        <v>48.78</v>
      </c>
      <c r="I590" s="32"/>
      <c r="J590" s="38">
        <f>I590-(SUM(L590:AA590))</f>
        <v>0</v>
      </c>
      <c r="K590" s="39" t="str">
        <f t="shared" si="9"/>
        <v>OK</v>
      </c>
      <c r="L590" s="57"/>
      <c r="M590" s="57"/>
      <c r="N590" s="57"/>
      <c r="O590" s="57"/>
      <c r="P590" s="57"/>
      <c r="Q590" s="57"/>
      <c r="R590" s="57"/>
      <c r="S590" s="57"/>
      <c r="T590" s="57"/>
      <c r="U590" s="57"/>
      <c r="V590" s="46"/>
      <c r="W590" s="46"/>
      <c r="X590" s="46"/>
      <c r="Y590" s="46"/>
      <c r="Z590" s="46"/>
      <c r="AA590" s="46"/>
    </row>
    <row r="591" spans="1:27" ht="39.950000000000003" customHeight="1" x14ac:dyDescent="0.45">
      <c r="A591" s="140"/>
      <c r="B591" s="152"/>
      <c r="C591" s="67">
        <v>588</v>
      </c>
      <c r="D591" s="78" t="s">
        <v>393</v>
      </c>
      <c r="E591" s="107" t="s">
        <v>1110</v>
      </c>
      <c r="F591" s="51" t="s">
        <v>394</v>
      </c>
      <c r="G591" s="51" t="s">
        <v>36</v>
      </c>
      <c r="H591" s="95">
        <v>132.59</v>
      </c>
      <c r="I591" s="32">
        <v>3</v>
      </c>
      <c r="J591" s="38">
        <f>I591-(SUM(L591:AA591))</f>
        <v>0</v>
      </c>
      <c r="K591" s="39" t="str">
        <f t="shared" si="9"/>
        <v>OK</v>
      </c>
      <c r="L591" s="57"/>
      <c r="M591" s="57"/>
      <c r="N591" s="57"/>
      <c r="O591" s="57"/>
      <c r="P591" s="57"/>
      <c r="Q591" s="57"/>
      <c r="R591" s="57"/>
      <c r="S591" s="57"/>
      <c r="T591" s="57"/>
      <c r="U591" s="133">
        <v>3</v>
      </c>
      <c r="V591" s="46"/>
      <c r="W591" s="46"/>
      <c r="X591" s="46"/>
      <c r="Y591" s="46"/>
      <c r="Z591" s="46"/>
      <c r="AA591" s="46"/>
    </row>
    <row r="592" spans="1:27" ht="39.950000000000003" customHeight="1" x14ac:dyDescent="0.45">
      <c r="A592" s="140"/>
      <c r="B592" s="152"/>
      <c r="C592" s="67">
        <v>589</v>
      </c>
      <c r="D592" s="78" t="s">
        <v>1111</v>
      </c>
      <c r="E592" s="107" t="s">
        <v>1112</v>
      </c>
      <c r="F592" s="51" t="s">
        <v>395</v>
      </c>
      <c r="G592" s="51" t="s">
        <v>36</v>
      </c>
      <c r="H592" s="95">
        <v>8.49</v>
      </c>
      <c r="I592" s="32">
        <v>1</v>
      </c>
      <c r="J592" s="38">
        <f>I592-(SUM(L592:AA592))</f>
        <v>0</v>
      </c>
      <c r="K592" s="39" t="str">
        <f t="shared" si="9"/>
        <v>OK</v>
      </c>
      <c r="L592" s="57"/>
      <c r="M592" s="57"/>
      <c r="N592" s="57"/>
      <c r="O592" s="57"/>
      <c r="P592" s="57"/>
      <c r="Q592" s="57"/>
      <c r="R592" s="57"/>
      <c r="S592" s="57"/>
      <c r="T592" s="57"/>
      <c r="U592" s="133">
        <v>1</v>
      </c>
      <c r="V592" s="46"/>
      <c r="W592" s="46"/>
      <c r="X592" s="46"/>
      <c r="Y592" s="46"/>
      <c r="Z592" s="46"/>
      <c r="AA592" s="46"/>
    </row>
    <row r="593" spans="1:27" ht="39.950000000000003" customHeight="1" x14ac:dyDescent="0.45">
      <c r="A593" s="140"/>
      <c r="B593" s="152"/>
      <c r="C593" s="68">
        <v>590</v>
      </c>
      <c r="D593" s="78" t="s">
        <v>396</v>
      </c>
      <c r="E593" s="107" t="s">
        <v>1113</v>
      </c>
      <c r="F593" s="51" t="s">
        <v>99</v>
      </c>
      <c r="G593" s="51" t="s">
        <v>36</v>
      </c>
      <c r="H593" s="95">
        <v>174.2</v>
      </c>
      <c r="I593" s="32">
        <v>1</v>
      </c>
      <c r="J593" s="38">
        <f>I593-(SUM(L593:AA593))</f>
        <v>0</v>
      </c>
      <c r="K593" s="39" t="str">
        <f t="shared" si="9"/>
        <v>OK</v>
      </c>
      <c r="L593" s="57"/>
      <c r="M593" s="57"/>
      <c r="N593" s="57"/>
      <c r="O593" s="57"/>
      <c r="P593" s="57"/>
      <c r="Q593" s="57"/>
      <c r="R593" s="57"/>
      <c r="S593" s="57"/>
      <c r="T593" s="57"/>
      <c r="U593" s="133">
        <v>1</v>
      </c>
      <c r="V593" s="46"/>
      <c r="W593" s="46"/>
      <c r="X593" s="46"/>
      <c r="Y593" s="46"/>
      <c r="Z593" s="46"/>
      <c r="AA593" s="46"/>
    </row>
    <row r="594" spans="1:27" ht="39.950000000000003" customHeight="1" x14ac:dyDescent="0.45">
      <c r="A594" s="140"/>
      <c r="B594" s="152"/>
      <c r="C594" s="67">
        <v>591</v>
      </c>
      <c r="D594" s="78" t="s">
        <v>425</v>
      </c>
      <c r="E594" s="107" t="s">
        <v>1114</v>
      </c>
      <c r="F594" s="51" t="s">
        <v>35</v>
      </c>
      <c r="G594" s="51" t="s">
        <v>36</v>
      </c>
      <c r="H594" s="95">
        <v>16.850000000000001</v>
      </c>
      <c r="I594" s="32"/>
      <c r="J594" s="38">
        <f>I594-(SUM(L594:AA594))</f>
        <v>0</v>
      </c>
      <c r="K594" s="39" t="str">
        <f t="shared" si="9"/>
        <v>OK</v>
      </c>
      <c r="L594" s="57"/>
      <c r="M594" s="57"/>
      <c r="N594" s="57"/>
      <c r="O594" s="57"/>
      <c r="P594" s="57"/>
      <c r="Q594" s="57"/>
      <c r="R594" s="57"/>
      <c r="S594" s="57"/>
      <c r="T594" s="57"/>
      <c r="U594" s="57"/>
      <c r="V594" s="46"/>
      <c r="W594" s="46"/>
      <c r="X594" s="46"/>
      <c r="Y594" s="46"/>
      <c r="Z594" s="46"/>
      <c r="AA594" s="46"/>
    </row>
    <row r="595" spans="1:27" ht="39.950000000000003" customHeight="1" x14ac:dyDescent="0.45">
      <c r="A595" s="140"/>
      <c r="B595" s="152"/>
      <c r="C595" s="67">
        <v>592</v>
      </c>
      <c r="D595" s="78" t="s">
        <v>397</v>
      </c>
      <c r="E595" s="107" t="s">
        <v>1115</v>
      </c>
      <c r="F595" s="51" t="s">
        <v>35</v>
      </c>
      <c r="G595" s="51" t="s">
        <v>36</v>
      </c>
      <c r="H595" s="95">
        <v>11</v>
      </c>
      <c r="I595" s="32"/>
      <c r="J595" s="38">
        <f>I595-(SUM(L595:AA595))</f>
        <v>0</v>
      </c>
      <c r="K595" s="39" t="str">
        <f t="shared" si="9"/>
        <v>OK</v>
      </c>
      <c r="L595" s="57"/>
      <c r="M595" s="57"/>
      <c r="N595" s="57"/>
      <c r="O595" s="57"/>
      <c r="P595" s="57"/>
      <c r="Q595" s="57"/>
      <c r="R595" s="57"/>
      <c r="S595" s="57"/>
      <c r="T595" s="57"/>
      <c r="U595" s="57"/>
      <c r="V595" s="46"/>
      <c r="W595" s="46"/>
      <c r="X595" s="46"/>
      <c r="Y595" s="46"/>
      <c r="Z595" s="46"/>
      <c r="AA595" s="46"/>
    </row>
    <row r="596" spans="1:27" ht="39.950000000000003" customHeight="1" x14ac:dyDescent="0.45">
      <c r="A596" s="140"/>
      <c r="B596" s="152"/>
      <c r="C596" s="67">
        <v>593</v>
      </c>
      <c r="D596" s="79" t="s">
        <v>398</v>
      </c>
      <c r="E596" s="113" t="s">
        <v>1116</v>
      </c>
      <c r="F596" s="51" t="s">
        <v>99</v>
      </c>
      <c r="G596" s="51" t="s">
        <v>36</v>
      </c>
      <c r="H596" s="95">
        <v>15</v>
      </c>
      <c r="I596" s="32"/>
      <c r="J596" s="38">
        <f>I596-(SUM(L596:AA596))</f>
        <v>0</v>
      </c>
      <c r="K596" s="39" t="str">
        <f t="shared" si="9"/>
        <v>OK</v>
      </c>
      <c r="L596" s="57"/>
      <c r="M596" s="57"/>
      <c r="N596" s="57"/>
      <c r="O596" s="57"/>
      <c r="P596" s="57"/>
      <c r="Q596" s="57"/>
      <c r="R596" s="57"/>
      <c r="S596" s="57"/>
      <c r="T596" s="57"/>
      <c r="U596" s="57"/>
      <c r="V596" s="46"/>
      <c r="W596" s="46"/>
      <c r="X596" s="46"/>
      <c r="Y596" s="46"/>
      <c r="Z596" s="46"/>
      <c r="AA596" s="46"/>
    </row>
    <row r="597" spans="1:27" ht="39.950000000000003" customHeight="1" x14ac:dyDescent="0.45">
      <c r="A597" s="140"/>
      <c r="B597" s="152"/>
      <c r="C597" s="67">
        <v>594</v>
      </c>
      <c r="D597" s="78" t="s">
        <v>1117</v>
      </c>
      <c r="E597" s="107" t="s">
        <v>1118</v>
      </c>
      <c r="F597" s="51" t="s">
        <v>399</v>
      </c>
      <c r="G597" s="51" t="s">
        <v>36</v>
      </c>
      <c r="H597" s="95">
        <v>34.46</v>
      </c>
      <c r="I597" s="32"/>
      <c r="J597" s="38">
        <f>I597-(SUM(L597:AA597))</f>
        <v>0</v>
      </c>
      <c r="K597" s="39" t="str">
        <f t="shared" si="9"/>
        <v>OK</v>
      </c>
      <c r="L597" s="57"/>
      <c r="M597" s="57"/>
      <c r="N597" s="57"/>
      <c r="O597" s="57"/>
      <c r="P597" s="57"/>
      <c r="Q597" s="57"/>
      <c r="R597" s="57"/>
      <c r="S597" s="57"/>
      <c r="T597" s="57"/>
      <c r="U597" s="57"/>
      <c r="V597" s="46"/>
      <c r="W597" s="46"/>
      <c r="X597" s="46"/>
      <c r="Y597" s="46"/>
      <c r="Z597" s="46"/>
      <c r="AA597" s="46"/>
    </row>
    <row r="598" spans="1:27" ht="39.950000000000003" customHeight="1" x14ac:dyDescent="0.45">
      <c r="A598" s="140"/>
      <c r="B598" s="152"/>
      <c r="C598" s="67">
        <v>595</v>
      </c>
      <c r="D598" s="78" t="s">
        <v>1119</v>
      </c>
      <c r="E598" s="107" t="s">
        <v>1118</v>
      </c>
      <c r="F598" s="51" t="s">
        <v>399</v>
      </c>
      <c r="G598" s="51" t="s">
        <v>36</v>
      </c>
      <c r="H598" s="95">
        <v>36</v>
      </c>
      <c r="I598" s="32">
        <v>3</v>
      </c>
      <c r="J598" s="38">
        <f>I598-(SUM(L598:AA598))</f>
        <v>0</v>
      </c>
      <c r="K598" s="39" t="str">
        <f t="shared" si="9"/>
        <v>OK</v>
      </c>
      <c r="L598" s="57"/>
      <c r="M598" s="57"/>
      <c r="N598" s="57"/>
      <c r="O598" s="57"/>
      <c r="P598" s="57"/>
      <c r="Q598" s="57"/>
      <c r="R598" s="57"/>
      <c r="S598" s="57"/>
      <c r="T598" s="57"/>
      <c r="U598" s="133">
        <v>3</v>
      </c>
      <c r="V598" s="46"/>
      <c r="W598" s="46"/>
      <c r="X598" s="46"/>
      <c r="Y598" s="46"/>
      <c r="Z598" s="46"/>
      <c r="AA598" s="46"/>
    </row>
    <row r="599" spans="1:27" ht="39.950000000000003" customHeight="1" x14ac:dyDescent="0.45">
      <c r="A599" s="140"/>
      <c r="B599" s="152"/>
      <c r="C599" s="67">
        <v>596</v>
      </c>
      <c r="D599" s="78" t="s">
        <v>400</v>
      </c>
      <c r="E599" s="107" t="s">
        <v>1120</v>
      </c>
      <c r="F599" s="51" t="s">
        <v>401</v>
      </c>
      <c r="G599" s="51" t="s">
        <v>36</v>
      </c>
      <c r="H599" s="95">
        <v>16.829999999999998</v>
      </c>
      <c r="I599" s="32"/>
      <c r="J599" s="38">
        <f>I599-(SUM(L599:AA599))</f>
        <v>0</v>
      </c>
      <c r="K599" s="39" t="str">
        <f t="shared" si="9"/>
        <v>OK</v>
      </c>
      <c r="L599" s="57"/>
      <c r="M599" s="57"/>
      <c r="N599" s="57"/>
      <c r="O599" s="57"/>
      <c r="P599" s="57"/>
      <c r="Q599" s="57"/>
      <c r="R599" s="57"/>
      <c r="S599" s="57"/>
      <c r="T599" s="57"/>
      <c r="U599" s="57"/>
      <c r="V599" s="46"/>
      <c r="W599" s="46"/>
      <c r="X599" s="46"/>
      <c r="Y599" s="46"/>
      <c r="Z599" s="46"/>
      <c r="AA599" s="46"/>
    </row>
    <row r="600" spans="1:27" ht="39.950000000000003" customHeight="1" x14ac:dyDescent="0.45">
      <c r="A600" s="140"/>
      <c r="B600" s="152"/>
      <c r="C600" s="67">
        <v>597</v>
      </c>
      <c r="D600" s="78" t="s">
        <v>402</v>
      </c>
      <c r="E600" s="107" t="s">
        <v>1121</v>
      </c>
      <c r="F600" s="51" t="s">
        <v>99</v>
      </c>
      <c r="G600" s="51" t="s">
        <v>36</v>
      </c>
      <c r="H600" s="95">
        <v>57.29</v>
      </c>
      <c r="I600" s="32"/>
      <c r="J600" s="38">
        <f>I600-(SUM(L600:AA600))</f>
        <v>0</v>
      </c>
      <c r="K600" s="39" t="str">
        <f t="shared" si="9"/>
        <v>OK</v>
      </c>
      <c r="L600" s="57"/>
      <c r="M600" s="57"/>
      <c r="N600" s="57"/>
      <c r="O600" s="57"/>
      <c r="P600" s="57"/>
      <c r="Q600" s="57"/>
      <c r="R600" s="57"/>
      <c r="S600" s="57"/>
      <c r="T600" s="57"/>
      <c r="U600" s="57"/>
      <c r="V600" s="46"/>
      <c r="W600" s="46"/>
      <c r="X600" s="46"/>
      <c r="Y600" s="46"/>
      <c r="Z600" s="46"/>
      <c r="AA600" s="46"/>
    </row>
    <row r="601" spans="1:27" ht="39.950000000000003" customHeight="1" x14ac:dyDescent="0.45">
      <c r="A601" s="140"/>
      <c r="B601" s="152"/>
      <c r="C601" s="67">
        <v>598</v>
      </c>
      <c r="D601" s="78" t="s">
        <v>403</v>
      </c>
      <c r="E601" s="107" t="s">
        <v>1122</v>
      </c>
      <c r="F601" s="51" t="s">
        <v>99</v>
      </c>
      <c r="G601" s="51" t="s">
        <v>36</v>
      </c>
      <c r="H601" s="95">
        <v>298.55</v>
      </c>
      <c r="I601" s="32"/>
      <c r="J601" s="38">
        <f>I601-(SUM(L601:AA601))</f>
        <v>0</v>
      </c>
      <c r="K601" s="39" t="str">
        <f t="shared" si="9"/>
        <v>OK</v>
      </c>
      <c r="L601" s="57"/>
      <c r="M601" s="57"/>
      <c r="N601" s="57"/>
      <c r="O601" s="57"/>
      <c r="P601" s="57"/>
      <c r="Q601" s="57"/>
      <c r="R601" s="57"/>
      <c r="S601" s="57"/>
      <c r="T601" s="57"/>
      <c r="U601" s="57"/>
      <c r="V601" s="46"/>
      <c r="W601" s="46"/>
      <c r="X601" s="46"/>
      <c r="Y601" s="46"/>
      <c r="Z601" s="46"/>
      <c r="AA601" s="46"/>
    </row>
    <row r="602" spans="1:27" ht="39.950000000000003" customHeight="1" x14ac:dyDescent="0.45">
      <c r="A602" s="140"/>
      <c r="B602" s="152"/>
      <c r="C602" s="67">
        <v>599</v>
      </c>
      <c r="D602" s="78" t="s">
        <v>404</v>
      </c>
      <c r="E602" s="107" t="s">
        <v>1123</v>
      </c>
      <c r="F602" s="51" t="s">
        <v>399</v>
      </c>
      <c r="G602" s="51" t="s">
        <v>36</v>
      </c>
      <c r="H602" s="95">
        <v>3.76</v>
      </c>
      <c r="I602" s="32">
        <v>3</v>
      </c>
      <c r="J602" s="38">
        <f>I602-(SUM(L602:AA602))</f>
        <v>0</v>
      </c>
      <c r="K602" s="39" t="str">
        <f t="shared" si="9"/>
        <v>OK</v>
      </c>
      <c r="L602" s="57"/>
      <c r="M602" s="57"/>
      <c r="N602" s="57"/>
      <c r="O602" s="57"/>
      <c r="P602" s="57"/>
      <c r="Q602" s="57"/>
      <c r="R602" s="57"/>
      <c r="S602" s="57"/>
      <c r="T602" s="57"/>
      <c r="U602" s="133">
        <v>3</v>
      </c>
      <c r="V602" s="46"/>
      <c r="W602" s="46"/>
      <c r="X602" s="46"/>
      <c r="Y602" s="46"/>
      <c r="Z602" s="46"/>
      <c r="AA602" s="46"/>
    </row>
    <row r="603" spans="1:27" ht="39.950000000000003" customHeight="1" x14ac:dyDescent="0.45">
      <c r="A603" s="140"/>
      <c r="B603" s="152"/>
      <c r="C603" s="67">
        <v>600</v>
      </c>
      <c r="D603" s="78" t="s">
        <v>405</v>
      </c>
      <c r="E603" s="107" t="s">
        <v>1124</v>
      </c>
      <c r="F603" s="51" t="s">
        <v>399</v>
      </c>
      <c r="G603" s="51" t="s">
        <v>36</v>
      </c>
      <c r="H603" s="95">
        <v>356.69</v>
      </c>
      <c r="I603" s="32"/>
      <c r="J603" s="38">
        <f>I603-(SUM(L603:AA603))</f>
        <v>0</v>
      </c>
      <c r="K603" s="39" t="str">
        <f t="shared" si="9"/>
        <v>OK</v>
      </c>
      <c r="L603" s="57"/>
      <c r="M603" s="57"/>
      <c r="N603" s="57"/>
      <c r="O603" s="57"/>
      <c r="P603" s="57"/>
      <c r="Q603" s="57"/>
      <c r="R603" s="57"/>
      <c r="S603" s="57"/>
      <c r="T603" s="57"/>
      <c r="U603" s="57"/>
      <c r="V603" s="46"/>
      <c r="W603" s="46"/>
      <c r="X603" s="46"/>
      <c r="Y603" s="46"/>
      <c r="Z603" s="46"/>
      <c r="AA603" s="46"/>
    </row>
    <row r="604" spans="1:27" ht="39.950000000000003" customHeight="1" x14ac:dyDescent="0.45">
      <c r="A604" s="140"/>
      <c r="B604" s="152"/>
      <c r="C604" s="67">
        <v>601</v>
      </c>
      <c r="D604" s="79" t="s">
        <v>407</v>
      </c>
      <c r="E604" s="113" t="s">
        <v>1125</v>
      </c>
      <c r="F604" s="51" t="s">
        <v>99</v>
      </c>
      <c r="G604" s="51" t="s">
        <v>36</v>
      </c>
      <c r="H604" s="95">
        <v>4.5999999999999996</v>
      </c>
      <c r="I604" s="32">
        <v>10</v>
      </c>
      <c r="J604" s="38">
        <f>I604-(SUM(L604:AA604))</f>
        <v>5</v>
      </c>
      <c r="K604" s="39" t="str">
        <f t="shared" si="9"/>
        <v>OK</v>
      </c>
      <c r="L604" s="57"/>
      <c r="M604" s="57"/>
      <c r="N604" s="57"/>
      <c r="O604" s="57"/>
      <c r="P604" s="57"/>
      <c r="Q604" s="57"/>
      <c r="R604" s="57"/>
      <c r="S604" s="57"/>
      <c r="T604" s="57"/>
      <c r="U604" s="133">
        <v>5</v>
      </c>
      <c r="V604" s="46"/>
      <c r="W604" s="46"/>
      <c r="X604" s="46"/>
      <c r="Y604" s="46"/>
      <c r="Z604" s="46"/>
      <c r="AA604" s="46"/>
    </row>
    <row r="605" spans="1:27" ht="39.950000000000003" customHeight="1" x14ac:dyDescent="0.45">
      <c r="A605" s="140"/>
      <c r="B605" s="152"/>
      <c r="C605" s="67">
        <v>602</v>
      </c>
      <c r="D605" s="78" t="s">
        <v>409</v>
      </c>
      <c r="E605" s="107" t="s">
        <v>1126</v>
      </c>
      <c r="F605" s="51" t="s">
        <v>99</v>
      </c>
      <c r="G605" s="51" t="s">
        <v>36</v>
      </c>
      <c r="H605" s="95">
        <v>2.39</v>
      </c>
      <c r="I605" s="32">
        <v>1</v>
      </c>
      <c r="J605" s="38">
        <f>I605-(SUM(L605:AA605))</f>
        <v>0</v>
      </c>
      <c r="K605" s="39" t="str">
        <f t="shared" si="9"/>
        <v>OK</v>
      </c>
      <c r="L605" s="57"/>
      <c r="M605" s="57"/>
      <c r="N605" s="57"/>
      <c r="O605" s="57"/>
      <c r="P605" s="57"/>
      <c r="Q605" s="57"/>
      <c r="R605" s="57"/>
      <c r="S605" s="57"/>
      <c r="T605" s="57"/>
      <c r="U605" s="133">
        <v>1</v>
      </c>
      <c r="V605" s="46"/>
      <c r="W605" s="46"/>
      <c r="X605" s="46"/>
      <c r="Y605" s="46"/>
      <c r="Z605" s="46"/>
      <c r="AA605" s="46"/>
    </row>
    <row r="606" spans="1:27" ht="39.950000000000003" customHeight="1" x14ac:dyDescent="0.45">
      <c r="A606" s="140"/>
      <c r="B606" s="152"/>
      <c r="C606" s="68">
        <v>603</v>
      </c>
      <c r="D606" s="79" t="s">
        <v>390</v>
      </c>
      <c r="E606" s="113" t="s">
        <v>1127</v>
      </c>
      <c r="F606" s="52" t="s">
        <v>528</v>
      </c>
      <c r="G606" s="52" t="s">
        <v>36</v>
      </c>
      <c r="H606" s="96">
        <v>13.3</v>
      </c>
      <c r="I606" s="32"/>
      <c r="J606" s="38">
        <f>I606-(SUM(L606:AA606))</f>
        <v>0</v>
      </c>
      <c r="K606" s="39" t="str">
        <f t="shared" si="9"/>
        <v>OK</v>
      </c>
      <c r="L606" s="57"/>
      <c r="M606" s="57"/>
      <c r="N606" s="57"/>
      <c r="O606" s="57"/>
      <c r="P606" s="57"/>
      <c r="Q606" s="57"/>
      <c r="R606" s="57"/>
      <c r="S606" s="57"/>
      <c r="T606" s="57"/>
      <c r="U606" s="57"/>
      <c r="V606" s="46"/>
      <c r="W606" s="46"/>
      <c r="X606" s="46"/>
      <c r="Y606" s="46"/>
      <c r="Z606" s="46"/>
      <c r="AA606" s="46"/>
    </row>
    <row r="607" spans="1:27" ht="39.950000000000003" customHeight="1" x14ac:dyDescent="0.45">
      <c r="A607" s="140"/>
      <c r="B607" s="152"/>
      <c r="C607" s="68">
        <v>604</v>
      </c>
      <c r="D607" s="78" t="s">
        <v>1128</v>
      </c>
      <c r="E607" s="107" t="s">
        <v>1129</v>
      </c>
      <c r="F607" s="51" t="s">
        <v>99</v>
      </c>
      <c r="G607" s="52" t="s">
        <v>36</v>
      </c>
      <c r="H607" s="96">
        <v>21.65</v>
      </c>
      <c r="I607" s="32">
        <v>1</v>
      </c>
      <c r="J607" s="38">
        <f>I607-(SUM(L607:AA607))</f>
        <v>0</v>
      </c>
      <c r="K607" s="39" t="str">
        <f t="shared" si="9"/>
        <v>OK</v>
      </c>
      <c r="L607" s="57"/>
      <c r="M607" s="57"/>
      <c r="N607" s="57"/>
      <c r="O607" s="57"/>
      <c r="P607" s="57"/>
      <c r="Q607" s="57"/>
      <c r="R607" s="57"/>
      <c r="S607" s="57"/>
      <c r="T607" s="57"/>
      <c r="U607" s="133">
        <v>1</v>
      </c>
      <c r="V607" s="46"/>
      <c r="W607" s="46"/>
      <c r="X607" s="46"/>
      <c r="Y607" s="46"/>
      <c r="Z607" s="46"/>
      <c r="AA607" s="46"/>
    </row>
    <row r="608" spans="1:27" ht="39.950000000000003" customHeight="1" x14ac:dyDescent="0.45">
      <c r="A608" s="140"/>
      <c r="B608" s="152"/>
      <c r="C608" s="67">
        <v>605</v>
      </c>
      <c r="D608" s="78" t="s">
        <v>1130</v>
      </c>
      <c r="E608" s="107" t="s">
        <v>1118</v>
      </c>
      <c r="F608" s="52" t="s">
        <v>394</v>
      </c>
      <c r="G608" s="52" t="s">
        <v>36</v>
      </c>
      <c r="H608" s="96">
        <v>42.26</v>
      </c>
      <c r="I608" s="32"/>
      <c r="J608" s="38">
        <f>I608-(SUM(L608:AA608))</f>
        <v>0</v>
      </c>
      <c r="K608" s="39" t="str">
        <f t="shared" si="9"/>
        <v>OK</v>
      </c>
      <c r="L608" s="57"/>
      <c r="M608" s="57"/>
      <c r="N608" s="57"/>
      <c r="O608" s="57"/>
      <c r="P608" s="57"/>
      <c r="Q608" s="57"/>
      <c r="R608" s="57"/>
      <c r="S608" s="57"/>
      <c r="T608" s="57"/>
      <c r="U608" s="57"/>
      <c r="V608" s="46"/>
      <c r="W608" s="46"/>
      <c r="X608" s="46"/>
      <c r="Y608" s="46"/>
      <c r="Z608" s="46"/>
      <c r="AA608" s="46"/>
    </row>
    <row r="609" spans="1:27" ht="39.950000000000003" customHeight="1" x14ac:dyDescent="0.45">
      <c r="A609" s="140"/>
      <c r="B609" s="152"/>
      <c r="C609" s="68">
        <v>606</v>
      </c>
      <c r="D609" s="85" t="s">
        <v>1131</v>
      </c>
      <c r="E609" s="110" t="s">
        <v>1132</v>
      </c>
      <c r="F609" s="51" t="s">
        <v>228</v>
      </c>
      <c r="G609" s="52" t="s">
        <v>36</v>
      </c>
      <c r="H609" s="96">
        <v>55.69</v>
      </c>
      <c r="I609" s="32"/>
      <c r="J609" s="38">
        <f>I609-(SUM(L609:AA609))</f>
        <v>0</v>
      </c>
      <c r="K609" s="39" t="str">
        <f t="shared" si="9"/>
        <v>OK</v>
      </c>
      <c r="L609" s="57"/>
      <c r="M609" s="57"/>
      <c r="N609" s="57"/>
      <c r="O609" s="57"/>
      <c r="P609" s="57"/>
      <c r="Q609" s="57"/>
      <c r="R609" s="57"/>
      <c r="S609" s="57"/>
      <c r="T609" s="57"/>
      <c r="U609" s="57"/>
      <c r="V609" s="46"/>
      <c r="W609" s="46"/>
      <c r="X609" s="46"/>
      <c r="Y609" s="46"/>
      <c r="Z609" s="46"/>
      <c r="AA609" s="46"/>
    </row>
    <row r="610" spans="1:27" ht="39.950000000000003" customHeight="1" x14ac:dyDescent="0.45">
      <c r="A610" s="140"/>
      <c r="B610" s="152"/>
      <c r="C610" s="68">
        <v>607</v>
      </c>
      <c r="D610" s="78" t="s">
        <v>425</v>
      </c>
      <c r="E610" s="107" t="s">
        <v>1133</v>
      </c>
      <c r="F610" s="52" t="s">
        <v>528</v>
      </c>
      <c r="G610" s="52" t="s">
        <v>36</v>
      </c>
      <c r="H610" s="96">
        <v>13.74</v>
      </c>
      <c r="I610" s="32"/>
      <c r="J610" s="38">
        <f>I610-(SUM(L610:AA610))</f>
        <v>0</v>
      </c>
      <c r="K610" s="39" t="str">
        <f t="shared" si="9"/>
        <v>OK</v>
      </c>
      <c r="L610" s="57"/>
      <c r="M610" s="57"/>
      <c r="N610" s="57"/>
      <c r="O610" s="57"/>
      <c r="P610" s="57"/>
      <c r="Q610" s="57"/>
      <c r="R610" s="57"/>
      <c r="S610" s="57"/>
      <c r="T610" s="57"/>
      <c r="U610" s="57"/>
      <c r="V610" s="46"/>
      <c r="W610" s="46"/>
      <c r="X610" s="46"/>
      <c r="Y610" s="46"/>
      <c r="Z610" s="46"/>
      <c r="AA610" s="46"/>
    </row>
    <row r="611" spans="1:27" ht="39.950000000000003" customHeight="1" x14ac:dyDescent="0.45">
      <c r="A611" s="140"/>
      <c r="B611" s="152"/>
      <c r="C611" s="67">
        <v>608</v>
      </c>
      <c r="D611" s="78" t="s">
        <v>1134</v>
      </c>
      <c r="E611" s="107" t="s">
        <v>1135</v>
      </c>
      <c r="F611" s="52" t="s">
        <v>35</v>
      </c>
      <c r="G611" s="52" t="s">
        <v>36</v>
      </c>
      <c r="H611" s="96">
        <v>168</v>
      </c>
      <c r="I611" s="32"/>
      <c r="J611" s="38">
        <f>I611-(SUM(L611:AA611))</f>
        <v>0</v>
      </c>
      <c r="K611" s="39" t="str">
        <f t="shared" si="9"/>
        <v>OK</v>
      </c>
      <c r="L611" s="57"/>
      <c r="M611" s="57"/>
      <c r="N611" s="57"/>
      <c r="O611" s="57"/>
      <c r="P611" s="57"/>
      <c r="Q611" s="57"/>
      <c r="R611" s="57"/>
      <c r="S611" s="57"/>
      <c r="T611" s="57"/>
      <c r="U611" s="57"/>
      <c r="V611" s="46"/>
      <c r="W611" s="46"/>
      <c r="X611" s="46"/>
      <c r="Y611" s="46"/>
      <c r="Z611" s="46"/>
      <c r="AA611" s="46"/>
    </row>
    <row r="612" spans="1:27" ht="39.950000000000003" customHeight="1" x14ac:dyDescent="0.45">
      <c r="A612" s="140"/>
      <c r="B612" s="152"/>
      <c r="C612" s="67">
        <v>609</v>
      </c>
      <c r="D612" s="78" t="s">
        <v>1136</v>
      </c>
      <c r="E612" s="107" t="s">
        <v>1137</v>
      </c>
      <c r="F612" s="52" t="s">
        <v>35</v>
      </c>
      <c r="G612" s="52" t="s">
        <v>36</v>
      </c>
      <c r="H612" s="96">
        <v>26.7</v>
      </c>
      <c r="I612" s="32"/>
      <c r="J612" s="38">
        <f>I612-(SUM(L612:AA612))</f>
        <v>0</v>
      </c>
      <c r="K612" s="39" t="str">
        <f t="shared" si="9"/>
        <v>OK</v>
      </c>
      <c r="L612" s="57"/>
      <c r="M612" s="57"/>
      <c r="N612" s="57"/>
      <c r="O612" s="57"/>
      <c r="P612" s="57"/>
      <c r="Q612" s="57"/>
      <c r="R612" s="57"/>
      <c r="S612" s="57"/>
      <c r="T612" s="57"/>
      <c r="U612" s="57"/>
      <c r="V612" s="46"/>
      <c r="W612" s="46"/>
      <c r="X612" s="46"/>
      <c r="Y612" s="46"/>
      <c r="Z612" s="46"/>
      <c r="AA612" s="46"/>
    </row>
    <row r="613" spans="1:27" ht="39.950000000000003" customHeight="1" x14ac:dyDescent="0.45">
      <c r="A613" s="140"/>
      <c r="B613" s="152"/>
      <c r="C613" s="67">
        <v>610</v>
      </c>
      <c r="D613" s="78" t="s">
        <v>1138</v>
      </c>
      <c r="E613" s="107" t="s">
        <v>1139</v>
      </c>
      <c r="F613" s="52" t="s">
        <v>35</v>
      </c>
      <c r="G613" s="52" t="s">
        <v>36</v>
      </c>
      <c r="H613" s="96">
        <v>30.75</v>
      </c>
      <c r="I613" s="32"/>
      <c r="J613" s="38">
        <f>I613-(SUM(L613:AA613))</f>
        <v>0</v>
      </c>
      <c r="K613" s="39" t="str">
        <f t="shared" si="9"/>
        <v>OK</v>
      </c>
      <c r="L613" s="57"/>
      <c r="M613" s="57"/>
      <c r="N613" s="57"/>
      <c r="O613" s="57"/>
      <c r="P613" s="57"/>
      <c r="Q613" s="57"/>
      <c r="R613" s="57"/>
      <c r="S613" s="57"/>
      <c r="T613" s="57"/>
      <c r="U613" s="57"/>
      <c r="V613" s="46"/>
      <c r="W613" s="46"/>
      <c r="X613" s="46"/>
      <c r="Y613" s="46"/>
      <c r="Z613" s="46"/>
      <c r="AA613" s="46"/>
    </row>
    <row r="614" spans="1:27" ht="39.950000000000003" customHeight="1" x14ac:dyDescent="0.45">
      <c r="A614" s="140"/>
      <c r="B614" s="152"/>
      <c r="C614" s="68">
        <v>611</v>
      </c>
      <c r="D614" s="78" t="s">
        <v>1140</v>
      </c>
      <c r="E614" s="107" t="s">
        <v>1141</v>
      </c>
      <c r="F614" s="51" t="s">
        <v>399</v>
      </c>
      <c r="G614" s="52" t="s">
        <v>36</v>
      </c>
      <c r="H614" s="96">
        <v>3.64</v>
      </c>
      <c r="I614" s="32">
        <v>10</v>
      </c>
      <c r="J614" s="38">
        <f>I614-(SUM(L614:AA614))</f>
        <v>0</v>
      </c>
      <c r="K614" s="39" t="str">
        <f t="shared" si="9"/>
        <v>OK</v>
      </c>
      <c r="L614" s="57"/>
      <c r="M614" s="57"/>
      <c r="N614" s="57"/>
      <c r="O614" s="57"/>
      <c r="P614" s="57"/>
      <c r="Q614" s="57"/>
      <c r="R614" s="57"/>
      <c r="S614" s="57"/>
      <c r="T614" s="57"/>
      <c r="U614" s="133">
        <v>10</v>
      </c>
      <c r="V614" s="46"/>
      <c r="W614" s="46"/>
      <c r="X614" s="46"/>
      <c r="Y614" s="46"/>
      <c r="Z614" s="46"/>
      <c r="AA614" s="46"/>
    </row>
    <row r="615" spans="1:27" ht="39.950000000000003" customHeight="1" x14ac:dyDescent="0.45">
      <c r="A615" s="140"/>
      <c r="B615" s="152"/>
      <c r="C615" s="68">
        <v>612</v>
      </c>
      <c r="D615" s="78" t="s">
        <v>1142</v>
      </c>
      <c r="E615" s="107" t="s">
        <v>1143</v>
      </c>
      <c r="F615" s="51" t="s">
        <v>399</v>
      </c>
      <c r="G615" s="52" t="s">
        <v>36</v>
      </c>
      <c r="H615" s="96">
        <v>9.93</v>
      </c>
      <c r="I615" s="32">
        <v>4</v>
      </c>
      <c r="J615" s="38">
        <f>I615-(SUM(L615:AA615))</f>
        <v>0</v>
      </c>
      <c r="K615" s="39" t="str">
        <f t="shared" si="9"/>
        <v>OK</v>
      </c>
      <c r="L615" s="57"/>
      <c r="M615" s="57"/>
      <c r="N615" s="57"/>
      <c r="O615" s="57"/>
      <c r="P615" s="57"/>
      <c r="Q615" s="57"/>
      <c r="R615" s="57"/>
      <c r="S615" s="57"/>
      <c r="T615" s="57"/>
      <c r="U615" s="133">
        <v>4</v>
      </c>
      <c r="V615" s="46"/>
      <c r="W615" s="46"/>
      <c r="X615" s="46"/>
      <c r="Y615" s="46"/>
      <c r="Z615" s="46"/>
      <c r="AA615" s="46"/>
    </row>
    <row r="616" spans="1:27" ht="39.950000000000003" customHeight="1" x14ac:dyDescent="0.45">
      <c r="A616" s="140"/>
      <c r="B616" s="152"/>
      <c r="C616" s="68">
        <v>613</v>
      </c>
      <c r="D616" s="90" t="s">
        <v>1144</v>
      </c>
      <c r="E616" s="114" t="s">
        <v>1145</v>
      </c>
      <c r="F616" s="52" t="s">
        <v>424</v>
      </c>
      <c r="G616" s="52" t="s">
        <v>36</v>
      </c>
      <c r="H616" s="96">
        <v>319.08999999999997</v>
      </c>
      <c r="I616" s="32"/>
      <c r="J616" s="38">
        <f>I616-(SUM(L616:AA616))</f>
        <v>0</v>
      </c>
      <c r="K616" s="39" t="str">
        <f t="shared" si="9"/>
        <v>OK</v>
      </c>
      <c r="L616" s="57"/>
      <c r="M616" s="57"/>
      <c r="N616" s="57"/>
      <c r="O616" s="57"/>
      <c r="P616" s="57"/>
      <c r="Q616" s="57"/>
      <c r="R616" s="57"/>
      <c r="S616" s="57"/>
      <c r="T616" s="57"/>
      <c r="U616" s="57"/>
      <c r="V616" s="46"/>
      <c r="W616" s="46"/>
      <c r="X616" s="46"/>
      <c r="Y616" s="46"/>
      <c r="Z616" s="46"/>
      <c r="AA616" s="46"/>
    </row>
    <row r="617" spans="1:27" ht="39.950000000000003" customHeight="1" x14ac:dyDescent="0.45">
      <c r="A617" s="140"/>
      <c r="B617" s="152"/>
      <c r="C617" s="68">
        <v>614</v>
      </c>
      <c r="D617" s="78" t="s">
        <v>1146</v>
      </c>
      <c r="E617" s="107" t="s">
        <v>1143</v>
      </c>
      <c r="F617" s="51" t="s">
        <v>399</v>
      </c>
      <c r="G617" s="52" t="s">
        <v>36</v>
      </c>
      <c r="H617" s="96">
        <v>10</v>
      </c>
      <c r="I617" s="32">
        <v>1</v>
      </c>
      <c r="J617" s="38">
        <f>I617-(SUM(L617:AA617))</f>
        <v>0</v>
      </c>
      <c r="K617" s="39" t="str">
        <f t="shared" si="9"/>
        <v>OK</v>
      </c>
      <c r="L617" s="57"/>
      <c r="M617" s="57"/>
      <c r="N617" s="57"/>
      <c r="O617" s="57"/>
      <c r="P617" s="57"/>
      <c r="Q617" s="57"/>
      <c r="R617" s="57"/>
      <c r="S617" s="57"/>
      <c r="T617" s="57"/>
      <c r="U617" s="133">
        <v>1</v>
      </c>
      <c r="V617" s="46"/>
      <c r="W617" s="46"/>
      <c r="X617" s="46"/>
      <c r="Y617" s="46"/>
      <c r="Z617" s="46"/>
      <c r="AA617" s="46"/>
    </row>
    <row r="618" spans="1:27" ht="39.950000000000003" customHeight="1" x14ac:dyDescent="0.45">
      <c r="A618" s="140"/>
      <c r="B618" s="152"/>
      <c r="C618" s="68">
        <v>615</v>
      </c>
      <c r="D618" s="78" t="s">
        <v>408</v>
      </c>
      <c r="E618" s="107" t="s">
        <v>1147</v>
      </c>
      <c r="F618" s="52" t="s">
        <v>424</v>
      </c>
      <c r="G618" s="52" t="s">
        <v>36</v>
      </c>
      <c r="H618" s="96">
        <v>80.5</v>
      </c>
      <c r="I618" s="32"/>
      <c r="J618" s="38">
        <f>I618-(SUM(L618:AA618))</f>
        <v>0</v>
      </c>
      <c r="K618" s="39" t="str">
        <f t="shared" si="9"/>
        <v>OK</v>
      </c>
      <c r="L618" s="57"/>
      <c r="M618" s="57"/>
      <c r="N618" s="57"/>
      <c r="O618" s="57"/>
      <c r="P618" s="57"/>
      <c r="Q618" s="57"/>
      <c r="R618" s="57"/>
      <c r="S618" s="57"/>
      <c r="T618" s="57"/>
      <c r="U618" s="57"/>
      <c r="V618" s="46"/>
      <c r="W618" s="46"/>
      <c r="X618" s="46"/>
      <c r="Y618" s="46"/>
      <c r="Z618" s="46"/>
      <c r="AA618" s="46"/>
    </row>
    <row r="619" spans="1:27" ht="39.950000000000003" customHeight="1" x14ac:dyDescent="0.45">
      <c r="A619" s="140"/>
      <c r="B619" s="152"/>
      <c r="C619" s="68">
        <v>616</v>
      </c>
      <c r="D619" s="90" t="s">
        <v>1148</v>
      </c>
      <c r="E619" s="114" t="s">
        <v>1149</v>
      </c>
      <c r="F619" s="52" t="s">
        <v>99</v>
      </c>
      <c r="G619" s="52" t="s">
        <v>36</v>
      </c>
      <c r="H619" s="96">
        <v>6.91</v>
      </c>
      <c r="I619" s="32"/>
      <c r="J619" s="38">
        <f>I619-(SUM(L619:AA619))</f>
        <v>0</v>
      </c>
      <c r="K619" s="39" t="str">
        <f t="shared" si="9"/>
        <v>OK</v>
      </c>
      <c r="L619" s="57"/>
      <c r="M619" s="57"/>
      <c r="N619" s="57"/>
      <c r="O619" s="57"/>
      <c r="P619" s="57"/>
      <c r="Q619" s="57"/>
      <c r="R619" s="57"/>
      <c r="S619" s="57"/>
      <c r="T619" s="57"/>
      <c r="U619" s="57"/>
      <c r="V619" s="46"/>
      <c r="W619" s="46"/>
      <c r="X619" s="46"/>
      <c r="Y619" s="46"/>
      <c r="Z619" s="46"/>
      <c r="AA619" s="46"/>
    </row>
    <row r="620" spans="1:27" ht="39.950000000000003" customHeight="1" x14ac:dyDescent="0.45">
      <c r="A620" s="141"/>
      <c r="B620" s="153"/>
      <c r="C620" s="68">
        <v>617</v>
      </c>
      <c r="D620" s="78" t="s">
        <v>1150</v>
      </c>
      <c r="E620" s="107" t="s">
        <v>1151</v>
      </c>
      <c r="F620" s="52" t="s">
        <v>399</v>
      </c>
      <c r="G620" s="52" t="s">
        <v>36</v>
      </c>
      <c r="H620" s="96">
        <v>53.5</v>
      </c>
      <c r="I620" s="32"/>
      <c r="J620" s="38">
        <f>I620-(SUM(L620:AA620))</f>
        <v>0</v>
      </c>
      <c r="K620" s="39" t="str">
        <f t="shared" si="9"/>
        <v>OK</v>
      </c>
      <c r="L620" s="57"/>
      <c r="M620" s="57"/>
      <c r="N620" s="57"/>
      <c r="O620" s="57"/>
      <c r="P620" s="57"/>
      <c r="Q620" s="57"/>
      <c r="R620" s="57"/>
      <c r="S620" s="57"/>
      <c r="T620" s="57"/>
      <c r="U620" s="57"/>
      <c r="V620" s="46"/>
      <c r="W620" s="46"/>
      <c r="X620" s="46"/>
      <c r="Y620" s="46"/>
      <c r="Z620" s="46"/>
      <c r="AA620" s="46"/>
    </row>
    <row r="621" spans="1:27" ht="39.950000000000003" customHeight="1" x14ac:dyDescent="0.45">
      <c r="A621" s="154">
        <v>11</v>
      </c>
      <c r="B621" s="159" t="s">
        <v>626</v>
      </c>
      <c r="C621" s="66">
        <v>618</v>
      </c>
      <c r="D621" s="75" t="s">
        <v>410</v>
      </c>
      <c r="E621" s="104" t="s">
        <v>1152</v>
      </c>
      <c r="F621" s="49" t="s">
        <v>35</v>
      </c>
      <c r="G621" s="49" t="s">
        <v>411</v>
      </c>
      <c r="H621" s="94">
        <v>833.69</v>
      </c>
      <c r="I621" s="32">
        <v>1</v>
      </c>
      <c r="J621" s="38">
        <f>I621-(SUM(L621:AA621))</f>
        <v>0</v>
      </c>
      <c r="K621" s="39" t="str">
        <f t="shared" si="9"/>
        <v>OK</v>
      </c>
      <c r="L621" s="57"/>
      <c r="M621" s="57"/>
      <c r="N621" s="57"/>
      <c r="O621" s="57"/>
      <c r="P621" s="57"/>
      <c r="Q621" s="57"/>
      <c r="R621" s="57"/>
      <c r="S621" s="57"/>
      <c r="T621" s="133">
        <v>1</v>
      </c>
      <c r="U621" s="57"/>
      <c r="V621" s="46"/>
      <c r="W621" s="46"/>
      <c r="X621" s="46"/>
      <c r="Y621" s="46"/>
      <c r="Z621" s="46"/>
      <c r="AA621" s="46"/>
    </row>
    <row r="622" spans="1:27" ht="39.950000000000003" customHeight="1" x14ac:dyDescent="0.45">
      <c r="A622" s="155"/>
      <c r="B622" s="157"/>
      <c r="C622" s="66">
        <v>619</v>
      </c>
      <c r="D622" s="75" t="s">
        <v>412</v>
      </c>
      <c r="E622" s="104" t="s">
        <v>1153</v>
      </c>
      <c r="F622" s="49" t="s">
        <v>4</v>
      </c>
      <c r="G622" s="49" t="s">
        <v>411</v>
      </c>
      <c r="H622" s="94">
        <v>1355.11</v>
      </c>
      <c r="I622" s="32">
        <v>1</v>
      </c>
      <c r="J622" s="38">
        <f>I622-(SUM(L622:AA622))</f>
        <v>0</v>
      </c>
      <c r="K622" s="39" t="str">
        <f t="shared" si="9"/>
        <v>OK</v>
      </c>
      <c r="L622" s="57"/>
      <c r="M622" s="57"/>
      <c r="N622" s="57"/>
      <c r="O622" s="57"/>
      <c r="P622" s="57"/>
      <c r="Q622" s="57"/>
      <c r="R622" s="57"/>
      <c r="S622" s="57"/>
      <c r="T622" s="133">
        <v>1</v>
      </c>
      <c r="U622" s="57"/>
      <c r="V622" s="46"/>
      <c r="W622" s="46"/>
      <c r="X622" s="46"/>
      <c r="Y622" s="46"/>
      <c r="Z622" s="46"/>
      <c r="AA622" s="46"/>
    </row>
    <row r="623" spans="1:27" ht="39.950000000000003" customHeight="1" x14ac:dyDescent="0.45">
      <c r="A623" s="155"/>
      <c r="B623" s="157"/>
      <c r="C623" s="66">
        <v>620</v>
      </c>
      <c r="D623" s="75" t="s">
        <v>413</v>
      </c>
      <c r="E623" s="104" t="s">
        <v>1154</v>
      </c>
      <c r="F623" s="49" t="s">
        <v>4</v>
      </c>
      <c r="G623" s="49" t="s">
        <v>411</v>
      </c>
      <c r="H623" s="94">
        <v>342.74</v>
      </c>
      <c r="I623" s="32">
        <v>1</v>
      </c>
      <c r="J623" s="38">
        <f>I623-(SUM(L623:AA623))</f>
        <v>0</v>
      </c>
      <c r="K623" s="39" t="str">
        <f t="shared" si="9"/>
        <v>OK</v>
      </c>
      <c r="L623" s="57"/>
      <c r="M623" s="57"/>
      <c r="N623" s="57"/>
      <c r="O623" s="57"/>
      <c r="P623" s="57"/>
      <c r="Q623" s="57"/>
      <c r="R623" s="57"/>
      <c r="S623" s="57"/>
      <c r="T623" s="133">
        <v>1</v>
      </c>
      <c r="U623" s="57"/>
      <c r="V623" s="46"/>
      <c r="W623" s="46"/>
      <c r="X623" s="46"/>
      <c r="Y623" s="46"/>
      <c r="Z623" s="46"/>
      <c r="AA623" s="46"/>
    </row>
    <row r="624" spans="1:27" ht="39.950000000000003" customHeight="1" x14ac:dyDescent="0.45">
      <c r="A624" s="155"/>
      <c r="B624" s="157"/>
      <c r="C624" s="66">
        <v>621</v>
      </c>
      <c r="D624" s="77" t="s">
        <v>414</v>
      </c>
      <c r="E624" s="104" t="s">
        <v>1155</v>
      </c>
      <c r="F624" s="49" t="s">
        <v>4</v>
      </c>
      <c r="G624" s="49" t="s">
        <v>411</v>
      </c>
      <c r="H624" s="94">
        <v>173.6</v>
      </c>
      <c r="I624" s="32">
        <v>1</v>
      </c>
      <c r="J624" s="38">
        <f>I624-(SUM(L624:AA624))</f>
        <v>0</v>
      </c>
      <c r="K624" s="39" t="str">
        <f t="shared" si="9"/>
        <v>OK</v>
      </c>
      <c r="L624" s="57"/>
      <c r="M624" s="57"/>
      <c r="N624" s="57"/>
      <c r="O624" s="57"/>
      <c r="P624" s="57"/>
      <c r="Q624" s="57"/>
      <c r="R624" s="57"/>
      <c r="S624" s="57"/>
      <c r="T624" s="133">
        <v>1</v>
      </c>
      <c r="U624" s="57"/>
      <c r="V624" s="46"/>
      <c r="W624" s="46"/>
      <c r="X624" s="46"/>
      <c r="Y624" s="46"/>
      <c r="Z624" s="46"/>
      <c r="AA624" s="46"/>
    </row>
    <row r="625" spans="1:27" ht="39.950000000000003" customHeight="1" x14ac:dyDescent="0.45">
      <c r="A625" s="155"/>
      <c r="B625" s="157"/>
      <c r="C625" s="63">
        <v>622</v>
      </c>
      <c r="D625" s="75" t="s">
        <v>415</v>
      </c>
      <c r="E625" s="104" t="s">
        <v>1156</v>
      </c>
      <c r="F625" s="49" t="s">
        <v>35</v>
      </c>
      <c r="G625" s="49" t="s">
        <v>416</v>
      </c>
      <c r="H625" s="94">
        <v>360.77</v>
      </c>
      <c r="I625" s="32"/>
      <c r="J625" s="38">
        <f>I625-(SUM(L625:AA625))</f>
        <v>0</v>
      </c>
      <c r="K625" s="39" t="str">
        <f t="shared" si="9"/>
        <v>OK</v>
      </c>
      <c r="L625" s="57"/>
      <c r="M625" s="57"/>
      <c r="N625" s="57"/>
      <c r="O625" s="57"/>
      <c r="P625" s="57"/>
      <c r="Q625" s="57"/>
      <c r="R625" s="57"/>
      <c r="S625" s="57"/>
      <c r="T625" s="57"/>
      <c r="U625" s="57"/>
      <c r="V625" s="46"/>
      <c r="W625" s="46"/>
      <c r="X625" s="46"/>
      <c r="Y625" s="46"/>
      <c r="Z625" s="46"/>
      <c r="AA625" s="46"/>
    </row>
    <row r="626" spans="1:27" ht="39.950000000000003" customHeight="1" x14ac:dyDescent="0.45">
      <c r="A626" s="155"/>
      <c r="B626" s="157"/>
      <c r="C626" s="63">
        <v>623</v>
      </c>
      <c r="D626" s="75" t="s">
        <v>1157</v>
      </c>
      <c r="E626" s="104" t="s">
        <v>1156</v>
      </c>
      <c r="F626" s="49" t="s">
        <v>35</v>
      </c>
      <c r="G626" s="49" t="s">
        <v>416</v>
      </c>
      <c r="H626" s="94">
        <v>340.61</v>
      </c>
      <c r="I626" s="32"/>
      <c r="J626" s="38">
        <f>I626-(SUM(L626:AA626))</f>
        <v>0</v>
      </c>
      <c r="K626" s="39" t="str">
        <f t="shared" si="9"/>
        <v>OK</v>
      </c>
      <c r="L626" s="57"/>
      <c r="M626" s="57"/>
      <c r="N626" s="57"/>
      <c r="O626" s="57"/>
      <c r="P626" s="57"/>
      <c r="Q626" s="57"/>
      <c r="R626" s="57"/>
      <c r="S626" s="57"/>
      <c r="T626" s="57"/>
      <c r="U626" s="57"/>
      <c r="V626" s="46"/>
      <c r="W626" s="46"/>
      <c r="X626" s="46"/>
      <c r="Y626" s="46"/>
      <c r="Z626" s="46"/>
      <c r="AA626" s="46"/>
    </row>
    <row r="627" spans="1:27" ht="39.950000000000003" customHeight="1" x14ac:dyDescent="0.45">
      <c r="A627" s="155"/>
      <c r="B627" s="157"/>
      <c r="C627" s="66">
        <v>624</v>
      </c>
      <c r="D627" s="75" t="s">
        <v>1158</v>
      </c>
      <c r="E627" s="104" t="s">
        <v>1159</v>
      </c>
      <c r="F627" s="49" t="s">
        <v>228</v>
      </c>
      <c r="G627" s="49" t="s">
        <v>453</v>
      </c>
      <c r="H627" s="94">
        <v>397.14</v>
      </c>
      <c r="I627" s="32"/>
      <c r="J627" s="38">
        <f>I627-(SUM(L627:AA627))</f>
        <v>0</v>
      </c>
      <c r="K627" s="39" t="str">
        <f t="shared" si="9"/>
        <v>OK</v>
      </c>
      <c r="L627" s="57"/>
      <c r="M627" s="57"/>
      <c r="N627" s="57"/>
      <c r="O627" s="57"/>
      <c r="P627" s="57"/>
      <c r="Q627" s="57"/>
      <c r="R627" s="57"/>
      <c r="S627" s="57"/>
      <c r="T627" s="57"/>
      <c r="U627" s="57"/>
      <c r="V627" s="46"/>
      <c r="W627" s="46"/>
      <c r="X627" s="46"/>
      <c r="Y627" s="46"/>
      <c r="Z627" s="46"/>
      <c r="AA627" s="46"/>
    </row>
    <row r="628" spans="1:27" ht="39.950000000000003" customHeight="1" x14ac:dyDescent="0.45">
      <c r="A628" s="155"/>
      <c r="B628" s="157"/>
      <c r="C628" s="66">
        <v>625</v>
      </c>
      <c r="D628" s="75" t="s">
        <v>504</v>
      </c>
      <c r="E628" s="104" t="s">
        <v>1160</v>
      </c>
      <c r="F628" s="49" t="s">
        <v>35</v>
      </c>
      <c r="G628" s="49" t="s">
        <v>417</v>
      </c>
      <c r="H628" s="94">
        <v>145.52000000000001</v>
      </c>
      <c r="I628" s="32"/>
      <c r="J628" s="38">
        <f>I628-(SUM(L628:AA628))</f>
        <v>0</v>
      </c>
      <c r="K628" s="39" t="str">
        <f t="shared" si="9"/>
        <v>OK</v>
      </c>
      <c r="L628" s="57"/>
      <c r="M628" s="57"/>
      <c r="N628" s="57"/>
      <c r="O628" s="57"/>
      <c r="P628" s="57"/>
      <c r="Q628" s="57"/>
      <c r="R628" s="57"/>
      <c r="S628" s="57"/>
      <c r="T628" s="57"/>
      <c r="U628" s="57"/>
      <c r="V628" s="46"/>
      <c r="W628" s="46"/>
      <c r="X628" s="46"/>
      <c r="Y628" s="46"/>
      <c r="Z628" s="46"/>
      <c r="AA628" s="46"/>
    </row>
    <row r="629" spans="1:27" ht="39.950000000000003" customHeight="1" x14ac:dyDescent="0.45">
      <c r="A629" s="155"/>
      <c r="B629" s="157"/>
      <c r="C629" s="66">
        <v>626</v>
      </c>
      <c r="D629" s="75" t="s">
        <v>1201</v>
      </c>
      <c r="E629" s="104" t="s">
        <v>1161</v>
      </c>
      <c r="F629" s="49" t="s">
        <v>35</v>
      </c>
      <c r="G629" s="49" t="s">
        <v>417</v>
      </c>
      <c r="H629" s="94">
        <v>399.43</v>
      </c>
      <c r="I629" s="32"/>
      <c r="J629" s="38">
        <f>I629-(SUM(L629:AA629))</f>
        <v>0</v>
      </c>
      <c r="K629" s="39" t="str">
        <f t="shared" si="9"/>
        <v>OK</v>
      </c>
      <c r="L629" s="57"/>
      <c r="M629" s="57"/>
      <c r="N629" s="57"/>
      <c r="O629" s="57"/>
      <c r="P629" s="57"/>
      <c r="Q629" s="57"/>
      <c r="R629" s="57"/>
      <c r="S629" s="57"/>
      <c r="T629" s="57"/>
      <c r="U629" s="57"/>
      <c r="V629" s="46"/>
      <c r="W629" s="46"/>
      <c r="X629" s="46"/>
      <c r="Y629" s="46"/>
      <c r="Z629" s="46"/>
      <c r="AA629" s="46"/>
    </row>
    <row r="630" spans="1:27" ht="39.950000000000003" customHeight="1" x14ac:dyDescent="0.45">
      <c r="A630" s="155"/>
      <c r="B630" s="157"/>
      <c r="C630" s="66">
        <v>627</v>
      </c>
      <c r="D630" s="81" t="s">
        <v>1202</v>
      </c>
      <c r="E630" s="112" t="s">
        <v>1162</v>
      </c>
      <c r="F630" s="49" t="s">
        <v>35</v>
      </c>
      <c r="G630" s="49" t="s">
        <v>417</v>
      </c>
      <c r="H630" s="94">
        <v>20.91</v>
      </c>
      <c r="I630" s="32">
        <v>1</v>
      </c>
      <c r="J630" s="38">
        <f>I630-(SUM(L630:AA630))</f>
        <v>0</v>
      </c>
      <c r="K630" s="39" t="str">
        <f t="shared" si="9"/>
        <v>OK</v>
      </c>
      <c r="L630" s="57"/>
      <c r="M630" s="57"/>
      <c r="N630" s="57"/>
      <c r="O630" s="57"/>
      <c r="P630" s="57"/>
      <c r="Q630" s="57"/>
      <c r="R630" s="57"/>
      <c r="S630" s="57"/>
      <c r="T630" s="133">
        <v>1</v>
      </c>
      <c r="U630" s="57"/>
      <c r="V630" s="46"/>
      <c r="W630" s="46"/>
      <c r="X630" s="46"/>
      <c r="Y630" s="46"/>
      <c r="Z630" s="46"/>
      <c r="AA630" s="46"/>
    </row>
    <row r="631" spans="1:27" ht="39.950000000000003" customHeight="1" x14ac:dyDescent="0.45">
      <c r="A631" s="155"/>
      <c r="B631" s="157"/>
      <c r="C631" s="66">
        <v>628</v>
      </c>
      <c r="D631" s="75" t="s">
        <v>418</v>
      </c>
      <c r="E631" s="104" t="s">
        <v>1163</v>
      </c>
      <c r="F631" s="49" t="s">
        <v>35</v>
      </c>
      <c r="G631" s="49" t="s">
        <v>417</v>
      </c>
      <c r="H631" s="94">
        <v>156.76</v>
      </c>
      <c r="I631" s="32">
        <v>1</v>
      </c>
      <c r="J631" s="38">
        <f>I631-(SUM(L631:AA631))</f>
        <v>0</v>
      </c>
      <c r="K631" s="39" t="str">
        <f t="shared" si="9"/>
        <v>OK</v>
      </c>
      <c r="L631" s="57"/>
      <c r="M631" s="57"/>
      <c r="N631" s="57"/>
      <c r="O631" s="57"/>
      <c r="P631" s="57"/>
      <c r="Q631" s="57"/>
      <c r="R631" s="57"/>
      <c r="S631" s="57"/>
      <c r="T631" s="133">
        <v>1</v>
      </c>
      <c r="U631" s="57"/>
      <c r="V631" s="46"/>
      <c r="W631" s="46"/>
      <c r="X631" s="46"/>
      <c r="Y631" s="46"/>
      <c r="Z631" s="46"/>
      <c r="AA631" s="46"/>
    </row>
    <row r="632" spans="1:27" ht="39.950000000000003" customHeight="1" x14ac:dyDescent="0.45">
      <c r="A632" s="155"/>
      <c r="B632" s="157"/>
      <c r="C632" s="66">
        <v>629</v>
      </c>
      <c r="D632" s="75" t="s">
        <v>1203</v>
      </c>
      <c r="E632" s="104" t="s">
        <v>1164</v>
      </c>
      <c r="F632" s="48" t="s">
        <v>35</v>
      </c>
      <c r="G632" s="64" t="s">
        <v>40</v>
      </c>
      <c r="H632" s="93">
        <v>509.87</v>
      </c>
      <c r="I632" s="32"/>
      <c r="J632" s="38">
        <f>I632-(SUM(L632:AA632))</f>
        <v>0</v>
      </c>
      <c r="K632" s="39" t="str">
        <f t="shared" si="9"/>
        <v>OK</v>
      </c>
      <c r="L632" s="57"/>
      <c r="M632" s="57"/>
      <c r="N632" s="57"/>
      <c r="O632" s="57"/>
      <c r="P632" s="57"/>
      <c r="Q632" s="57"/>
      <c r="R632" s="57"/>
      <c r="S632" s="57"/>
      <c r="T632" s="129"/>
      <c r="U632" s="57"/>
      <c r="V632" s="46"/>
      <c r="W632" s="46"/>
      <c r="X632" s="46"/>
      <c r="Y632" s="46"/>
      <c r="Z632" s="46"/>
      <c r="AA632" s="46"/>
    </row>
    <row r="633" spans="1:27" ht="39.950000000000003" customHeight="1" x14ac:dyDescent="0.45">
      <c r="A633" s="155"/>
      <c r="B633" s="157"/>
      <c r="C633" s="63">
        <v>630</v>
      </c>
      <c r="D633" s="75" t="s">
        <v>1165</v>
      </c>
      <c r="E633" s="104" t="s">
        <v>1166</v>
      </c>
      <c r="F633" s="69" t="s">
        <v>99</v>
      </c>
      <c r="G633" s="64" t="s">
        <v>417</v>
      </c>
      <c r="H633" s="93">
        <v>538.29999999999995</v>
      </c>
      <c r="I633" s="32"/>
      <c r="J633" s="38">
        <f>I633-(SUM(L633:AA633))</f>
        <v>0</v>
      </c>
      <c r="K633" s="39" t="str">
        <f t="shared" si="9"/>
        <v>OK</v>
      </c>
      <c r="L633" s="57"/>
      <c r="M633" s="57"/>
      <c r="N633" s="57"/>
      <c r="O633" s="57"/>
      <c r="P633" s="57"/>
      <c r="Q633" s="57"/>
      <c r="R633" s="57"/>
      <c r="S633" s="57"/>
      <c r="T633" s="129"/>
      <c r="U633" s="57"/>
      <c r="V633" s="46"/>
      <c r="W633" s="46"/>
      <c r="X633" s="46"/>
      <c r="Y633" s="46"/>
      <c r="Z633" s="46"/>
      <c r="AA633" s="46"/>
    </row>
    <row r="634" spans="1:27" ht="39.950000000000003" customHeight="1" x14ac:dyDescent="0.45">
      <c r="A634" s="155"/>
      <c r="B634" s="157"/>
      <c r="C634" s="63">
        <v>631</v>
      </c>
      <c r="D634" s="75" t="s">
        <v>1167</v>
      </c>
      <c r="E634" s="104" t="s">
        <v>1168</v>
      </c>
      <c r="F634" s="49" t="s">
        <v>4</v>
      </c>
      <c r="G634" s="64" t="s">
        <v>411</v>
      </c>
      <c r="H634" s="93">
        <v>169.63</v>
      </c>
      <c r="I634" s="32">
        <v>1</v>
      </c>
      <c r="J634" s="38">
        <f>I634-(SUM(L634:AA634))</f>
        <v>0</v>
      </c>
      <c r="K634" s="39" t="str">
        <f t="shared" si="9"/>
        <v>OK</v>
      </c>
      <c r="L634" s="57"/>
      <c r="M634" s="57"/>
      <c r="N634" s="57"/>
      <c r="O634" s="57"/>
      <c r="P634" s="57"/>
      <c r="Q634" s="57"/>
      <c r="R634" s="57"/>
      <c r="S634" s="57"/>
      <c r="T634" s="133">
        <v>1</v>
      </c>
      <c r="U634" s="57"/>
      <c r="V634" s="46"/>
      <c r="W634" s="46"/>
      <c r="X634" s="46"/>
      <c r="Y634" s="46"/>
      <c r="Z634" s="46"/>
      <c r="AA634" s="46"/>
    </row>
    <row r="635" spans="1:27" ht="39.950000000000003" customHeight="1" x14ac:dyDescent="0.45">
      <c r="A635" s="155"/>
      <c r="B635" s="157"/>
      <c r="C635" s="63">
        <v>632</v>
      </c>
      <c r="D635" s="75" t="s">
        <v>1169</v>
      </c>
      <c r="E635" s="104" t="s">
        <v>1170</v>
      </c>
      <c r="F635" s="49" t="s">
        <v>4</v>
      </c>
      <c r="G635" s="64" t="s">
        <v>411</v>
      </c>
      <c r="H635" s="93">
        <v>425.15</v>
      </c>
      <c r="I635" s="32">
        <v>1</v>
      </c>
      <c r="J635" s="38">
        <f>I635-(SUM(L635:AA635))</f>
        <v>0</v>
      </c>
      <c r="K635" s="39" t="str">
        <f t="shared" si="9"/>
        <v>OK</v>
      </c>
      <c r="L635" s="57"/>
      <c r="M635" s="57"/>
      <c r="N635" s="57"/>
      <c r="O635" s="57"/>
      <c r="P635" s="57"/>
      <c r="Q635" s="57"/>
      <c r="R635" s="57"/>
      <c r="S635" s="57"/>
      <c r="T635" s="133">
        <v>1</v>
      </c>
      <c r="U635" s="57"/>
      <c r="V635" s="46"/>
      <c r="W635" s="46"/>
      <c r="X635" s="46"/>
      <c r="Y635" s="46"/>
      <c r="Z635" s="46"/>
      <c r="AA635" s="46"/>
    </row>
    <row r="636" spans="1:27" ht="39.950000000000003" customHeight="1" x14ac:dyDescent="0.45">
      <c r="A636" s="155"/>
      <c r="B636" s="157"/>
      <c r="C636" s="63">
        <v>633</v>
      </c>
      <c r="D636" s="81" t="s">
        <v>1171</v>
      </c>
      <c r="E636" s="112" t="s">
        <v>1172</v>
      </c>
      <c r="F636" s="54" t="s">
        <v>99</v>
      </c>
      <c r="G636" s="64" t="s">
        <v>40</v>
      </c>
      <c r="H636" s="93">
        <v>95.23</v>
      </c>
      <c r="I636" s="32"/>
      <c r="J636" s="38">
        <f>I636-(SUM(L636:AA636))</f>
        <v>0</v>
      </c>
      <c r="K636" s="39" t="str">
        <f t="shared" si="9"/>
        <v>OK</v>
      </c>
      <c r="L636" s="57"/>
      <c r="M636" s="57"/>
      <c r="N636" s="57"/>
      <c r="O636" s="57"/>
      <c r="P636" s="57"/>
      <c r="Q636" s="57"/>
      <c r="R636" s="57"/>
      <c r="S636" s="57"/>
      <c r="T636" s="129"/>
      <c r="U636" s="57"/>
      <c r="V636" s="46"/>
      <c r="W636" s="46"/>
      <c r="X636" s="46"/>
      <c r="Y636" s="46"/>
      <c r="Z636" s="46"/>
      <c r="AA636" s="46"/>
    </row>
    <row r="637" spans="1:27" ht="39.950000000000003" customHeight="1" x14ac:dyDescent="0.45">
      <c r="A637" s="155"/>
      <c r="B637" s="157"/>
      <c r="C637" s="66">
        <v>634</v>
      </c>
      <c r="D637" s="75" t="s">
        <v>1173</v>
      </c>
      <c r="E637" s="104" t="s">
        <v>1174</v>
      </c>
      <c r="F637" s="49" t="s">
        <v>35</v>
      </c>
      <c r="G637" s="49" t="s">
        <v>234</v>
      </c>
      <c r="H637" s="94">
        <v>205.84</v>
      </c>
      <c r="I637" s="32">
        <v>1</v>
      </c>
      <c r="J637" s="38">
        <f>I637-(SUM(L637:AA637))</f>
        <v>0</v>
      </c>
      <c r="K637" s="39" t="str">
        <f t="shared" si="9"/>
        <v>OK</v>
      </c>
      <c r="L637" s="57"/>
      <c r="M637" s="57"/>
      <c r="N637" s="57"/>
      <c r="O637" s="57"/>
      <c r="P637" s="57"/>
      <c r="Q637" s="57"/>
      <c r="R637" s="57"/>
      <c r="S637" s="57"/>
      <c r="T637" s="133">
        <v>1</v>
      </c>
      <c r="U637" s="57"/>
      <c r="V637" s="46"/>
      <c r="W637" s="46"/>
      <c r="X637" s="46"/>
      <c r="Y637" s="46"/>
      <c r="Z637" s="46"/>
      <c r="AA637" s="46"/>
    </row>
    <row r="638" spans="1:27" ht="39.950000000000003" customHeight="1" x14ac:dyDescent="0.45">
      <c r="A638" s="155"/>
      <c r="B638" s="157"/>
      <c r="C638" s="66">
        <v>635</v>
      </c>
      <c r="D638" s="75" t="s">
        <v>1175</v>
      </c>
      <c r="E638" s="104" t="s">
        <v>1176</v>
      </c>
      <c r="F638" s="49" t="s">
        <v>228</v>
      </c>
      <c r="G638" s="49" t="s">
        <v>234</v>
      </c>
      <c r="H638" s="94">
        <v>852.9</v>
      </c>
      <c r="I638" s="32">
        <v>1</v>
      </c>
      <c r="J638" s="38">
        <f>I638-(SUM(L638:AA638))</f>
        <v>0</v>
      </c>
      <c r="K638" s="39" t="str">
        <f t="shared" si="9"/>
        <v>OK</v>
      </c>
      <c r="L638" s="57"/>
      <c r="M638" s="57"/>
      <c r="N638" s="57"/>
      <c r="O638" s="57"/>
      <c r="P638" s="57"/>
      <c r="Q638" s="57"/>
      <c r="R638" s="57"/>
      <c r="S638" s="57"/>
      <c r="T638" s="133">
        <v>1</v>
      </c>
      <c r="U638" s="57"/>
      <c r="V638" s="46"/>
      <c r="W638" s="46"/>
      <c r="X638" s="46"/>
      <c r="Y638" s="46"/>
      <c r="Z638" s="46"/>
      <c r="AA638" s="46"/>
    </row>
    <row r="639" spans="1:27" ht="39.950000000000003" customHeight="1" x14ac:dyDescent="0.45">
      <c r="A639" s="155"/>
      <c r="B639" s="157"/>
      <c r="C639" s="66">
        <v>636</v>
      </c>
      <c r="D639" s="75" t="s">
        <v>1177</v>
      </c>
      <c r="E639" s="104" t="s">
        <v>1178</v>
      </c>
      <c r="F639" s="49" t="s">
        <v>228</v>
      </c>
      <c r="G639" s="49" t="s">
        <v>453</v>
      </c>
      <c r="H639" s="94">
        <v>42.12</v>
      </c>
      <c r="I639" s="32">
        <v>60</v>
      </c>
      <c r="J639" s="38">
        <f>I639-(SUM(L639:AA639))</f>
        <v>0</v>
      </c>
      <c r="K639" s="39" t="str">
        <f t="shared" si="9"/>
        <v>OK</v>
      </c>
      <c r="L639" s="57"/>
      <c r="M639" s="57"/>
      <c r="N639" s="57"/>
      <c r="O639" s="57"/>
      <c r="P639" s="57"/>
      <c r="Q639" s="57"/>
      <c r="R639" s="57"/>
      <c r="S639" s="57"/>
      <c r="T639" s="133">
        <v>60</v>
      </c>
      <c r="U639" s="57"/>
      <c r="V639" s="46"/>
      <c r="W639" s="46"/>
      <c r="X639" s="46"/>
      <c r="Y639" s="46"/>
      <c r="Z639" s="46"/>
      <c r="AA639" s="46"/>
    </row>
    <row r="640" spans="1:27" ht="39.950000000000003" customHeight="1" x14ac:dyDescent="0.45">
      <c r="A640" s="155"/>
      <c r="B640" s="157"/>
      <c r="C640" s="63">
        <v>637</v>
      </c>
      <c r="D640" s="81" t="s">
        <v>1179</v>
      </c>
      <c r="E640" s="112" t="s">
        <v>1180</v>
      </c>
      <c r="F640" s="49" t="s">
        <v>4</v>
      </c>
      <c r="G640" s="64" t="s">
        <v>40</v>
      </c>
      <c r="H640" s="93">
        <v>520.6</v>
      </c>
      <c r="I640" s="32"/>
      <c r="J640" s="38">
        <f>I640-(SUM(L640:AA640))</f>
        <v>0</v>
      </c>
      <c r="K640" s="39" t="str">
        <f t="shared" si="9"/>
        <v>OK</v>
      </c>
      <c r="L640" s="57"/>
      <c r="M640" s="57"/>
      <c r="N640" s="57"/>
      <c r="O640" s="57"/>
      <c r="P640" s="57"/>
      <c r="Q640" s="57"/>
      <c r="R640" s="57"/>
      <c r="S640" s="57"/>
      <c r="T640" s="57"/>
      <c r="U640" s="57"/>
      <c r="V640" s="46"/>
      <c r="W640" s="46"/>
      <c r="X640" s="46"/>
      <c r="Y640" s="46"/>
      <c r="Z640" s="46"/>
      <c r="AA640" s="46"/>
    </row>
    <row r="641" spans="1:27" ht="39.950000000000003" customHeight="1" x14ac:dyDescent="0.45">
      <c r="A641" s="156"/>
      <c r="B641" s="158"/>
      <c r="C641" s="63">
        <v>638</v>
      </c>
      <c r="D641" s="84" t="s">
        <v>1181</v>
      </c>
      <c r="E641" s="105" t="s">
        <v>1182</v>
      </c>
      <c r="F641" s="50" t="s">
        <v>528</v>
      </c>
      <c r="G641" s="50" t="s">
        <v>40</v>
      </c>
      <c r="H641" s="93">
        <v>155.69</v>
      </c>
      <c r="I641" s="32"/>
      <c r="J641" s="38">
        <f>I641-(SUM(L641:AA641))</f>
        <v>0</v>
      </c>
      <c r="K641" s="39" t="str">
        <f t="shared" si="9"/>
        <v>OK</v>
      </c>
      <c r="L641" s="57"/>
      <c r="M641" s="57"/>
      <c r="N641" s="57"/>
      <c r="O641" s="57"/>
      <c r="P641" s="57"/>
      <c r="Q641" s="57"/>
      <c r="R641" s="57"/>
      <c r="S641" s="57"/>
      <c r="T641" s="57"/>
      <c r="U641" s="57"/>
      <c r="V641" s="46"/>
      <c r="W641" s="46"/>
      <c r="X641" s="46"/>
      <c r="Y641" s="46"/>
      <c r="Z641" s="46"/>
      <c r="AA641" s="46"/>
    </row>
    <row r="642" spans="1:27" ht="39.950000000000003" customHeight="1" x14ac:dyDescent="0.45">
      <c r="A642" s="139">
        <v>12</v>
      </c>
      <c r="B642" s="142" t="s">
        <v>1183</v>
      </c>
      <c r="C642" s="67">
        <v>639</v>
      </c>
      <c r="D642" s="78" t="s">
        <v>420</v>
      </c>
      <c r="E642" s="107" t="s">
        <v>1184</v>
      </c>
      <c r="F642" s="51" t="s">
        <v>99</v>
      </c>
      <c r="G642" s="51" t="s">
        <v>421</v>
      </c>
      <c r="H642" s="95">
        <v>86.66</v>
      </c>
      <c r="I642" s="32"/>
      <c r="J642" s="38">
        <f>I642-(SUM(L642:AA642))</f>
        <v>0</v>
      </c>
      <c r="K642" s="39" t="str">
        <f t="shared" si="9"/>
        <v>OK</v>
      </c>
      <c r="L642" s="57"/>
      <c r="M642" s="57"/>
      <c r="N642" s="57"/>
      <c r="O642" s="57"/>
      <c r="P642" s="57"/>
      <c r="Q642" s="57"/>
      <c r="R642" s="57"/>
      <c r="S642" s="57"/>
      <c r="T642" s="57"/>
      <c r="U642" s="57"/>
      <c r="V642" s="46"/>
      <c r="W642" s="46"/>
      <c r="X642" s="46"/>
      <c r="Y642" s="46"/>
      <c r="Z642" s="46"/>
      <c r="AA642" s="46"/>
    </row>
    <row r="643" spans="1:27" ht="39.950000000000003" customHeight="1" x14ac:dyDescent="0.45">
      <c r="A643" s="140"/>
      <c r="B643" s="143"/>
      <c r="C643" s="67">
        <v>640</v>
      </c>
      <c r="D643" s="78" t="s">
        <v>422</v>
      </c>
      <c r="E643" s="107" t="s">
        <v>1184</v>
      </c>
      <c r="F643" s="51" t="s">
        <v>99</v>
      </c>
      <c r="G643" s="51" t="s">
        <v>421</v>
      </c>
      <c r="H643" s="95">
        <v>106.86</v>
      </c>
      <c r="I643" s="32"/>
      <c r="J643" s="38">
        <f>I643-(SUM(L643:AA643))</f>
        <v>0</v>
      </c>
      <c r="K643" s="39" t="str">
        <f t="shared" si="9"/>
        <v>OK</v>
      </c>
      <c r="L643" s="57"/>
      <c r="M643" s="57"/>
      <c r="N643" s="57"/>
      <c r="O643" s="57"/>
      <c r="P643" s="57"/>
      <c r="Q643" s="57"/>
      <c r="R643" s="57"/>
      <c r="S643" s="57"/>
      <c r="T643" s="57"/>
      <c r="U643" s="57"/>
      <c r="V643" s="46"/>
      <c r="W643" s="46"/>
      <c r="X643" s="46"/>
      <c r="Y643" s="46"/>
      <c r="Z643" s="46"/>
      <c r="AA643" s="46"/>
    </row>
    <row r="644" spans="1:27" ht="39.950000000000003" customHeight="1" x14ac:dyDescent="0.45">
      <c r="A644" s="140"/>
      <c r="B644" s="143"/>
      <c r="C644" s="67">
        <v>641</v>
      </c>
      <c r="D644" s="78" t="s">
        <v>423</v>
      </c>
      <c r="E644" s="107" t="s">
        <v>1184</v>
      </c>
      <c r="F644" s="51" t="s">
        <v>99</v>
      </c>
      <c r="G644" s="51" t="s">
        <v>421</v>
      </c>
      <c r="H644" s="95">
        <v>86.41</v>
      </c>
      <c r="I644" s="32"/>
      <c r="J644" s="38">
        <f>I644-(SUM(L644:AA644))</f>
        <v>0</v>
      </c>
      <c r="K644" s="39" t="str">
        <f t="shared" si="9"/>
        <v>OK</v>
      </c>
      <c r="L644" s="57"/>
      <c r="M644" s="57"/>
      <c r="N644" s="57"/>
      <c r="O644" s="57"/>
      <c r="P644" s="57"/>
      <c r="Q644" s="57"/>
      <c r="R644" s="57"/>
      <c r="S644" s="57"/>
      <c r="T644" s="57"/>
      <c r="U644" s="57"/>
      <c r="V644" s="46"/>
      <c r="W644" s="46"/>
      <c r="X644" s="46"/>
      <c r="Y644" s="46"/>
      <c r="Z644" s="46"/>
      <c r="AA644" s="46"/>
    </row>
    <row r="645" spans="1:27" ht="39.950000000000003" customHeight="1" x14ac:dyDescent="0.45">
      <c r="A645" s="141"/>
      <c r="B645" s="144"/>
      <c r="C645" s="68">
        <v>642</v>
      </c>
      <c r="D645" s="78" t="s">
        <v>1185</v>
      </c>
      <c r="E645" s="107" t="s">
        <v>1186</v>
      </c>
      <c r="F645" s="52" t="s">
        <v>528</v>
      </c>
      <c r="G645" s="52" t="s">
        <v>40</v>
      </c>
      <c r="H645" s="96">
        <v>118.32</v>
      </c>
      <c r="I645" s="32"/>
      <c r="J645" s="38">
        <f>I645-(SUM(L645:AA645))</f>
        <v>0</v>
      </c>
      <c r="K645" s="39" t="str">
        <f t="shared" ref="K645:K648" si="10">IF(J645&lt;0,"ATENÇÃO","OK")</f>
        <v>OK</v>
      </c>
      <c r="L645" s="57"/>
      <c r="M645" s="57"/>
      <c r="N645" s="57"/>
      <c r="O645" s="57"/>
      <c r="P645" s="57"/>
      <c r="Q645" s="57"/>
      <c r="R645" s="57"/>
      <c r="S645" s="57"/>
      <c r="T645" s="57"/>
      <c r="U645" s="57"/>
      <c r="V645" s="46"/>
      <c r="W645" s="46"/>
      <c r="X645" s="46"/>
      <c r="Y645" s="46"/>
      <c r="Z645" s="46"/>
      <c r="AA645" s="46"/>
    </row>
    <row r="646" spans="1:27" ht="39.950000000000003" customHeight="1" x14ac:dyDescent="0.45">
      <c r="A646" s="70">
        <v>13</v>
      </c>
      <c r="B646" s="119" t="s">
        <v>922</v>
      </c>
      <c r="C646" s="63">
        <v>643</v>
      </c>
      <c r="D646" s="91" t="s">
        <v>1187</v>
      </c>
      <c r="E646" s="117" t="s">
        <v>1188</v>
      </c>
      <c r="F646" s="64" t="s">
        <v>35</v>
      </c>
      <c r="G646" s="64" t="s">
        <v>40</v>
      </c>
      <c r="H646" s="93">
        <v>24.79</v>
      </c>
      <c r="I646" s="32"/>
      <c r="J646" s="38">
        <f>I646-(SUM(L646:AA646))</f>
        <v>0</v>
      </c>
      <c r="K646" s="39" t="str">
        <f t="shared" si="10"/>
        <v>OK</v>
      </c>
      <c r="L646" s="57"/>
      <c r="M646" s="57"/>
      <c r="N646" s="57"/>
      <c r="O646" s="57"/>
      <c r="P646" s="57"/>
      <c r="Q646" s="57"/>
      <c r="R646" s="57"/>
      <c r="S646" s="57"/>
      <c r="T646" s="57"/>
      <c r="U646" s="57"/>
      <c r="V646" s="46"/>
      <c r="W646" s="46"/>
      <c r="X646" s="46"/>
      <c r="Y646" s="46"/>
      <c r="Z646" s="46"/>
      <c r="AA646" s="46"/>
    </row>
    <row r="647" spans="1:27" ht="39.950000000000003" customHeight="1" x14ac:dyDescent="0.45">
      <c r="A647" s="71">
        <v>14</v>
      </c>
      <c r="B647" s="120" t="s">
        <v>626</v>
      </c>
      <c r="C647" s="67">
        <v>644</v>
      </c>
      <c r="D647" s="78" t="s">
        <v>1189</v>
      </c>
      <c r="E647" s="107" t="s">
        <v>1190</v>
      </c>
      <c r="F647" s="52" t="s">
        <v>35</v>
      </c>
      <c r="G647" s="52" t="s">
        <v>40</v>
      </c>
      <c r="H647" s="96">
        <v>214</v>
      </c>
      <c r="I647" s="32"/>
      <c r="J647" s="38">
        <f>I647-(SUM(L647:AA647))</f>
        <v>0</v>
      </c>
      <c r="K647" s="39" t="str">
        <f t="shared" si="10"/>
        <v>OK</v>
      </c>
      <c r="L647" s="57"/>
      <c r="M647" s="57"/>
      <c r="N647" s="57"/>
      <c r="O647" s="57"/>
      <c r="P647" s="57"/>
      <c r="Q647" s="57"/>
      <c r="R647" s="57"/>
      <c r="S647" s="57"/>
      <c r="T647" s="57"/>
      <c r="U647" s="57"/>
      <c r="V647" s="46"/>
      <c r="W647" s="46"/>
      <c r="X647" s="46"/>
      <c r="Y647" s="46"/>
      <c r="Z647" s="46"/>
      <c r="AA647" s="46"/>
    </row>
    <row r="648" spans="1:27" ht="39.950000000000003" customHeight="1" x14ac:dyDescent="0.45">
      <c r="A648" s="70">
        <v>15</v>
      </c>
      <c r="B648" s="119" t="s">
        <v>830</v>
      </c>
      <c r="C648" s="66">
        <v>645</v>
      </c>
      <c r="D648" s="75" t="s">
        <v>1204</v>
      </c>
      <c r="E648" s="104" t="s">
        <v>1191</v>
      </c>
      <c r="F648" s="50" t="s">
        <v>35</v>
      </c>
      <c r="G648" s="50" t="s">
        <v>40</v>
      </c>
      <c r="H648" s="93">
        <v>334.98</v>
      </c>
      <c r="I648" s="32"/>
      <c r="J648" s="38">
        <f>I648-(SUM(L648:AA648))</f>
        <v>0</v>
      </c>
      <c r="K648" s="39" t="str">
        <f t="shared" si="10"/>
        <v>OK</v>
      </c>
      <c r="L648" s="57"/>
      <c r="M648" s="57"/>
      <c r="N648" s="57"/>
      <c r="O648" s="57"/>
      <c r="P648" s="57"/>
      <c r="Q648" s="57"/>
      <c r="R648" s="57"/>
      <c r="S648" s="57"/>
      <c r="T648" s="57"/>
      <c r="U648" s="57"/>
      <c r="V648" s="46"/>
      <c r="W648" s="46"/>
      <c r="X648" s="46"/>
      <c r="Y648" s="46"/>
      <c r="Z648" s="46"/>
      <c r="AA648" s="46"/>
    </row>
    <row r="649" spans="1:27" ht="39.950000000000003" customHeight="1" x14ac:dyDescent="0.45">
      <c r="H649" s="43">
        <f>SUM(H4:H648)</f>
        <v>71754.81</v>
      </c>
    </row>
  </sheetData>
  <mergeCells count="44">
    <mergeCell ref="A642:A645"/>
    <mergeCell ref="B642:B645"/>
    <mergeCell ref="A566:A584"/>
    <mergeCell ref="B566:B584"/>
    <mergeCell ref="A585:A620"/>
    <mergeCell ref="B585:B620"/>
    <mergeCell ref="A621:A641"/>
    <mergeCell ref="B621:B641"/>
    <mergeCell ref="A303:A351"/>
    <mergeCell ref="B303:B351"/>
    <mergeCell ref="A352:A486"/>
    <mergeCell ref="B352:B486"/>
    <mergeCell ref="A487:A565"/>
    <mergeCell ref="B487:B565"/>
    <mergeCell ref="A148:A182"/>
    <mergeCell ref="B160:B182"/>
    <mergeCell ref="A183:A258"/>
    <mergeCell ref="B183:B258"/>
    <mergeCell ref="A259:A302"/>
    <mergeCell ref="B259:B302"/>
    <mergeCell ref="Z1:Z2"/>
    <mergeCell ref="AA1:AA2"/>
    <mergeCell ref="A4:A92"/>
    <mergeCell ref="B4:B92"/>
    <mergeCell ref="A93:A147"/>
    <mergeCell ref="B93:B147"/>
    <mergeCell ref="D1:H1"/>
    <mergeCell ref="M1:M2"/>
    <mergeCell ref="N1:N2"/>
    <mergeCell ref="O1:O2"/>
    <mergeCell ref="P1:P2"/>
    <mergeCell ref="Q1:Q2"/>
    <mergeCell ref="Y1:Y2"/>
    <mergeCell ref="T1:T2"/>
    <mergeCell ref="U1:U2"/>
    <mergeCell ref="V1:V2"/>
    <mergeCell ref="W1:W2"/>
    <mergeCell ref="X1:X2"/>
    <mergeCell ref="I1:K1"/>
    <mergeCell ref="S1:S2"/>
    <mergeCell ref="A2:K2"/>
    <mergeCell ref="L1:L2"/>
    <mergeCell ref="R1:R2"/>
    <mergeCell ref="A1:C1"/>
  </mergeCells>
  <conditionalFormatting sqref="U4:U560 L4:T486 L506:T513 L516:T516 L521:T521 L523:T523 L525:T526 L528:T528 L530:T530 L532:T535 L541:T541 L537:T538 L544:T546 L551:T560">
    <cfRule type="cellIs" dxfId="29" priority="4" stopIfTrue="1" operator="greaterThan">
      <formula>0</formula>
    </cfRule>
    <cfRule type="cellIs" dxfId="28" priority="5" stopIfTrue="1" operator="greaterThan">
      <formula>0</formula>
    </cfRule>
    <cfRule type="cellIs" dxfId="27" priority="6" stopIfTrue="1" operator="greaterThan">
      <formula>0</formula>
    </cfRule>
  </conditionalFormatting>
  <conditionalFormatting sqref="L487:T505 L514:T515 L517:T520 L522:T522 L524:T524 L527:T527 L529:T529 L531:T531 L539:T540 L536:T536 L542:T543 L547:T550">
    <cfRule type="cellIs" dxfId="26" priority="1" stopIfTrue="1" operator="greaterThan">
      <formula>0</formula>
    </cfRule>
    <cfRule type="cellIs" dxfId="25" priority="2" stopIfTrue="1" operator="greaterThan">
      <formula>0</formula>
    </cfRule>
    <cfRule type="cellIs" dxfId="24" priority="3" stopIfTrue="1" operator="greaterThan">
      <formula>0</formula>
    </cfRule>
  </conditionalFormatting>
  <hyperlinks>
    <hyperlink ref="D577" r:id="rId1" display="https://www.havan.com.br/mangueira-para-gas-de-cozinha-glp-1-20m-durin-05207.html" xr:uid="{00000000-0004-0000-0500-000000000000}"/>
  </hyperlinks>
  <pageMargins left="0.511811024" right="0.511811024" top="0.78740157499999996" bottom="0.78740157499999996" header="0.31496062000000002" footer="0.31496062000000002"/>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M649"/>
  <sheetViews>
    <sheetView topLeftCell="G575" zoomScale="80" zoomScaleNormal="80" workbookViewId="0">
      <selection activeCell="K575" sqref="K575"/>
    </sheetView>
  </sheetViews>
  <sheetFormatPr defaultColWidth="9.73046875" defaultRowHeight="39.950000000000003" customHeight="1" x14ac:dyDescent="0.45"/>
  <cols>
    <col min="1" max="1" width="7" style="55" customWidth="1"/>
    <col min="2" max="2" width="38.59765625" style="1" customWidth="1"/>
    <col min="3" max="3" width="9.59765625" style="53" customWidth="1"/>
    <col min="4" max="4" width="55.265625" style="92" customWidth="1"/>
    <col min="5" max="5" width="19.3984375" style="118" customWidth="1"/>
    <col min="6" max="6" width="10" style="1" customWidth="1"/>
    <col min="7" max="7" width="16.73046875" style="1" customWidth="1"/>
    <col min="8" max="8" width="12.73046875" style="43" bestFit="1" customWidth="1"/>
    <col min="9" max="9" width="13.86328125" style="17" customWidth="1"/>
    <col min="10" max="10" width="13.265625" style="41" customWidth="1"/>
    <col min="11" max="11" width="12.59765625" style="18" customWidth="1"/>
    <col min="12" max="14" width="13.73046875" style="19" customWidth="1"/>
    <col min="15" max="15" width="11.86328125" style="19" customWidth="1"/>
    <col min="16" max="16" width="12.73046875" style="19" customWidth="1"/>
    <col min="17" max="17" width="15.59765625" style="19" customWidth="1"/>
    <col min="18" max="23" width="13.73046875" style="19" customWidth="1"/>
    <col min="24" max="29" width="13.73046875" style="15" customWidth="1"/>
    <col min="30" max="30" width="11.265625" style="15" customWidth="1"/>
    <col min="31" max="34" width="13.73046875" style="15" customWidth="1"/>
    <col min="35" max="35" width="12.86328125" style="15" customWidth="1"/>
    <col min="36" max="39" width="13.73046875" style="15" customWidth="1"/>
    <col min="40" max="16384" width="9.73046875" style="15"/>
  </cols>
  <sheetData>
    <row r="1" spans="1:39" ht="39.950000000000003" customHeight="1" x14ac:dyDescent="0.45">
      <c r="A1" s="161" t="s">
        <v>509</v>
      </c>
      <c r="B1" s="161"/>
      <c r="C1" s="161"/>
      <c r="D1" s="161" t="s">
        <v>459</v>
      </c>
      <c r="E1" s="161"/>
      <c r="F1" s="161"/>
      <c r="G1" s="161"/>
      <c r="H1" s="161"/>
      <c r="I1" s="161" t="s">
        <v>510</v>
      </c>
      <c r="J1" s="161"/>
      <c r="K1" s="161"/>
      <c r="L1" s="160" t="s">
        <v>1220</v>
      </c>
      <c r="M1" s="160" t="s">
        <v>1221</v>
      </c>
      <c r="N1" s="160" t="s">
        <v>1222</v>
      </c>
      <c r="O1" s="160" t="s">
        <v>1223</v>
      </c>
      <c r="P1" s="160" t="s">
        <v>1224</v>
      </c>
      <c r="Q1" s="160" t="s">
        <v>1225</v>
      </c>
      <c r="R1" s="160" t="s">
        <v>1226</v>
      </c>
      <c r="S1" s="160" t="s">
        <v>1227</v>
      </c>
      <c r="T1" s="160" t="s">
        <v>1228</v>
      </c>
      <c r="U1" s="160" t="s">
        <v>1229</v>
      </c>
      <c r="V1" s="160" t="s">
        <v>1230</v>
      </c>
      <c r="W1" s="160" t="s">
        <v>1231</v>
      </c>
      <c r="X1" s="160" t="s">
        <v>1232</v>
      </c>
      <c r="Y1" s="160" t="s">
        <v>1233</v>
      </c>
      <c r="Z1" s="160" t="s">
        <v>1234</v>
      </c>
      <c r="AA1" s="160" t="s">
        <v>1284</v>
      </c>
      <c r="AB1" s="160" t="s">
        <v>1285</v>
      </c>
      <c r="AC1" s="198" t="s">
        <v>1286</v>
      </c>
      <c r="AD1" s="198" t="s">
        <v>1287</v>
      </c>
      <c r="AE1" s="198" t="s">
        <v>1288</v>
      </c>
      <c r="AF1" s="160" t="s">
        <v>1289</v>
      </c>
      <c r="AG1" s="160" t="s">
        <v>1290</v>
      </c>
      <c r="AH1" s="160" t="s">
        <v>1291</v>
      </c>
      <c r="AI1" s="160" t="s">
        <v>1292</v>
      </c>
      <c r="AJ1" s="160" t="s">
        <v>1293</v>
      </c>
      <c r="AK1" s="199" t="s">
        <v>1294</v>
      </c>
      <c r="AL1" s="198" t="s">
        <v>1295</v>
      </c>
      <c r="AM1" s="160" t="s">
        <v>1296</v>
      </c>
    </row>
    <row r="2" spans="1:39" ht="39.950000000000003" customHeight="1" x14ac:dyDescent="0.45">
      <c r="A2" s="161" t="s">
        <v>461</v>
      </c>
      <c r="B2" s="161"/>
      <c r="C2" s="161"/>
      <c r="D2" s="161"/>
      <c r="E2" s="161"/>
      <c r="F2" s="161"/>
      <c r="G2" s="161"/>
      <c r="H2" s="161"/>
      <c r="I2" s="161"/>
      <c r="J2" s="161"/>
      <c r="K2" s="161"/>
      <c r="L2" s="160"/>
      <c r="M2" s="160"/>
      <c r="N2" s="160"/>
      <c r="O2" s="160"/>
      <c r="P2" s="160"/>
      <c r="Q2" s="160"/>
      <c r="R2" s="160"/>
      <c r="S2" s="160"/>
      <c r="T2" s="160"/>
      <c r="U2" s="160"/>
      <c r="V2" s="160"/>
      <c r="W2" s="160"/>
      <c r="X2" s="160"/>
      <c r="Y2" s="160"/>
      <c r="Z2" s="160"/>
      <c r="AA2" s="160"/>
      <c r="AB2" s="160"/>
      <c r="AC2" s="200"/>
      <c r="AD2" s="200"/>
      <c r="AE2" s="200"/>
      <c r="AF2" s="160"/>
      <c r="AG2" s="160"/>
      <c r="AH2" s="160"/>
      <c r="AI2" s="160"/>
      <c r="AJ2" s="160"/>
      <c r="AK2" s="201"/>
      <c r="AL2" s="200"/>
      <c r="AM2" s="160"/>
    </row>
    <row r="3" spans="1:39" s="16" customFormat="1" ht="39.950000000000003" customHeight="1" x14ac:dyDescent="0.35">
      <c r="A3" s="59" t="s">
        <v>511</v>
      </c>
      <c r="B3" s="61" t="s">
        <v>462</v>
      </c>
      <c r="C3" s="60" t="s">
        <v>512</v>
      </c>
      <c r="D3" s="72" t="s">
        <v>463</v>
      </c>
      <c r="E3" s="72" t="s">
        <v>464</v>
      </c>
      <c r="F3" s="61" t="s">
        <v>4</v>
      </c>
      <c r="G3" s="61" t="s">
        <v>465</v>
      </c>
      <c r="H3" s="62" t="s">
        <v>513</v>
      </c>
      <c r="I3" s="61" t="s">
        <v>1192</v>
      </c>
      <c r="J3" s="121" t="s">
        <v>0</v>
      </c>
      <c r="K3" s="122" t="s">
        <v>2</v>
      </c>
      <c r="L3" s="127">
        <v>43864</v>
      </c>
      <c r="M3" s="127">
        <v>43865</v>
      </c>
      <c r="N3" s="127">
        <v>43868</v>
      </c>
      <c r="O3" s="127">
        <v>43871</v>
      </c>
      <c r="P3" s="127">
        <v>43871</v>
      </c>
      <c r="Q3" s="127">
        <v>43871</v>
      </c>
      <c r="R3" s="127">
        <v>43872</v>
      </c>
      <c r="S3" s="127">
        <v>43872</v>
      </c>
      <c r="T3" s="127">
        <v>43902</v>
      </c>
      <c r="U3" s="127">
        <v>43902</v>
      </c>
      <c r="V3" s="127">
        <v>43906</v>
      </c>
      <c r="W3" s="127">
        <v>43907</v>
      </c>
      <c r="X3" s="127">
        <v>44022</v>
      </c>
      <c r="Y3" s="127">
        <v>44022</v>
      </c>
      <c r="Z3" s="127">
        <v>44027</v>
      </c>
      <c r="AA3" s="127">
        <v>44091</v>
      </c>
      <c r="AB3" s="127">
        <v>44105</v>
      </c>
      <c r="AC3" s="127">
        <v>44130</v>
      </c>
      <c r="AD3" s="127">
        <v>44130</v>
      </c>
      <c r="AE3" s="127">
        <v>44144</v>
      </c>
      <c r="AF3" s="127">
        <v>44105</v>
      </c>
      <c r="AG3" s="127"/>
      <c r="AH3" s="127">
        <v>44144</v>
      </c>
      <c r="AI3" s="127">
        <v>44144</v>
      </c>
      <c r="AJ3" s="127">
        <v>44144</v>
      </c>
      <c r="AK3" s="127">
        <v>44144</v>
      </c>
      <c r="AL3" s="127">
        <v>44144</v>
      </c>
      <c r="AM3" s="127">
        <v>44144</v>
      </c>
    </row>
    <row r="4" spans="1:39" ht="39.950000000000003" customHeight="1" x14ac:dyDescent="0.45">
      <c r="A4" s="145">
        <v>1</v>
      </c>
      <c r="B4" s="148" t="s">
        <v>514</v>
      </c>
      <c r="C4" s="63">
        <v>1</v>
      </c>
      <c r="D4" s="73" t="s">
        <v>515</v>
      </c>
      <c r="E4" s="102" t="s">
        <v>516</v>
      </c>
      <c r="F4" s="64" t="s">
        <v>228</v>
      </c>
      <c r="G4" s="64" t="s">
        <v>40</v>
      </c>
      <c r="H4" s="93">
        <v>2.2000000000000002</v>
      </c>
      <c r="I4" s="32"/>
      <c r="J4" s="38">
        <f>I4-(SUM(L4:AM4))</f>
        <v>0</v>
      </c>
      <c r="K4" s="39" t="str">
        <f>IF(J4&lt;0,"ATENÇÃO","OK")</f>
        <v>OK</v>
      </c>
      <c r="L4" s="128"/>
      <c r="M4" s="128"/>
      <c r="N4" s="128"/>
      <c r="O4" s="128"/>
      <c r="P4" s="128"/>
      <c r="Q4" s="128"/>
      <c r="R4" s="128"/>
      <c r="S4" s="128"/>
      <c r="T4" s="128"/>
      <c r="U4" s="128"/>
      <c r="V4" s="128"/>
      <c r="W4" s="128"/>
      <c r="X4" s="46"/>
      <c r="Y4" s="46"/>
      <c r="Z4" s="46"/>
      <c r="AA4" s="46"/>
      <c r="AB4" s="46"/>
      <c r="AC4" s="46"/>
      <c r="AD4" s="46"/>
      <c r="AE4" s="46"/>
      <c r="AF4" s="46"/>
      <c r="AG4" s="46"/>
      <c r="AH4" s="46"/>
      <c r="AI4" s="46"/>
      <c r="AJ4" s="46"/>
      <c r="AK4" s="46"/>
      <c r="AL4" s="46"/>
      <c r="AM4" s="46"/>
    </row>
    <row r="5" spans="1:39" ht="39.950000000000003" customHeight="1" x14ac:dyDescent="0.45">
      <c r="A5" s="146"/>
      <c r="B5" s="149"/>
      <c r="C5" s="65">
        <v>2</v>
      </c>
      <c r="D5" s="74" t="s">
        <v>39</v>
      </c>
      <c r="E5" s="103" t="s">
        <v>517</v>
      </c>
      <c r="F5" s="48" t="s">
        <v>35</v>
      </c>
      <c r="G5" s="48" t="s">
        <v>40</v>
      </c>
      <c r="H5" s="94">
        <v>0.52</v>
      </c>
      <c r="I5" s="32">
        <v>10</v>
      </c>
      <c r="J5" s="38">
        <f t="shared" ref="J5:J68" si="0">I5-(SUM(L5:AM5))</f>
        <v>0</v>
      </c>
      <c r="K5" s="39" t="str">
        <f t="shared" ref="K5:K68" si="1">IF(J5&lt;0,"ATENÇÃO","OK")</f>
        <v>OK</v>
      </c>
      <c r="L5" s="128"/>
      <c r="M5" s="128"/>
      <c r="N5" s="128"/>
      <c r="O5" s="128"/>
      <c r="P5" s="128"/>
      <c r="Q5" s="128"/>
      <c r="R5" s="128"/>
      <c r="S5" s="128"/>
      <c r="T5" s="128"/>
      <c r="U5" s="128"/>
      <c r="V5" s="128"/>
      <c r="W5" s="128"/>
      <c r="X5" s="46"/>
      <c r="Y5" s="46"/>
      <c r="Z5" s="46"/>
      <c r="AA5" s="46"/>
      <c r="AB5" s="46"/>
      <c r="AC5" s="46"/>
      <c r="AD5" s="46"/>
      <c r="AE5" s="187">
        <v>10</v>
      </c>
      <c r="AF5" s="46"/>
      <c r="AG5" s="46"/>
      <c r="AH5" s="46"/>
      <c r="AI5" s="46"/>
      <c r="AJ5" s="46"/>
      <c r="AK5" s="46"/>
      <c r="AL5" s="46"/>
      <c r="AM5" s="46"/>
    </row>
    <row r="6" spans="1:39" ht="39.950000000000003" customHeight="1" x14ac:dyDescent="0.45">
      <c r="A6" s="146"/>
      <c r="B6" s="149"/>
      <c r="C6" s="65">
        <v>3</v>
      </c>
      <c r="D6" s="74" t="s">
        <v>41</v>
      </c>
      <c r="E6" s="103" t="s">
        <v>518</v>
      </c>
      <c r="F6" s="48" t="s">
        <v>35</v>
      </c>
      <c r="G6" s="48" t="s">
        <v>40</v>
      </c>
      <c r="H6" s="94">
        <v>0.42</v>
      </c>
      <c r="I6" s="32">
        <v>10</v>
      </c>
      <c r="J6" s="38">
        <f t="shared" si="0"/>
        <v>0</v>
      </c>
      <c r="K6" s="39" t="str">
        <f t="shared" si="1"/>
        <v>OK</v>
      </c>
      <c r="L6" s="128"/>
      <c r="M6" s="128"/>
      <c r="N6" s="128"/>
      <c r="O6" s="128"/>
      <c r="P6" s="128"/>
      <c r="Q6" s="128"/>
      <c r="R6" s="128"/>
      <c r="S6" s="128"/>
      <c r="T6" s="128"/>
      <c r="U6" s="128"/>
      <c r="V6" s="128"/>
      <c r="W6" s="128"/>
      <c r="X6" s="46"/>
      <c r="Y6" s="46"/>
      <c r="Z6" s="46"/>
      <c r="AA6" s="46"/>
      <c r="AB6" s="46"/>
      <c r="AC6" s="46"/>
      <c r="AD6" s="46"/>
      <c r="AE6" s="187">
        <v>10</v>
      </c>
      <c r="AF6" s="46"/>
      <c r="AG6" s="46"/>
      <c r="AH6" s="46"/>
      <c r="AI6" s="46"/>
      <c r="AJ6" s="46"/>
      <c r="AK6" s="46"/>
      <c r="AL6" s="46"/>
      <c r="AM6" s="46"/>
    </row>
    <row r="7" spans="1:39" ht="39.950000000000003" customHeight="1" x14ac:dyDescent="0.45">
      <c r="A7" s="146"/>
      <c r="B7" s="149"/>
      <c r="C7" s="65">
        <v>4</v>
      </c>
      <c r="D7" s="74" t="s">
        <v>42</v>
      </c>
      <c r="E7" s="103" t="s">
        <v>519</v>
      </c>
      <c r="F7" s="48" t="s">
        <v>35</v>
      </c>
      <c r="G7" s="48" t="s">
        <v>40</v>
      </c>
      <c r="H7" s="94">
        <v>35.479999999999997</v>
      </c>
      <c r="I7" s="32"/>
      <c r="J7" s="38">
        <f t="shared" si="0"/>
        <v>0</v>
      </c>
      <c r="K7" s="39" t="str">
        <f t="shared" si="1"/>
        <v>OK</v>
      </c>
      <c r="L7" s="128"/>
      <c r="M7" s="128"/>
      <c r="N7" s="128"/>
      <c r="O7" s="128"/>
      <c r="P7" s="128"/>
      <c r="Q7" s="128"/>
      <c r="R7" s="128"/>
      <c r="S7" s="128"/>
      <c r="T7" s="128"/>
      <c r="U7" s="128"/>
      <c r="V7" s="128"/>
      <c r="W7" s="128"/>
      <c r="X7" s="46"/>
      <c r="Y7" s="46"/>
      <c r="Z7" s="46"/>
      <c r="AA7" s="46"/>
      <c r="AB7" s="46"/>
      <c r="AC7" s="46"/>
      <c r="AD7" s="46"/>
      <c r="AE7" s="187"/>
      <c r="AF7" s="46"/>
      <c r="AG7" s="46"/>
      <c r="AH7" s="46"/>
      <c r="AI7" s="46"/>
      <c r="AJ7" s="46"/>
      <c r="AK7" s="46"/>
      <c r="AL7" s="46"/>
      <c r="AM7" s="46"/>
    </row>
    <row r="8" spans="1:39" ht="39.950000000000003" customHeight="1" x14ac:dyDescent="0.45">
      <c r="A8" s="146"/>
      <c r="B8" s="149"/>
      <c r="C8" s="65">
        <v>5</v>
      </c>
      <c r="D8" s="74" t="s">
        <v>43</v>
      </c>
      <c r="E8" s="103" t="s">
        <v>520</v>
      </c>
      <c r="F8" s="48" t="s">
        <v>44</v>
      </c>
      <c r="G8" s="48" t="s">
        <v>40</v>
      </c>
      <c r="H8" s="94">
        <v>11.42</v>
      </c>
      <c r="I8" s="32">
        <v>5</v>
      </c>
      <c r="J8" s="38">
        <f t="shared" si="0"/>
        <v>3</v>
      </c>
      <c r="K8" s="39" t="str">
        <f t="shared" si="1"/>
        <v>OK</v>
      </c>
      <c r="L8" s="128"/>
      <c r="M8" s="128"/>
      <c r="N8" s="128"/>
      <c r="O8" s="128"/>
      <c r="P8" s="128"/>
      <c r="Q8" s="128"/>
      <c r="R8" s="128"/>
      <c r="S8" s="128"/>
      <c r="T8" s="128"/>
      <c r="U8" s="128"/>
      <c r="V8" s="128"/>
      <c r="W8" s="128"/>
      <c r="X8" s="46"/>
      <c r="Y8" s="46"/>
      <c r="Z8" s="46"/>
      <c r="AA8" s="46"/>
      <c r="AB8" s="46"/>
      <c r="AC8" s="46"/>
      <c r="AD8" s="46"/>
      <c r="AE8" s="187">
        <v>2</v>
      </c>
      <c r="AF8" s="46"/>
      <c r="AG8" s="46"/>
      <c r="AH8" s="46"/>
      <c r="AI8" s="46"/>
      <c r="AJ8" s="46"/>
      <c r="AK8" s="46"/>
      <c r="AL8" s="46"/>
      <c r="AM8" s="46"/>
    </row>
    <row r="9" spans="1:39" ht="39.950000000000003" customHeight="1" x14ac:dyDescent="0.45">
      <c r="A9" s="146"/>
      <c r="B9" s="149"/>
      <c r="C9" s="65">
        <v>6</v>
      </c>
      <c r="D9" s="74" t="s">
        <v>521</v>
      </c>
      <c r="E9" s="103" t="s">
        <v>522</v>
      </c>
      <c r="F9" s="64" t="s">
        <v>31</v>
      </c>
      <c r="G9" s="64" t="s">
        <v>40</v>
      </c>
      <c r="H9" s="93">
        <v>254.89</v>
      </c>
      <c r="I9" s="32">
        <f>1-1</f>
        <v>0</v>
      </c>
      <c r="J9" s="38">
        <f t="shared" si="0"/>
        <v>0</v>
      </c>
      <c r="K9" s="39" t="str">
        <f t="shared" si="1"/>
        <v>OK</v>
      </c>
      <c r="L9" s="128"/>
      <c r="M9" s="128"/>
      <c r="N9" s="128"/>
      <c r="O9" s="128"/>
      <c r="P9" s="128"/>
      <c r="Q9" s="128"/>
      <c r="R9" s="128"/>
      <c r="S9" s="128"/>
      <c r="T9" s="128"/>
      <c r="U9" s="128"/>
      <c r="V9" s="128"/>
      <c r="W9" s="128"/>
      <c r="X9" s="46"/>
      <c r="Y9" s="46"/>
      <c r="Z9" s="46"/>
      <c r="AA9" s="46"/>
      <c r="AB9" s="46"/>
      <c r="AC9" s="46"/>
      <c r="AD9" s="46"/>
      <c r="AE9" s="187"/>
      <c r="AF9" s="46"/>
      <c r="AG9" s="46"/>
      <c r="AH9" s="46"/>
      <c r="AI9" s="46"/>
      <c r="AJ9" s="46"/>
      <c r="AK9" s="46"/>
      <c r="AL9" s="46"/>
      <c r="AM9" s="46"/>
    </row>
    <row r="10" spans="1:39" ht="39.950000000000003" customHeight="1" x14ac:dyDescent="0.45">
      <c r="A10" s="146"/>
      <c r="B10" s="149"/>
      <c r="C10" s="63">
        <v>7</v>
      </c>
      <c r="D10" s="75" t="s">
        <v>45</v>
      </c>
      <c r="E10" s="104" t="s">
        <v>523</v>
      </c>
      <c r="F10" s="49" t="s">
        <v>44</v>
      </c>
      <c r="G10" s="49" t="s">
        <v>40</v>
      </c>
      <c r="H10" s="94">
        <v>14.56</v>
      </c>
      <c r="I10" s="32">
        <v>2</v>
      </c>
      <c r="J10" s="38">
        <f t="shared" si="0"/>
        <v>0</v>
      </c>
      <c r="K10" s="39" t="str">
        <f t="shared" si="1"/>
        <v>OK</v>
      </c>
      <c r="L10" s="128"/>
      <c r="M10" s="128"/>
      <c r="N10" s="128">
        <v>1</v>
      </c>
      <c r="O10" s="128"/>
      <c r="P10" s="128"/>
      <c r="Q10" s="128"/>
      <c r="R10" s="128"/>
      <c r="S10" s="128"/>
      <c r="T10" s="128"/>
      <c r="U10" s="128"/>
      <c r="V10" s="128"/>
      <c r="W10" s="128"/>
      <c r="X10" s="46"/>
      <c r="Y10" s="46"/>
      <c r="Z10" s="46"/>
      <c r="AA10" s="46"/>
      <c r="AB10" s="46"/>
      <c r="AC10" s="46"/>
      <c r="AD10" s="46"/>
      <c r="AE10" s="187">
        <v>1</v>
      </c>
      <c r="AF10" s="46"/>
      <c r="AG10" s="46"/>
      <c r="AH10" s="46"/>
      <c r="AI10" s="46"/>
      <c r="AJ10" s="46"/>
      <c r="AK10" s="46"/>
      <c r="AL10" s="46"/>
      <c r="AM10" s="46"/>
    </row>
    <row r="11" spans="1:39" ht="39.950000000000003" customHeight="1" x14ac:dyDescent="0.45">
      <c r="A11" s="146"/>
      <c r="B11" s="149"/>
      <c r="C11" s="63">
        <v>8</v>
      </c>
      <c r="D11" s="75" t="s">
        <v>101</v>
      </c>
      <c r="E11" s="104" t="s">
        <v>524</v>
      </c>
      <c r="F11" s="49" t="s">
        <v>99</v>
      </c>
      <c r="G11" s="49" t="s">
        <v>40</v>
      </c>
      <c r="H11" s="94">
        <v>0.06</v>
      </c>
      <c r="I11" s="32">
        <v>400</v>
      </c>
      <c r="J11" s="38">
        <f t="shared" si="0"/>
        <v>400</v>
      </c>
      <c r="K11" s="39" t="str">
        <f t="shared" si="1"/>
        <v>OK</v>
      </c>
      <c r="L11" s="128"/>
      <c r="M11" s="128"/>
      <c r="N11" s="128"/>
      <c r="O11" s="128"/>
      <c r="P11" s="128"/>
      <c r="Q11" s="128"/>
      <c r="R11" s="128"/>
      <c r="S11" s="128"/>
      <c r="T11" s="128"/>
      <c r="U11" s="128"/>
      <c r="V11" s="128"/>
      <c r="W11" s="128"/>
      <c r="X11" s="46"/>
      <c r="Y11" s="46"/>
      <c r="Z11" s="46"/>
      <c r="AA11" s="46"/>
      <c r="AB11" s="46"/>
      <c r="AC11" s="46"/>
      <c r="AD11" s="46"/>
      <c r="AE11" s="187"/>
      <c r="AF11" s="46"/>
      <c r="AG11" s="46"/>
      <c r="AH11" s="46"/>
      <c r="AI11" s="46"/>
      <c r="AJ11" s="46"/>
      <c r="AK11" s="46"/>
      <c r="AL11" s="46"/>
      <c r="AM11" s="46"/>
    </row>
    <row r="12" spans="1:39" ht="39.950000000000003" customHeight="1" x14ac:dyDescent="0.45">
      <c r="A12" s="146"/>
      <c r="B12" s="149"/>
      <c r="C12" s="63">
        <v>9</v>
      </c>
      <c r="D12" s="75" t="s">
        <v>98</v>
      </c>
      <c r="E12" s="104" t="s">
        <v>525</v>
      </c>
      <c r="F12" s="49" t="s">
        <v>99</v>
      </c>
      <c r="G12" s="49" t="s">
        <v>40</v>
      </c>
      <c r="H12" s="94">
        <v>3.92</v>
      </c>
      <c r="I12" s="32"/>
      <c r="J12" s="38">
        <f t="shared" si="0"/>
        <v>0</v>
      </c>
      <c r="K12" s="39" t="str">
        <f t="shared" si="1"/>
        <v>OK</v>
      </c>
      <c r="L12" s="128"/>
      <c r="M12" s="128"/>
      <c r="N12" s="128"/>
      <c r="O12" s="128"/>
      <c r="P12" s="128"/>
      <c r="Q12" s="128"/>
      <c r="R12" s="128"/>
      <c r="S12" s="128"/>
      <c r="T12" s="128"/>
      <c r="U12" s="128"/>
      <c r="V12" s="128"/>
      <c r="W12" s="128"/>
      <c r="X12" s="46"/>
      <c r="Y12" s="46"/>
      <c r="Z12" s="46"/>
      <c r="AA12" s="46"/>
      <c r="AB12" s="46"/>
      <c r="AC12" s="46"/>
      <c r="AD12" s="46"/>
      <c r="AE12" s="187"/>
      <c r="AF12" s="46"/>
      <c r="AG12" s="46"/>
      <c r="AH12" s="46"/>
      <c r="AI12" s="46"/>
      <c r="AJ12" s="46"/>
      <c r="AK12" s="46"/>
      <c r="AL12" s="46"/>
      <c r="AM12" s="46"/>
    </row>
    <row r="13" spans="1:39" ht="39.950000000000003" customHeight="1" x14ac:dyDescent="0.45">
      <c r="A13" s="146"/>
      <c r="B13" s="149"/>
      <c r="C13" s="63">
        <v>10</v>
      </c>
      <c r="D13" s="75" t="s">
        <v>526</v>
      </c>
      <c r="E13" s="104" t="s">
        <v>527</v>
      </c>
      <c r="F13" s="50" t="s">
        <v>528</v>
      </c>
      <c r="G13" s="50" t="s">
        <v>40</v>
      </c>
      <c r="H13" s="93">
        <v>3.8</v>
      </c>
      <c r="I13" s="32"/>
      <c r="J13" s="38">
        <f t="shared" si="0"/>
        <v>0</v>
      </c>
      <c r="K13" s="39" t="str">
        <f t="shared" si="1"/>
        <v>OK</v>
      </c>
      <c r="L13" s="128"/>
      <c r="M13" s="128"/>
      <c r="N13" s="128"/>
      <c r="O13" s="128"/>
      <c r="P13" s="128"/>
      <c r="Q13" s="128"/>
      <c r="R13" s="128"/>
      <c r="S13" s="128"/>
      <c r="T13" s="128"/>
      <c r="U13" s="128"/>
      <c r="V13" s="128"/>
      <c r="W13" s="128"/>
      <c r="X13" s="46"/>
      <c r="Y13" s="46"/>
      <c r="Z13" s="46"/>
      <c r="AA13" s="46"/>
      <c r="AB13" s="46"/>
      <c r="AC13" s="46"/>
      <c r="AD13" s="46"/>
      <c r="AE13" s="187"/>
      <c r="AF13" s="46"/>
      <c r="AG13" s="46"/>
      <c r="AH13" s="46"/>
      <c r="AI13" s="46"/>
      <c r="AJ13" s="46"/>
      <c r="AK13" s="46"/>
      <c r="AL13" s="46"/>
      <c r="AM13" s="46"/>
    </row>
    <row r="14" spans="1:39" ht="39.950000000000003" customHeight="1" x14ac:dyDescent="0.45">
      <c r="A14" s="146"/>
      <c r="B14" s="149"/>
      <c r="C14" s="65">
        <v>11</v>
      </c>
      <c r="D14" s="74" t="s">
        <v>46</v>
      </c>
      <c r="E14" s="103" t="s">
        <v>529</v>
      </c>
      <c r="F14" s="48" t="s">
        <v>35</v>
      </c>
      <c r="G14" s="48" t="s">
        <v>40</v>
      </c>
      <c r="H14" s="94">
        <v>0.03</v>
      </c>
      <c r="I14" s="32">
        <v>2000</v>
      </c>
      <c r="J14" s="38">
        <f t="shared" si="0"/>
        <v>1800</v>
      </c>
      <c r="K14" s="39" t="str">
        <f t="shared" si="1"/>
        <v>OK</v>
      </c>
      <c r="L14" s="128"/>
      <c r="M14" s="128"/>
      <c r="N14" s="128">
        <v>200</v>
      </c>
      <c r="O14" s="128"/>
      <c r="P14" s="128"/>
      <c r="Q14" s="128"/>
      <c r="R14" s="128"/>
      <c r="S14" s="128"/>
      <c r="T14" s="128"/>
      <c r="U14" s="128"/>
      <c r="V14" s="128"/>
      <c r="W14" s="128"/>
      <c r="X14" s="46"/>
      <c r="Y14" s="46"/>
      <c r="Z14" s="46"/>
      <c r="AA14" s="46"/>
      <c r="AB14" s="46"/>
      <c r="AC14" s="46"/>
      <c r="AD14" s="46"/>
      <c r="AE14" s="187"/>
      <c r="AF14" s="46"/>
      <c r="AG14" s="46"/>
      <c r="AH14" s="46"/>
      <c r="AI14" s="46"/>
      <c r="AJ14" s="46"/>
      <c r="AK14" s="46"/>
      <c r="AL14" s="46"/>
      <c r="AM14" s="46"/>
    </row>
    <row r="15" spans="1:39" ht="39.950000000000003" customHeight="1" x14ac:dyDescent="0.45">
      <c r="A15" s="146"/>
      <c r="B15" s="149"/>
      <c r="C15" s="65">
        <v>12</v>
      </c>
      <c r="D15" s="74" t="s">
        <v>47</v>
      </c>
      <c r="E15" s="103" t="s">
        <v>530</v>
      </c>
      <c r="F15" s="48" t="s">
        <v>35</v>
      </c>
      <c r="G15" s="48" t="s">
        <v>40</v>
      </c>
      <c r="H15" s="94">
        <v>0.05</v>
      </c>
      <c r="I15" s="32">
        <v>2000</v>
      </c>
      <c r="J15" s="38">
        <f t="shared" si="0"/>
        <v>1800</v>
      </c>
      <c r="K15" s="39" t="str">
        <f t="shared" si="1"/>
        <v>OK</v>
      </c>
      <c r="L15" s="128"/>
      <c r="M15" s="128"/>
      <c r="N15" s="128">
        <v>200</v>
      </c>
      <c r="O15" s="128"/>
      <c r="P15" s="128"/>
      <c r="Q15" s="128"/>
      <c r="R15" s="128"/>
      <c r="S15" s="128"/>
      <c r="T15" s="128"/>
      <c r="U15" s="128"/>
      <c r="V15" s="128"/>
      <c r="W15" s="128"/>
      <c r="X15" s="46"/>
      <c r="Y15" s="46"/>
      <c r="Z15" s="46"/>
      <c r="AA15" s="46"/>
      <c r="AB15" s="46"/>
      <c r="AC15" s="46"/>
      <c r="AD15" s="46"/>
      <c r="AE15" s="187"/>
      <c r="AF15" s="46"/>
      <c r="AG15" s="46"/>
      <c r="AH15" s="46"/>
      <c r="AI15" s="46"/>
      <c r="AJ15" s="46"/>
      <c r="AK15" s="46"/>
      <c r="AL15" s="46"/>
      <c r="AM15" s="46"/>
    </row>
    <row r="16" spans="1:39" ht="39.950000000000003" customHeight="1" x14ac:dyDescent="0.45">
      <c r="A16" s="146"/>
      <c r="B16" s="149"/>
      <c r="C16" s="65">
        <v>13</v>
      </c>
      <c r="D16" s="74" t="s">
        <v>48</v>
      </c>
      <c r="E16" s="103" t="s">
        <v>531</v>
      </c>
      <c r="F16" s="48" t="s">
        <v>35</v>
      </c>
      <c r="G16" s="48" t="s">
        <v>40</v>
      </c>
      <c r="H16" s="94">
        <v>0.08</v>
      </c>
      <c r="I16" s="32">
        <v>500</v>
      </c>
      <c r="J16" s="38">
        <f t="shared" si="0"/>
        <v>500</v>
      </c>
      <c r="K16" s="39" t="str">
        <f t="shared" si="1"/>
        <v>OK</v>
      </c>
      <c r="L16" s="128"/>
      <c r="M16" s="128"/>
      <c r="N16" s="128"/>
      <c r="O16" s="128"/>
      <c r="P16" s="128"/>
      <c r="Q16" s="128"/>
      <c r="R16" s="128"/>
      <c r="S16" s="128"/>
      <c r="T16" s="128"/>
      <c r="U16" s="128"/>
      <c r="V16" s="128"/>
      <c r="W16" s="128"/>
      <c r="X16" s="46"/>
      <c r="Y16" s="46"/>
      <c r="Z16" s="46"/>
      <c r="AA16" s="46"/>
      <c r="AB16" s="46"/>
      <c r="AC16" s="46"/>
      <c r="AD16" s="46"/>
      <c r="AE16" s="187"/>
      <c r="AF16" s="46"/>
      <c r="AG16" s="46"/>
      <c r="AH16" s="46"/>
      <c r="AI16" s="46"/>
      <c r="AJ16" s="46"/>
      <c r="AK16" s="46"/>
      <c r="AL16" s="46"/>
      <c r="AM16" s="46"/>
    </row>
    <row r="17" spans="1:39" ht="39.950000000000003" customHeight="1" x14ac:dyDescent="0.45">
      <c r="A17" s="146"/>
      <c r="B17" s="149"/>
      <c r="C17" s="65">
        <v>14</v>
      </c>
      <c r="D17" s="74" t="s">
        <v>49</v>
      </c>
      <c r="E17" s="103" t="s">
        <v>532</v>
      </c>
      <c r="F17" s="48" t="s">
        <v>35</v>
      </c>
      <c r="G17" s="48" t="s">
        <v>40</v>
      </c>
      <c r="H17" s="94">
        <v>0.03</v>
      </c>
      <c r="I17" s="32"/>
      <c r="J17" s="38">
        <f t="shared" si="0"/>
        <v>0</v>
      </c>
      <c r="K17" s="39" t="str">
        <f t="shared" si="1"/>
        <v>OK</v>
      </c>
      <c r="L17" s="128"/>
      <c r="M17" s="128"/>
      <c r="N17" s="128"/>
      <c r="O17" s="128"/>
      <c r="P17" s="128"/>
      <c r="Q17" s="128"/>
      <c r="R17" s="128"/>
      <c r="S17" s="128"/>
      <c r="T17" s="128"/>
      <c r="U17" s="128"/>
      <c r="V17" s="128"/>
      <c r="W17" s="128"/>
      <c r="X17" s="46"/>
      <c r="Y17" s="46"/>
      <c r="Z17" s="46"/>
      <c r="AA17" s="46"/>
      <c r="AB17" s="46"/>
      <c r="AC17" s="46"/>
      <c r="AD17" s="46"/>
      <c r="AE17" s="187"/>
      <c r="AF17" s="46"/>
      <c r="AG17" s="46"/>
      <c r="AH17" s="46"/>
      <c r="AI17" s="46"/>
      <c r="AJ17" s="46"/>
      <c r="AK17" s="46"/>
      <c r="AL17" s="46"/>
      <c r="AM17" s="46"/>
    </row>
    <row r="18" spans="1:39" ht="39.950000000000003" customHeight="1" x14ac:dyDescent="0.45">
      <c r="A18" s="146"/>
      <c r="B18" s="149"/>
      <c r="C18" s="65">
        <v>15</v>
      </c>
      <c r="D18" s="74" t="s">
        <v>466</v>
      </c>
      <c r="E18" s="103" t="s">
        <v>533</v>
      </c>
      <c r="F18" s="48" t="s">
        <v>35</v>
      </c>
      <c r="G18" s="48" t="s">
        <v>40</v>
      </c>
      <c r="H18" s="94">
        <v>0.26</v>
      </c>
      <c r="I18" s="32"/>
      <c r="J18" s="38">
        <f t="shared" si="0"/>
        <v>0</v>
      </c>
      <c r="K18" s="39" t="str">
        <f t="shared" si="1"/>
        <v>OK</v>
      </c>
      <c r="L18" s="128"/>
      <c r="M18" s="128"/>
      <c r="N18" s="128"/>
      <c r="O18" s="128"/>
      <c r="P18" s="128"/>
      <c r="Q18" s="128"/>
      <c r="R18" s="128"/>
      <c r="S18" s="128"/>
      <c r="T18" s="128"/>
      <c r="U18" s="128"/>
      <c r="V18" s="128"/>
      <c r="W18" s="128"/>
      <c r="X18" s="46"/>
      <c r="Y18" s="46"/>
      <c r="Z18" s="46"/>
      <c r="AA18" s="46"/>
      <c r="AB18" s="46"/>
      <c r="AC18" s="46"/>
      <c r="AD18" s="46"/>
      <c r="AE18" s="187"/>
      <c r="AF18" s="46"/>
      <c r="AG18" s="46"/>
      <c r="AH18" s="46"/>
      <c r="AI18" s="46"/>
      <c r="AJ18" s="46"/>
      <c r="AK18" s="46"/>
      <c r="AL18" s="46"/>
      <c r="AM18" s="46"/>
    </row>
    <row r="19" spans="1:39" ht="39.950000000000003" customHeight="1" x14ac:dyDescent="0.45">
      <c r="A19" s="146"/>
      <c r="B19" s="149"/>
      <c r="C19" s="65">
        <v>16</v>
      </c>
      <c r="D19" s="74" t="s">
        <v>50</v>
      </c>
      <c r="E19" s="103" t="s">
        <v>534</v>
      </c>
      <c r="F19" s="48" t="s">
        <v>35</v>
      </c>
      <c r="G19" s="48" t="s">
        <v>40</v>
      </c>
      <c r="H19" s="94">
        <v>0.11</v>
      </c>
      <c r="I19" s="32">
        <v>500</v>
      </c>
      <c r="J19" s="38">
        <f t="shared" si="0"/>
        <v>500</v>
      </c>
      <c r="K19" s="39" t="str">
        <f t="shared" si="1"/>
        <v>OK</v>
      </c>
      <c r="L19" s="128"/>
      <c r="M19" s="128"/>
      <c r="N19" s="128"/>
      <c r="O19" s="128"/>
      <c r="P19" s="128"/>
      <c r="Q19" s="128"/>
      <c r="R19" s="128"/>
      <c r="S19" s="128"/>
      <c r="T19" s="128"/>
      <c r="U19" s="128"/>
      <c r="V19" s="128"/>
      <c r="W19" s="128"/>
      <c r="X19" s="46"/>
      <c r="Y19" s="46"/>
      <c r="Z19" s="46"/>
      <c r="AA19" s="46"/>
      <c r="AB19" s="46"/>
      <c r="AC19" s="46"/>
      <c r="AD19" s="46"/>
      <c r="AE19" s="187"/>
      <c r="AF19" s="46"/>
      <c r="AG19" s="46"/>
      <c r="AH19" s="46"/>
      <c r="AI19" s="46"/>
      <c r="AJ19" s="46"/>
      <c r="AK19" s="46"/>
      <c r="AL19" s="46"/>
      <c r="AM19" s="46"/>
    </row>
    <row r="20" spans="1:39" ht="39.950000000000003" customHeight="1" x14ac:dyDescent="0.45">
      <c r="A20" s="146"/>
      <c r="B20" s="149"/>
      <c r="C20" s="65">
        <v>17</v>
      </c>
      <c r="D20" s="74" t="s">
        <v>51</v>
      </c>
      <c r="E20" s="103" t="s">
        <v>535</v>
      </c>
      <c r="F20" s="48" t="s">
        <v>35</v>
      </c>
      <c r="G20" s="48" t="s">
        <v>40</v>
      </c>
      <c r="H20" s="94">
        <v>0.08</v>
      </c>
      <c r="I20" s="32">
        <v>500</v>
      </c>
      <c r="J20" s="38">
        <f t="shared" si="0"/>
        <v>450</v>
      </c>
      <c r="K20" s="39" t="str">
        <f t="shared" si="1"/>
        <v>OK</v>
      </c>
      <c r="L20" s="128"/>
      <c r="M20" s="128"/>
      <c r="N20" s="128">
        <v>50</v>
      </c>
      <c r="O20" s="128"/>
      <c r="P20" s="128"/>
      <c r="Q20" s="128"/>
      <c r="R20" s="128"/>
      <c r="S20" s="128"/>
      <c r="T20" s="128"/>
      <c r="U20" s="128"/>
      <c r="V20" s="128"/>
      <c r="W20" s="128"/>
      <c r="X20" s="46"/>
      <c r="Y20" s="46"/>
      <c r="Z20" s="46"/>
      <c r="AA20" s="46"/>
      <c r="AB20" s="46"/>
      <c r="AC20" s="46"/>
      <c r="AD20" s="46"/>
      <c r="AE20" s="187"/>
      <c r="AF20" s="46"/>
      <c r="AG20" s="46"/>
      <c r="AH20" s="46"/>
      <c r="AI20" s="46"/>
      <c r="AJ20" s="46"/>
      <c r="AK20" s="46"/>
      <c r="AL20" s="46"/>
      <c r="AM20" s="46"/>
    </row>
    <row r="21" spans="1:39" ht="39.950000000000003" customHeight="1" x14ac:dyDescent="0.45">
      <c r="A21" s="146"/>
      <c r="B21" s="149"/>
      <c r="C21" s="65">
        <v>18</v>
      </c>
      <c r="D21" s="74" t="s">
        <v>52</v>
      </c>
      <c r="E21" s="103" t="s">
        <v>536</v>
      </c>
      <c r="F21" s="48" t="s">
        <v>35</v>
      </c>
      <c r="G21" s="48" t="s">
        <v>40</v>
      </c>
      <c r="H21" s="94">
        <v>0.13</v>
      </c>
      <c r="I21" s="32">
        <v>500</v>
      </c>
      <c r="J21" s="38">
        <f t="shared" si="0"/>
        <v>450</v>
      </c>
      <c r="K21" s="39" t="str">
        <f t="shared" si="1"/>
        <v>OK</v>
      </c>
      <c r="L21" s="128"/>
      <c r="M21" s="128"/>
      <c r="N21" s="128">
        <v>50</v>
      </c>
      <c r="O21" s="128"/>
      <c r="P21" s="128"/>
      <c r="Q21" s="128"/>
      <c r="R21" s="128"/>
      <c r="S21" s="128"/>
      <c r="T21" s="128"/>
      <c r="U21" s="128"/>
      <c r="V21" s="128"/>
      <c r="W21" s="128"/>
      <c r="X21" s="46"/>
      <c r="Y21" s="46"/>
      <c r="Z21" s="46"/>
      <c r="AA21" s="46"/>
      <c r="AB21" s="46"/>
      <c r="AC21" s="46"/>
      <c r="AD21" s="46"/>
      <c r="AE21" s="187"/>
      <c r="AF21" s="46"/>
      <c r="AG21" s="46"/>
      <c r="AH21" s="46"/>
      <c r="AI21" s="46"/>
      <c r="AJ21" s="46"/>
      <c r="AK21" s="46"/>
      <c r="AL21" s="46"/>
      <c r="AM21" s="46"/>
    </row>
    <row r="22" spans="1:39" ht="39.950000000000003" customHeight="1" x14ac:dyDescent="0.45">
      <c r="A22" s="146"/>
      <c r="B22" s="149"/>
      <c r="C22" s="65">
        <v>19</v>
      </c>
      <c r="D22" s="74" t="s">
        <v>53</v>
      </c>
      <c r="E22" s="103" t="s">
        <v>537</v>
      </c>
      <c r="F22" s="48" t="s">
        <v>35</v>
      </c>
      <c r="G22" s="48" t="s">
        <v>40</v>
      </c>
      <c r="H22" s="94">
        <v>0.38</v>
      </c>
      <c r="I22" s="32">
        <v>500</v>
      </c>
      <c r="J22" s="38">
        <f t="shared" si="0"/>
        <v>490</v>
      </c>
      <c r="K22" s="39" t="str">
        <f t="shared" si="1"/>
        <v>OK</v>
      </c>
      <c r="L22" s="128"/>
      <c r="M22" s="128"/>
      <c r="N22" s="128">
        <v>10</v>
      </c>
      <c r="O22" s="128"/>
      <c r="P22" s="128"/>
      <c r="Q22" s="128"/>
      <c r="R22" s="128"/>
      <c r="S22" s="128"/>
      <c r="T22" s="128"/>
      <c r="U22" s="128"/>
      <c r="V22" s="128"/>
      <c r="W22" s="128"/>
      <c r="X22" s="46"/>
      <c r="Y22" s="46"/>
      <c r="Z22" s="46"/>
      <c r="AA22" s="46"/>
      <c r="AB22" s="46"/>
      <c r="AC22" s="46"/>
      <c r="AD22" s="46"/>
      <c r="AE22" s="187"/>
      <c r="AF22" s="46"/>
      <c r="AG22" s="46"/>
      <c r="AH22" s="46"/>
      <c r="AI22" s="46"/>
      <c r="AJ22" s="46"/>
      <c r="AK22" s="46"/>
      <c r="AL22" s="46"/>
      <c r="AM22" s="46"/>
    </row>
    <row r="23" spans="1:39" ht="39.950000000000003" customHeight="1" x14ac:dyDescent="0.45">
      <c r="A23" s="146"/>
      <c r="B23" s="149"/>
      <c r="C23" s="65">
        <v>20</v>
      </c>
      <c r="D23" s="74" t="s">
        <v>37</v>
      </c>
      <c r="E23" s="103" t="s">
        <v>538</v>
      </c>
      <c r="F23" s="48" t="s">
        <v>35</v>
      </c>
      <c r="G23" s="48" t="s">
        <v>36</v>
      </c>
      <c r="H23" s="94">
        <v>7.21</v>
      </c>
      <c r="I23" s="32">
        <v>5</v>
      </c>
      <c r="J23" s="38">
        <f t="shared" si="0"/>
        <v>0</v>
      </c>
      <c r="K23" s="39" t="str">
        <f t="shared" si="1"/>
        <v>OK</v>
      </c>
      <c r="L23" s="128"/>
      <c r="M23" s="128"/>
      <c r="N23" s="128">
        <v>5</v>
      </c>
      <c r="O23" s="128"/>
      <c r="P23" s="128"/>
      <c r="Q23" s="128"/>
      <c r="R23" s="128"/>
      <c r="S23" s="128"/>
      <c r="T23" s="128"/>
      <c r="U23" s="128"/>
      <c r="V23" s="128"/>
      <c r="W23" s="128"/>
      <c r="X23" s="46"/>
      <c r="Y23" s="46"/>
      <c r="Z23" s="46"/>
      <c r="AA23" s="46"/>
      <c r="AB23" s="46"/>
      <c r="AC23" s="46"/>
      <c r="AD23" s="46"/>
      <c r="AE23" s="187"/>
      <c r="AF23" s="46"/>
      <c r="AG23" s="46"/>
      <c r="AH23" s="46"/>
      <c r="AI23" s="46"/>
      <c r="AJ23" s="46"/>
      <c r="AK23" s="46"/>
      <c r="AL23" s="46"/>
      <c r="AM23" s="46"/>
    </row>
    <row r="24" spans="1:39" ht="39.950000000000003" customHeight="1" x14ac:dyDescent="0.45">
      <c r="A24" s="146"/>
      <c r="B24" s="149"/>
      <c r="C24" s="65">
        <v>21</v>
      </c>
      <c r="D24" s="74" t="s">
        <v>33</v>
      </c>
      <c r="E24" s="103" t="s">
        <v>539</v>
      </c>
      <c r="F24" s="48" t="s">
        <v>35</v>
      </c>
      <c r="G24" s="48" t="s">
        <v>36</v>
      </c>
      <c r="H24" s="94">
        <v>13.86</v>
      </c>
      <c r="I24" s="32">
        <v>5</v>
      </c>
      <c r="J24" s="38">
        <f t="shared" si="0"/>
        <v>0</v>
      </c>
      <c r="K24" s="39" t="str">
        <f t="shared" si="1"/>
        <v>OK</v>
      </c>
      <c r="L24" s="128"/>
      <c r="M24" s="128"/>
      <c r="N24" s="128">
        <v>5</v>
      </c>
      <c r="O24" s="128"/>
      <c r="P24" s="128"/>
      <c r="Q24" s="128"/>
      <c r="R24" s="128"/>
      <c r="S24" s="128"/>
      <c r="T24" s="128"/>
      <c r="U24" s="128"/>
      <c r="V24" s="128"/>
      <c r="W24" s="128"/>
      <c r="X24" s="46"/>
      <c r="Y24" s="46"/>
      <c r="Z24" s="46"/>
      <c r="AA24" s="46"/>
      <c r="AB24" s="46"/>
      <c r="AC24" s="46"/>
      <c r="AD24" s="46"/>
      <c r="AE24" s="187"/>
      <c r="AF24" s="46"/>
      <c r="AG24" s="46"/>
      <c r="AH24" s="46"/>
      <c r="AI24" s="46"/>
      <c r="AJ24" s="46"/>
      <c r="AK24" s="46"/>
      <c r="AL24" s="46"/>
      <c r="AM24" s="46"/>
    </row>
    <row r="25" spans="1:39" ht="39.950000000000003" customHeight="1" x14ac:dyDescent="0.45">
      <c r="A25" s="146"/>
      <c r="B25" s="149"/>
      <c r="C25" s="65">
        <v>22</v>
      </c>
      <c r="D25" s="74" t="s">
        <v>38</v>
      </c>
      <c r="E25" s="103" t="s">
        <v>540</v>
      </c>
      <c r="F25" s="48" t="s">
        <v>35</v>
      </c>
      <c r="G25" s="48" t="s">
        <v>36</v>
      </c>
      <c r="H25" s="94">
        <v>20.05</v>
      </c>
      <c r="I25" s="32">
        <v>5</v>
      </c>
      <c r="J25" s="38">
        <f t="shared" si="0"/>
        <v>0</v>
      </c>
      <c r="K25" s="39" t="str">
        <f t="shared" si="1"/>
        <v>OK</v>
      </c>
      <c r="L25" s="128"/>
      <c r="M25" s="128"/>
      <c r="N25" s="128">
        <v>5</v>
      </c>
      <c r="O25" s="128"/>
      <c r="P25" s="128"/>
      <c r="Q25" s="128"/>
      <c r="R25" s="128"/>
      <c r="S25" s="128"/>
      <c r="T25" s="128"/>
      <c r="U25" s="128"/>
      <c r="V25" s="128"/>
      <c r="W25" s="128"/>
      <c r="X25" s="46"/>
      <c r="Y25" s="46"/>
      <c r="Z25" s="46"/>
      <c r="AA25" s="46"/>
      <c r="AB25" s="46"/>
      <c r="AC25" s="46"/>
      <c r="AD25" s="46"/>
      <c r="AE25" s="187"/>
      <c r="AF25" s="46"/>
      <c r="AG25" s="46"/>
      <c r="AH25" s="46"/>
      <c r="AI25" s="46"/>
      <c r="AJ25" s="46"/>
      <c r="AK25" s="46"/>
      <c r="AL25" s="46"/>
      <c r="AM25" s="46"/>
    </row>
    <row r="26" spans="1:39" ht="39.950000000000003" customHeight="1" x14ac:dyDescent="0.45">
      <c r="A26" s="146"/>
      <c r="B26" s="149"/>
      <c r="C26" s="65">
        <v>23</v>
      </c>
      <c r="D26" s="74" t="s">
        <v>541</v>
      </c>
      <c r="E26" s="103" t="s">
        <v>542</v>
      </c>
      <c r="F26" s="64" t="s">
        <v>35</v>
      </c>
      <c r="G26" s="64" t="s">
        <v>40</v>
      </c>
      <c r="H26" s="93">
        <v>3.85</v>
      </c>
      <c r="I26" s="32">
        <v>20</v>
      </c>
      <c r="J26" s="38">
        <f t="shared" si="0"/>
        <v>8</v>
      </c>
      <c r="K26" s="39" t="str">
        <f t="shared" si="1"/>
        <v>OK</v>
      </c>
      <c r="L26" s="128"/>
      <c r="M26" s="128"/>
      <c r="N26" s="128">
        <v>6</v>
      </c>
      <c r="O26" s="128"/>
      <c r="P26" s="128"/>
      <c r="Q26" s="128"/>
      <c r="R26" s="128"/>
      <c r="S26" s="128"/>
      <c r="T26" s="128"/>
      <c r="U26" s="128"/>
      <c r="V26" s="128"/>
      <c r="W26" s="128"/>
      <c r="X26" s="46"/>
      <c r="Y26" s="46"/>
      <c r="Z26" s="46"/>
      <c r="AA26" s="46"/>
      <c r="AB26" s="46"/>
      <c r="AC26" s="46"/>
      <c r="AD26" s="46"/>
      <c r="AE26" s="187">
        <v>6</v>
      </c>
      <c r="AF26" s="46"/>
      <c r="AG26" s="46"/>
      <c r="AH26" s="46"/>
      <c r="AI26" s="46"/>
      <c r="AJ26" s="46"/>
      <c r="AK26" s="46"/>
      <c r="AL26" s="46"/>
      <c r="AM26" s="46"/>
    </row>
    <row r="27" spans="1:39" ht="39.950000000000003" customHeight="1" x14ac:dyDescent="0.45">
      <c r="A27" s="146"/>
      <c r="B27" s="149"/>
      <c r="C27" s="65">
        <v>24</v>
      </c>
      <c r="D27" s="74" t="s">
        <v>543</v>
      </c>
      <c r="E27" s="103" t="s">
        <v>544</v>
      </c>
      <c r="F27" s="64" t="s">
        <v>35</v>
      </c>
      <c r="G27" s="64" t="s">
        <v>40</v>
      </c>
      <c r="H27" s="93">
        <v>4.59</v>
      </c>
      <c r="I27" s="32">
        <v>20</v>
      </c>
      <c r="J27" s="38">
        <f t="shared" si="0"/>
        <v>8</v>
      </c>
      <c r="K27" s="39" t="str">
        <f t="shared" si="1"/>
        <v>OK</v>
      </c>
      <c r="L27" s="128"/>
      <c r="M27" s="128"/>
      <c r="N27" s="128">
        <v>6</v>
      </c>
      <c r="O27" s="128"/>
      <c r="P27" s="128"/>
      <c r="Q27" s="128"/>
      <c r="R27" s="128"/>
      <c r="S27" s="128"/>
      <c r="T27" s="128"/>
      <c r="U27" s="128"/>
      <c r="V27" s="128"/>
      <c r="W27" s="128"/>
      <c r="X27" s="46"/>
      <c r="Y27" s="46"/>
      <c r="Z27" s="46"/>
      <c r="AA27" s="46"/>
      <c r="AB27" s="46"/>
      <c r="AC27" s="46"/>
      <c r="AD27" s="46"/>
      <c r="AE27" s="187">
        <v>6</v>
      </c>
      <c r="AF27" s="46"/>
      <c r="AG27" s="46"/>
      <c r="AH27" s="46"/>
      <c r="AI27" s="46"/>
      <c r="AJ27" s="46"/>
      <c r="AK27" s="46"/>
      <c r="AL27" s="46"/>
      <c r="AM27" s="46"/>
    </row>
    <row r="28" spans="1:39" ht="39.950000000000003" customHeight="1" x14ac:dyDescent="0.45">
      <c r="A28" s="146"/>
      <c r="B28" s="149"/>
      <c r="C28" s="65">
        <v>25</v>
      </c>
      <c r="D28" s="74" t="s">
        <v>545</v>
      </c>
      <c r="E28" s="103" t="s">
        <v>546</v>
      </c>
      <c r="F28" s="64" t="s">
        <v>394</v>
      </c>
      <c r="G28" s="64" t="s">
        <v>40</v>
      </c>
      <c r="H28" s="93">
        <v>9.25</v>
      </c>
      <c r="I28" s="32">
        <v>20</v>
      </c>
      <c r="J28" s="38">
        <f t="shared" si="0"/>
        <v>8</v>
      </c>
      <c r="K28" s="39" t="str">
        <f t="shared" si="1"/>
        <v>OK</v>
      </c>
      <c r="L28" s="128"/>
      <c r="M28" s="128"/>
      <c r="N28" s="128">
        <v>6</v>
      </c>
      <c r="O28" s="128"/>
      <c r="P28" s="128"/>
      <c r="Q28" s="128"/>
      <c r="R28" s="128"/>
      <c r="S28" s="128"/>
      <c r="T28" s="128"/>
      <c r="U28" s="128"/>
      <c r="V28" s="128"/>
      <c r="W28" s="128"/>
      <c r="X28" s="46"/>
      <c r="Y28" s="46"/>
      <c r="Z28" s="46"/>
      <c r="AA28" s="46"/>
      <c r="AB28" s="46"/>
      <c r="AC28" s="46"/>
      <c r="AD28" s="46"/>
      <c r="AE28" s="187">
        <v>6</v>
      </c>
      <c r="AF28" s="46"/>
      <c r="AG28" s="46"/>
      <c r="AH28" s="46"/>
      <c r="AI28" s="46"/>
      <c r="AJ28" s="46"/>
      <c r="AK28" s="46"/>
      <c r="AL28" s="46"/>
      <c r="AM28" s="46"/>
    </row>
    <row r="29" spans="1:39" ht="39.950000000000003" customHeight="1" x14ac:dyDescent="0.45">
      <c r="A29" s="146"/>
      <c r="B29" s="149"/>
      <c r="C29" s="65">
        <v>26</v>
      </c>
      <c r="D29" s="74" t="s">
        <v>547</v>
      </c>
      <c r="E29" s="103" t="s">
        <v>548</v>
      </c>
      <c r="F29" s="64" t="s">
        <v>92</v>
      </c>
      <c r="G29" s="64" t="s">
        <v>40</v>
      </c>
      <c r="H29" s="93">
        <v>22.51</v>
      </c>
      <c r="I29" s="32">
        <v>10</v>
      </c>
      <c r="J29" s="38">
        <f t="shared" si="0"/>
        <v>5</v>
      </c>
      <c r="K29" s="39" t="str">
        <f t="shared" si="1"/>
        <v>OK</v>
      </c>
      <c r="L29" s="128"/>
      <c r="M29" s="128"/>
      <c r="N29" s="128">
        <v>1</v>
      </c>
      <c r="O29" s="128"/>
      <c r="P29" s="128"/>
      <c r="Q29" s="128"/>
      <c r="R29" s="128"/>
      <c r="S29" s="128"/>
      <c r="T29" s="128"/>
      <c r="U29" s="128"/>
      <c r="V29" s="128"/>
      <c r="W29" s="128"/>
      <c r="X29" s="46"/>
      <c r="Y29" s="46"/>
      <c r="Z29" s="46"/>
      <c r="AA29" s="46"/>
      <c r="AB29" s="46"/>
      <c r="AC29" s="46"/>
      <c r="AD29" s="46"/>
      <c r="AE29" s="187">
        <v>4</v>
      </c>
      <c r="AF29" s="46"/>
      <c r="AG29" s="46"/>
      <c r="AH29" s="46"/>
      <c r="AI29" s="46"/>
      <c r="AJ29" s="46"/>
      <c r="AK29" s="46"/>
      <c r="AL29" s="46"/>
      <c r="AM29" s="46"/>
    </row>
    <row r="30" spans="1:39" ht="39.950000000000003" customHeight="1" x14ac:dyDescent="0.45">
      <c r="A30" s="146"/>
      <c r="B30" s="149"/>
      <c r="C30" s="65">
        <v>27</v>
      </c>
      <c r="D30" s="74" t="s">
        <v>549</v>
      </c>
      <c r="E30" s="103" t="s">
        <v>550</v>
      </c>
      <c r="F30" s="64" t="s">
        <v>92</v>
      </c>
      <c r="G30" s="64" t="s">
        <v>40</v>
      </c>
      <c r="H30" s="93">
        <v>4.8099999999999996</v>
      </c>
      <c r="I30" s="32">
        <v>3</v>
      </c>
      <c r="J30" s="38">
        <f t="shared" si="0"/>
        <v>2</v>
      </c>
      <c r="K30" s="39" t="str">
        <f t="shared" si="1"/>
        <v>OK</v>
      </c>
      <c r="L30" s="128"/>
      <c r="M30" s="128"/>
      <c r="N30" s="128">
        <v>1</v>
      </c>
      <c r="O30" s="128"/>
      <c r="P30" s="128"/>
      <c r="Q30" s="128"/>
      <c r="R30" s="128"/>
      <c r="S30" s="128"/>
      <c r="T30" s="128"/>
      <c r="U30" s="128"/>
      <c r="V30" s="128"/>
      <c r="W30" s="128"/>
      <c r="X30" s="46"/>
      <c r="Y30" s="46"/>
      <c r="Z30" s="46"/>
      <c r="AA30" s="46"/>
      <c r="AB30" s="46"/>
      <c r="AC30" s="46"/>
      <c r="AD30" s="46"/>
      <c r="AE30" s="187"/>
      <c r="AF30" s="46"/>
      <c r="AG30" s="46"/>
      <c r="AH30" s="46"/>
      <c r="AI30" s="46"/>
      <c r="AJ30" s="46"/>
      <c r="AK30" s="46"/>
      <c r="AL30" s="46"/>
      <c r="AM30" s="46"/>
    </row>
    <row r="31" spans="1:39" ht="39.950000000000003" customHeight="1" x14ac:dyDescent="0.45">
      <c r="A31" s="146"/>
      <c r="B31" s="149"/>
      <c r="C31" s="63">
        <v>28</v>
      </c>
      <c r="D31" s="76" t="s">
        <v>551</v>
      </c>
      <c r="E31" s="105" t="s">
        <v>552</v>
      </c>
      <c r="F31" s="49" t="s">
        <v>434</v>
      </c>
      <c r="G31" s="64" t="s">
        <v>40</v>
      </c>
      <c r="H31" s="93">
        <v>28.55</v>
      </c>
      <c r="I31" s="32"/>
      <c r="J31" s="38">
        <f t="shared" si="0"/>
        <v>0</v>
      </c>
      <c r="K31" s="39" t="str">
        <f t="shared" si="1"/>
        <v>OK</v>
      </c>
      <c r="L31" s="128"/>
      <c r="M31" s="128"/>
      <c r="N31" s="128"/>
      <c r="O31" s="128"/>
      <c r="P31" s="128"/>
      <c r="Q31" s="128"/>
      <c r="R31" s="128"/>
      <c r="S31" s="128"/>
      <c r="T31" s="128"/>
      <c r="U31" s="128"/>
      <c r="V31" s="128"/>
      <c r="W31" s="128"/>
      <c r="X31" s="46"/>
      <c r="Y31" s="46"/>
      <c r="Z31" s="46"/>
      <c r="AA31" s="46"/>
      <c r="AB31" s="46"/>
      <c r="AC31" s="46"/>
      <c r="AD31" s="46"/>
      <c r="AE31" s="187"/>
      <c r="AF31" s="46"/>
      <c r="AG31" s="46"/>
      <c r="AH31" s="46"/>
      <c r="AI31" s="46"/>
      <c r="AJ31" s="46"/>
      <c r="AK31" s="46"/>
      <c r="AL31" s="46"/>
      <c r="AM31" s="46"/>
    </row>
    <row r="32" spans="1:39" ht="39.950000000000003" customHeight="1" x14ac:dyDescent="0.45">
      <c r="A32" s="146"/>
      <c r="B32" s="149"/>
      <c r="C32" s="66">
        <v>29</v>
      </c>
      <c r="D32" s="75" t="s">
        <v>454</v>
      </c>
      <c r="E32" s="104" t="s">
        <v>553</v>
      </c>
      <c r="F32" s="49" t="s">
        <v>434</v>
      </c>
      <c r="G32" s="49" t="s">
        <v>40</v>
      </c>
      <c r="H32" s="94">
        <v>7.23</v>
      </c>
      <c r="I32" s="32"/>
      <c r="J32" s="38">
        <f t="shared" si="0"/>
        <v>0</v>
      </c>
      <c r="K32" s="39" t="str">
        <f t="shared" si="1"/>
        <v>OK</v>
      </c>
      <c r="L32" s="128"/>
      <c r="M32" s="128"/>
      <c r="N32" s="128"/>
      <c r="O32" s="128"/>
      <c r="P32" s="128"/>
      <c r="Q32" s="128"/>
      <c r="R32" s="128"/>
      <c r="S32" s="128"/>
      <c r="T32" s="128"/>
      <c r="U32" s="128"/>
      <c r="V32" s="128"/>
      <c r="W32" s="128"/>
      <c r="X32" s="46"/>
      <c r="Y32" s="46"/>
      <c r="Z32" s="46"/>
      <c r="AA32" s="46"/>
      <c r="AB32" s="46"/>
      <c r="AC32" s="46"/>
      <c r="AD32" s="46"/>
      <c r="AE32" s="187"/>
      <c r="AF32" s="46"/>
      <c r="AG32" s="46"/>
      <c r="AH32" s="46"/>
      <c r="AI32" s="46"/>
      <c r="AJ32" s="46"/>
      <c r="AK32" s="46"/>
      <c r="AL32" s="46"/>
      <c r="AM32" s="46"/>
    </row>
    <row r="33" spans="1:39" ht="39.950000000000003" customHeight="1" x14ac:dyDescent="0.45">
      <c r="A33" s="146"/>
      <c r="B33" s="149"/>
      <c r="C33" s="65">
        <v>30</v>
      </c>
      <c r="D33" s="75" t="s">
        <v>554</v>
      </c>
      <c r="E33" s="104" t="s">
        <v>555</v>
      </c>
      <c r="F33" s="48" t="s">
        <v>35</v>
      </c>
      <c r="G33" s="48" t="s">
        <v>40</v>
      </c>
      <c r="H33" s="94">
        <v>0.54</v>
      </c>
      <c r="I33" s="32">
        <v>300</v>
      </c>
      <c r="J33" s="38">
        <f t="shared" si="0"/>
        <v>280</v>
      </c>
      <c r="K33" s="39" t="str">
        <f t="shared" si="1"/>
        <v>OK</v>
      </c>
      <c r="L33" s="128"/>
      <c r="M33" s="128"/>
      <c r="N33" s="128">
        <v>20</v>
      </c>
      <c r="O33" s="128"/>
      <c r="P33" s="128"/>
      <c r="Q33" s="128"/>
      <c r="R33" s="128"/>
      <c r="S33" s="128"/>
      <c r="T33" s="128"/>
      <c r="U33" s="128"/>
      <c r="V33" s="128"/>
      <c r="W33" s="128"/>
      <c r="X33" s="46"/>
      <c r="Y33" s="46"/>
      <c r="Z33" s="46"/>
      <c r="AA33" s="46"/>
      <c r="AB33" s="46"/>
      <c r="AC33" s="46"/>
      <c r="AD33" s="46"/>
      <c r="AE33" s="187"/>
      <c r="AF33" s="46"/>
      <c r="AG33" s="46"/>
      <c r="AH33" s="46"/>
      <c r="AI33" s="46"/>
      <c r="AJ33" s="46"/>
      <c r="AK33" s="46"/>
      <c r="AL33" s="46"/>
      <c r="AM33" s="46"/>
    </row>
    <row r="34" spans="1:39" ht="39.950000000000003" customHeight="1" x14ac:dyDescent="0.45">
      <c r="A34" s="146"/>
      <c r="B34" s="149"/>
      <c r="C34" s="65">
        <v>31</v>
      </c>
      <c r="D34" s="75" t="s">
        <v>556</v>
      </c>
      <c r="E34" s="104" t="s">
        <v>557</v>
      </c>
      <c r="F34" s="48" t="s">
        <v>35</v>
      </c>
      <c r="G34" s="48" t="s">
        <v>40</v>
      </c>
      <c r="H34" s="94">
        <v>0.25</v>
      </c>
      <c r="I34" s="32">
        <v>300</v>
      </c>
      <c r="J34" s="38">
        <f t="shared" si="0"/>
        <v>280</v>
      </c>
      <c r="K34" s="39" t="str">
        <f t="shared" si="1"/>
        <v>OK</v>
      </c>
      <c r="L34" s="128"/>
      <c r="M34" s="128"/>
      <c r="N34" s="128">
        <v>20</v>
      </c>
      <c r="O34" s="128"/>
      <c r="P34" s="128"/>
      <c r="Q34" s="128"/>
      <c r="R34" s="128"/>
      <c r="S34" s="128"/>
      <c r="T34" s="128"/>
      <c r="U34" s="128"/>
      <c r="V34" s="128"/>
      <c r="W34" s="128"/>
      <c r="X34" s="46"/>
      <c r="Y34" s="46"/>
      <c r="Z34" s="46"/>
      <c r="AA34" s="46"/>
      <c r="AB34" s="46"/>
      <c r="AC34" s="46"/>
      <c r="AD34" s="46"/>
      <c r="AE34" s="187"/>
      <c r="AF34" s="46"/>
      <c r="AG34" s="46"/>
      <c r="AH34" s="46"/>
      <c r="AI34" s="46"/>
      <c r="AJ34" s="46"/>
      <c r="AK34" s="46"/>
      <c r="AL34" s="46"/>
      <c r="AM34" s="46"/>
    </row>
    <row r="35" spans="1:39" ht="39.950000000000003" customHeight="1" x14ac:dyDescent="0.45">
      <c r="A35" s="146"/>
      <c r="B35" s="149"/>
      <c r="C35" s="65">
        <v>32</v>
      </c>
      <c r="D35" s="75" t="s">
        <v>558</v>
      </c>
      <c r="E35" s="104" t="s">
        <v>559</v>
      </c>
      <c r="F35" s="48" t="s">
        <v>35</v>
      </c>
      <c r="G35" s="48" t="s">
        <v>40</v>
      </c>
      <c r="H35" s="94">
        <v>0.44</v>
      </c>
      <c r="I35" s="32">
        <v>300</v>
      </c>
      <c r="J35" s="38">
        <f t="shared" si="0"/>
        <v>280</v>
      </c>
      <c r="K35" s="39" t="str">
        <f t="shared" si="1"/>
        <v>OK</v>
      </c>
      <c r="L35" s="128"/>
      <c r="M35" s="128"/>
      <c r="N35" s="128">
        <v>20</v>
      </c>
      <c r="O35" s="128"/>
      <c r="P35" s="128"/>
      <c r="Q35" s="128"/>
      <c r="R35" s="128"/>
      <c r="S35" s="128"/>
      <c r="T35" s="128"/>
      <c r="U35" s="128"/>
      <c r="V35" s="128"/>
      <c r="W35" s="128"/>
      <c r="X35" s="46"/>
      <c r="Y35" s="46"/>
      <c r="Z35" s="46"/>
      <c r="AA35" s="46"/>
      <c r="AB35" s="46"/>
      <c r="AC35" s="46"/>
      <c r="AD35" s="46"/>
      <c r="AE35" s="187"/>
      <c r="AF35" s="46"/>
      <c r="AG35" s="46"/>
      <c r="AH35" s="46"/>
      <c r="AI35" s="46"/>
      <c r="AJ35" s="46"/>
      <c r="AK35" s="46"/>
      <c r="AL35" s="46"/>
      <c r="AM35" s="46"/>
    </row>
    <row r="36" spans="1:39" ht="39.950000000000003" customHeight="1" x14ac:dyDescent="0.45">
      <c r="A36" s="146"/>
      <c r="B36" s="149"/>
      <c r="C36" s="65">
        <v>33</v>
      </c>
      <c r="D36" s="75" t="s">
        <v>560</v>
      </c>
      <c r="E36" s="104" t="s">
        <v>561</v>
      </c>
      <c r="F36" s="48" t="s">
        <v>35</v>
      </c>
      <c r="G36" s="48" t="s">
        <v>40</v>
      </c>
      <c r="H36" s="94">
        <v>0.52</v>
      </c>
      <c r="I36" s="32">
        <v>300</v>
      </c>
      <c r="J36" s="38">
        <f t="shared" si="0"/>
        <v>280</v>
      </c>
      <c r="K36" s="39" t="str">
        <f t="shared" si="1"/>
        <v>OK</v>
      </c>
      <c r="L36" s="128"/>
      <c r="M36" s="128"/>
      <c r="N36" s="128">
        <v>20</v>
      </c>
      <c r="O36" s="128"/>
      <c r="P36" s="128"/>
      <c r="Q36" s="128"/>
      <c r="R36" s="128"/>
      <c r="S36" s="128"/>
      <c r="T36" s="128"/>
      <c r="U36" s="128"/>
      <c r="V36" s="128"/>
      <c r="W36" s="128"/>
      <c r="X36" s="46"/>
      <c r="Y36" s="46"/>
      <c r="Z36" s="46"/>
      <c r="AA36" s="46"/>
      <c r="AB36" s="46"/>
      <c r="AC36" s="46"/>
      <c r="AD36" s="46"/>
      <c r="AE36" s="187"/>
      <c r="AF36" s="46"/>
      <c r="AG36" s="46"/>
      <c r="AH36" s="46"/>
      <c r="AI36" s="46"/>
      <c r="AJ36" s="46"/>
      <c r="AK36" s="46"/>
      <c r="AL36" s="46"/>
      <c r="AM36" s="46"/>
    </row>
    <row r="37" spans="1:39" ht="39.950000000000003" customHeight="1" x14ac:dyDescent="0.45">
      <c r="A37" s="146"/>
      <c r="B37" s="149"/>
      <c r="C37" s="65">
        <v>34</v>
      </c>
      <c r="D37" s="75" t="s">
        <v>562</v>
      </c>
      <c r="E37" s="104" t="s">
        <v>563</v>
      </c>
      <c r="F37" s="48" t="s">
        <v>35</v>
      </c>
      <c r="G37" s="48" t="s">
        <v>40</v>
      </c>
      <c r="H37" s="94">
        <v>0.71</v>
      </c>
      <c r="I37" s="32">
        <v>300</v>
      </c>
      <c r="J37" s="38">
        <f t="shared" si="0"/>
        <v>280</v>
      </c>
      <c r="K37" s="39" t="str">
        <f t="shared" si="1"/>
        <v>OK</v>
      </c>
      <c r="L37" s="128"/>
      <c r="M37" s="128"/>
      <c r="N37" s="128">
        <v>20</v>
      </c>
      <c r="O37" s="128"/>
      <c r="P37" s="128"/>
      <c r="Q37" s="128"/>
      <c r="R37" s="128"/>
      <c r="S37" s="128"/>
      <c r="T37" s="128"/>
      <c r="U37" s="128"/>
      <c r="V37" s="128"/>
      <c r="W37" s="128"/>
      <c r="X37" s="46"/>
      <c r="Y37" s="46"/>
      <c r="Z37" s="46"/>
      <c r="AA37" s="46"/>
      <c r="AB37" s="46"/>
      <c r="AC37" s="46"/>
      <c r="AD37" s="46"/>
      <c r="AE37" s="187"/>
      <c r="AF37" s="46"/>
      <c r="AG37" s="46"/>
      <c r="AH37" s="46"/>
      <c r="AI37" s="46"/>
      <c r="AJ37" s="46"/>
      <c r="AK37" s="46"/>
      <c r="AL37" s="46"/>
      <c r="AM37" s="46"/>
    </row>
    <row r="38" spans="1:39" ht="39.950000000000003" customHeight="1" x14ac:dyDescent="0.45">
      <c r="A38" s="146"/>
      <c r="B38" s="149"/>
      <c r="C38" s="65">
        <v>35</v>
      </c>
      <c r="D38" s="75" t="s">
        <v>564</v>
      </c>
      <c r="E38" s="104" t="s">
        <v>565</v>
      </c>
      <c r="F38" s="48" t="s">
        <v>35</v>
      </c>
      <c r="G38" s="48" t="s">
        <v>40</v>
      </c>
      <c r="H38" s="94">
        <v>0.42</v>
      </c>
      <c r="I38" s="32">
        <v>300</v>
      </c>
      <c r="J38" s="38">
        <f t="shared" si="0"/>
        <v>280</v>
      </c>
      <c r="K38" s="39" t="str">
        <f t="shared" si="1"/>
        <v>OK</v>
      </c>
      <c r="L38" s="128"/>
      <c r="M38" s="128"/>
      <c r="N38" s="128">
        <v>20</v>
      </c>
      <c r="O38" s="128"/>
      <c r="P38" s="128"/>
      <c r="Q38" s="128"/>
      <c r="R38" s="128"/>
      <c r="S38" s="128"/>
      <c r="T38" s="128"/>
      <c r="U38" s="128"/>
      <c r="V38" s="128"/>
      <c r="W38" s="128"/>
      <c r="X38" s="46"/>
      <c r="Y38" s="46"/>
      <c r="Z38" s="46"/>
      <c r="AA38" s="46"/>
      <c r="AB38" s="46"/>
      <c r="AC38" s="46"/>
      <c r="AD38" s="46"/>
      <c r="AE38" s="187"/>
      <c r="AF38" s="46"/>
      <c r="AG38" s="46"/>
      <c r="AH38" s="46"/>
      <c r="AI38" s="46"/>
      <c r="AJ38" s="46"/>
      <c r="AK38" s="46"/>
      <c r="AL38" s="46"/>
      <c r="AM38" s="46"/>
    </row>
    <row r="39" spans="1:39" ht="39.950000000000003" customHeight="1" x14ac:dyDescent="0.45">
      <c r="A39" s="146"/>
      <c r="B39" s="149"/>
      <c r="C39" s="65">
        <v>36</v>
      </c>
      <c r="D39" s="75" t="s">
        <v>566</v>
      </c>
      <c r="E39" s="104" t="s">
        <v>567</v>
      </c>
      <c r="F39" s="48" t="s">
        <v>35</v>
      </c>
      <c r="G39" s="48" t="s">
        <v>40</v>
      </c>
      <c r="H39" s="94">
        <v>0.38</v>
      </c>
      <c r="I39" s="32">
        <v>300</v>
      </c>
      <c r="J39" s="38">
        <f t="shared" si="0"/>
        <v>280</v>
      </c>
      <c r="K39" s="39" t="str">
        <f t="shared" si="1"/>
        <v>OK</v>
      </c>
      <c r="L39" s="128"/>
      <c r="M39" s="128"/>
      <c r="N39" s="128">
        <v>20</v>
      </c>
      <c r="O39" s="128"/>
      <c r="P39" s="128"/>
      <c r="Q39" s="128"/>
      <c r="R39" s="128"/>
      <c r="S39" s="128"/>
      <c r="T39" s="128"/>
      <c r="U39" s="128"/>
      <c r="V39" s="128"/>
      <c r="W39" s="128"/>
      <c r="X39" s="46"/>
      <c r="Y39" s="46"/>
      <c r="Z39" s="46"/>
      <c r="AA39" s="46"/>
      <c r="AB39" s="46"/>
      <c r="AC39" s="46"/>
      <c r="AD39" s="46"/>
      <c r="AE39" s="187"/>
      <c r="AF39" s="46"/>
      <c r="AG39" s="46"/>
      <c r="AH39" s="46"/>
      <c r="AI39" s="46"/>
      <c r="AJ39" s="46"/>
      <c r="AK39" s="46"/>
      <c r="AL39" s="46"/>
      <c r="AM39" s="46"/>
    </row>
    <row r="40" spans="1:39" ht="39.950000000000003" customHeight="1" x14ac:dyDescent="0.45">
      <c r="A40" s="146"/>
      <c r="B40" s="149"/>
      <c r="C40" s="65">
        <v>37</v>
      </c>
      <c r="D40" s="75" t="s">
        <v>568</v>
      </c>
      <c r="E40" s="104" t="s">
        <v>569</v>
      </c>
      <c r="F40" s="48" t="s">
        <v>35</v>
      </c>
      <c r="G40" s="48" t="s">
        <v>40</v>
      </c>
      <c r="H40" s="94">
        <v>0.56000000000000005</v>
      </c>
      <c r="I40" s="32">
        <v>300</v>
      </c>
      <c r="J40" s="38">
        <f t="shared" si="0"/>
        <v>280</v>
      </c>
      <c r="K40" s="39" t="str">
        <f t="shared" si="1"/>
        <v>OK</v>
      </c>
      <c r="L40" s="128"/>
      <c r="M40" s="128"/>
      <c r="N40" s="128">
        <v>20</v>
      </c>
      <c r="O40" s="128"/>
      <c r="P40" s="128"/>
      <c r="Q40" s="128"/>
      <c r="R40" s="128"/>
      <c r="S40" s="128"/>
      <c r="T40" s="128"/>
      <c r="U40" s="128"/>
      <c r="V40" s="128"/>
      <c r="W40" s="128"/>
      <c r="X40" s="46"/>
      <c r="Y40" s="46"/>
      <c r="Z40" s="46"/>
      <c r="AA40" s="46"/>
      <c r="AB40" s="46"/>
      <c r="AC40" s="46"/>
      <c r="AD40" s="46"/>
      <c r="AE40" s="187"/>
      <c r="AF40" s="46"/>
      <c r="AG40" s="46"/>
      <c r="AH40" s="46"/>
      <c r="AI40" s="46"/>
      <c r="AJ40" s="46"/>
      <c r="AK40" s="46"/>
      <c r="AL40" s="46"/>
      <c r="AM40" s="46"/>
    </row>
    <row r="41" spans="1:39" ht="39.950000000000003" customHeight="1" x14ac:dyDescent="0.45">
      <c r="A41" s="146"/>
      <c r="B41" s="149"/>
      <c r="C41" s="65">
        <v>38</v>
      </c>
      <c r="D41" s="75" t="s">
        <v>570</v>
      </c>
      <c r="E41" s="104" t="s">
        <v>571</v>
      </c>
      <c r="F41" s="48" t="s">
        <v>35</v>
      </c>
      <c r="G41" s="48" t="s">
        <v>40</v>
      </c>
      <c r="H41" s="94">
        <v>0.6</v>
      </c>
      <c r="I41" s="32">
        <v>300</v>
      </c>
      <c r="J41" s="38">
        <f t="shared" si="0"/>
        <v>280</v>
      </c>
      <c r="K41" s="39" t="str">
        <f t="shared" si="1"/>
        <v>OK</v>
      </c>
      <c r="L41" s="128"/>
      <c r="M41" s="128"/>
      <c r="N41" s="128">
        <v>20</v>
      </c>
      <c r="O41" s="128"/>
      <c r="P41" s="128"/>
      <c r="Q41" s="128"/>
      <c r="R41" s="128"/>
      <c r="S41" s="128"/>
      <c r="T41" s="128"/>
      <c r="U41" s="128"/>
      <c r="V41" s="128"/>
      <c r="W41" s="128"/>
      <c r="X41" s="46"/>
      <c r="Y41" s="46"/>
      <c r="Z41" s="46"/>
      <c r="AA41" s="46"/>
      <c r="AB41" s="46"/>
      <c r="AC41" s="46"/>
      <c r="AD41" s="46"/>
      <c r="AE41" s="187"/>
      <c r="AF41" s="46"/>
      <c r="AG41" s="46"/>
      <c r="AH41" s="46"/>
      <c r="AI41" s="46"/>
      <c r="AJ41" s="46"/>
      <c r="AK41" s="46"/>
      <c r="AL41" s="46"/>
      <c r="AM41" s="46"/>
    </row>
    <row r="42" spans="1:39" ht="39.950000000000003" customHeight="1" x14ac:dyDescent="0.45">
      <c r="A42" s="146"/>
      <c r="B42" s="149"/>
      <c r="C42" s="65">
        <v>39</v>
      </c>
      <c r="D42" s="75" t="s">
        <v>572</v>
      </c>
      <c r="E42" s="104" t="s">
        <v>573</v>
      </c>
      <c r="F42" s="48" t="s">
        <v>35</v>
      </c>
      <c r="G42" s="48" t="s">
        <v>40</v>
      </c>
      <c r="H42" s="94">
        <v>0.47</v>
      </c>
      <c r="I42" s="32">
        <v>300</v>
      </c>
      <c r="J42" s="38">
        <f t="shared" si="0"/>
        <v>280</v>
      </c>
      <c r="K42" s="39" t="str">
        <f t="shared" si="1"/>
        <v>OK</v>
      </c>
      <c r="L42" s="128"/>
      <c r="M42" s="128"/>
      <c r="N42" s="128">
        <v>20</v>
      </c>
      <c r="O42" s="128"/>
      <c r="P42" s="128"/>
      <c r="Q42" s="128"/>
      <c r="R42" s="128"/>
      <c r="S42" s="128"/>
      <c r="T42" s="128"/>
      <c r="U42" s="128"/>
      <c r="V42" s="128"/>
      <c r="W42" s="128"/>
      <c r="X42" s="46"/>
      <c r="Y42" s="46"/>
      <c r="Z42" s="46"/>
      <c r="AA42" s="46"/>
      <c r="AB42" s="46"/>
      <c r="AC42" s="46"/>
      <c r="AD42" s="46"/>
      <c r="AE42" s="187"/>
      <c r="AF42" s="46"/>
      <c r="AG42" s="46"/>
      <c r="AH42" s="46"/>
      <c r="AI42" s="46"/>
      <c r="AJ42" s="46"/>
      <c r="AK42" s="46"/>
      <c r="AL42" s="46"/>
      <c r="AM42" s="46"/>
    </row>
    <row r="43" spans="1:39" ht="39.950000000000003" customHeight="1" x14ac:dyDescent="0.45">
      <c r="A43" s="146"/>
      <c r="B43" s="149"/>
      <c r="C43" s="65">
        <v>40</v>
      </c>
      <c r="D43" s="75" t="s">
        <v>54</v>
      </c>
      <c r="E43" s="104" t="s">
        <v>574</v>
      </c>
      <c r="F43" s="48" t="s">
        <v>35</v>
      </c>
      <c r="G43" s="48" t="s">
        <v>40</v>
      </c>
      <c r="H43" s="94">
        <v>0.61</v>
      </c>
      <c r="I43" s="32">
        <v>300</v>
      </c>
      <c r="J43" s="38">
        <f t="shared" si="0"/>
        <v>280</v>
      </c>
      <c r="K43" s="39" t="str">
        <f t="shared" si="1"/>
        <v>OK</v>
      </c>
      <c r="L43" s="128"/>
      <c r="M43" s="128"/>
      <c r="N43" s="128">
        <v>20</v>
      </c>
      <c r="O43" s="128"/>
      <c r="P43" s="128"/>
      <c r="Q43" s="128"/>
      <c r="R43" s="128"/>
      <c r="S43" s="128"/>
      <c r="T43" s="128"/>
      <c r="U43" s="128"/>
      <c r="V43" s="128"/>
      <c r="W43" s="128"/>
      <c r="X43" s="46"/>
      <c r="Y43" s="46"/>
      <c r="Z43" s="46"/>
      <c r="AA43" s="46"/>
      <c r="AB43" s="46"/>
      <c r="AC43" s="46"/>
      <c r="AD43" s="46"/>
      <c r="AE43" s="187"/>
      <c r="AF43" s="46"/>
      <c r="AG43" s="46"/>
      <c r="AH43" s="46"/>
      <c r="AI43" s="46"/>
      <c r="AJ43" s="46"/>
      <c r="AK43" s="46"/>
      <c r="AL43" s="46"/>
      <c r="AM43" s="46"/>
    </row>
    <row r="44" spans="1:39" ht="39.950000000000003" customHeight="1" x14ac:dyDescent="0.45">
      <c r="A44" s="146"/>
      <c r="B44" s="149"/>
      <c r="C44" s="65">
        <v>41</v>
      </c>
      <c r="D44" s="75" t="s">
        <v>55</v>
      </c>
      <c r="E44" s="104" t="s">
        <v>575</v>
      </c>
      <c r="F44" s="48" t="s">
        <v>35</v>
      </c>
      <c r="G44" s="48" t="s">
        <v>40</v>
      </c>
      <c r="H44" s="94">
        <v>0.97</v>
      </c>
      <c r="I44" s="32">
        <v>300</v>
      </c>
      <c r="J44" s="38">
        <f t="shared" si="0"/>
        <v>280</v>
      </c>
      <c r="K44" s="39" t="str">
        <f t="shared" si="1"/>
        <v>OK</v>
      </c>
      <c r="L44" s="128"/>
      <c r="M44" s="128"/>
      <c r="N44" s="128">
        <v>20</v>
      </c>
      <c r="O44" s="128"/>
      <c r="P44" s="128"/>
      <c r="Q44" s="128"/>
      <c r="R44" s="128"/>
      <c r="S44" s="128"/>
      <c r="T44" s="128"/>
      <c r="U44" s="128"/>
      <c r="V44" s="128"/>
      <c r="W44" s="128"/>
      <c r="X44" s="46"/>
      <c r="Y44" s="46"/>
      <c r="Z44" s="46"/>
      <c r="AA44" s="46"/>
      <c r="AB44" s="46"/>
      <c r="AC44" s="46"/>
      <c r="AD44" s="46"/>
      <c r="AE44" s="187"/>
      <c r="AF44" s="46"/>
      <c r="AG44" s="46"/>
      <c r="AH44" s="46"/>
      <c r="AI44" s="46"/>
      <c r="AJ44" s="46"/>
      <c r="AK44" s="46"/>
      <c r="AL44" s="46"/>
      <c r="AM44" s="46"/>
    </row>
    <row r="45" spans="1:39" ht="39.950000000000003" customHeight="1" x14ac:dyDescent="0.45">
      <c r="A45" s="146"/>
      <c r="B45" s="149"/>
      <c r="C45" s="65">
        <v>42</v>
      </c>
      <c r="D45" s="75" t="s">
        <v>56</v>
      </c>
      <c r="E45" s="104" t="s">
        <v>576</v>
      </c>
      <c r="F45" s="48" t="s">
        <v>35</v>
      </c>
      <c r="G45" s="48" t="s">
        <v>40</v>
      </c>
      <c r="H45" s="94">
        <v>0.23</v>
      </c>
      <c r="I45" s="32">
        <v>300</v>
      </c>
      <c r="J45" s="38">
        <f t="shared" si="0"/>
        <v>280</v>
      </c>
      <c r="K45" s="39" t="str">
        <f t="shared" si="1"/>
        <v>OK</v>
      </c>
      <c r="L45" s="128"/>
      <c r="M45" s="128"/>
      <c r="N45" s="128">
        <v>20</v>
      </c>
      <c r="O45" s="128"/>
      <c r="P45" s="128"/>
      <c r="Q45" s="128"/>
      <c r="R45" s="128"/>
      <c r="S45" s="128"/>
      <c r="T45" s="128"/>
      <c r="U45" s="128"/>
      <c r="V45" s="128"/>
      <c r="W45" s="128"/>
      <c r="X45" s="46"/>
      <c r="Y45" s="46"/>
      <c r="Z45" s="46"/>
      <c r="AA45" s="46"/>
      <c r="AB45" s="46"/>
      <c r="AC45" s="46"/>
      <c r="AD45" s="46"/>
      <c r="AE45" s="187"/>
      <c r="AF45" s="46"/>
      <c r="AG45" s="46"/>
      <c r="AH45" s="46"/>
      <c r="AI45" s="46"/>
      <c r="AJ45" s="46"/>
      <c r="AK45" s="46"/>
      <c r="AL45" s="46"/>
      <c r="AM45" s="46"/>
    </row>
    <row r="46" spans="1:39" ht="39.950000000000003" customHeight="1" x14ac:dyDescent="0.45">
      <c r="A46" s="146"/>
      <c r="B46" s="149"/>
      <c r="C46" s="65">
        <v>43</v>
      </c>
      <c r="D46" s="75" t="s">
        <v>57</v>
      </c>
      <c r="E46" s="104" t="s">
        <v>577</v>
      </c>
      <c r="F46" s="48" t="s">
        <v>35</v>
      </c>
      <c r="G46" s="48" t="s">
        <v>40</v>
      </c>
      <c r="H46" s="94">
        <v>0.4</v>
      </c>
      <c r="I46" s="32">
        <v>300</v>
      </c>
      <c r="J46" s="38">
        <f t="shared" si="0"/>
        <v>280</v>
      </c>
      <c r="K46" s="39" t="str">
        <f t="shared" si="1"/>
        <v>OK</v>
      </c>
      <c r="L46" s="128"/>
      <c r="M46" s="128"/>
      <c r="N46" s="128">
        <v>20</v>
      </c>
      <c r="O46" s="128"/>
      <c r="P46" s="128"/>
      <c r="Q46" s="128"/>
      <c r="R46" s="128"/>
      <c r="S46" s="128"/>
      <c r="T46" s="128"/>
      <c r="U46" s="128"/>
      <c r="V46" s="128"/>
      <c r="W46" s="128"/>
      <c r="X46" s="46"/>
      <c r="Y46" s="46"/>
      <c r="Z46" s="46"/>
      <c r="AA46" s="46"/>
      <c r="AB46" s="46"/>
      <c r="AC46" s="46"/>
      <c r="AD46" s="46"/>
      <c r="AE46" s="187"/>
      <c r="AF46" s="46"/>
      <c r="AG46" s="46"/>
      <c r="AH46" s="46"/>
      <c r="AI46" s="46"/>
      <c r="AJ46" s="46"/>
      <c r="AK46" s="46"/>
      <c r="AL46" s="46"/>
      <c r="AM46" s="46"/>
    </row>
    <row r="47" spans="1:39" ht="39.950000000000003" customHeight="1" x14ac:dyDescent="0.45">
      <c r="A47" s="146"/>
      <c r="B47" s="149"/>
      <c r="C47" s="65">
        <v>44</v>
      </c>
      <c r="D47" s="75" t="s">
        <v>578</v>
      </c>
      <c r="E47" s="104" t="s">
        <v>579</v>
      </c>
      <c r="F47" s="48" t="s">
        <v>35</v>
      </c>
      <c r="G47" s="48" t="s">
        <v>40</v>
      </c>
      <c r="H47" s="94">
        <v>0.38</v>
      </c>
      <c r="I47" s="32">
        <v>300</v>
      </c>
      <c r="J47" s="38">
        <f t="shared" si="0"/>
        <v>280</v>
      </c>
      <c r="K47" s="39" t="str">
        <f t="shared" si="1"/>
        <v>OK</v>
      </c>
      <c r="L47" s="128"/>
      <c r="M47" s="128"/>
      <c r="N47" s="128">
        <v>20</v>
      </c>
      <c r="O47" s="128"/>
      <c r="P47" s="128"/>
      <c r="Q47" s="128"/>
      <c r="R47" s="128"/>
      <c r="S47" s="128"/>
      <c r="T47" s="128"/>
      <c r="U47" s="128"/>
      <c r="V47" s="128"/>
      <c r="W47" s="128"/>
      <c r="X47" s="46"/>
      <c r="Y47" s="46"/>
      <c r="Z47" s="46"/>
      <c r="AA47" s="46"/>
      <c r="AB47" s="46"/>
      <c r="AC47" s="46"/>
      <c r="AD47" s="46"/>
      <c r="AE47" s="187"/>
      <c r="AF47" s="46"/>
      <c r="AG47" s="46"/>
      <c r="AH47" s="46"/>
      <c r="AI47" s="46"/>
      <c r="AJ47" s="46"/>
      <c r="AK47" s="46"/>
      <c r="AL47" s="46"/>
      <c r="AM47" s="46"/>
    </row>
    <row r="48" spans="1:39" ht="39.950000000000003" customHeight="1" x14ac:dyDescent="0.45">
      <c r="A48" s="146"/>
      <c r="B48" s="149"/>
      <c r="C48" s="65">
        <v>45</v>
      </c>
      <c r="D48" s="75" t="s">
        <v>58</v>
      </c>
      <c r="E48" s="104" t="s">
        <v>580</v>
      </c>
      <c r="F48" s="48" t="s">
        <v>35</v>
      </c>
      <c r="G48" s="48" t="s">
        <v>40</v>
      </c>
      <c r="H48" s="94">
        <v>0.04</v>
      </c>
      <c r="I48" s="32">
        <f>300-100</f>
        <v>200</v>
      </c>
      <c r="J48" s="38">
        <f t="shared" si="0"/>
        <v>180</v>
      </c>
      <c r="K48" s="39" t="str">
        <f t="shared" si="1"/>
        <v>OK</v>
      </c>
      <c r="L48" s="128"/>
      <c r="M48" s="128"/>
      <c r="N48" s="128">
        <v>20</v>
      </c>
      <c r="O48" s="128"/>
      <c r="P48" s="128"/>
      <c r="Q48" s="128"/>
      <c r="R48" s="128"/>
      <c r="S48" s="128"/>
      <c r="T48" s="128"/>
      <c r="U48" s="128"/>
      <c r="V48" s="128"/>
      <c r="W48" s="128"/>
      <c r="X48" s="46"/>
      <c r="Y48" s="46"/>
      <c r="Z48" s="46"/>
      <c r="AA48" s="46"/>
      <c r="AB48" s="46"/>
      <c r="AC48" s="46"/>
      <c r="AD48" s="46"/>
      <c r="AE48" s="187"/>
      <c r="AF48" s="46"/>
      <c r="AG48" s="46"/>
      <c r="AH48" s="46"/>
      <c r="AI48" s="46"/>
      <c r="AJ48" s="46"/>
      <c r="AK48" s="46"/>
      <c r="AL48" s="46"/>
      <c r="AM48" s="46"/>
    </row>
    <row r="49" spans="1:39" ht="39.950000000000003" customHeight="1" x14ac:dyDescent="0.45">
      <c r="A49" s="146"/>
      <c r="B49" s="149"/>
      <c r="C49" s="65">
        <v>46</v>
      </c>
      <c r="D49" s="75" t="s">
        <v>59</v>
      </c>
      <c r="E49" s="104" t="s">
        <v>581</v>
      </c>
      <c r="F49" s="48" t="s">
        <v>35</v>
      </c>
      <c r="G49" s="48" t="s">
        <v>40</v>
      </c>
      <c r="H49" s="94">
        <v>0.49</v>
      </c>
      <c r="I49" s="32">
        <v>300</v>
      </c>
      <c r="J49" s="38">
        <f t="shared" si="0"/>
        <v>280</v>
      </c>
      <c r="K49" s="39" t="str">
        <f t="shared" si="1"/>
        <v>OK</v>
      </c>
      <c r="L49" s="128"/>
      <c r="M49" s="128"/>
      <c r="N49" s="128">
        <v>20</v>
      </c>
      <c r="O49" s="128"/>
      <c r="P49" s="128"/>
      <c r="Q49" s="128"/>
      <c r="R49" s="128"/>
      <c r="S49" s="128"/>
      <c r="T49" s="128"/>
      <c r="U49" s="128"/>
      <c r="V49" s="128"/>
      <c r="W49" s="128"/>
      <c r="X49" s="46"/>
      <c r="Y49" s="46"/>
      <c r="Z49" s="46"/>
      <c r="AA49" s="46"/>
      <c r="AB49" s="46"/>
      <c r="AC49" s="46"/>
      <c r="AD49" s="46"/>
      <c r="AE49" s="187"/>
      <c r="AF49" s="46"/>
      <c r="AG49" s="46"/>
      <c r="AH49" s="46"/>
      <c r="AI49" s="46"/>
      <c r="AJ49" s="46"/>
      <c r="AK49" s="46"/>
      <c r="AL49" s="46"/>
      <c r="AM49" s="46"/>
    </row>
    <row r="50" spans="1:39" ht="39.950000000000003" customHeight="1" x14ac:dyDescent="0.45">
      <c r="A50" s="146"/>
      <c r="B50" s="149"/>
      <c r="C50" s="65">
        <v>47</v>
      </c>
      <c r="D50" s="75" t="s">
        <v>60</v>
      </c>
      <c r="E50" s="104" t="s">
        <v>582</v>
      </c>
      <c r="F50" s="48" t="s">
        <v>35</v>
      </c>
      <c r="G50" s="48" t="s">
        <v>40</v>
      </c>
      <c r="H50" s="94">
        <v>0.54</v>
      </c>
      <c r="I50" s="32">
        <v>300</v>
      </c>
      <c r="J50" s="38">
        <f t="shared" si="0"/>
        <v>280</v>
      </c>
      <c r="K50" s="39" t="str">
        <f t="shared" si="1"/>
        <v>OK</v>
      </c>
      <c r="L50" s="128"/>
      <c r="M50" s="128"/>
      <c r="N50" s="128">
        <v>20</v>
      </c>
      <c r="O50" s="128"/>
      <c r="P50" s="128"/>
      <c r="Q50" s="128"/>
      <c r="R50" s="128"/>
      <c r="S50" s="128"/>
      <c r="T50" s="128"/>
      <c r="U50" s="128"/>
      <c r="V50" s="128"/>
      <c r="W50" s="128"/>
      <c r="X50" s="46"/>
      <c r="Y50" s="46"/>
      <c r="Z50" s="46"/>
      <c r="AA50" s="46"/>
      <c r="AB50" s="46"/>
      <c r="AC50" s="46"/>
      <c r="AD50" s="46"/>
      <c r="AE50" s="187"/>
      <c r="AF50" s="46"/>
      <c r="AG50" s="46"/>
      <c r="AH50" s="46"/>
      <c r="AI50" s="46"/>
      <c r="AJ50" s="46"/>
      <c r="AK50" s="46"/>
      <c r="AL50" s="46"/>
      <c r="AM50" s="46"/>
    </row>
    <row r="51" spans="1:39" ht="39.950000000000003" customHeight="1" x14ac:dyDescent="0.45">
      <c r="A51" s="146"/>
      <c r="B51" s="149"/>
      <c r="C51" s="65">
        <v>48</v>
      </c>
      <c r="D51" s="75" t="s">
        <v>61</v>
      </c>
      <c r="E51" s="104" t="s">
        <v>583</v>
      </c>
      <c r="F51" s="48" t="s">
        <v>35</v>
      </c>
      <c r="G51" s="48" t="s">
        <v>40</v>
      </c>
      <c r="H51" s="94">
        <v>0.54</v>
      </c>
      <c r="I51" s="32">
        <v>300</v>
      </c>
      <c r="J51" s="38">
        <f t="shared" si="0"/>
        <v>280</v>
      </c>
      <c r="K51" s="39" t="str">
        <f t="shared" si="1"/>
        <v>OK</v>
      </c>
      <c r="L51" s="128"/>
      <c r="M51" s="128"/>
      <c r="N51" s="128">
        <v>20</v>
      </c>
      <c r="O51" s="128"/>
      <c r="P51" s="128"/>
      <c r="Q51" s="128"/>
      <c r="R51" s="128"/>
      <c r="S51" s="128"/>
      <c r="T51" s="128"/>
      <c r="U51" s="128"/>
      <c r="V51" s="128"/>
      <c r="W51" s="128"/>
      <c r="X51" s="46"/>
      <c r="Y51" s="46"/>
      <c r="Z51" s="46"/>
      <c r="AA51" s="46"/>
      <c r="AB51" s="46"/>
      <c r="AC51" s="46"/>
      <c r="AD51" s="46"/>
      <c r="AE51" s="187"/>
      <c r="AF51" s="46"/>
      <c r="AG51" s="46"/>
      <c r="AH51" s="46"/>
      <c r="AI51" s="46"/>
      <c r="AJ51" s="46"/>
      <c r="AK51" s="46"/>
      <c r="AL51" s="46"/>
      <c r="AM51" s="46"/>
    </row>
    <row r="52" spans="1:39" ht="39.950000000000003" customHeight="1" x14ac:dyDescent="0.45">
      <c r="A52" s="146"/>
      <c r="B52" s="149"/>
      <c r="C52" s="65">
        <v>49</v>
      </c>
      <c r="D52" s="75" t="s">
        <v>62</v>
      </c>
      <c r="E52" s="104" t="s">
        <v>584</v>
      </c>
      <c r="F52" s="48" t="s">
        <v>35</v>
      </c>
      <c r="G52" s="48" t="s">
        <v>40</v>
      </c>
      <c r="H52" s="94">
        <v>0.56000000000000005</v>
      </c>
      <c r="I52" s="32">
        <v>300</v>
      </c>
      <c r="J52" s="38">
        <f t="shared" si="0"/>
        <v>280</v>
      </c>
      <c r="K52" s="39" t="str">
        <f t="shared" si="1"/>
        <v>OK</v>
      </c>
      <c r="L52" s="128"/>
      <c r="M52" s="128"/>
      <c r="N52" s="128">
        <v>20</v>
      </c>
      <c r="O52" s="128"/>
      <c r="P52" s="128"/>
      <c r="Q52" s="128"/>
      <c r="R52" s="128"/>
      <c r="S52" s="128"/>
      <c r="T52" s="128"/>
      <c r="U52" s="128"/>
      <c r="V52" s="128"/>
      <c r="W52" s="128"/>
      <c r="X52" s="46"/>
      <c r="Y52" s="46"/>
      <c r="Z52" s="46"/>
      <c r="AA52" s="46"/>
      <c r="AB52" s="46"/>
      <c r="AC52" s="46"/>
      <c r="AD52" s="46"/>
      <c r="AE52" s="187"/>
      <c r="AF52" s="46"/>
      <c r="AG52" s="46"/>
      <c r="AH52" s="46"/>
      <c r="AI52" s="46"/>
      <c r="AJ52" s="46"/>
      <c r="AK52" s="46"/>
      <c r="AL52" s="46"/>
      <c r="AM52" s="46"/>
    </row>
    <row r="53" spans="1:39" ht="39.950000000000003" customHeight="1" x14ac:dyDescent="0.45">
      <c r="A53" s="146"/>
      <c r="B53" s="149"/>
      <c r="C53" s="65">
        <v>50</v>
      </c>
      <c r="D53" s="75" t="s">
        <v>67</v>
      </c>
      <c r="E53" s="104" t="s">
        <v>585</v>
      </c>
      <c r="F53" s="48" t="s">
        <v>35</v>
      </c>
      <c r="G53" s="48" t="s">
        <v>40</v>
      </c>
      <c r="H53" s="94">
        <v>0.25</v>
      </c>
      <c r="I53" s="32">
        <v>300</v>
      </c>
      <c r="J53" s="38">
        <f t="shared" si="0"/>
        <v>280</v>
      </c>
      <c r="K53" s="39" t="str">
        <f t="shared" si="1"/>
        <v>OK</v>
      </c>
      <c r="L53" s="128"/>
      <c r="M53" s="128"/>
      <c r="N53" s="128">
        <v>20</v>
      </c>
      <c r="O53" s="128"/>
      <c r="P53" s="128"/>
      <c r="Q53" s="128"/>
      <c r="R53" s="128"/>
      <c r="S53" s="128"/>
      <c r="T53" s="128"/>
      <c r="U53" s="128"/>
      <c r="V53" s="128"/>
      <c r="W53" s="128"/>
      <c r="X53" s="46"/>
      <c r="Y53" s="46"/>
      <c r="Z53" s="46"/>
      <c r="AA53" s="46"/>
      <c r="AB53" s="46"/>
      <c r="AC53" s="46"/>
      <c r="AD53" s="46"/>
      <c r="AE53" s="187"/>
      <c r="AF53" s="46"/>
      <c r="AG53" s="46"/>
      <c r="AH53" s="46"/>
      <c r="AI53" s="46"/>
      <c r="AJ53" s="46"/>
      <c r="AK53" s="46"/>
      <c r="AL53" s="46"/>
      <c r="AM53" s="46"/>
    </row>
    <row r="54" spans="1:39" ht="39.950000000000003" customHeight="1" x14ac:dyDescent="0.45">
      <c r="A54" s="146"/>
      <c r="B54" s="149"/>
      <c r="C54" s="65">
        <v>51</v>
      </c>
      <c r="D54" s="75" t="s">
        <v>66</v>
      </c>
      <c r="E54" s="104" t="s">
        <v>586</v>
      </c>
      <c r="F54" s="48" t="s">
        <v>35</v>
      </c>
      <c r="G54" s="48" t="s">
        <v>40</v>
      </c>
      <c r="H54" s="94">
        <v>0.55000000000000004</v>
      </c>
      <c r="I54" s="32">
        <v>300</v>
      </c>
      <c r="J54" s="38">
        <f t="shared" si="0"/>
        <v>280</v>
      </c>
      <c r="K54" s="39" t="str">
        <f t="shared" si="1"/>
        <v>OK</v>
      </c>
      <c r="L54" s="128"/>
      <c r="M54" s="128"/>
      <c r="N54" s="128">
        <v>20</v>
      </c>
      <c r="O54" s="128"/>
      <c r="P54" s="128"/>
      <c r="Q54" s="128"/>
      <c r="R54" s="128"/>
      <c r="S54" s="128"/>
      <c r="T54" s="128"/>
      <c r="U54" s="128"/>
      <c r="V54" s="128"/>
      <c r="W54" s="128"/>
      <c r="X54" s="46"/>
      <c r="Y54" s="46"/>
      <c r="Z54" s="46"/>
      <c r="AA54" s="46"/>
      <c r="AB54" s="46"/>
      <c r="AC54" s="46"/>
      <c r="AD54" s="46"/>
      <c r="AE54" s="187"/>
      <c r="AF54" s="46"/>
      <c r="AG54" s="46"/>
      <c r="AH54" s="46"/>
      <c r="AI54" s="46"/>
      <c r="AJ54" s="46"/>
      <c r="AK54" s="46"/>
      <c r="AL54" s="46"/>
      <c r="AM54" s="46"/>
    </row>
    <row r="55" spans="1:39" ht="39.950000000000003" customHeight="1" x14ac:dyDescent="0.45">
      <c r="A55" s="146"/>
      <c r="B55" s="149"/>
      <c r="C55" s="65">
        <v>52</v>
      </c>
      <c r="D55" s="75" t="s">
        <v>68</v>
      </c>
      <c r="E55" s="104" t="s">
        <v>587</v>
      </c>
      <c r="F55" s="48" t="s">
        <v>35</v>
      </c>
      <c r="G55" s="48" t="s">
        <v>40</v>
      </c>
      <c r="H55" s="94">
        <v>0.6</v>
      </c>
      <c r="I55" s="32">
        <v>300</v>
      </c>
      <c r="J55" s="38">
        <f t="shared" si="0"/>
        <v>280</v>
      </c>
      <c r="K55" s="39" t="str">
        <f t="shared" si="1"/>
        <v>OK</v>
      </c>
      <c r="L55" s="128"/>
      <c r="M55" s="128"/>
      <c r="N55" s="128">
        <v>20</v>
      </c>
      <c r="O55" s="128"/>
      <c r="P55" s="128"/>
      <c r="Q55" s="128"/>
      <c r="R55" s="128"/>
      <c r="S55" s="128"/>
      <c r="T55" s="128"/>
      <c r="U55" s="128"/>
      <c r="V55" s="128"/>
      <c r="W55" s="128"/>
      <c r="X55" s="46"/>
      <c r="Y55" s="46"/>
      <c r="Z55" s="46"/>
      <c r="AA55" s="46"/>
      <c r="AB55" s="46"/>
      <c r="AC55" s="46"/>
      <c r="AD55" s="46"/>
      <c r="AE55" s="187"/>
      <c r="AF55" s="46"/>
      <c r="AG55" s="46"/>
      <c r="AH55" s="46"/>
      <c r="AI55" s="46"/>
      <c r="AJ55" s="46"/>
      <c r="AK55" s="46"/>
      <c r="AL55" s="46"/>
      <c r="AM55" s="46"/>
    </row>
    <row r="56" spans="1:39" ht="39.950000000000003" customHeight="1" x14ac:dyDescent="0.45">
      <c r="A56" s="146"/>
      <c r="B56" s="149"/>
      <c r="C56" s="65">
        <v>53</v>
      </c>
      <c r="D56" s="75" t="s">
        <v>69</v>
      </c>
      <c r="E56" s="104" t="s">
        <v>588</v>
      </c>
      <c r="F56" s="48" t="s">
        <v>35</v>
      </c>
      <c r="G56" s="48" t="s">
        <v>40</v>
      </c>
      <c r="H56" s="94">
        <v>0.03</v>
      </c>
      <c r="I56" s="32">
        <v>300</v>
      </c>
      <c r="J56" s="38">
        <f t="shared" si="0"/>
        <v>280</v>
      </c>
      <c r="K56" s="39" t="str">
        <f t="shared" si="1"/>
        <v>OK</v>
      </c>
      <c r="L56" s="128"/>
      <c r="M56" s="128"/>
      <c r="N56" s="128">
        <v>20</v>
      </c>
      <c r="O56" s="128"/>
      <c r="P56" s="128"/>
      <c r="Q56" s="128"/>
      <c r="R56" s="128"/>
      <c r="S56" s="128"/>
      <c r="T56" s="128"/>
      <c r="U56" s="128"/>
      <c r="V56" s="128"/>
      <c r="W56" s="128"/>
      <c r="X56" s="46"/>
      <c r="Y56" s="46"/>
      <c r="Z56" s="46"/>
      <c r="AA56" s="46"/>
      <c r="AB56" s="46"/>
      <c r="AC56" s="46"/>
      <c r="AD56" s="46"/>
      <c r="AE56" s="187"/>
      <c r="AF56" s="46"/>
      <c r="AG56" s="46"/>
      <c r="AH56" s="46"/>
      <c r="AI56" s="46"/>
      <c r="AJ56" s="46"/>
      <c r="AK56" s="46"/>
      <c r="AL56" s="46"/>
      <c r="AM56" s="46"/>
    </row>
    <row r="57" spans="1:39" ht="39.950000000000003" customHeight="1" x14ac:dyDescent="0.45">
      <c r="A57" s="146"/>
      <c r="B57" s="149"/>
      <c r="C57" s="65">
        <v>54</v>
      </c>
      <c r="D57" s="75" t="s">
        <v>70</v>
      </c>
      <c r="E57" s="104" t="s">
        <v>589</v>
      </c>
      <c r="F57" s="48" t="s">
        <v>35</v>
      </c>
      <c r="G57" s="48" t="s">
        <v>40</v>
      </c>
      <c r="H57" s="94">
        <v>0.05</v>
      </c>
      <c r="I57" s="32">
        <v>300</v>
      </c>
      <c r="J57" s="38">
        <f t="shared" si="0"/>
        <v>280</v>
      </c>
      <c r="K57" s="39" t="str">
        <f t="shared" si="1"/>
        <v>OK</v>
      </c>
      <c r="L57" s="128"/>
      <c r="M57" s="128"/>
      <c r="N57" s="128">
        <v>20</v>
      </c>
      <c r="O57" s="128"/>
      <c r="P57" s="128"/>
      <c r="Q57" s="128"/>
      <c r="R57" s="128"/>
      <c r="S57" s="128"/>
      <c r="T57" s="128"/>
      <c r="U57" s="128"/>
      <c r="V57" s="128"/>
      <c r="W57" s="128"/>
      <c r="X57" s="46"/>
      <c r="Y57" s="46"/>
      <c r="Z57" s="46"/>
      <c r="AA57" s="46"/>
      <c r="AB57" s="46"/>
      <c r="AC57" s="46"/>
      <c r="AD57" s="46"/>
      <c r="AE57" s="187"/>
      <c r="AF57" s="46"/>
      <c r="AG57" s="46"/>
      <c r="AH57" s="46"/>
      <c r="AI57" s="46"/>
      <c r="AJ57" s="46"/>
      <c r="AK57" s="46"/>
      <c r="AL57" s="46"/>
      <c r="AM57" s="46"/>
    </row>
    <row r="58" spans="1:39" ht="39.950000000000003" customHeight="1" x14ac:dyDescent="0.45">
      <c r="A58" s="146"/>
      <c r="B58" s="149"/>
      <c r="C58" s="65">
        <v>55</v>
      </c>
      <c r="D58" s="75" t="s">
        <v>72</v>
      </c>
      <c r="E58" s="104" t="s">
        <v>590</v>
      </c>
      <c r="F58" s="48" t="s">
        <v>35</v>
      </c>
      <c r="G58" s="48" t="s">
        <v>40</v>
      </c>
      <c r="H58" s="94">
        <v>0.04</v>
      </c>
      <c r="I58" s="32">
        <v>300</v>
      </c>
      <c r="J58" s="38">
        <f t="shared" si="0"/>
        <v>280</v>
      </c>
      <c r="K58" s="39" t="str">
        <f t="shared" si="1"/>
        <v>OK</v>
      </c>
      <c r="L58" s="128"/>
      <c r="M58" s="128"/>
      <c r="N58" s="128">
        <v>20</v>
      </c>
      <c r="O58" s="128"/>
      <c r="P58" s="128"/>
      <c r="Q58" s="128"/>
      <c r="R58" s="128"/>
      <c r="S58" s="128"/>
      <c r="T58" s="128"/>
      <c r="U58" s="128"/>
      <c r="V58" s="128"/>
      <c r="W58" s="128"/>
      <c r="X58" s="46"/>
      <c r="Y58" s="46"/>
      <c r="Z58" s="46"/>
      <c r="AA58" s="46"/>
      <c r="AB58" s="46"/>
      <c r="AC58" s="46"/>
      <c r="AD58" s="46"/>
      <c r="AE58" s="187"/>
      <c r="AF58" s="46"/>
      <c r="AG58" s="46"/>
      <c r="AH58" s="46"/>
      <c r="AI58" s="46"/>
      <c r="AJ58" s="46"/>
      <c r="AK58" s="46"/>
      <c r="AL58" s="46"/>
      <c r="AM58" s="46"/>
    </row>
    <row r="59" spans="1:39" ht="39.950000000000003" customHeight="1" x14ac:dyDescent="0.45">
      <c r="A59" s="146"/>
      <c r="B59" s="149"/>
      <c r="C59" s="65">
        <v>56</v>
      </c>
      <c r="D59" s="75" t="s">
        <v>73</v>
      </c>
      <c r="E59" s="104" t="s">
        <v>591</v>
      </c>
      <c r="F59" s="48" t="s">
        <v>35</v>
      </c>
      <c r="G59" s="48" t="s">
        <v>40</v>
      </c>
      <c r="H59" s="94">
        <v>0.05</v>
      </c>
      <c r="I59" s="32">
        <v>300</v>
      </c>
      <c r="J59" s="38">
        <f t="shared" si="0"/>
        <v>280</v>
      </c>
      <c r="K59" s="39" t="str">
        <f t="shared" si="1"/>
        <v>OK</v>
      </c>
      <c r="L59" s="128"/>
      <c r="M59" s="128"/>
      <c r="N59" s="128">
        <v>20</v>
      </c>
      <c r="O59" s="128"/>
      <c r="P59" s="128"/>
      <c r="Q59" s="128"/>
      <c r="R59" s="128"/>
      <c r="S59" s="128"/>
      <c r="T59" s="128"/>
      <c r="U59" s="128"/>
      <c r="V59" s="128"/>
      <c r="W59" s="128"/>
      <c r="X59" s="46"/>
      <c r="Y59" s="46"/>
      <c r="Z59" s="46"/>
      <c r="AA59" s="46"/>
      <c r="AB59" s="46"/>
      <c r="AC59" s="46"/>
      <c r="AD59" s="46"/>
      <c r="AE59" s="187"/>
      <c r="AF59" s="46"/>
      <c r="AG59" s="46"/>
      <c r="AH59" s="46"/>
      <c r="AI59" s="46"/>
      <c r="AJ59" s="46"/>
      <c r="AK59" s="46"/>
      <c r="AL59" s="46"/>
      <c r="AM59" s="46"/>
    </row>
    <row r="60" spans="1:39" ht="39.950000000000003" customHeight="1" x14ac:dyDescent="0.45">
      <c r="A60" s="146"/>
      <c r="B60" s="149"/>
      <c r="C60" s="65">
        <v>57</v>
      </c>
      <c r="D60" s="75" t="s">
        <v>74</v>
      </c>
      <c r="E60" s="104" t="s">
        <v>592</v>
      </c>
      <c r="F60" s="48" t="s">
        <v>35</v>
      </c>
      <c r="G60" s="48" t="s">
        <v>40</v>
      </c>
      <c r="H60" s="94">
        <v>0.06</v>
      </c>
      <c r="I60" s="32">
        <v>300</v>
      </c>
      <c r="J60" s="38">
        <f t="shared" si="0"/>
        <v>280</v>
      </c>
      <c r="K60" s="39" t="str">
        <f t="shared" si="1"/>
        <v>OK</v>
      </c>
      <c r="L60" s="128"/>
      <c r="M60" s="128"/>
      <c r="N60" s="128">
        <v>20</v>
      </c>
      <c r="O60" s="128"/>
      <c r="P60" s="128"/>
      <c r="Q60" s="128"/>
      <c r="R60" s="128"/>
      <c r="S60" s="128"/>
      <c r="T60" s="128"/>
      <c r="U60" s="128"/>
      <c r="V60" s="128"/>
      <c r="W60" s="128"/>
      <c r="X60" s="46"/>
      <c r="Y60" s="46"/>
      <c r="Z60" s="46"/>
      <c r="AA60" s="46"/>
      <c r="AB60" s="46"/>
      <c r="AC60" s="46"/>
      <c r="AD60" s="46"/>
      <c r="AE60" s="187"/>
      <c r="AF60" s="46"/>
      <c r="AG60" s="46"/>
      <c r="AH60" s="46"/>
      <c r="AI60" s="46"/>
      <c r="AJ60" s="46"/>
      <c r="AK60" s="46"/>
      <c r="AL60" s="46"/>
      <c r="AM60" s="46"/>
    </row>
    <row r="61" spans="1:39" ht="39.950000000000003" customHeight="1" x14ac:dyDescent="0.45">
      <c r="A61" s="146"/>
      <c r="B61" s="149"/>
      <c r="C61" s="65">
        <v>58</v>
      </c>
      <c r="D61" s="75" t="s">
        <v>75</v>
      </c>
      <c r="E61" s="104" t="s">
        <v>593</v>
      </c>
      <c r="F61" s="48" t="s">
        <v>35</v>
      </c>
      <c r="G61" s="48" t="s">
        <v>40</v>
      </c>
      <c r="H61" s="94">
        <v>0.11</v>
      </c>
      <c r="I61" s="32">
        <v>300</v>
      </c>
      <c r="J61" s="38">
        <f t="shared" si="0"/>
        <v>280</v>
      </c>
      <c r="K61" s="39" t="str">
        <f t="shared" si="1"/>
        <v>OK</v>
      </c>
      <c r="L61" s="128"/>
      <c r="M61" s="128"/>
      <c r="N61" s="128">
        <v>20</v>
      </c>
      <c r="O61" s="128"/>
      <c r="P61" s="128"/>
      <c r="Q61" s="128"/>
      <c r="R61" s="128"/>
      <c r="S61" s="128"/>
      <c r="T61" s="128"/>
      <c r="U61" s="128"/>
      <c r="V61" s="128"/>
      <c r="W61" s="128"/>
      <c r="X61" s="46"/>
      <c r="Y61" s="46"/>
      <c r="Z61" s="46"/>
      <c r="AA61" s="46"/>
      <c r="AB61" s="46"/>
      <c r="AC61" s="46"/>
      <c r="AD61" s="46"/>
      <c r="AE61" s="187"/>
      <c r="AF61" s="46"/>
      <c r="AG61" s="46"/>
      <c r="AH61" s="46"/>
      <c r="AI61" s="46"/>
      <c r="AJ61" s="46"/>
      <c r="AK61" s="46"/>
      <c r="AL61" s="46"/>
      <c r="AM61" s="46"/>
    </row>
    <row r="62" spans="1:39" ht="39.950000000000003" customHeight="1" x14ac:dyDescent="0.45">
      <c r="A62" s="146"/>
      <c r="B62" s="149"/>
      <c r="C62" s="65">
        <v>59</v>
      </c>
      <c r="D62" s="75" t="s">
        <v>76</v>
      </c>
      <c r="E62" s="104" t="s">
        <v>594</v>
      </c>
      <c r="F62" s="48" t="s">
        <v>35</v>
      </c>
      <c r="G62" s="48" t="s">
        <v>40</v>
      </c>
      <c r="H62" s="94">
        <v>0.1</v>
      </c>
      <c r="I62" s="32">
        <v>300</v>
      </c>
      <c r="J62" s="38">
        <f t="shared" si="0"/>
        <v>280</v>
      </c>
      <c r="K62" s="39" t="str">
        <f t="shared" si="1"/>
        <v>OK</v>
      </c>
      <c r="L62" s="128"/>
      <c r="M62" s="128"/>
      <c r="N62" s="128">
        <v>20</v>
      </c>
      <c r="O62" s="128"/>
      <c r="P62" s="128"/>
      <c r="Q62" s="128"/>
      <c r="R62" s="128"/>
      <c r="S62" s="128"/>
      <c r="T62" s="128"/>
      <c r="U62" s="128"/>
      <c r="V62" s="128"/>
      <c r="W62" s="128"/>
      <c r="X62" s="46"/>
      <c r="Y62" s="46"/>
      <c r="Z62" s="46"/>
      <c r="AA62" s="46"/>
      <c r="AB62" s="46"/>
      <c r="AC62" s="46"/>
      <c r="AD62" s="46"/>
      <c r="AE62" s="187"/>
      <c r="AF62" s="46"/>
      <c r="AG62" s="46"/>
      <c r="AH62" s="46"/>
      <c r="AI62" s="46"/>
      <c r="AJ62" s="46"/>
      <c r="AK62" s="46"/>
      <c r="AL62" s="46"/>
      <c r="AM62" s="46"/>
    </row>
    <row r="63" spans="1:39" ht="39.950000000000003" customHeight="1" x14ac:dyDescent="0.45">
      <c r="A63" s="146"/>
      <c r="B63" s="149"/>
      <c r="C63" s="65">
        <v>60</v>
      </c>
      <c r="D63" s="75" t="s">
        <v>77</v>
      </c>
      <c r="E63" s="104" t="s">
        <v>595</v>
      </c>
      <c r="F63" s="48" t="s">
        <v>35</v>
      </c>
      <c r="G63" s="48" t="s">
        <v>40</v>
      </c>
      <c r="H63" s="94">
        <v>0.18</v>
      </c>
      <c r="I63" s="32">
        <v>300</v>
      </c>
      <c r="J63" s="38">
        <f t="shared" si="0"/>
        <v>280</v>
      </c>
      <c r="K63" s="39" t="str">
        <f t="shared" si="1"/>
        <v>OK</v>
      </c>
      <c r="L63" s="128"/>
      <c r="M63" s="128"/>
      <c r="N63" s="128">
        <v>20</v>
      </c>
      <c r="O63" s="128"/>
      <c r="P63" s="128"/>
      <c r="Q63" s="128"/>
      <c r="R63" s="128"/>
      <c r="S63" s="128"/>
      <c r="T63" s="128"/>
      <c r="U63" s="128"/>
      <c r="V63" s="128"/>
      <c r="W63" s="128"/>
      <c r="X63" s="46"/>
      <c r="Y63" s="46"/>
      <c r="Z63" s="46"/>
      <c r="AA63" s="46"/>
      <c r="AB63" s="46"/>
      <c r="AC63" s="46"/>
      <c r="AD63" s="46"/>
      <c r="AE63" s="187"/>
      <c r="AF63" s="46"/>
      <c r="AG63" s="46"/>
      <c r="AH63" s="46"/>
      <c r="AI63" s="46"/>
      <c r="AJ63" s="46"/>
      <c r="AK63" s="46"/>
      <c r="AL63" s="46"/>
      <c r="AM63" s="46"/>
    </row>
    <row r="64" spans="1:39" ht="39.950000000000003" customHeight="1" x14ac:dyDescent="0.45">
      <c r="A64" s="146"/>
      <c r="B64" s="149"/>
      <c r="C64" s="65">
        <v>61</v>
      </c>
      <c r="D64" s="75" t="s">
        <v>78</v>
      </c>
      <c r="E64" s="104" t="s">
        <v>596</v>
      </c>
      <c r="F64" s="48" t="s">
        <v>35</v>
      </c>
      <c r="G64" s="48" t="s">
        <v>40</v>
      </c>
      <c r="H64" s="94">
        <v>0.05</v>
      </c>
      <c r="I64" s="32">
        <v>300</v>
      </c>
      <c r="J64" s="38">
        <f t="shared" si="0"/>
        <v>280</v>
      </c>
      <c r="K64" s="39" t="str">
        <f t="shared" si="1"/>
        <v>OK</v>
      </c>
      <c r="L64" s="128"/>
      <c r="M64" s="128"/>
      <c r="N64" s="128">
        <v>20</v>
      </c>
      <c r="O64" s="128"/>
      <c r="P64" s="128"/>
      <c r="Q64" s="128"/>
      <c r="R64" s="128"/>
      <c r="S64" s="128"/>
      <c r="T64" s="128"/>
      <c r="U64" s="128"/>
      <c r="V64" s="128"/>
      <c r="W64" s="128"/>
      <c r="X64" s="46"/>
      <c r="Y64" s="46"/>
      <c r="Z64" s="46"/>
      <c r="AA64" s="46"/>
      <c r="AB64" s="46"/>
      <c r="AC64" s="46"/>
      <c r="AD64" s="46"/>
      <c r="AE64" s="187"/>
      <c r="AF64" s="46"/>
      <c r="AG64" s="46"/>
      <c r="AH64" s="46"/>
      <c r="AI64" s="46"/>
      <c r="AJ64" s="46"/>
      <c r="AK64" s="46"/>
      <c r="AL64" s="46"/>
      <c r="AM64" s="46"/>
    </row>
    <row r="65" spans="1:39" ht="39.950000000000003" customHeight="1" x14ac:dyDescent="0.45">
      <c r="A65" s="146"/>
      <c r="B65" s="149"/>
      <c r="C65" s="65">
        <v>62</v>
      </c>
      <c r="D65" s="75" t="s">
        <v>79</v>
      </c>
      <c r="E65" s="104" t="s">
        <v>597</v>
      </c>
      <c r="F65" s="48" t="s">
        <v>35</v>
      </c>
      <c r="G65" s="48" t="s">
        <v>40</v>
      </c>
      <c r="H65" s="94">
        <v>0.04</v>
      </c>
      <c r="I65" s="32">
        <v>300</v>
      </c>
      <c r="J65" s="38">
        <f t="shared" si="0"/>
        <v>280</v>
      </c>
      <c r="K65" s="39" t="str">
        <f t="shared" si="1"/>
        <v>OK</v>
      </c>
      <c r="L65" s="128"/>
      <c r="M65" s="128"/>
      <c r="N65" s="128">
        <v>20</v>
      </c>
      <c r="O65" s="128"/>
      <c r="P65" s="128"/>
      <c r="Q65" s="128"/>
      <c r="R65" s="128"/>
      <c r="S65" s="128"/>
      <c r="T65" s="128"/>
      <c r="U65" s="128"/>
      <c r="V65" s="128"/>
      <c r="W65" s="128"/>
      <c r="X65" s="46"/>
      <c r="Y65" s="46"/>
      <c r="Z65" s="46"/>
      <c r="AA65" s="46"/>
      <c r="AB65" s="46"/>
      <c r="AC65" s="46"/>
      <c r="AD65" s="46"/>
      <c r="AE65" s="187"/>
      <c r="AF65" s="46"/>
      <c r="AG65" s="46"/>
      <c r="AH65" s="46"/>
      <c r="AI65" s="46"/>
      <c r="AJ65" s="46"/>
      <c r="AK65" s="46"/>
      <c r="AL65" s="46"/>
      <c r="AM65" s="46"/>
    </row>
    <row r="66" spans="1:39" ht="39.950000000000003" customHeight="1" x14ac:dyDescent="0.45">
      <c r="A66" s="146"/>
      <c r="B66" s="149"/>
      <c r="C66" s="65">
        <v>63</v>
      </c>
      <c r="D66" s="75" t="s">
        <v>80</v>
      </c>
      <c r="E66" s="104" t="s">
        <v>598</v>
      </c>
      <c r="F66" s="48" t="s">
        <v>35</v>
      </c>
      <c r="G66" s="48" t="s">
        <v>40</v>
      </c>
      <c r="H66" s="94">
        <v>0.08</v>
      </c>
      <c r="I66" s="32">
        <v>300</v>
      </c>
      <c r="J66" s="38">
        <f t="shared" si="0"/>
        <v>280</v>
      </c>
      <c r="K66" s="39" t="str">
        <f t="shared" si="1"/>
        <v>OK</v>
      </c>
      <c r="L66" s="128"/>
      <c r="M66" s="128"/>
      <c r="N66" s="128">
        <v>20</v>
      </c>
      <c r="O66" s="128"/>
      <c r="P66" s="128"/>
      <c r="Q66" s="128"/>
      <c r="R66" s="128"/>
      <c r="S66" s="128"/>
      <c r="T66" s="128"/>
      <c r="U66" s="128"/>
      <c r="V66" s="128"/>
      <c r="W66" s="128"/>
      <c r="X66" s="46"/>
      <c r="Y66" s="46"/>
      <c r="Z66" s="46"/>
      <c r="AA66" s="46"/>
      <c r="AB66" s="46"/>
      <c r="AC66" s="46"/>
      <c r="AD66" s="46"/>
      <c r="AE66" s="187"/>
      <c r="AF66" s="46"/>
      <c r="AG66" s="46"/>
      <c r="AH66" s="46"/>
      <c r="AI66" s="46"/>
      <c r="AJ66" s="46"/>
      <c r="AK66" s="46"/>
      <c r="AL66" s="46"/>
      <c r="AM66" s="46"/>
    </row>
    <row r="67" spans="1:39" ht="39.950000000000003" customHeight="1" x14ac:dyDescent="0.45">
      <c r="A67" s="146"/>
      <c r="B67" s="149"/>
      <c r="C67" s="65">
        <v>64</v>
      </c>
      <c r="D67" s="75" t="s">
        <v>63</v>
      </c>
      <c r="E67" s="104" t="s">
        <v>599</v>
      </c>
      <c r="F67" s="48" t="s">
        <v>35</v>
      </c>
      <c r="G67" s="48" t="s">
        <v>40</v>
      </c>
      <c r="H67" s="94">
        <v>0.03</v>
      </c>
      <c r="I67" s="32">
        <v>300</v>
      </c>
      <c r="J67" s="38">
        <f t="shared" si="0"/>
        <v>280</v>
      </c>
      <c r="K67" s="39" t="str">
        <f t="shared" si="1"/>
        <v>OK</v>
      </c>
      <c r="L67" s="128"/>
      <c r="M67" s="128"/>
      <c r="N67" s="128">
        <v>20</v>
      </c>
      <c r="O67" s="128"/>
      <c r="P67" s="128"/>
      <c r="Q67" s="128"/>
      <c r="R67" s="128"/>
      <c r="S67" s="128"/>
      <c r="T67" s="128"/>
      <c r="U67" s="128"/>
      <c r="V67" s="128"/>
      <c r="W67" s="128"/>
      <c r="X67" s="46"/>
      <c r="Y67" s="46"/>
      <c r="Z67" s="46"/>
      <c r="AA67" s="46"/>
      <c r="AB67" s="46"/>
      <c r="AC67" s="46"/>
      <c r="AD67" s="46"/>
      <c r="AE67" s="187"/>
      <c r="AF67" s="46"/>
      <c r="AG67" s="46"/>
      <c r="AH67" s="46"/>
      <c r="AI67" s="46"/>
      <c r="AJ67" s="46"/>
      <c r="AK67" s="46"/>
      <c r="AL67" s="46"/>
      <c r="AM67" s="46"/>
    </row>
    <row r="68" spans="1:39" ht="39.950000000000003" customHeight="1" x14ac:dyDescent="0.45">
      <c r="A68" s="146"/>
      <c r="B68" s="149"/>
      <c r="C68" s="65">
        <v>65</v>
      </c>
      <c r="D68" s="75" t="s">
        <v>64</v>
      </c>
      <c r="E68" s="104" t="s">
        <v>600</v>
      </c>
      <c r="F68" s="48" t="s">
        <v>35</v>
      </c>
      <c r="G68" s="48" t="s">
        <v>40</v>
      </c>
      <c r="H68" s="94">
        <v>0.06</v>
      </c>
      <c r="I68" s="32">
        <v>300</v>
      </c>
      <c r="J68" s="38">
        <f t="shared" si="0"/>
        <v>280</v>
      </c>
      <c r="K68" s="39" t="str">
        <f t="shared" si="1"/>
        <v>OK</v>
      </c>
      <c r="L68" s="128"/>
      <c r="M68" s="128"/>
      <c r="N68" s="128">
        <v>20</v>
      </c>
      <c r="O68" s="128"/>
      <c r="P68" s="128"/>
      <c r="Q68" s="128"/>
      <c r="R68" s="128"/>
      <c r="S68" s="128"/>
      <c r="T68" s="128"/>
      <c r="U68" s="128"/>
      <c r="V68" s="128"/>
      <c r="W68" s="128"/>
      <c r="X68" s="46"/>
      <c r="Y68" s="46"/>
      <c r="Z68" s="46"/>
      <c r="AA68" s="46"/>
      <c r="AB68" s="46"/>
      <c r="AC68" s="46"/>
      <c r="AD68" s="46"/>
      <c r="AE68" s="187"/>
      <c r="AF68" s="46"/>
      <c r="AG68" s="46"/>
      <c r="AH68" s="46"/>
      <c r="AI68" s="46"/>
      <c r="AJ68" s="46"/>
      <c r="AK68" s="46"/>
      <c r="AL68" s="46"/>
      <c r="AM68" s="46"/>
    </row>
    <row r="69" spans="1:39" ht="39.950000000000003" customHeight="1" x14ac:dyDescent="0.45">
      <c r="A69" s="146"/>
      <c r="B69" s="149"/>
      <c r="C69" s="65">
        <v>66</v>
      </c>
      <c r="D69" s="75" t="s">
        <v>65</v>
      </c>
      <c r="E69" s="104" t="s">
        <v>601</v>
      </c>
      <c r="F69" s="48" t="s">
        <v>35</v>
      </c>
      <c r="G69" s="48" t="s">
        <v>40</v>
      </c>
      <c r="H69" s="94">
        <v>0.06</v>
      </c>
      <c r="I69" s="32">
        <v>300</v>
      </c>
      <c r="J69" s="38">
        <f t="shared" ref="J69:J132" si="2">I69-(SUM(L69:AM69))</f>
        <v>280</v>
      </c>
      <c r="K69" s="39" t="str">
        <f t="shared" ref="K69:K132" si="3">IF(J69&lt;0,"ATENÇÃO","OK")</f>
        <v>OK</v>
      </c>
      <c r="L69" s="128"/>
      <c r="M69" s="128"/>
      <c r="N69" s="128">
        <v>20</v>
      </c>
      <c r="O69" s="128"/>
      <c r="P69" s="128"/>
      <c r="Q69" s="128"/>
      <c r="R69" s="128"/>
      <c r="S69" s="128"/>
      <c r="T69" s="128"/>
      <c r="U69" s="128"/>
      <c r="V69" s="128"/>
      <c r="W69" s="128"/>
      <c r="X69" s="46"/>
      <c r="Y69" s="46"/>
      <c r="Z69" s="46"/>
      <c r="AA69" s="46"/>
      <c r="AB69" s="46"/>
      <c r="AC69" s="46"/>
      <c r="AD69" s="46"/>
      <c r="AE69" s="187"/>
      <c r="AF69" s="46"/>
      <c r="AG69" s="46"/>
      <c r="AH69" s="46"/>
      <c r="AI69" s="46"/>
      <c r="AJ69" s="46"/>
      <c r="AK69" s="46"/>
      <c r="AL69" s="46"/>
      <c r="AM69" s="46"/>
    </row>
    <row r="70" spans="1:39" ht="39.950000000000003" customHeight="1" x14ac:dyDescent="0.45">
      <c r="A70" s="146"/>
      <c r="B70" s="149"/>
      <c r="C70" s="65">
        <v>67</v>
      </c>
      <c r="D70" s="75" t="s">
        <v>71</v>
      </c>
      <c r="E70" s="104" t="s">
        <v>602</v>
      </c>
      <c r="F70" s="48" t="s">
        <v>35</v>
      </c>
      <c r="G70" s="48" t="s">
        <v>40</v>
      </c>
      <c r="H70" s="94">
        <v>0.03</v>
      </c>
      <c r="I70" s="32">
        <v>300</v>
      </c>
      <c r="J70" s="38">
        <f t="shared" si="2"/>
        <v>280</v>
      </c>
      <c r="K70" s="39" t="str">
        <f t="shared" si="3"/>
        <v>OK</v>
      </c>
      <c r="L70" s="128"/>
      <c r="M70" s="128"/>
      <c r="N70" s="128">
        <v>20</v>
      </c>
      <c r="O70" s="128"/>
      <c r="P70" s="128"/>
      <c r="Q70" s="128"/>
      <c r="R70" s="128"/>
      <c r="S70" s="128"/>
      <c r="T70" s="128"/>
      <c r="U70" s="128"/>
      <c r="V70" s="128"/>
      <c r="W70" s="128"/>
      <c r="X70" s="46"/>
      <c r="Y70" s="46"/>
      <c r="Z70" s="46"/>
      <c r="AA70" s="46"/>
      <c r="AB70" s="46"/>
      <c r="AC70" s="46"/>
      <c r="AD70" s="46"/>
      <c r="AE70" s="187"/>
      <c r="AF70" s="46"/>
      <c r="AG70" s="46"/>
      <c r="AH70" s="46"/>
      <c r="AI70" s="46"/>
      <c r="AJ70" s="46"/>
      <c r="AK70" s="46"/>
      <c r="AL70" s="46"/>
      <c r="AM70" s="46"/>
    </row>
    <row r="71" spans="1:39" ht="39.950000000000003" customHeight="1" x14ac:dyDescent="0.45">
      <c r="A71" s="146"/>
      <c r="B71" s="149"/>
      <c r="C71" s="65">
        <v>68</v>
      </c>
      <c r="D71" s="77" t="s">
        <v>467</v>
      </c>
      <c r="E71" s="106" t="s">
        <v>603</v>
      </c>
      <c r="F71" s="48" t="s">
        <v>35</v>
      </c>
      <c r="G71" s="48" t="s">
        <v>40</v>
      </c>
      <c r="H71" s="94">
        <v>0.8</v>
      </c>
      <c r="I71" s="32">
        <v>300</v>
      </c>
      <c r="J71" s="38">
        <f t="shared" si="2"/>
        <v>300</v>
      </c>
      <c r="K71" s="39" t="str">
        <f t="shared" si="3"/>
        <v>OK</v>
      </c>
      <c r="L71" s="128"/>
      <c r="M71" s="128"/>
      <c r="N71" s="128"/>
      <c r="O71" s="128"/>
      <c r="P71" s="128"/>
      <c r="Q71" s="128"/>
      <c r="R71" s="128"/>
      <c r="S71" s="128"/>
      <c r="T71" s="128"/>
      <c r="U71" s="128"/>
      <c r="V71" s="128"/>
      <c r="W71" s="128"/>
      <c r="X71" s="46"/>
      <c r="Y71" s="46"/>
      <c r="Z71" s="46"/>
      <c r="AA71" s="46"/>
      <c r="AB71" s="46"/>
      <c r="AC71" s="46"/>
      <c r="AD71" s="46"/>
      <c r="AE71" s="187"/>
      <c r="AF71" s="46"/>
      <c r="AG71" s="46"/>
      <c r="AH71" s="46"/>
      <c r="AI71" s="46"/>
      <c r="AJ71" s="46"/>
      <c r="AK71" s="46"/>
      <c r="AL71" s="46"/>
      <c r="AM71" s="46"/>
    </row>
    <row r="72" spans="1:39" ht="39.950000000000003" customHeight="1" x14ac:dyDescent="0.45">
      <c r="A72" s="146"/>
      <c r="B72" s="149"/>
      <c r="C72" s="63">
        <v>69</v>
      </c>
      <c r="D72" s="75" t="s">
        <v>100</v>
      </c>
      <c r="E72" s="104" t="s">
        <v>604</v>
      </c>
      <c r="F72" s="49" t="s">
        <v>99</v>
      </c>
      <c r="G72" s="49" t="s">
        <v>40</v>
      </c>
      <c r="H72" s="94">
        <v>0.09</v>
      </c>
      <c r="I72" s="32">
        <v>500</v>
      </c>
      <c r="J72" s="38">
        <f t="shared" si="2"/>
        <v>490</v>
      </c>
      <c r="K72" s="39" t="str">
        <f t="shared" si="3"/>
        <v>OK</v>
      </c>
      <c r="L72" s="128"/>
      <c r="M72" s="128"/>
      <c r="N72" s="128">
        <v>10</v>
      </c>
      <c r="O72" s="128"/>
      <c r="P72" s="128"/>
      <c r="Q72" s="128"/>
      <c r="R72" s="128"/>
      <c r="S72" s="128"/>
      <c r="T72" s="128"/>
      <c r="U72" s="128"/>
      <c r="V72" s="128"/>
      <c r="W72" s="128"/>
      <c r="X72" s="46"/>
      <c r="Y72" s="46"/>
      <c r="Z72" s="46"/>
      <c r="AA72" s="46"/>
      <c r="AB72" s="46"/>
      <c r="AC72" s="46"/>
      <c r="AD72" s="46"/>
      <c r="AE72" s="187"/>
      <c r="AF72" s="46"/>
      <c r="AG72" s="46"/>
      <c r="AH72" s="46"/>
      <c r="AI72" s="46"/>
      <c r="AJ72" s="46"/>
      <c r="AK72" s="46"/>
      <c r="AL72" s="46"/>
      <c r="AM72" s="46"/>
    </row>
    <row r="73" spans="1:39" ht="39.950000000000003" customHeight="1" x14ac:dyDescent="0.45">
      <c r="A73" s="146"/>
      <c r="B73" s="149"/>
      <c r="C73" s="65">
        <v>70</v>
      </c>
      <c r="D73" s="75" t="s">
        <v>81</v>
      </c>
      <c r="E73" s="104" t="s">
        <v>605</v>
      </c>
      <c r="F73" s="48" t="s">
        <v>44</v>
      </c>
      <c r="G73" s="48" t="s">
        <v>40</v>
      </c>
      <c r="H73" s="94">
        <v>15.33</v>
      </c>
      <c r="I73" s="32">
        <v>13</v>
      </c>
      <c r="J73" s="38">
        <f t="shared" si="2"/>
        <v>12</v>
      </c>
      <c r="K73" s="39" t="str">
        <f t="shared" si="3"/>
        <v>OK</v>
      </c>
      <c r="L73" s="128"/>
      <c r="M73" s="128"/>
      <c r="N73" s="128">
        <v>1</v>
      </c>
      <c r="O73" s="128"/>
      <c r="P73" s="128"/>
      <c r="Q73" s="128"/>
      <c r="R73" s="128"/>
      <c r="S73" s="128"/>
      <c r="T73" s="128"/>
      <c r="U73" s="128"/>
      <c r="V73" s="128"/>
      <c r="W73" s="128"/>
      <c r="X73" s="46"/>
      <c r="Y73" s="46"/>
      <c r="Z73" s="46"/>
      <c r="AA73" s="46"/>
      <c r="AB73" s="46"/>
      <c r="AC73" s="46"/>
      <c r="AD73" s="46"/>
      <c r="AE73" s="187"/>
      <c r="AF73" s="46"/>
      <c r="AG73" s="46"/>
      <c r="AH73" s="46"/>
      <c r="AI73" s="46"/>
      <c r="AJ73" s="46"/>
      <c r="AK73" s="46"/>
      <c r="AL73" s="46"/>
      <c r="AM73" s="46"/>
    </row>
    <row r="74" spans="1:39" ht="39.950000000000003" customHeight="1" x14ac:dyDescent="0.45">
      <c r="A74" s="146"/>
      <c r="B74" s="149"/>
      <c r="C74" s="65">
        <v>71</v>
      </c>
      <c r="D74" s="75" t="s">
        <v>82</v>
      </c>
      <c r="E74" s="104" t="s">
        <v>606</v>
      </c>
      <c r="F74" s="48" t="s">
        <v>44</v>
      </c>
      <c r="G74" s="48" t="s">
        <v>40</v>
      </c>
      <c r="H74" s="94">
        <v>14.67</v>
      </c>
      <c r="I74" s="32">
        <v>13</v>
      </c>
      <c r="J74" s="38">
        <f t="shared" si="2"/>
        <v>12</v>
      </c>
      <c r="K74" s="39" t="str">
        <f t="shared" si="3"/>
        <v>OK</v>
      </c>
      <c r="L74" s="128"/>
      <c r="M74" s="128"/>
      <c r="N74" s="128">
        <v>1</v>
      </c>
      <c r="O74" s="128"/>
      <c r="P74" s="128"/>
      <c r="Q74" s="128"/>
      <c r="R74" s="128"/>
      <c r="S74" s="128"/>
      <c r="T74" s="128"/>
      <c r="U74" s="128"/>
      <c r="V74" s="128"/>
      <c r="W74" s="128"/>
      <c r="X74" s="46"/>
      <c r="Y74" s="46"/>
      <c r="Z74" s="46"/>
      <c r="AA74" s="46"/>
      <c r="AB74" s="46"/>
      <c r="AC74" s="46"/>
      <c r="AD74" s="46"/>
      <c r="AE74" s="187"/>
      <c r="AF74" s="46"/>
      <c r="AG74" s="46"/>
      <c r="AH74" s="46"/>
      <c r="AI74" s="46"/>
      <c r="AJ74" s="46"/>
      <c r="AK74" s="46"/>
      <c r="AL74" s="46"/>
      <c r="AM74" s="46"/>
    </row>
    <row r="75" spans="1:39" ht="39.950000000000003" customHeight="1" x14ac:dyDescent="0.45">
      <c r="A75" s="146"/>
      <c r="B75" s="149"/>
      <c r="C75" s="65">
        <v>72</v>
      </c>
      <c r="D75" s="75" t="s">
        <v>83</v>
      </c>
      <c r="E75" s="104" t="s">
        <v>607</v>
      </c>
      <c r="F75" s="48" t="s">
        <v>44</v>
      </c>
      <c r="G75" s="48" t="s">
        <v>40</v>
      </c>
      <c r="H75" s="94">
        <v>13.43</v>
      </c>
      <c r="I75" s="32">
        <v>13</v>
      </c>
      <c r="J75" s="38">
        <f t="shared" si="2"/>
        <v>12</v>
      </c>
      <c r="K75" s="39" t="str">
        <f t="shared" si="3"/>
        <v>OK</v>
      </c>
      <c r="L75" s="128"/>
      <c r="M75" s="128"/>
      <c r="N75" s="128">
        <v>1</v>
      </c>
      <c r="O75" s="128"/>
      <c r="P75" s="128"/>
      <c r="Q75" s="128"/>
      <c r="R75" s="128"/>
      <c r="S75" s="128"/>
      <c r="T75" s="128"/>
      <c r="U75" s="128"/>
      <c r="V75" s="128"/>
      <c r="W75" s="128"/>
      <c r="X75" s="46"/>
      <c r="Y75" s="46"/>
      <c r="Z75" s="46"/>
      <c r="AA75" s="46"/>
      <c r="AB75" s="46"/>
      <c r="AC75" s="46"/>
      <c r="AD75" s="46"/>
      <c r="AE75" s="187"/>
      <c r="AF75" s="46"/>
      <c r="AG75" s="46"/>
      <c r="AH75" s="46"/>
      <c r="AI75" s="46"/>
      <c r="AJ75" s="46"/>
      <c r="AK75" s="46"/>
      <c r="AL75" s="46"/>
      <c r="AM75" s="46"/>
    </row>
    <row r="76" spans="1:39" ht="39.950000000000003" customHeight="1" x14ac:dyDescent="0.45">
      <c r="A76" s="146"/>
      <c r="B76" s="149"/>
      <c r="C76" s="65">
        <v>73</v>
      </c>
      <c r="D76" s="75" t="s">
        <v>84</v>
      </c>
      <c r="E76" s="104" t="s">
        <v>608</v>
      </c>
      <c r="F76" s="48" t="s">
        <v>44</v>
      </c>
      <c r="G76" s="48" t="s">
        <v>40</v>
      </c>
      <c r="H76" s="94">
        <v>10.08</v>
      </c>
      <c r="I76" s="32">
        <v>13</v>
      </c>
      <c r="J76" s="38">
        <f t="shared" si="2"/>
        <v>12</v>
      </c>
      <c r="K76" s="39" t="str">
        <f t="shared" si="3"/>
        <v>OK</v>
      </c>
      <c r="L76" s="128"/>
      <c r="M76" s="128"/>
      <c r="N76" s="128">
        <v>1</v>
      </c>
      <c r="O76" s="128"/>
      <c r="P76" s="128"/>
      <c r="Q76" s="128"/>
      <c r="R76" s="128"/>
      <c r="S76" s="128"/>
      <c r="T76" s="128"/>
      <c r="U76" s="128"/>
      <c r="V76" s="128"/>
      <c r="W76" s="128"/>
      <c r="X76" s="46"/>
      <c r="Y76" s="46"/>
      <c r="Z76" s="46"/>
      <c r="AA76" s="46"/>
      <c r="AB76" s="46"/>
      <c r="AC76" s="46"/>
      <c r="AD76" s="46"/>
      <c r="AE76" s="187"/>
      <c r="AF76" s="46"/>
      <c r="AG76" s="46"/>
      <c r="AH76" s="46"/>
      <c r="AI76" s="46"/>
      <c r="AJ76" s="46"/>
      <c r="AK76" s="46"/>
      <c r="AL76" s="46"/>
      <c r="AM76" s="46"/>
    </row>
    <row r="77" spans="1:39" ht="39.950000000000003" customHeight="1" x14ac:dyDescent="0.45">
      <c r="A77" s="146"/>
      <c r="B77" s="149"/>
      <c r="C77" s="65">
        <v>74</v>
      </c>
      <c r="D77" s="75" t="s">
        <v>85</v>
      </c>
      <c r="E77" s="104" t="s">
        <v>609</v>
      </c>
      <c r="F77" s="48" t="s">
        <v>44</v>
      </c>
      <c r="G77" s="48" t="s">
        <v>40</v>
      </c>
      <c r="H77" s="94">
        <v>10.98</v>
      </c>
      <c r="I77" s="32">
        <v>13</v>
      </c>
      <c r="J77" s="38">
        <f t="shared" si="2"/>
        <v>11</v>
      </c>
      <c r="K77" s="39" t="str">
        <f t="shared" si="3"/>
        <v>OK</v>
      </c>
      <c r="L77" s="128"/>
      <c r="M77" s="128"/>
      <c r="N77" s="128">
        <v>1</v>
      </c>
      <c r="O77" s="128"/>
      <c r="P77" s="128"/>
      <c r="Q77" s="128"/>
      <c r="R77" s="128"/>
      <c r="S77" s="128"/>
      <c r="T77" s="128"/>
      <c r="U77" s="128"/>
      <c r="V77" s="128"/>
      <c r="W77" s="128"/>
      <c r="X77" s="46"/>
      <c r="Y77" s="46"/>
      <c r="Z77" s="46"/>
      <c r="AA77" s="46"/>
      <c r="AB77" s="46"/>
      <c r="AC77" s="46"/>
      <c r="AD77" s="46"/>
      <c r="AE77" s="192">
        <v>1</v>
      </c>
      <c r="AF77" s="46"/>
      <c r="AG77" s="46"/>
      <c r="AH77" s="46"/>
      <c r="AI77" s="46"/>
      <c r="AJ77" s="46"/>
      <c r="AK77" s="46"/>
      <c r="AL77" s="46"/>
      <c r="AM77" s="46"/>
    </row>
    <row r="78" spans="1:39" ht="39.950000000000003" customHeight="1" x14ac:dyDescent="0.45">
      <c r="A78" s="146"/>
      <c r="B78" s="149"/>
      <c r="C78" s="65">
        <v>75</v>
      </c>
      <c r="D78" s="75" t="s">
        <v>86</v>
      </c>
      <c r="E78" s="104" t="s">
        <v>610</v>
      </c>
      <c r="F78" s="48" t="s">
        <v>44</v>
      </c>
      <c r="G78" s="48" t="s">
        <v>40</v>
      </c>
      <c r="H78" s="94">
        <v>12.06</v>
      </c>
      <c r="I78" s="32">
        <v>13</v>
      </c>
      <c r="J78" s="38">
        <f t="shared" si="2"/>
        <v>11</v>
      </c>
      <c r="K78" s="39" t="str">
        <f t="shared" si="3"/>
        <v>OK</v>
      </c>
      <c r="L78" s="128"/>
      <c r="M78" s="128"/>
      <c r="N78" s="128">
        <v>1</v>
      </c>
      <c r="O78" s="128"/>
      <c r="P78" s="128"/>
      <c r="Q78" s="128"/>
      <c r="R78" s="128"/>
      <c r="S78" s="128"/>
      <c r="T78" s="128"/>
      <c r="U78" s="128"/>
      <c r="V78" s="128"/>
      <c r="W78" s="128"/>
      <c r="X78" s="46"/>
      <c r="Y78" s="46"/>
      <c r="Z78" s="46"/>
      <c r="AA78" s="46"/>
      <c r="AB78" s="46"/>
      <c r="AC78" s="46"/>
      <c r="AD78" s="46"/>
      <c r="AE78" s="192">
        <v>1</v>
      </c>
      <c r="AF78" s="46"/>
      <c r="AG78" s="46"/>
      <c r="AH78" s="46"/>
      <c r="AI78" s="46"/>
      <c r="AJ78" s="46"/>
      <c r="AK78" s="46"/>
      <c r="AL78" s="46"/>
      <c r="AM78" s="46"/>
    </row>
    <row r="79" spans="1:39" ht="39.950000000000003" customHeight="1" x14ac:dyDescent="0.45">
      <c r="A79" s="146"/>
      <c r="B79" s="149"/>
      <c r="C79" s="65">
        <v>76</v>
      </c>
      <c r="D79" s="75" t="s">
        <v>87</v>
      </c>
      <c r="E79" s="104" t="s">
        <v>611</v>
      </c>
      <c r="F79" s="48" t="s">
        <v>44</v>
      </c>
      <c r="G79" s="48" t="s">
        <v>40</v>
      </c>
      <c r="H79" s="94">
        <v>10.49</v>
      </c>
      <c r="I79" s="32">
        <v>13</v>
      </c>
      <c r="J79" s="38">
        <f t="shared" si="2"/>
        <v>11</v>
      </c>
      <c r="K79" s="39" t="str">
        <f t="shared" si="3"/>
        <v>OK</v>
      </c>
      <c r="L79" s="128"/>
      <c r="M79" s="128"/>
      <c r="N79" s="128">
        <v>1</v>
      </c>
      <c r="O79" s="128"/>
      <c r="P79" s="128"/>
      <c r="Q79" s="128"/>
      <c r="R79" s="128"/>
      <c r="S79" s="128"/>
      <c r="T79" s="128"/>
      <c r="U79" s="128"/>
      <c r="V79" s="128"/>
      <c r="W79" s="128"/>
      <c r="X79" s="46"/>
      <c r="Y79" s="46"/>
      <c r="Z79" s="46"/>
      <c r="AA79" s="46"/>
      <c r="AB79" s="46"/>
      <c r="AC79" s="46"/>
      <c r="AD79" s="46"/>
      <c r="AE79" s="192">
        <v>1</v>
      </c>
      <c r="AF79" s="46"/>
      <c r="AG79" s="46"/>
      <c r="AH79" s="46"/>
      <c r="AI79" s="46"/>
      <c r="AJ79" s="46"/>
      <c r="AK79" s="46"/>
      <c r="AL79" s="46"/>
      <c r="AM79" s="46"/>
    </row>
    <row r="80" spans="1:39" ht="39.950000000000003" customHeight="1" x14ac:dyDescent="0.45">
      <c r="A80" s="146"/>
      <c r="B80" s="149"/>
      <c r="C80" s="65">
        <v>77</v>
      </c>
      <c r="D80" s="77" t="s">
        <v>612</v>
      </c>
      <c r="E80" s="106" t="s">
        <v>613</v>
      </c>
      <c r="F80" s="48" t="s">
        <v>44</v>
      </c>
      <c r="G80" s="48" t="s">
        <v>40</v>
      </c>
      <c r="H80" s="94">
        <v>11.88</v>
      </c>
      <c r="I80" s="32">
        <v>13</v>
      </c>
      <c r="J80" s="38">
        <f t="shared" si="2"/>
        <v>12</v>
      </c>
      <c r="K80" s="39" t="str">
        <f t="shared" si="3"/>
        <v>OK</v>
      </c>
      <c r="L80" s="128"/>
      <c r="M80" s="128"/>
      <c r="N80" s="128">
        <v>1</v>
      </c>
      <c r="O80" s="128"/>
      <c r="P80" s="128"/>
      <c r="Q80" s="128"/>
      <c r="R80" s="128"/>
      <c r="S80" s="128"/>
      <c r="T80" s="128"/>
      <c r="U80" s="128"/>
      <c r="V80" s="128"/>
      <c r="W80" s="128"/>
      <c r="X80" s="46"/>
      <c r="Y80" s="46"/>
      <c r="Z80" s="46"/>
      <c r="AA80" s="46"/>
      <c r="AB80" s="46"/>
      <c r="AC80" s="46"/>
      <c r="AD80" s="46"/>
      <c r="AE80" s="187"/>
      <c r="AF80" s="46"/>
      <c r="AG80" s="46"/>
      <c r="AH80" s="46"/>
      <c r="AI80" s="46"/>
      <c r="AJ80" s="46"/>
      <c r="AK80" s="46"/>
      <c r="AL80" s="46"/>
      <c r="AM80" s="46"/>
    </row>
    <row r="81" spans="1:39" ht="39.950000000000003" customHeight="1" x14ac:dyDescent="0.45">
      <c r="A81" s="146"/>
      <c r="B81" s="149"/>
      <c r="C81" s="65">
        <v>78</v>
      </c>
      <c r="D81" s="75" t="s">
        <v>88</v>
      </c>
      <c r="E81" s="104" t="s">
        <v>614</v>
      </c>
      <c r="F81" s="48" t="s">
        <v>44</v>
      </c>
      <c r="G81" s="48" t="s">
        <v>40</v>
      </c>
      <c r="H81" s="94">
        <v>10.039999999999999</v>
      </c>
      <c r="I81" s="32">
        <v>13</v>
      </c>
      <c r="J81" s="38">
        <f t="shared" si="2"/>
        <v>12</v>
      </c>
      <c r="K81" s="39" t="str">
        <f t="shared" si="3"/>
        <v>OK</v>
      </c>
      <c r="L81" s="128"/>
      <c r="M81" s="128"/>
      <c r="N81" s="128">
        <v>1</v>
      </c>
      <c r="O81" s="128"/>
      <c r="P81" s="128"/>
      <c r="Q81" s="128"/>
      <c r="R81" s="128"/>
      <c r="S81" s="128"/>
      <c r="T81" s="128"/>
      <c r="U81" s="128"/>
      <c r="V81" s="128"/>
      <c r="W81" s="128"/>
      <c r="X81" s="46"/>
      <c r="Y81" s="46"/>
      <c r="Z81" s="46"/>
      <c r="AA81" s="46"/>
      <c r="AB81" s="46"/>
      <c r="AC81" s="46"/>
      <c r="AD81" s="46"/>
      <c r="AE81" s="187"/>
      <c r="AF81" s="46"/>
      <c r="AG81" s="46"/>
      <c r="AH81" s="46"/>
      <c r="AI81" s="46"/>
      <c r="AJ81" s="46"/>
      <c r="AK81" s="46"/>
      <c r="AL81" s="46"/>
      <c r="AM81" s="46"/>
    </row>
    <row r="82" spans="1:39" ht="39.950000000000003" customHeight="1" x14ac:dyDescent="0.45">
      <c r="A82" s="146"/>
      <c r="B82" s="149"/>
      <c r="C82" s="65">
        <v>79</v>
      </c>
      <c r="D82" s="75" t="s">
        <v>89</v>
      </c>
      <c r="E82" s="104" t="s">
        <v>615</v>
      </c>
      <c r="F82" s="48" t="s">
        <v>44</v>
      </c>
      <c r="G82" s="48" t="s">
        <v>40</v>
      </c>
      <c r="H82" s="94">
        <v>10.67</v>
      </c>
      <c r="I82" s="32">
        <v>13</v>
      </c>
      <c r="J82" s="38">
        <f t="shared" si="2"/>
        <v>10</v>
      </c>
      <c r="K82" s="39" t="str">
        <f t="shared" si="3"/>
        <v>OK</v>
      </c>
      <c r="L82" s="128"/>
      <c r="M82" s="128"/>
      <c r="N82" s="128">
        <v>2</v>
      </c>
      <c r="O82" s="128"/>
      <c r="P82" s="128"/>
      <c r="Q82" s="128"/>
      <c r="R82" s="128"/>
      <c r="S82" s="128"/>
      <c r="T82" s="128"/>
      <c r="U82" s="128"/>
      <c r="V82" s="128"/>
      <c r="W82" s="128"/>
      <c r="X82" s="46"/>
      <c r="Y82" s="46"/>
      <c r="Z82" s="46"/>
      <c r="AA82" s="46"/>
      <c r="AB82" s="46"/>
      <c r="AC82" s="46"/>
      <c r="AD82" s="46"/>
      <c r="AE82" s="132">
        <v>1</v>
      </c>
      <c r="AF82" s="46"/>
      <c r="AG82" s="46"/>
      <c r="AH82" s="46"/>
      <c r="AI82" s="46"/>
      <c r="AJ82" s="46"/>
      <c r="AK82" s="46"/>
      <c r="AL82" s="46"/>
      <c r="AM82" s="46"/>
    </row>
    <row r="83" spans="1:39" ht="39.950000000000003" customHeight="1" x14ac:dyDescent="0.45">
      <c r="A83" s="146"/>
      <c r="B83" s="149"/>
      <c r="C83" s="65">
        <v>80</v>
      </c>
      <c r="D83" s="74" t="s">
        <v>90</v>
      </c>
      <c r="E83" s="103" t="s">
        <v>616</v>
      </c>
      <c r="F83" s="48" t="s">
        <v>44</v>
      </c>
      <c r="G83" s="48" t="s">
        <v>40</v>
      </c>
      <c r="H83" s="94">
        <v>16</v>
      </c>
      <c r="I83" s="32">
        <v>13</v>
      </c>
      <c r="J83" s="38">
        <f t="shared" si="2"/>
        <v>11</v>
      </c>
      <c r="K83" s="39" t="str">
        <f t="shared" si="3"/>
        <v>OK</v>
      </c>
      <c r="L83" s="128"/>
      <c r="M83" s="128"/>
      <c r="N83" s="128">
        <v>1</v>
      </c>
      <c r="O83" s="128"/>
      <c r="P83" s="128"/>
      <c r="Q83" s="128"/>
      <c r="R83" s="128"/>
      <c r="S83" s="128"/>
      <c r="T83" s="128"/>
      <c r="U83" s="128"/>
      <c r="V83" s="128"/>
      <c r="W83" s="128"/>
      <c r="X83" s="46"/>
      <c r="Y83" s="46"/>
      <c r="Z83" s="46"/>
      <c r="AA83" s="46"/>
      <c r="AB83" s="46"/>
      <c r="AC83" s="46"/>
      <c r="AD83" s="46"/>
      <c r="AE83" s="132">
        <v>1</v>
      </c>
      <c r="AF83" s="46"/>
      <c r="AG83" s="46"/>
      <c r="AH83" s="46"/>
      <c r="AI83" s="46"/>
      <c r="AJ83" s="46"/>
      <c r="AK83" s="46"/>
      <c r="AL83" s="46"/>
      <c r="AM83" s="46"/>
    </row>
    <row r="84" spans="1:39" ht="39.950000000000003" customHeight="1" x14ac:dyDescent="0.45">
      <c r="A84" s="146"/>
      <c r="B84" s="149"/>
      <c r="C84" s="65">
        <v>81</v>
      </c>
      <c r="D84" s="74" t="s">
        <v>468</v>
      </c>
      <c r="E84" s="103" t="s">
        <v>617</v>
      </c>
      <c r="F84" s="48" t="s">
        <v>44</v>
      </c>
      <c r="G84" s="48" t="s">
        <v>40</v>
      </c>
      <c r="H84" s="94">
        <v>20.43</v>
      </c>
      <c r="I84" s="32">
        <v>13</v>
      </c>
      <c r="J84" s="38">
        <f t="shared" si="2"/>
        <v>11</v>
      </c>
      <c r="K84" s="39" t="str">
        <f t="shared" si="3"/>
        <v>OK</v>
      </c>
      <c r="L84" s="128"/>
      <c r="M84" s="128"/>
      <c r="N84" s="128">
        <v>1</v>
      </c>
      <c r="O84" s="128"/>
      <c r="P84" s="128"/>
      <c r="Q84" s="128"/>
      <c r="R84" s="128"/>
      <c r="S84" s="128"/>
      <c r="T84" s="128"/>
      <c r="U84" s="128"/>
      <c r="V84" s="128"/>
      <c r="W84" s="128"/>
      <c r="X84" s="46"/>
      <c r="Y84" s="46"/>
      <c r="Z84" s="46"/>
      <c r="AA84" s="46"/>
      <c r="AB84" s="46"/>
      <c r="AC84" s="46"/>
      <c r="AD84" s="46"/>
      <c r="AE84" s="132">
        <v>1</v>
      </c>
      <c r="AF84" s="46"/>
      <c r="AG84" s="46"/>
      <c r="AH84" s="46"/>
      <c r="AI84" s="46"/>
      <c r="AJ84" s="46"/>
      <c r="AK84" s="46"/>
      <c r="AL84" s="46"/>
      <c r="AM84" s="46"/>
    </row>
    <row r="85" spans="1:39" ht="39.950000000000003" customHeight="1" x14ac:dyDescent="0.45">
      <c r="A85" s="146"/>
      <c r="B85" s="149"/>
      <c r="C85" s="65">
        <v>82</v>
      </c>
      <c r="D85" s="74" t="s">
        <v>469</v>
      </c>
      <c r="E85" s="103" t="s">
        <v>618</v>
      </c>
      <c r="F85" s="48" t="s">
        <v>44</v>
      </c>
      <c r="G85" s="48" t="s">
        <v>40</v>
      </c>
      <c r="H85" s="94">
        <v>16.510000000000002</v>
      </c>
      <c r="I85" s="32">
        <v>13</v>
      </c>
      <c r="J85" s="38">
        <f t="shared" si="2"/>
        <v>11</v>
      </c>
      <c r="K85" s="39" t="str">
        <f t="shared" si="3"/>
        <v>OK</v>
      </c>
      <c r="L85" s="128"/>
      <c r="M85" s="128"/>
      <c r="N85" s="128">
        <v>1</v>
      </c>
      <c r="O85" s="128"/>
      <c r="P85" s="128"/>
      <c r="Q85" s="128"/>
      <c r="R85" s="128"/>
      <c r="S85" s="128"/>
      <c r="T85" s="128"/>
      <c r="U85" s="128"/>
      <c r="V85" s="128"/>
      <c r="W85" s="128"/>
      <c r="X85" s="46"/>
      <c r="Y85" s="46"/>
      <c r="Z85" s="46"/>
      <c r="AA85" s="46"/>
      <c r="AB85" s="46"/>
      <c r="AC85" s="46"/>
      <c r="AD85" s="46"/>
      <c r="AE85" s="132">
        <v>1</v>
      </c>
      <c r="AF85" s="46"/>
      <c r="AG85" s="46"/>
      <c r="AH85" s="46"/>
      <c r="AI85" s="46"/>
      <c r="AJ85" s="46"/>
      <c r="AK85" s="46"/>
      <c r="AL85" s="46"/>
      <c r="AM85" s="46"/>
    </row>
    <row r="86" spans="1:39" ht="39.950000000000003" customHeight="1" x14ac:dyDescent="0.45">
      <c r="A86" s="146"/>
      <c r="B86" s="149"/>
      <c r="C86" s="65">
        <v>83</v>
      </c>
      <c r="D86" s="74" t="s">
        <v>91</v>
      </c>
      <c r="E86" s="103" t="s">
        <v>619</v>
      </c>
      <c r="F86" s="48" t="s">
        <v>92</v>
      </c>
      <c r="G86" s="48" t="s">
        <v>40</v>
      </c>
      <c r="H86" s="94">
        <v>35.130000000000003</v>
      </c>
      <c r="I86" s="32">
        <v>1</v>
      </c>
      <c r="J86" s="38">
        <f t="shared" si="2"/>
        <v>1</v>
      </c>
      <c r="K86" s="39" t="str">
        <f t="shared" si="3"/>
        <v>OK</v>
      </c>
      <c r="L86" s="128"/>
      <c r="M86" s="128"/>
      <c r="N86" s="128"/>
      <c r="O86" s="128"/>
      <c r="P86" s="128"/>
      <c r="Q86" s="128"/>
      <c r="R86" s="128"/>
      <c r="S86" s="128"/>
      <c r="T86" s="128"/>
      <c r="U86" s="128"/>
      <c r="V86" s="128"/>
      <c r="W86" s="128"/>
      <c r="X86" s="46"/>
      <c r="Y86" s="46"/>
      <c r="Z86" s="46"/>
      <c r="AA86" s="46"/>
      <c r="AB86" s="46"/>
      <c r="AC86" s="46"/>
      <c r="AD86" s="46"/>
      <c r="AE86" s="46"/>
      <c r="AF86" s="46"/>
      <c r="AG86" s="46"/>
      <c r="AH86" s="46"/>
      <c r="AI86" s="46"/>
      <c r="AJ86" s="46"/>
      <c r="AK86" s="46"/>
      <c r="AL86" s="46"/>
      <c r="AM86" s="46"/>
    </row>
    <row r="87" spans="1:39" ht="39.950000000000003" customHeight="1" x14ac:dyDescent="0.45">
      <c r="A87" s="146"/>
      <c r="B87" s="149"/>
      <c r="C87" s="65">
        <v>84</v>
      </c>
      <c r="D87" s="74" t="s">
        <v>470</v>
      </c>
      <c r="E87" s="103" t="s">
        <v>620</v>
      </c>
      <c r="F87" s="48" t="s">
        <v>92</v>
      </c>
      <c r="G87" s="48" t="s">
        <v>40</v>
      </c>
      <c r="H87" s="94">
        <v>108.96</v>
      </c>
      <c r="I87" s="32">
        <v>1</v>
      </c>
      <c r="J87" s="38">
        <f t="shared" si="2"/>
        <v>1</v>
      </c>
      <c r="K87" s="39" t="str">
        <f t="shared" si="3"/>
        <v>OK</v>
      </c>
      <c r="L87" s="128"/>
      <c r="M87" s="128"/>
      <c r="N87" s="128"/>
      <c r="O87" s="128"/>
      <c r="P87" s="128"/>
      <c r="Q87" s="128"/>
      <c r="R87" s="128"/>
      <c r="S87" s="128"/>
      <c r="T87" s="128"/>
      <c r="U87" s="128"/>
      <c r="V87" s="128"/>
      <c r="W87" s="128"/>
      <c r="X87" s="46"/>
      <c r="Y87" s="46"/>
      <c r="Z87" s="46"/>
      <c r="AA87" s="46"/>
      <c r="AB87" s="46"/>
      <c r="AC87" s="46"/>
      <c r="AD87" s="46"/>
      <c r="AE87" s="46"/>
      <c r="AF87" s="46"/>
      <c r="AG87" s="46"/>
      <c r="AH87" s="46"/>
      <c r="AI87" s="46"/>
      <c r="AJ87" s="46"/>
      <c r="AK87" s="46"/>
      <c r="AL87" s="46"/>
      <c r="AM87" s="46"/>
    </row>
    <row r="88" spans="1:39" ht="39.950000000000003" customHeight="1" x14ac:dyDescent="0.45">
      <c r="A88" s="146"/>
      <c r="B88" s="149"/>
      <c r="C88" s="65">
        <v>85</v>
      </c>
      <c r="D88" s="74" t="s">
        <v>93</v>
      </c>
      <c r="E88" s="103" t="s">
        <v>621</v>
      </c>
      <c r="F88" s="48" t="s">
        <v>92</v>
      </c>
      <c r="G88" s="48" t="s">
        <v>40</v>
      </c>
      <c r="H88" s="94">
        <v>35.32</v>
      </c>
      <c r="I88" s="32">
        <v>1</v>
      </c>
      <c r="J88" s="38">
        <f t="shared" si="2"/>
        <v>1</v>
      </c>
      <c r="K88" s="39" t="str">
        <f t="shared" si="3"/>
        <v>OK</v>
      </c>
      <c r="L88" s="128"/>
      <c r="M88" s="128"/>
      <c r="N88" s="128"/>
      <c r="O88" s="128"/>
      <c r="P88" s="128"/>
      <c r="Q88" s="128"/>
      <c r="R88" s="128"/>
      <c r="S88" s="128"/>
      <c r="T88" s="128"/>
      <c r="U88" s="128"/>
      <c r="V88" s="128"/>
      <c r="W88" s="128"/>
      <c r="X88" s="46"/>
      <c r="Y88" s="46"/>
      <c r="Z88" s="46"/>
      <c r="AA88" s="46"/>
      <c r="AB88" s="46"/>
      <c r="AC88" s="46"/>
      <c r="AD88" s="46"/>
      <c r="AE88" s="46"/>
      <c r="AF88" s="46"/>
      <c r="AG88" s="46"/>
      <c r="AH88" s="46"/>
      <c r="AI88" s="46"/>
      <c r="AJ88" s="46"/>
      <c r="AK88" s="46"/>
      <c r="AL88" s="46"/>
      <c r="AM88" s="46"/>
    </row>
    <row r="89" spans="1:39" ht="39.950000000000003" customHeight="1" x14ac:dyDescent="0.45">
      <c r="A89" s="146"/>
      <c r="B89" s="149"/>
      <c r="C89" s="65">
        <v>86</v>
      </c>
      <c r="D89" s="74" t="s">
        <v>94</v>
      </c>
      <c r="E89" s="103" t="s">
        <v>622</v>
      </c>
      <c r="F89" s="48" t="s">
        <v>92</v>
      </c>
      <c r="G89" s="48" t="s">
        <v>40</v>
      </c>
      <c r="H89" s="94">
        <v>23.03</v>
      </c>
      <c r="I89" s="32">
        <v>1</v>
      </c>
      <c r="J89" s="38">
        <f t="shared" si="2"/>
        <v>1</v>
      </c>
      <c r="K89" s="39" t="str">
        <f t="shared" si="3"/>
        <v>OK</v>
      </c>
      <c r="L89" s="128"/>
      <c r="M89" s="128"/>
      <c r="N89" s="128"/>
      <c r="O89" s="128"/>
      <c r="P89" s="128"/>
      <c r="Q89" s="128"/>
      <c r="R89" s="128"/>
      <c r="S89" s="128"/>
      <c r="T89" s="128"/>
      <c r="U89" s="128"/>
      <c r="V89" s="128"/>
      <c r="W89" s="128"/>
      <c r="X89" s="46"/>
      <c r="Y89" s="46"/>
      <c r="Z89" s="46"/>
      <c r="AA89" s="46"/>
      <c r="AB89" s="46"/>
      <c r="AC89" s="46"/>
      <c r="AD89" s="46"/>
      <c r="AE89" s="46"/>
      <c r="AF89" s="46"/>
      <c r="AG89" s="46"/>
      <c r="AH89" s="46"/>
      <c r="AI89" s="46"/>
      <c r="AJ89" s="46"/>
      <c r="AK89" s="46"/>
      <c r="AL89" s="46"/>
      <c r="AM89" s="46"/>
    </row>
    <row r="90" spans="1:39" ht="39.950000000000003" customHeight="1" x14ac:dyDescent="0.45">
      <c r="A90" s="146"/>
      <c r="B90" s="149"/>
      <c r="C90" s="65">
        <v>87</v>
      </c>
      <c r="D90" s="74" t="s">
        <v>95</v>
      </c>
      <c r="E90" s="103" t="s">
        <v>623</v>
      </c>
      <c r="F90" s="48" t="s">
        <v>92</v>
      </c>
      <c r="G90" s="48" t="s">
        <v>40</v>
      </c>
      <c r="H90" s="94">
        <v>26.46</v>
      </c>
      <c r="I90" s="32">
        <v>1</v>
      </c>
      <c r="J90" s="38">
        <f t="shared" si="2"/>
        <v>1</v>
      </c>
      <c r="K90" s="39" t="str">
        <f t="shared" si="3"/>
        <v>OK</v>
      </c>
      <c r="L90" s="128"/>
      <c r="M90" s="128"/>
      <c r="N90" s="128"/>
      <c r="O90" s="128"/>
      <c r="P90" s="128"/>
      <c r="Q90" s="128"/>
      <c r="R90" s="128"/>
      <c r="S90" s="128"/>
      <c r="T90" s="128"/>
      <c r="U90" s="128"/>
      <c r="V90" s="128"/>
      <c r="W90" s="128"/>
      <c r="X90" s="46"/>
      <c r="Y90" s="46"/>
      <c r="Z90" s="46"/>
      <c r="AA90" s="46"/>
      <c r="AB90" s="46"/>
      <c r="AC90" s="46"/>
      <c r="AD90" s="46"/>
      <c r="AE90" s="46"/>
      <c r="AF90" s="46"/>
      <c r="AG90" s="46"/>
      <c r="AH90" s="46"/>
      <c r="AI90" s="46"/>
      <c r="AJ90" s="46"/>
      <c r="AK90" s="46"/>
      <c r="AL90" s="46"/>
      <c r="AM90" s="46"/>
    </row>
    <row r="91" spans="1:39" ht="39.950000000000003" customHeight="1" x14ac:dyDescent="0.45">
      <c r="A91" s="146"/>
      <c r="B91" s="149"/>
      <c r="C91" s="65">
        <v>88</v>
      </c>
      <c r="D91" s="74" t="s">
        <v>96</v>
      </c>
      <c r="E91" s="103" t="s">
        <v>624</v>
      </c>
      <c r="F91" s="48" t="s">
        <v>92</v>
      </c>
      <c r="G91" s="48" t="s">
        <v>40</v>
      </c>
      <c r="H91" s="94">
        <v>34.31</v>
      </c>
      <c r="I91" s="32">
        <v>1</v>
      </c>
      <c r="J91" s="38">
        <f t="shared" si="2"/>
        <v>1</v>
      </c>
      <c r="K91" s="39" t="str">
        <f t="shared" si="3"/>
        <v>OK</v>
      </c>
      <c r="L91" s="128"/>
      <c r="M91" s="128"/>
      <c r="N91" s="128"/>
      <c r="O91" s="128"/>
      <c r="P91" s="128"/>
      <c r="Q91" s="128"/>
      <c r="R91" s="128"/>
      <c r="S91" s="128"/>
      <c r="T91" s="128"/>
      <c r="U91" s="128"/>
      <c r="V91" s="128"/>
      <c r="W91" s="128"/>
      <c r="X91" s="46"/>
      <c r="Y91" s="46"/>
      <c r="Z91" s="46"/>
      <c r="AA91" s="46"/>
      <c r="AB91" s="46"/>
      <c r="AC91" s="46"/>
      <c r="AD91" s="46"/>
      <c r="AE91" s="46"/>
      <c r="AF91" s="46"/>
      <c r="AG91" s="46"/>
      <c r="AH91" s="46"/>
      <c r="AI91" s="46"/>
      <c r="AJ91" s="46"/>
      <c r="AK91" s="46"/>
      <c r="AL91" s="46"/>
      <c r="AM91" s="46"/>
    </row>
    <row r="92" spans="1:39" ht="39.950000000000003" customHeight="1" x14ac:dyDescent="0.45">
      <c r="A92" s="147"/>
      <c r="B92" s="150"/>
      <c r="C92" s="65">
        <v>89</v>
      </c>
      <c r="D92" s="74" t="s">
        <v>97</v>
      </c>
      <c r="E92" s="103" t="s">
        <v>625</v>
      </c>
      <c r="F92" s="48" t="s">
        <v>92</v>
      </c>
      <c r="G92" s="48" t="s">
        <v>40</v>
      </c>
      <c r="H92" s="94">
        <v>50.27</v>
      </c>
      <c r="I92" s="32">
        <v>1</v>
      </c>
      <c r="J92" s="38">
        <f t="shared" si="2"/>
        <v>1</v>
      </c>
      <c r="K92" s="39" t="str">
        <f t="shared" si="3"/>
        <v>OK</v>
      </c>
      <c r="L92" s="128"/>
      <c r="M92" s="128"/>
      <c r="N92" s="128"/>
      <c r="O92" s="128"/>
      <c r="P92" s="128"/>
      <c r="Q92" s="128"/>
      <c r="R92" s="128"/>
      <c r="S92" s="128"/>
      <c r="T92" s="128"/>
      <c r="U92" s="128"/>
      <c r="V92" s="128"/>
      <c r="W92" s="128"/>
      <c r="X92" s="46"/>
      <c r="Y92" s="46"/>
      <c r="Z92" s="46"/>
      <c r="AA92" s="46"/>
      <c r="AB92" s="46"/>
      <c r="AC92" s="46"/>
      <c r="AD92" s="46"/>
      <c r="AE92" s="46"/>
      <c r="AF92" s="46"/>
      <c r="AG92" s="46"/>
      <c r="AH92" s="46"/>
      <c r="AI92" s="46"/>
      <c r="AJ92" s="46"/>
      <c r="AK92" s="46"/>
      <c r="AL92" s="46"/>
      <c r="AM92" s="46"/>
    </row>
    <row r="93" spans="1:39" ht="39.950000000000003" customHeight="1" x14ac:dyDescent="0.45">
      <c r="A93" s="139">
        <v>2</v>
      </c>
      <c r="B93" s="151" t="s">
        <v>626</v>
      </c>
      <c r="C93" s="67">
        <v>90</v>
      </c>
      <c r="D93" s="78" t="s">
        <v>102</v>
      </c>
      <c r="E93" s="107" t="s">
        <v>627</v>
      </c>
      <c r="F93" s="51" t="s">
        <v>35</v>
      </c>
      <c r="G93" s="51" t="s">
        <v>40</v>
      </c>
      <c r="H93" s="95">
        <v>1.23</v>
      </c>
      <c r="I93" s="32">
        <v>50</v>
      </c>
      <c r="J93" s="38">
        <f t="shared" si="2"/>
        <v>5</v>
      </c>
      <c r="K93" s="39" t="str">
        <f t="shared" si="3"/>
        <v>OK</v>
      </c>
      <c r="L93" s="128"/>
      <c r="M93" s="128"/>
      <c r="N93" s="128"/>
      <c r="O93" s="128"/>
      <c r="P93" s="128"/>
      <c r="Q93" s="128"/>
      <c r="R93" s="128"/>
      <c r="S93" s="128"/>
      <c r="T93" s="128">
        <v>15</v>
      </c>
      <c r="U93" s="128"/>
      <c r="V93" s="128"/>
      <c r="W93" s="128"/>
      <c r="X93" s="46"/>
      <c r="Y93" s="46"/>
      <c r="Z93" s="46"/>
      <c r="AA93" s="46"/>
      <c r="AB93" s="46"/>
      <c r="AC93" s="132">
        <v>30</v>
      </c>
      <c r="AD93" s="46"/>
      <c r="AE93" s="46"/>
      <c r="AF93" s="46"/>
      <c r="AG93" s="46"/>
      <c r="AH93" s="46"/>
      <c r="AI93" s="46"/>
      <c r="AJ93" s="46"/>
      <c r="AK93" s="46"/>
      <c r="AL93" s="46"/>
      <c r="AM93" s="46"/>
    </row>
    <row r="94" spans="1:39" ht="39.950000000000003" customHeight="1" x14ac:dyDescent="0.45">
      <c r="A94" s="140"/>
      <c r="B94" s="152"/>
      <c r="C94" s="67">
        <v>91</v>
      </c>
      <c r="D94" s="78" t="s">
        <v>103</v>
      </c>
      <c r="E94" s="107" t="s">
        <v>628</v>
      </c>
      <c r="F94" s="51" t="s">
        <v>35</v>
      </c>
      <c r="G94" s="51" t="s">
        <v>40</v>
      </c>
      <c r="H94" s="95">
        <v>1.61</v>
      </c>
      <c r="I94" s="32">
        <v>100</v>
      </c>
      <c r="J94" s="38">
        <f t="shared" si="2"/>
        <v>55</v>
      </c>
      <c r="K94" s="39" t="str">
        <f t="shared" si="3"/>
        <v>OK</v>
      </c>
      <c r="L94" s="128"/>
      <c r="M94" s="128"/>
      <c r="N94" s="128"/>
      <c r="O94" s="128"/>
      <c r="P94" s="128"/>
      <c r="Q94" s="128"/>
      <c r="R94" s="128"/>
      <c r="S94" s="128"/>
      <c r="T94" s="128">
        <v>15</v>
      </c>
      <c r="U94" s="128"/>
      <c r="V94" s="128"/>
      <c r="W94" s="128"/>
      <c r="X94" s="46"/>
      <c r="Y94" s="46"/>
      <c r="Z94" s="46"/>
      <c r="AA94" s="46"/>
      <c r="AB94" s="46"/>
      <c r="AC94" s="132">
        <v>30</v>
      </c>
      <c r="AD94" s="46"/>
      <c r="AE94" s="46"/>
      <c r="AF94" s="46"/>
      <c r="AG94" s="46"/>
      <c r="AH94" s="46"/>
      <c r="AI94" s="46"/>
      <c r="AJ94" s="46"/>
      <c r="AK94" s="46"/>
      <c r="AL94" s="46"/>
      <c r="AM94" s="46"/>
    </row>
    <row r="95" spans="1:39" ht="39.950000000000003" customHeight="1" x14ac:dyDescent="0.45">
      <c r="A95" s="140"/>
      <c r="B95" s="152"/>
      <c r="C95" s="67">
        <v>92</v>
      </c>
      <c r="D95" s="78" t="s">
        <v>104</v>
      </c>
      <c r="E95" s="107" t="s">
        <v>629</v>
      </c>
      <c r="F95" s="51" t="s">
        <v>35</v>
      </c>
      <c r="G95" s="51" t="s">
        <v>40</v>
      </c>
      <c r="H95" s="95">
        <v>1.5</v>
      </c>
      <c r="I95" s="32">
        <v>50</v>
      </c>
      <c r="J95" s="38">
        <f t="shared" si="2"/>
        <v>5</v>
      </c>
      <c r="K95" s="39" t="str">
        <f t="shared" si="3"/>
        <v>OK</v>
      </c>
      <c r="L95" s="128"/>
      <c r="M95" s="128"/>
      <c r="N95" s="128"/>
      <c r="O95" s="128"/>
      <c r="P95" s="128"/>
      <c r="Q95" s="128"/>
      <c r="R95" s="128"/>
      <c r="S95" s="128"/>
      <c r="T95" s="128">
        <v>15</v>
      </c>
      <c r="U95" s="128"/>
      <c r="V95" s="128"/>
      <c r="W95" s="128"/>
      <c r="X95" s="46"/>
      <c r="Y95" s="46"/>
      <c r="Z95" s="46"/>
      <c r="AA95" s="46"/>
      <c r="AB95" s="46"/>
      <c r="AC95" s="132">
        <v>30</v>
      </c>
      <c r="AD95" s="46"/>
      <c r="AE95" s="46"/>
      <c r="AF95" s="46"/>
      <c r="AG95" s="46"/>
      <c r="AH95" s="46"/>
      <c r="AI95" s="46"/>
      <c r="AJ95" s="46"/>
      <c r="AK95" s="46"/>
      <c r="AL95" s="46"/>
      <c r="AM95" s="46"/>
    </row>
    <row r="96" spans="1:39" ht="39.950000000000003" customHeight="1" x14ac:dyDescent="0.45">
      <c r="A96" s="140"/>
      <c r="B96" s="152"/>
      <c r="C96" s="67">
        <v>93</v>
      </c>
      <c r="D96" s="78" t="s">
        <v>105</v>
      </c>
      <c r="E96" s="107" t="s">
        <v>630</v>
      </c>
      <c r="F96" s="51" t="s">
        <v>35</v>
      </c>
      <c r="G96" s="51" t="s">
        <v>40</v>
      </c>
      <c r="H96" s="95">
        <v>1.43</v>
      </c>
      <c r="I96" s="32">
        <v>100</v>
      </c>
      <c r="J96" s="38">
        <f t="shared" si="2"/>
        <v>55</v>
      </c>
      <c r="K96" s="39" t="str">
        <f t="shared" si="3"/>
        <v>OK</v>
      </c>
      <c r="L96" s="128"/>
      <c r="M96" s="128"/>
      <c r="N96" s="128"/>
      <c r="O96" s="128"/>
      <c r="P96" s="128"/>
      <c r="Q96" s="128"/>
      <c r="R96" s="128"/>
      <c r="S96" s="128"/>
      <c r="T96" s="128">
        <v>15</v>
      </c>
      <c r="U96" s="128"/>
      <c r="V96" s="128"/>
      <c r="W96" s="128"/>
      <c r="X96" s="46"/>
      <c r="Y96" s="46"/>
      <c r="Z96" s="46"/>
      <c r="AA96" s="46"/>
      <c r="AB96" s="46"/>
      <c r="AC96" s="132">
        <v>30</v>
      </c>
      <c r="AD96" s="46"/>
      <c r="AE96" s="46"/>
      <c r="AF96" s="46"/>
      <c r="AG96" s="46"/>
      <c r="AH96" s="46"/>
      <c r="AI96" s="46"/>
      <c r="AJ96" s="46"/>
      <c r="AK96" s="46"/>
      <c r="AL96" s="46"/>
      <c r="AM96" s="46"/>
    </row>
    <row r="97" spans="1:39" ht="39.950000000000003" customHeight="1" x14ac:dyDescent="0.45">
      <c r="A97" s="140"/>
      <c r="B97" s="152"/>
      <c r="C97" s="67">
        <v>94</v>
      </c>
      <c r="D97" s="78" t="s">
        <v>106</v>
      </c>
      <c r="E97" s="107" t="s">
        <v>631</v>
      </c>
      <c r="F97" s="51" t="s">
        <v>35</v>
      </c>
      <c r="G97" s="51" t="s">
        <v>40</v>
      </c>
      <c r="H97" s="95">
        <v>1.42</v>
      </c>
      <c r="I97" s="32">
        <v>50</v>
      </c>
      <c r="J97" s="38">
        <f t="shared" si="2"/>
        <v>5</v>
      </c>
      <c r="K97" s="39" t="str">
        <f t="shared" si="3"/>
        <v>OK</v>
      </c>
      <c r="L97" s="128"/>
      <c r="M97" s="128"/>
      <c r="N97" s="128"/>
      <c r="O97" s="128"/>
      <c r="P97" s="128"/>
      <c r="Q97" s="128"/>
      <c r="R97" s="128"/>
      <c r="S97" s="128"/>
      <c r="T97" s="128">
        <v>15</v>
      </c>
      <c r="U97" s="128"/>
      <c r="V97" s="128"/>
      <c r="W97" s="128"/>
      <c r="X97" s="46"/>
      <c r="Y97" s="46"/>
      <c r="Z97" s="46"/>
      <c r="AA97" s="46"/>
      <c r="AB97" s="46"/>
      <c r="AC97" s="132">
        <v>30</v>
      </c>
      <c r="AD97" s="46"/>
      <c r="AE97" s="46"/>
      <c r="AF97" s="46"/>
      <c r="AG97" s="46"/>
      <c r="AH97" s="46"/>
      <c r="AI97" s="46"/>
      <c r="AJ97" s="46"/>
      <c r="AK97" s="46"/>
      <c r="AL97" s="46"/>
      <c r="AM97" s="46"/>
    </row>
    <row r="98" spans="1:39" ht="39.950000000000003" customHeight="1" x14ac:dyDescent="0.45">
      <c r="A98" s="140"/>
      <c r="B98" s="152"/>
      <c r="C98" s="67">
        <v>95</v>
      </c>
      <c r="D98" s="78" t="s">
        <v>107</v>
      </c>
      <c r="E98" s="107" t="s">
        <v>632</v>
      </c>
      <c r="F98" s="51" t="s">
        <v>35</v>
      </c>
      <c r="G98" s="51" t="s">
        <v>40</v>
      </c>
      <c r="H98" s="95">
        <v>1</v>
      </c>
      <c r="I98" s="32">
        <v>50</v>
      </c>
      <c r="J98" s="38">
        <f t="shared" si="2"/>
        <v>5</v>
      </c>
      <c r="K98" s="39" t="str">
        <f t="shared" si="3"/>
        <v>OK</v>
      </c>
      <c r="L98" s="128"/>
      <c r="M98" s="128"/>
      <c r="N98" s="128"/>
      <c r="O98" s="128"/>
      <c r="P98" s="128"/>
      <c r="Q98" s="128"/>
      <c r="R98" s="128"/>
      <c r="S98" s="128"/>
      <c r="T98" s="128">
        <v>15</v>
      </c>
      <c r="U98" s="128"/>
      <c r="V98" s="128"/>
      <c r="W98" s="128"/>
      <c r="X98" s="46"/>
      <c r="Y98" s="46"/>
      <c r="Z98" s="46"/>
      <c r="AA98" s="46"/>
      <c r="AB98" s="46"/>
      <c r="AC98" s="132">
        <v>30</v>
      </c>
      <c r="AD98" s="46"/>
      <c r="AE98" s="46"/>
      <c r="AF98" s="46"/>
      <c r="AG98" s="46"/>
      <c r="AH98" s="46"/>
      <c r="AI98" s="46"/>
      <c r="AJ98" s="46"/>
      <c r="AK98" s="46"/>
      <c r="AL98" s="46"/>
      <c r="AM98" s="46"/>
    </row>
    <row r="99" spans="1:39" ht="39.950000000000003" customHeight="1" x14ac:dyDescent="0.45">
      <c r="A99" s="140"/>
      <c r="B99" s="152"/>
      <c r="C99" s="67">
        <v>96</v>
      </c>
      <c r="D99" s="78" t="s">
        <v>108</v>
      </c>
      <c r="E99" s="107" t="s">
        <v>633</v>
      </c>
      <c r="F99" s="51" t="s">
        <v>35</v>
      </c>
      <c r="G99" s="51" t="s">
        <v>40</v>
      </c>
      <c r="H99" s="95">
        <v>1</v>
      </c>
      <c r="I99" s="32">
        <v>50</v>
      </c>
      <c r="J99" s="38">
        <f t="shared" si="2"/>
        <v>5</v>
      </c>
      <c r="K99" s="39" t="str">
        <f t="shared" si="3"/>
        <v>OK</v>
      </c>
      <c r="L99" s="128"/>
      <c r="M99" s="128"/>
      <c r="N99" s="128"/>
      <c r="O99" s="128"/>
      <c r="P99" s="128"/>
      <c r="Q99" s="128"/>
      <c r="R99" s="128"/>
      <c r="S99" s="128"/>
      <c r="T99" s="128">
        <v>15</v>
      </c>
      <c r="U99" s="128"/>
      <c r="V99" s="128"/>
      <c r="W99" s="128"/>
      <c r="X99" s="46"/>
      <c r="Y99" s="46"/>
      <c r="Z99" s="46"/>
      <c r="AA99" s="46"/>
      <c r="AB99" s="46"/>
      <c r="AC99" s="132">
        <v>30</v>
      </c>
      <c r="AD99" s="46"/>
      <c r="AE99" s="46"/>
      <c r="AF99" s="46"/>
      <c r="AG99" s="46"/>
      <c r="AH99" s="46"/>
      <c r="AI99" s="46"/>
      <c r="AJ99" s="46"/>
      <c r="AK99" s="46"/>
      <c r="AL99" s="46"/>
      <c r="AM99" s="46"/>
    </row>
    <row r="100" spans="1:39" ht="39.950000000000003" customHeight="1" x14ac:dyDescent="0.45">
      <c r="A100" s="140"/>
      <c r="B100" s="152"/>
      <c r="C100" s="67">
        <v>97</v>
      </c>
      <c r="D100" s="78" t="s">
        <v>109</v>
      </c>
      <c r="E100" s="107" t="s">
        <v>634</v>
      </c>
      <c r="F100" s="51" t="s">
        <v>35</v>
      </c>
      <c r="G100" s="51" t="s">
        <v>40</v>
      </c>
      <c r="H100" s="95">
        <v>1</v>
      </c>
      <c r="I100" s="32">
        <v>50</v>
      </c>
      <c r="J100" s="38">
        <f t="shared" si="2"/>
        <v>5</v>
      </c>
      <c r="K100" s="39" t="str">
        <f t="shared" si="3"/>
        <v>OK</v>
      </c>
      <c r="L100" s="128"/>
      <c r="M100" s="128"/>
      <c r="N100" s="128"/>
      <c r="O100" s="128"/>
      <c r="P100" s="128"/>
      <c r="Q100" s="128"/>
      <c r="R100" s="128"/>
      <c r="S100" s="128"/>
      <c r="T100" s="128">
        <v>15</v>
      </c>
      <c r="U100" s="128"/>
      <c r="V100" s="128"/>
      <c r="W100" s="128"/>
      <c r="X100" s="46"/>
      <c r="Y100" s="46"/>
      <c r="Z100" s="46"/>
      <c r="AA100" s="46"/>
      <c r="AB100" s="46"/>
      <c r="AC100" s="132">
        <v>30</v>
      </c>
      <c r="AD100" s="46"/>
      <c r="AE100" s="46"/>
      <c r="AF100" s="46"/>
      <c r="AG100" s="46"/>
      <c r="AH100" s="46"/>
      <c r="AI100" s="46"/>
      <c r="AJ100" s="46"/>
      <c r="AK100" s="46"/>
      <c r="AL100" s="46"/>
      <c r="AM100" s="46"/>
    </row>
    <row r="101" spans="1:39" ht="39.950000000000003" customHeight="1" x14ac:dyDescent="0.45">
      <c r="A101" s="140"/>
      <c r="B101" s="152"/>
      <c r="C101" s="67">
        <v>98</v>
      </c>
      <c r="D101" s="78" t="s">
        <v>635</v>
      </c>
      <c r="E101" s="107" t="s">
        <v>636</v>
      </c>
      <c r="F101" s="51" t="s">
        <v>35</v>
      </c>
      <c r="G101" s="51" t="s">
        <v>40</v>
      </c>
      <c r="H101" s="95">
        <v>0.92</v>
      </c>
      <c r="I101" s="32">
        <v>50</v>
      </c>
      <c r="J101" s="38">
        <f t="shared" si="2"/>
        <v>5</v>
      </c>
      <c r="K101" s="39" t="str">
        <f t="shared" si="3"/>
        <v>OK</v>
      </c>
      <c r="L101" s="128"/>
      <c r="M101" s="128"/>
      <c r="N101" s="128"/>
      <c r="O101" s="128"/>
      <c r="P101" s="128"/>
      <c r="Q101" s="128"/>
      <c r="R101" s="128"/>
      <c r="S101" s="128"/>
      <c r="T101" s="128">
        <v>15</v>
      </c>
      <c r="U101" s="128"/>
      <c r="V101" s="128"/>
      <c r="W101" s="128"/>
      <c r="X101" s="46"/>
      <c r="Y101" s="46"/>
      <c r="Z101" s="46"/>
      <c r="AA101" s="46"/>
      <c r="AB101" s="46"/>
      <c r="AC101" s="132">
        <v>30</v>
      </c>
      <c r="AD101" s="46"/>
      <c r="AE101" s="46"/>
      <c r="AF101" s="46"/>
      <c r="AG101" s="46"/>
      <c r="AH101" s="46"/>
      <c r="AI101" s="46"/>
      <c r="AJ101" s="46"/>
      <c r="AK101" s="46"/>
      <c r="AL101" s="46"/>
      <c r="AM101" s="46"/>
    </row>
    <row r="102" spans="1:39" ht="39.950000000000003" customHeight="1" x14ac:dyDescent="0.45">
      <c r="A102" s="140"/>
      <c r="B102" s="152"/>
      <c r="C102" s="67">
        <v>99</v>
      </c>
      <c r="D102" s="78" t="s">
        <v>110</v>
      </c>
      <c r="E102" s="107" t="s">
        <v>637</v>
      </c>
      <c r="F102" s="51" t="s">
        <v>35</v>
      </c>
      <c r="G102" s="51" t="s">
        <v>40</v>
      </c>
      <c r="H102" s="95">
        <v>1</v>
      </c>
      <c r="I102" s="32">
        <v>100</v>
      </c>
      <c r="J102" s="38">
        <f t="shared" si="2"/>
        <v>55</v>
      </c>
      <c r="K102" s="39" t="str">
        <f t="shared" si="3"/>
        <v>OK</v>
      </c>
      <c r="L102" s="128"/>
      <c r="M102" s="128"/>
      <c r="N102" s="128"/>
      <c r="O102" s="128"/>
      <c r="P102" s="128"/>
      <c r="Q102" s="128"/>
      <c r="R102" s="128"/>
      <c r="S102" s="128"/>
      <c r="T102" s="128">
        <v>15</v>
      </c>
      <c r="U102" s="128"/>
      <c r="V102" s="128"/>
      <c r="W102" s="128"/>
      <c r="X102" s="46"/>
      <c r="Y102" s="46"/>
      <c r="Z102" s="46"/>
      <c r="AA102" s="46"/>
      <c r="AB102" s="46"/>
      <c r="AC102" s="132">
        <v>30</v>
      </c>
      <c r="AD102" s="46"/>
      <c r="AE102" s="46"/>
      <c r="AF102" s="46"/>
      <c r="AG102" s="46"/>
      <c r="AH102" s="46"/>
      <c r="AI102" s="46"/>
      <c r="AJ102" s="46"/>
      <c r="AK102" s="46"/>
      <c r="AL102" s="46"/>
      <c r="AM102" s="46"/>
    </row>
    <row r="103" spans="1:39" ht="39.950000000000003" customHeight="1" x14ac:dyDescent="0.45">
      <c r="A103" s="140"/>
      <c r="B103" s="152"/>
      <c r="C103" s="67">
        <v>100</v>
      </c>
      <c r="D103" s="78" t="s">
        <v>111</v>
      </c>
      <c r="E103" s="107" t="s">
        <v>638</v>
      </c>
      <c r="F103" s="51" t="s">
        <v>35</v>
      </c>
      <c r="G103" s="51" t="s">
        <v>40</v>
      </c>
      <c r="H103" s="95">
        <v>1.3</v>
      </c>
      <c r="I103" s="32">
        <v>50</v>
      </c>
      <c r="J103" s="38">
        <f t="shared" si="2"/>
        <v>5</v>
      </c>
      <c r="K103" s="39" t="str">
        <f t="shared" si="3"/>
        <v>OK</v>
      </c>
      <c r="L103" s="128"/>
      <c r="M103" s="128"/>
      <c r="N103" s="128"/>
      <c r="O103" s="128"/>
      <c r="P103" s="128"/>
      <c r="Q103" s="128"/>
      <c r="R103" s="128"/>
      <c r="S103" s="128"/>
      <c r="T103" s="128">
        <v>15</v>
      </c>
      <c r="U103" s="128"/>
      <c r="V103" s="128"/>
      <c r="W103" s="128"/>
      <c r="X103" s="46"/>
      <c r="Y103" s="46"/>
      <c r="Z103" s="46"/>
      <c r="AA103" s="46"/>
      <c r="AB103" s="46"/>
      <c r="AC103" s="132">
        <v>30</v>
      </c>
      <c r="AD103" s="46"/>
      <c r="AE103" s="46"/>
      <c r="AF103" s="46"/>
      <c r="AG103" s="46"/>
      <c r="AH103" s="46"/>
      <c r="AI103" s="46"/>
      <c r="AJ103" s="46"/>
      <c r="AK103" s="46"/>
      <c r="AL103" s="46"/>
      <c r="AM103" s="46"/>
    </row>
    <row r="104" spans="1:39" ht="39.950000000000003" customHeight="1" x14ac:dyDescent="0.45">
      <c r="A104" s="140"/>
      <c r="B104" s="152"/>
      <c r="C104" s="67">
        <v>101</v>
      </c>
      <c r="D104" s="78" t="s">
        <v>639</v>
      </c>
      <c r="E104" s="107" t="s">
        <v>640</v>
      </c>
      <c r="F104" s="51" t="s">
        <v>35</v>
      </c>
      <c r="G104" s="51" t="s">
        <v>40</v>
      </c>
      <c r="H104" s="95">
        <v>0.8</v>
      </c>
      <c r="I104" s="32">
        <v>100</v>
      </c>
      <c r="J104" s="38">
        <f t="shared" si="2"/>
        <v>45</v>
      </c>
      <c r="K104" s="39" t="str">
        <f t="shared" si="3"/>
        <v>OK</v>
      </c>
      <c r="L104" s="128"/>
      <c r="M104" s="128"/>
      <c r="N104" s="128"/>
      <c r="O104" s="128">
        <v>10</v>
      </c>
      <c r="P104" s="128"/>
      <c r="Q104" s="128"/>
      <c r="R104" s="128"/>
      <c r="S104" s="128"/>
      <c r="T104" s="128">
        <v>15</v>
      </c>
      <c r="U104" s="128"/>
      <c r="V104" s="128"/>
      <c r="W104" s="128"/>
      <c r="X104" s="46"/>
      <c r="Y104" s="46"/>
      <c r="Z104" s="46"/>
      <c r="AA104" s="46"/>
      <c r="AB104" s="46"/>
      <c r="AC104" s="132">
        <v>30</v>
      </c>
      <c r="AD104" s="46"/>
      <c r="AE104" s="46"/>
      <c r="AF104" s="46"/>
      <c r="AG104" s="46"/>
      <c r="AH104" s="46"/>
      <c r="AI104" s="46"/>
      <c r="AJ104" s="46"/>
      <c r="AK104" s="46"/>
      <c r="AL104" s="46"/>
      <c r="AM104" s="46"/>
    </row>
    <row r="105" spans="1:39" ht="39.950000000000003" customHeight="1" x14ac:dyDescent="0.45">
      <c r="A105" s="140"/>
      <c r="B105" s="152"/>
      <c r="C105" s="67">
        <v>102</v>
      </c>
      <c r="D105" s="78" t="s">
        <v>112</v>
      </c>
      <c r="E105" s="107" t="s">
        <v>630</v>
      </c>
      <c r="F105" s="51" t="s">
        <v>35</v>
      </c>
      <c r="G105" s="51" t="s">
        <v>40</v>
      </c>
      <c r="H105" s="95">
        <v>1</v>
      </c>
      <c r="I105" s="32">
        <v>50</v>
      </c>
      <c r="J105" s="38">
        <f t="shared" si="2"/>
        <v>0</v>
      </c>
      <c r="K105" s="39" t="str">
        <f t="shared" si="3"/>
        <v>OK</v>
      </c>
      <c r="L105" s="128"/>
      <c r="M105" s="128"/>
      <c r="N105" s="128"/>
      <c r="O105" s="128">
        <v>10</v>
      </c>
      <c r="P105" s="128"/>
      <c r="Q105" s="128"/>
      <c r="R105" s="128"/>
      <c r="S105" s="128"/>
      <c r="T105" s="128">
        <v>15</v>
      </c>
      <c r="U105" s="128"/>
      <c r="V105" s="128"/>
      <c r="W105" s="128"/>
      <c r="X105" s="46"/>
      <c r="Y105" s="46"/>
      <c r="Z105" s="46"/>
      <c r="AA105" s="46"/>
      <c r="AB105" s="46"/>
      <c r="AC105" s="132">
        <v>25</v>
      </c>
      <c r="AD105" s="46"/>
      <c r="AE105" s="46"/>
      <c r="AF105" s="46"/>
      <c r="AG105" s="46"/>
      <c r="AH105" s="46"/>
      <c r="AI105" s="46"/>
      <c r="AJ105" s="46"/>
      <c r="AK105" s="46"/>
      <c r="AL105" s="46"/>
      <c r="AM105" s="46"/>
    </row>
    <row r="106" spans="1:39" ht="39.950000000000003" customHeight="1" x14ac:dyDescent="0.45">
      <c r="A106" s="140"/>
      <c r="B106" s="152"/>
      <c r="C106" s="67">
        <v>103</v>
      </c>
      <c r="D106" s="78" t="s">
        <v>113</v>
      </c>
      <c r="E106" s="107" t="s">
        <v>641</v>
      </c>
      <c r="F106" s="51" t="s">
        <v>35</v>
      </c>
      <c r="G106" s="51" t="s">
        <v>40</v>
      </c>
      <c r="H106" s="95">
        <v>3.76</v>
      </c>
      <c r="I106" s="32">
        <v>5</v>
      </c>
      <c r="J106" s="38">
        <f t="shared" si="2"/>
        <v>3</v>
      </c>
      <c r="K106" s="39" t="str">
        <f t="shared" si="3"/>
        <v>OK</v>
      </c>
      <c r="L106" s="128"/>
      <c r="M106" s="128"/>
      <c r="N106" s="128"/>
      <c r="O106" s="128">
        <v>2</v>
      </c>
      <c r="P106" s="128"/>
      <c r="Q106" s="128"/>
      <c r="R106" s="128"/>
      <c r="S106" s="128"/>
      <c r="T106" s="128"/>
      <c r="U106" s="128"/>
      <c r="V106" s="128"/>
      <c r="W106" s="128"/>
      <c r="X106" s="46"/>
      <c r="Y106" s="46"/>
      <c r="Z106" s="46"/>
      <c r="AA106" s="46"/>
      <c r="AB106" s="46"/>
      <c r="AC106" s="46"/>
      <c r="AD106" s="46"/>
      <c r="AE106" s="46"/>
      <c r="AF106" s="46"/>
      <c r="AG106" s="46"/>
      <c r="AH106" s="46"/>
      <c r="AI106" s="46"/>
      <c r="AJ106" s="46"/>
      <c r="AK106" s="46"/>
      <c r="AL106" s="46"/>
      <c r="AM106" s="46"/>
    </row>
    <row r="107" spans="1:39" ht="39.950000000000003" customHeight="1" x14ac:dyDescent="0.45">
      <c r="A107" s="140"/>
      <c r="B107" s="152"/>
      <c r="C107" s="67">
        <v>104</v>
      </c>
      <c r="D107" s="78" t="s">
        <v>114</v>
      </c>
      <c r="E107" s="107" t="s">
        <v>642</v>
      </c>
      <c r="F107" s="51" t="s">
        <v>35</v>
      </c>
      <c r="G107" s="51" t="s">
        <v>40</v>
      </c>
      <c r="H107" s="95">
        <v>5.93</v>
      </c>
      <c r="I107" s="32">
        <v>10</v>
      </c>
      <c r="J107" s="38">
        <f t="shared" si="2"/>
        <v>8</v>
      </c>
      <c r="K107" s="39" t="str">
        <f t="shared" si="3"/>
        <v>OK</v>
      </c>
      <c r="L107" s="128"/>
      <c r="M107" s="128"/>
      <c r="N107" s="128"/>
      <c r="O107" s="128">
        <v>2</v>
      </c>
      <c r="P107" s="128"/>
      <c r="Q107" s="128"/>
      <c r="R107" s="128"/>
      <c r="S107" s="128"/>
      <c r="T107" s="128"/>
      <c r="U107" s="128"/>
      <c r="V107" s="128"/>
      <c r="W107" s="128"/>
      <c r="X107" s="46"/>
      <c r="Y107" s="46"/>
      <c r="Z107" s="46"/>
      <c r="AA107" s="46"/>
      <c r="AB107" s="46"/>
      <c r="AC107" s="46"/>
      <c r="AD107" s="46"/>
      <c r="AE107" s="46"/>
      <c r="AF107" s="46"/>
      <c r="AG107" s="46"/>
      <c r="AH107" s="46"/>
      <c r="AI107" s="46"/>
      <c r="AJ107" s="46"/>
      <c r="AK107" s="46"/>
      <c r="AL107" s="46"/>
      <c r="AM107" s="46"/>
    </row>
    <row r="108" spans="1:39" ht="39.950000000000003" customHeight="1" x14ac:dyDescent="0.45">
      <c r="A108" s="140"/>
      <c r="B108" s="152"/>
      <c r="C108" s="67">
        <v>105</v>
      </c>
      <c r="D108" s="78" t="s">
        <v>643</v>
      </c>
      <c r="E108" s="107" t="s">
        <v>644</v>
      </c>
      <c r="F108" s="51" t="s">
        <v>115</v>
      </c>
      <c r="G108" s="51" t="s">
        <v>40</v>
      </c>
      <c r="H108" s="95">
        <v>25</v>
      </c>
      <c r="I108" s="32">
        <v>2</v>
      </c>
      <c r="J108" s="38">
        <f t="shared" si="2"/>
        <v>2</v>
      </c>
      <c r="K108" s="39" t="str">
        <f t="shared" si="3"/>
        <v>OK</v>
      </c>
      <c r="L108" s="128"/>
      <c r="M108" s="128"/>
      <c r="N108" s="128"/>
      <c r="O108" s="128"/>
      <c r="P108" s="128"/>
      <c r="Q108" s="128"/>
      <c r="R108" s="128"/>
      <c r="S108" s="128"/>
      <c r="T108" s="128"/>
      <c r="U108" s="128"/>
      <c r="V108" s="128"/>
      <c r="W108" s="128"/>
      <c r="X108" s="46"/>
      <c r="Y108" s="46"/>
      <c r="Z108" s="46"/>
      <c r="AA108" s="46"/>
      <c r="AB108" s="46"/>
      <c r="AC108" s="46"/>
      <c r="AD108" s="46"/>
      <c r="AE108" s="46"/>
      <c r="AF108" s="46"/>
      <c r="AG108" s="46"/>
      <c r="AH108" s="46"/>
      <c r="AI108" s="46"/>
      <c r="AJ108" s="46"/>
      <c r="AK108" s="46"/>
      <c r="AL108" s="46"/>
      <c r="AM108" s="46"/>
    </row>
    <row r="109" spans="1:39" ht="39.950000000000003" customHeight="1" x14ac:dyDescent="0.45">
      <c r="A109" s="140"/>
      <c r="B109" s="152"/>
      <c r="C109" s="67">
        <v>106</v>
      </c>
      <c r="D109" s="78" t="s">
        <v>645</v>
      </c>
      <c r="E109" s="107" t="s">
        <v>646</v>
      </c>
      <c r="F109" s="51" t="s">
        <v>35</v>
      </c>
      <c r="G109" s="51" t="s">
        <v>40</v>
      </c>
      <c r="H109" s="95">
        <v>60</v>
      </c>
      <c r="I109" s="32">
        <v>8</v>
      </c>
      <c r="J109" s="38">
        <f t="shared" si="2"/>
        <v>5</v>
      </c>
      <c r="K109" s="39" t="str">
        <f t="shared" si="3"/>
        <v>OK</v>
      </c>
      <c r="L109" s="128">
        <v>1</v>
      </c>
      <c r="M109" s="128"/>
      <c r="N109" s="128"/>
      <c r="O109" s="128">
        <v>2</v>
      </c>
      <c r="P109" s="128"/>
      <c r="Q109" s="128"/>
      <c r="R109" s="128"/>
      <c r="S109" s="128"/>
      <c r="T109" s="128"/>
      <c r="U109" s="128"/>
      <c r="V109" s="128"/>
      <c r="W109" s="128"/>
      <c r="X109" s="46"/>
      <c r="Y109" s="46"/>
      <c r="Z109" s="46"/>
      <c r="AA109" s="46"/>
      <c r="AB109" s="46"/>
      <c r="AC109" s="46"/>
      <c r="AD109" s="46"/>
      <c r="AE109" s="46"/>
      <c r="AF109" s="46"/>
      <c r="AG109" s="46"/>
      <c r="AH109" s="46"/>
      <c r="AI109" s="46"/>
      <c r="AJ109" s="46"/>
      <c r="AK109" s="46"/>
      <c r="AL109" s="46"/>
      <c r="AM109" s="46"/>
    </row>
    <row r="110" spans="1:39" ht="39.950000000000003" customHeight="1" x14ac:dyDescent="0.45">
      <c r="A110" s="140"/>
      <c r="B110" s="152"/>
      <c r="C110" s="67">
        <v>107</v>
      </c>
      <c r="D110" s="78" t="s">
        <v>647</v>
      </c>
      <c r="E110" s="107" t="s">
        <v>648</v>
      </c>
      <c r="F110" s="51" t="s">
        <v>35</v>
      </c>
      <c r="G110" s="51" t="s">
        <v>40</v>
      </c>
      <c r="H110" s="95">
        <v>7.17</v>
      </c>
      <c r="I110" s="32">
        <v>5</v>
      </c>
      <c r="J110" s="38">
        <f t="shared" si="2"/>
        <v>5</v>
      </c>
      <c r="K110" s="39" t="str">
        <f t="shared" si="3"/>
        <v>OK</v>
      </c>
      <c r="L110" s="128"/>
      <c r="M110" s="128"/>
      <c r="N110" s="128"/>
      <c r="O110" s="128"/>
      <c r="P110" s="128"/>
      <c r="Q110" s="128"/>
      <c r="R110" s="128"/>
      <c r="S110" s="128"/>
      <c r="T110" s="128"/>
      <c r="U110" s="128"/>
      <c r="V110" s="128"/>
      <c r="W110" s="128"/>
      <c r="X110" s="46"/>
      <c r="Y110" s="46"/>
      <c r="Z110" s="46"/>
      <c r="AA110" s="46"/>
      <c r="AB110" s="46"/>
      <c r="AC110" s="46"/>
      <c r="AD110" s="46"/>
      <c r="AE110" s="46"/>
      <c r="AF110" s="46"/>
      <c r="AG110" s="46"/>
      <c r="AH110" s="46"/>
      <c r="AI110" s="46"/>
      <c r="AJ110" s="46"/>
      <c r="AK110" s="46"/>
      <c r="AL110" s="46"/>
      <c r="AM110" s="46"/>
    </row>
    <row r="111" spans="1:39" ht="39.950000000000003" customHeight="1" x14ac:dyDescent="0.45">
      <c r="A111" s="140"/>
      <c r="B111" s="152"/>
      <c r="C111" s="67">
        <v>108</v>
      </c>
      <c r="D111" s="78" t="s">
        <v>116</v>
      </c>
      <c r="E111" s="107" t="s">
        <v>649</v>
      </c>
      <c r="F111" s="51" t="s">
        <v>35</v>
      </c>
      <c r="G111" s="51" t="s">
        <v>40</v>
      </c>
      <c r="H111" s="95">
        <v>1.9</v>
      </c>
      <c r="I111" s="32">
        <v>10</v>
      </c>
      <c r="J111" s="38">
        <f t="shared" si="2"/>
        <v>4</v>
      </c>
      <c r="K111" s="39" t="str">
        <f t="shared" si="3"/>
        <v>OK</v>
      </c>
      <c r="L111" s="128"/>
      <c r="M111" s="128"/>
      <c r="N111" s="128"/>
      <c r="O111" s="128">
        <v>1</v>
      </c>
      <c r="P111" s="128"/>
      <c r="Q111" s="128"/>
      <c r="R111" s="128"/>
      <c r="S111" s="128"/>
      <c r="T111" s="128">
        <v>5</v>
      </c>
      <c r="U111" s="128"/>
      <c r="V111" s="128"/>
      <c r="W111" s="128"/>
      <c r="X111" s="46"/>
      <c r="Y111" s="46"/>
      <c r="Z111" s="46"/>
      <c r="AA111" s="46"/>
      <c r="AB111" s="46"/>
      <c r="AC111" s="46"/>
      <c r="AD111" s="46"/>
      <c r="AE111" s="46"/>
      <c r="AF111" s="46"/>
      <c r="AG111" s="46"/>
      <c r="AH111" s="46"/>
      <c r="AI111" s="46"/>
      <c r="AJ111" s="46"/>
      <c r="AK111" s="46"/>
      <c r="AL111" s="46"/>
      <c r="AM111" s="46"/>
    </row>
    <row r="112" spans="1:39" ht="39.950000000000003" customHeight="1" x14ac:dyDescent="0.45">
      <c r="A112" s="140"/>
      <c r="B112" s="152"/>
      <c r="C112" s="67">
        <v>109</v>
      </c>
      <c r="D112" s="78" t="s">
        <v>117</v>
      </c>
      <c r="E112" s="107" t="s">
        <v>650</v>
      </c>
      <c r="F112" s="51" t="s">
        <v>35</v>
      </c>
      <c r="G112" s="51" t="s">
        <v>40</v>
      </c>
      <c r="H112" s="95">
        <v>3.7</v>
      </c>
      <c r="I112" s="32">
        <v>10</v>
      </c>
      <c r="J112" s="38">
        <f t="shared" si="2"/>
        <v>4</v>
      </c>
      <c r="K112" s="39" t="str">
        <f t="shared" si="3"/>
        <v>OK</v>
      </c>
      <c r="L112" s="128"/>
      <c r="M112" s="128"/>
      <c r="N112" s="128"/>
      <c r="O112" s="128">
        <v>1</v>
      </c>
      <c r="P112" s="128"/>
      <c r="Q112" s="128"/>
      <c r="R112" s="128"/>
      <c r="S112" s="128"/>
      <c r="T112" s="128">
        <v>5</v>
      </c>
      <c r="U112" s="128"/>
      <c r="V112" s="128"/>
      <c r="W112" s="128"/>
      <c r="X112" s="46"/>
      <c r="Y112" s="46"/>
      <c r="Z112" s="46"/>
      <c r="AA112" s="46"/>
      <c r="AB112" s="46"/>
      <c r="AC112" s="46"/>
      <c r="AD112" s="46"/>
      <c r="AE112" s="46"/>
      <c r="AF112" s="46"/>
      <c r="AG112" s="46"/>
      <c r="AH112" s="46"/>
      <c r="AI112" s="46"/>
      <c r="AJ112" s="46"/>
      <c r="AK112" s="46"/>
      <c r="AL112" s="46"/>
      <c r="AM112" s="46"/>
    </row>
    <row r="113" spans="1:39" ht="39.950000000000003" customHeight="1" x14ac:dyDescent="0.45">
      <c r="A113" s="140"/>
      <c r="B113" s="152"/>
      <c r="C113" s="67">
        <v>110</v>
      </c>
      <c r="D113" s="78" t="s">
        <v>118</v>
      </c>
      <c r="E113" s="107" t="s">
        <v>651</v>
      </c>
      <c r="F113" s="51" t="s">
        <v>35</v>
      </c>
      <c r="G113" s="51" t="s">
        <v>40</v>
      </c>
      <c r="H113" s="95">
        <v>6.25</v>
      </c>
      <c r="I113" s="32">
        <v>10</v>
      </c>
      <c r="J113" s="38">
        <f t="shared" si="2"/>
        <v>2</v>
      </c>
      <c r="K113" s="39" t="str">
        <f t="shared" si="3"/>
        <v>OK</v>
      </c>
      <c r="L113" s="128"/>
      <c r="M113" s="128"/>
      <c r="N113" s="128"/>
      <c r="O113" s="128">
        <v>3</v>
      </c>
      <c r="P113" s="128"/>
      <c r="Q113" s="128"/>
      <c r="R113" s="128"/>
      <c r="S113" s="128"/>
      <c r="T113" s="128">
        <v>5</v>
      </c>
      <c r="U113" s="128"/>
      <c r="V113" s="128"/>
      <c r="W113" s="128"/>
      <c r="X113" s="46"/>
      <c r="Y113" s="46"/>
      <c r="Z113" s="46"/>
      <c r="AA113" s="46"/>
      <c r="AB113" s="46"/>
      <c r="AC113" s="46"/>
      <c r="AD113" s="46"/>
      <c r="AE113" s="46"/>
      <c r="AF113" s="46"/>
      <c r="AG113" s="46"/>
      <c r="AH113" s="46"/>
      <c r="AI113" s="46"/>
      <c r="AJ113" s="46"/>
      <c r="AK113" s="46"/>
      <c r="AL113" s="46"/>
      <c r="AM113" s="46"/>
    </row>
    <row r="114" spans="1:39" ht="39.950000000000003" customHeight="1" x14ac:dyDescent="0.45">
      <c r="A114" s="140"/>
      <c r="B114" s="152"/>
      <c r="C114" s="67">
        <v>111</v>
      </c>
      <c r="D114" s="78" t="s">
        <v>119</v>
      </c>
      <c r="E114" s="108" t="s">
        <v>652</v>
      </c>
      <c r="F114" s="51" t="s">
        <v>35</v>
      </c>
      <c r="G114" s="51" t="s">
        <v>40</v>
      </c>
      <c r="H114" s="95">
        <v>2.73</v>
      </c>
      <c r="I114" s="32">
        <v>50</v>
      </c>
      <c r="J114" s="38">
        <f t="shared" si="2"/>
        <v>38</v>
      </c>
      <c r="K114" s="39" t="str">
        <f t="shared" si="3"/>
        <v>OK</v>
      </c>
      <c r="L114" s="128"/>
      <c r="M114" s="128"/>
      <c r="N114" s="128"/>
      <c r="O114" s="128">
        <v>2</v>
      </c>
      <c r="P114" s="128"/>
      <c r="Q114" s="128"/>
      <c r="R114" s="128"/>
      <c r="S114" s="128"/>
      <c r="T114" s="128">
        <v>10</v>
      </c>
      <c r="U114" s="128"/>
      <c r="V114" s="128"/>
      <c r="W114" s="128"/>
      <c r="X114" s="46"/>
      <c r="Y114" s="46"/>
      <c r="Z114" s="46"/>
      <c r="AA114" s="46"/>
      <c r="AB114" s="46"/>
      <c r="AC114" s="46"/>
      <c r="AD114" s="46"/>
      <c r="AE114" s="46"/>
      <c r="AF114" s="46"/>
      <c r="AG114" s="46"/>
      <c r="AH114" s="46"/>
      <c r="AI114" s="46"/>
      <c r="AJ114" s="46"/>
      <c r="AK114" s="46"/>
      <c r="AL114" s="46"/>
      <c r="AM114" s="46"/>
    </row>
    <row r="115" spans="1:39" ht="39.950000000000003" customHeight="1" x14ac:dyDescent="0.45">
      <c r="A115" s="140"/>
      <c r="B115" s="152"/>
      <c r="C115" s="67">
        <v>112</v>
      </c>
      <c r="D115" s="78" t="s">
        <v>120</v>
      </c>
      <c r="E115" s="107" t="s">
        <v>653</v>
      </c>
      <c r="F115" s="51" t="s">
        <v>35</v>
      </c>
      <c r="G115" s="51" t="s">
        <v>40</v>
      </c>
      <c r="H115" s="95">
        <v>2.96</v>
      </c>
      <c r="I115" s="32">
        <v>50</v>
      </c>
      <c r="J115" s="38">
        <f t="shared" si="2"/>
        <v>38</v>
      </c>
      <c r="K115" s="39" t="str">
        <f t="shared" si="3"/>
        <v>OK</v>
      </c>
      <c r="L115" s="128"/>
      <c r="M115" s="128"/>
      <c r="N115" s="128"/>
      <c r="O115" s="128">
        <v>2</v>
      </c>
      <c r="P115" s="128"/>
      <c r="Q115" s="128"/>
      <c r="R115" s="128"/>
      <c r="S115" s="128"/>
      <c r="T115" s="128">
        <v>10</v>
      </c>
      <c r="U115" s="128"/>
      <c r="V115" s="128"/>
      <c r="W115" s="128"/>
      <c r="X115" s="46"/>
      <c r="Y115" s="46"/>
      <c r="Z115" s="46"/>
      <c r="AA115" s="46"/>
      <c r="AB115" s="46"/>
      <c r="AC115" s="46"/>
      <c r="AD115" s="46"/>
      <c r="AE115" s="46"/>
      <c r="AF115" s="46"/>
      <c r="AG115" s="46"/>
      <c r="AH115" s="46"/>
      <c r="AI115" s="46"/>
      <c r="AJ115" s="46"/>
      <c r="AK115" s="46"/>
      <c r="AL115" s="46"/>
      <c r="AM115" s="46"/>
    </row>
    <row r="116" spans="1:39" ht="39.950000000000003" customHeight="1" x14ac:dyDescent="0.45">
      <c r="A116" s="140"/>
      <c r="B116" s="152"/>
      <c r="C116" s="67">
        <v>113</v>
      </c>
      <c r="D116" s="78" t="s">
        <v>121</v>
      </c>
      <c r="E116" s="107" t="s">
        <v>654</v>
      </c>
      <c r="F116" s="51" t="s">
        <v>35</v>
      </c>
      <c r="G116" s="51" t="s">
        <v>40</v>
      </c>
      <c r="H116" s="95">
        <v>7.3</v>
      </c>
      <c r="I116" s="32">
        <v>5</v>
      </c>
      <c r="J116" s="38">
        <f t="shared" si="2"/>
        <v>5</v>
      </c>
      <c r="K116" s="39" t="str">
        <f t="shared" si="3"/>
        <v>OK</v>
      </c>
      <c r="L116" s="128"/>
      <c r="M116" s="128"/>
      <c r="N116" s="128"/>
      <c r="O116" s="128"/>
      <c r="P116" s="128"/>
      <c r="Q116" s="128"/>
      <c r="R116" s="128"/>
      <c r="S116" s="128"/>
      <c r="T116" s="128"/>
      <c r="U116" s="128"/>
      <c r="V116" s="128"/>
      <c r="W116" s="128"/>
      <c r="X116" s="46"/>
      <c r="Y116" s="46"/>
      <c r="Z116" s="46"/>
      <c r="AA116" s="46"/>
      <c r="AB116" s="46"/>
      <c r="AC116" s="46"/>
      <c r="AD116" s="46"/>
      <c r="AE116" s="46"/>
      <c r="AF116" s="46"/>
      <c r="AG116" s="46"/>
      <c r="AH116" s="46"/>
      <c r="AI116" s="46"/>
      <c r="AJ116" s="46"/>
      <c r="AK116" s="46"/>
      <c r="AL116" s="46"/>
      <c r="AM116" s="46"/>
    </row>
    <row r="117" spans="1:39" ht="39.950000000000003" customHeight="1" x14ac:dyDescent="0.45">
      <c r="A117" s="140"/>
      <c r="B117" s="152"/>
      <c r="C117" s="67">
        <v>114</v>
      </c>
      <c r="D117" s="78" t="s">
        <v>122</v>
      </c>
      <c r="E117" s="107" t="s">
        <v>655</v>
      </c>
      <c r="F117" s="51" t="s">
        <v>35</v>
      </c>
      <c r="G117" s="51" t="s">
        <v>40</v>
      </c>
      <c r="H117" s="95">
        <v>9</v>
      </c>
      <c r="I117" s="32">
        <v>10</v>
      </c>
      <c r="J117" s="38">
        <f t="shared" si="2"/>
        <v>5</v>
      </c>
      <c r="K117" s="39" t="str">
        <f t="shared" si="3"/>
        <v>OK</v>
      </c>
      <c r="L117" s="128"/>
      <c r="M117" s="128"/>
      <c r="N117" s="128"/>
      <c r="O117" s="128">
        <v>5</v>
      </c>
      <c r="P117" s="128"/>
      <c r="Q117" s="128"/>
      <c r="R117" s="128"/>
      <c r="S117" s="128"/>
      <c r="T117" s="128"/>
      <c r="U117" s="128"/>
      <c r="V117" s="128"/>
      <c r="W117" s="128"/>
      <c r="X117" s="46"/>
      <c r="Y117" s="46"/>
      <c r="Z117" s="46"/>
      <c r="AA117" s="46"/>
      <c r="AB117" s="46"/>
      <c r="AC117" s="46"/>
      <c r="AD117" s="46"/>
      <c r="AE117" s="46"/>
      <c r="AF117" s="46"/>
      <c r="AG117" s="46"/>
      <c r="AH117" s="46"/>
      <c r="AI117" s="46"/>
      <c r="AJ117" s="46"/>
      <c r="AK117" s="46"/>
      <c r="AL117" s="46"/>
      <c r="AM117" s="46"/>
    </row>
    <row r="118" spans="1:39" ht="39.950000000000003" customHeight="1" x14ac:dyDescent="0.45">
      <c r="A118" s="140"/>
      <c r="B118" s="152"/>
      <c r="C118" s="67">
        <v>115</v>
      </c>
      <c r="D118" s="78" t="s">
        <v>471</v>
      </c>
      <c r="E118" s="107" t="s">
        <v>656</v>
      </c>
      <c r="F118" s="51" t="s">
        <v>35</v>
      </c>
      <c r="G118" s="51" t="s">
        <v>40</v>
      </c>
      <c r="H118" s="95">
        <v>3.14</v>
      </c>
      <c r="I118" s="32">
        <v>10</v>
      </c>
      <c r="J118" s="38">
        <f t="shared" si="2"/>
        <v>8</v>
      </c>
      <c r="K118" s="39" t="str">
        <f t="shared" si="3"/>
        <v>OK</v>
      </c>
      <c r="L118" s="128"/>
      <c r="M118" s="128"/>
      <c r="N118" s="128"/>
      <c r="O118" s="128">
        <v>2</v>
      </c>
      <c r="P118" s="128"/>
      <c r="Q118" s="128"/>
      <c r="R118" s="128"/>
      <c r="S118" s="128"/>
      <c r="T118" s="128"/>
      <c r="U118" s="128"/>
      <c r="V118" s="128"/>
      <c r="W118" s="128"/>
      <c r="X118" s="46"/>
      <c r="Y118" s="46"/>
      <c r="Z118" s="46"/>
      <c r="AA118" s="46"/>
      <c r="AB118" s="46"/>
      <c r="AC118" s="46"/>
      <c r="AD118" s="46"/>
      <c r="AE118" s="46"/>
      <c r="AF118" s="46"/>
      <c r="AG118" s="46"/>
      <c r="AH118" s="46"/>
      <c r="AI118" s="46"/>
      <c r="AJ118" s="46"/>
      <c r="AK118" s="46"/>
      <c r="AL118" s="46"/>
      <c r="AM118" s="46"/>
    </row>
    <row r="119" spans="1:39" ht="39.950000000000003" customHeight="1" x14ac:dyDescent="0.45">
      <c r="A119" s="140"/>
      <c r="B119" s="152"/>
      <c r="C119" s="67">
        <v>116</v>
      </c>
      <c r="D119" s="78" t="s">
        <v>123</v>
      </c>
      <c r="E119" s="107" t="s">
        <v>657</v>
      </c>
      <c r="F119" s="51" t="s">
        <v>124</v>
      </c>
      <c r="G119" s="51" t="s">
        <v>40</v>
      </c>
      <c r="H119" s="95">
        <v>9</v>
      </c>
      <c r="I119" s="32">
        <v>10</v>
      </c>
      <c r="J119" s="38">
        <f t="shared" si="2"/>
        <v>3</v>
      </c>
      <c r="K119" s="39" t="str">
        <f t="shared" si="3"/>
        <v>OK</v>
      </c>
      <c r="L119" s="128"/>
      <c r="M119" s="128"/>
      <c r="N119" s="128"/>
      <c r="O119" s="128">
        <v>2</v>
      </c>
      <c r="P119" s="128"/>
      <c r="Q119" s="128"/>
      <c r="R119" s="128"/>
      <c r="S119" s="128"/>
      <c r="T119" s="128"/>
      <c r="U119" s="128"/>
      <c r="V119" s="128"/>
      <c r="W119" s="128"/>
      <c r="X119" s="132">
        <v>5</v>
      </c>
      <c r="Y119" s="46"/>
      <c r="Z119" s="46"/>
      <c r="AA119" s="46"/>
      <c r="AB119" s="46"/>
      <c r="AC119" s="46"/>
      <c r="AD119" s="46"/>
      <c r="AE119" s="46"/>
      <c r="AF119" s="46"/>
      <c r="AG119" s="46"/>
      <c r="AH119" s="46"/>
      <c r="AI119" s="46"/>
      <c r="AJ119" s="46"/>
      <c r="AK119" s="46"/>
      <c r="AL119" s="46"/>
      <c r="AM119" s="46"/>
    </row>
    <row r="120" spans="1:39" ht="39.950000000000003" customHeight="1" x14ac:dyDescent="0.45">
      <c r="A120" s="140"/>
      <c r="B120" s="152"/>
      <c r="C120" s="67">
        <v>117</v>
      </c>
      <c r="D120" s="78" t="s">
        <v>125</v>
      </c>
      <c r="E120" s="107" t="s">
        <v>658</v>
      </c>
      <c r="F120" s="51" t="s">
        <v>35</v>
      </c>
      <c r="G120" s="51" t="s">
        <v>40</v>
      </c>
      <c r="H120" s="95">
        <v>9</v>
      </c>
      <c r="I120" s="32">
        <v>4</v>
      </c>
      <c r="J120" s="38">
        <f t="shared" si="2"/>
        <v>4</v>
      </c>
      <c r="K120" s="39" t="str">
        <f t="shared" si="3"/>
        <v>OK</v>
      </c>
      <c r="L120" s="128"/>
      <c r="M120" s="128"/>
      <c r="N120" s="128"/>
      <c r="O120" s="128"/>
      <c r="P120" s="128"/>
      <c r="Q120" s="128"/>
      <c r="R120" s="128"/>
      <c r="S120" s="128"/>
      <c r="T120" s="128"/>
      <c r="U120" s="128"/>
      <c r="V120" s="128"/>
      <c r="W120" s="128"/>
      <c r="X120" s="46"/>
      <c r="Y120" s="46"/>
      <c r="Z120" s="46"/>
      <c r="AA120" s="46"/>
      <c r="AB120" s="46"/>
      <c r="AC120" s="46"/>
      <c r="AD120" s="46"/>
      <c r="AE120" s="46"/>
      <c r="AF120" s="46"/>
      <c r="AG120" s="46"/>
      <c r="AH120" s="46"/>
      <c r="AI120" s="46"/>
      <c r="AJ120" s="46"/>
      <c r="AK120" s="46"/>
      <c r="AL120" s="46"/>
      <c r="AM120" s="46"/>
    </row>
    <row r="121" spans="1:39" ht="39.950000000000003" customHeight="1" x14ac:dyDescent="0.45">
      <c r="A121" s="140"/>
      <c r="B121" s="152"/>
      <c r="C121" s="67">
        <v>118</v>
      </c>
      <c r="D121" s="78" t="s">
        <v>126</v>
      </c>
      <c r="E121" s="107" t="s">
        <v>659</v>
      </c>
      <c r="F121" s="51" t="s">
        <v>35</v>
      </c>
      <c r="G121" s="51" t="s">
        <v>40</v>
      </c>
      <c r="H121" s="95">
        <v>55</v>
      </c>
      <c r="I121" s="32">
        <v>8</v>
      </c>
      <c r="J121" s="38">
        <f t="shared" si="2"/>
        <v>7</v>
      </c>
      <c r="K121" s="39" t="str">
        <f t="shared" si="3"/>
        <v>OK</v>
      </c>
      <c r="L121" s="128">
        <v>1</v>
      </c>
      <c r="M121" s="128"/>
      <c r="N121" s="128"/>
      <c r="O121" s="128"/>
      <c r="P121" s="128"/>
      <c r="Q121" s="128"/>
      <c r="R121" s="128"/>
      <c r="S121" s="128"/>
      <c r="T121" s="128"/>
      <c r="U121" s="128"/>
      <c r="V121" s="128"/>
      <c r="W121" s="128"/>
      <c r="X121" s="46"/>
      <c r="Y121" s="46"/>
      <c r="Z121" s="46"/>
      <c r="AA121" s="46"/>
      <c r="AB121" s="46"/>
      <c r="AC121" s="46"/>
      <c r="AD121" s="46"/>
      <c r="AE121" s="46"/>
      <c r="AF121" s="46"/>
      <c r="AG121" s="46"/>
      <c r="AH121" s="46"/>
      <c r="AI121" s="46"/>
      <c r="AJ121" s="46"/>
      <c r="AK121" s="46"/>
      <c r="AL121" s="46"/>
      <c r="AM121" s="46"/>
    </row>
    <row r="122" spans="1:39" ht="39.950000000000003" customHeight="1" x14ac:dyDescent="0.45">
      <c r="A122" s="140"/>
      <c r="B122" s="152"/>
      <c r="C122" s="67">
        <v>119</v>
      </c>
      <c r="D122" s="78" t="s">
        <v>127</v>
      </c>
      <c r="E122" s="107" t="s">
        <v>658</v>
      </c>
      <c r="F122" s="51" t="s">
        <v>35</v>
      </c>
      <c r="G122" s="51" t="s">
        <v>40</v>
      </c>
      <c r="H122" s="95">
        <v>12.57</v>
      </c>
      <c r="I122" s="32">
        <v>5</v>
      </c>
      <c r="J122" s="38">
        <f t="shared" si="2"/>
        <v>5</v>
      </c>
      <c r="K122" s="39" t="str">
        <f t="shared" si="3"/>
        <v>OK</v>
      </c>
      <c r="L122" s="128"/>
      <c r="M122" s="128"/>
      <c r="N122" s="128"/>
      <c r="O122" s="128"/>
      <c r="P122" s="128"/>
      <c r="Q122" s="128"/>
      <c r="R122" s="128"/>
      <c r="S122" s="128"/>
      <c r="T122" s="128"/>
      <c r="U122" s="128"/>
      <c r="V122" s="128"/>
      <c r="W122" s="128"/>
      <c r="X122" s="46"/>
      <c r="Y122" s="46"/>
      <c r="Z122" s="46"/>
      <c r="AA122" s="46"/>
      <c r="AB122" s="46"/>
      <c r="AC122" s="46"/>
      <c r="AD122" s="46"/>
      <c r="AE122" s="46"/>
      <c r="AF122" s="46"/>
      <c r="AG122" s="46"/>
      <c r="AH122" s="46"/>
      <c r="AI122" s="46"/>
      <c r="AJ122" s="46"/>
      <c r="AK122" s="46"/>
      <c r="AL122" s="46"/>
      <c r="AM122" s="46"/>
    </row>
    <row r="123" spans="1:39" ht="39.950000000000003" customHeight="1" x14ac:dyDescent="0.45">
      <c r="A123" s="140"/>
      <c r="B123" s="152"/>
      <c r="C123" s="67">
        <v>120</v>
      </c>
      <c r="D123" s="78" t="s">
        <v>427</v>
      </c>
      <c r="E123" s="107" t="s">
        <v>660</v>
      </c>
      <c r="F123" s="51" t="s">
        <v>428</v>
      </c>
      <c r="G123" s="51" t="s">
        <v>40</v>
      </c>
      <c r="H123" s="95">
        <v>4.34</v>
      </c>
      <c r="I123" s="32">
        <v>30</v>
      </c>
      <c r="J123" s="38">
        <f t="shared" si="2"/>
        <v>30</v>
      </c>
      <c r="K123" s="39" t="str">
        <f t="shared" si="3"/>
        <v>OK</v>
      </c>
      <c r="L123" s="128"/>
      <c r="M123" s="128"/>
      <c r="N123" s="128"/>
      <c r="O123" s="128"/>
      <c r="P123" s="128"/>
      <c r="Q123" s="128"/>
      <c r="R123" s="128"/>
      <c r="S123" s="128"/>
      <c r="T123" s="128"/>
      <c r="U123" s="128"/>
      <c r="V123" s="128"/>
      <c r="W123" s="128"/>
      <c r="X123" s="46"/>
      <c r="Y123" s="46"/>
      <c r="Z123" s="46"/>
      <c r="AA123" s="46"/>
      <c r="AB123" s="46"/>
      <c r="AC123" s="46"/>
      <c r="AD123" s="46"/>
      <c r="AE123" s="46"/>
      <c r="AF123" s="46"/>
      <c r="AG123" s="46"/>
      <c r="AH123" s="46"/>
      <c r="AI123" s="46"/>
      <c r="AJ123" s="46"/>
      <c r="AK123" s="46"/>
      <c r="AL123" s="46"/>
      <c r="AM123" s="46"/>
    </row>
    <row r="124" spans="1:39" ht="39.950000000000003" customHeight="1" x14ac:dyDescent="0.45">
      <c r="A124" s="140"/>
      <c r="B124" s="152"/>
      <c r="C124" s="67">
        <v>121</v>
      </c>
      <c r="D124" s="78" t="s">
        <v>128</v>
      </c>
      <c r="E124" s="107" t="s">
        <v>661</v>
      </c>
      <c r="F124" s="51" t="s">
        <v>115</v>
      </c>
      <c r="G124" s="51" t="s">
        <v>40</v>
      </c>
      <c r="H124" s="95">
        <v>50</v>
      </c>
      <c r="I124" s="32">
        <v>2</v>
      </c>
      <c r="J124" s="38">
        <f t="shared" si="2"/>
        <v>2</v>
      </c>
      <c r="K124" s="39" t="str">
        <f t="shared" si="3"/>
        <v>OK</v>
      </c>
      <c r="L124" s="128"/>
      <c r="M124" s="128"/>
      <c r="N124" s="128"/>
      <c r="O124" s="128"/>
      <c r="P124" s="128"/>
      <c r="Q124" s="128"/>
      <c r="R124" s="128"/>
      <c r="S124" s="128"/>
      <c r="T124" s="128"/>
      <c r="U124" s="128"/>
      <c r="V124" s="128"/>
      <c r="W124" s="128"/>
      <c r="X124" s="46"/>
      <c r="Y124" s="46"/>
      <c r="Z124" s="46"/>
      <c r="AA124" s="46"/>
      <c r="AB124" s="46"/>
      <c r="AC124" s="46"/>
      <c r="AD124" s="46"/>
      <c r="AE124" s="46"/>
      <c r="AF124" s="46"/>
      <c r="AG124" s="46"/>
      <c r="AH124" s="46"/>
      <c r="AI124" s="46"/>
      <c r="AJ124" s="46"/>
      <c r="AK124" s="46"/>
      <c r="AL124" s="46"/>
      <c r="AM124" s="46"/>
    </row>
    <row r="125" spans="1:39" ht="39.950000000000003" customHeight="1" x14ac:dyDescent="0.45">
      <c r="A125" s="140"/>
      <c r="B125" s="152"/>
      <c r="C125" s="67">
        <v>122</v>
      </c>
      <c r="D125" s="78" t="s">
        <v>662</v>
      </c>
      <c r="E125" s="107" t="s">
        <v>663</v>
      </c>
      <c r="F125" s="51" t="s">
        <v>129</v>
      </c>
      <c r="G125" s="51" t="s">
        <v>40</v>
      </c>
      <c r="H125" s="95">
        <v>150</v>
      </c>
      <c r="I125" s="32">
        <v>2</v>
      </c>
      <c r="J125" s="38">
        <f t="shared" si="2"/>
        <v>2</v>
      </c>
      <c r="K125" s="39" t="str">
        <f t="shared" si="3"/>
        <v>OK</v>
      </c>
      <c r="L125" s="128"/>
      <c r="M125" s="128"/>
      <c r="N125" s="128"/>
      <c r="O125" s="128"/>
      <c r="P125" s="128"/>
      <c r="Q125" s="128"/>
      <c r="R125" s="128"/>
      <c r="S125" s="128"/>
      <c r="T125" s="128"/>
      <c r="U125" s="128"/>
      <c r="V125" s="128"/>
      <c r="W125" s="128"/>
      <c r="X125" s="46"/>
      <c r="Y125" s="46"/>
      <c r="Z125" s="46"/>
      <c r="AA125" s="46"/>
      <c r="AB125" s="46"/>
      <c r="AC125" s="46"/>
      <c r="AD125" s="46"/>
      <c r="AE125" s="46"/>
      <c r="AF125" s="46"/>
      <c r="AG125" s="46"/>
      <c r="AH125" s="46"/>
      <c r="AI125" s="46"/>
      <c r="AJ125" s="46"/>
      <c r="AK125" s="46"/>
      <c r="AL125" s="46"/>
      <c r="AM125" s="46"/>
    </row>
    <row r="126" spans="1:39" ht="39.950000000000003" customHeight="1" x14ac:dyDescent="0.45">
      <c r="A126" s="140"/>
      <c r="B126" s="152"/>
      <c r="C126" s="67">
        <v>123</v>
      </c>
      <c r="D126" s="78" t="s">
        <v>664</v>
      </c>
      <c r="E126" s="107" t="s">
        <v>665</v>
      </c>
      <c r="F126" s="51" t="s">
        <v>129</v>
      </c>
      <c r="G126" s="51" t="s">
        <v>40</v>
      </c>
      <c r="H126" s="95">
        <v>50</v>
      </c>
      <c r="I126" s="32"/>
      <c r="J126" s="38">
        <f t="shared" si="2"/>
        <v>0</v>
      </c>
      <c r="K126" s="39" t="str">
        <f t="shared" si="3"/>
        <v>OK</v>
      </c>
      <c r="L126" s="128"/>
      <c r="M126" s="128"/>
      <c r="N126" s="128"/>
      <c r="O126" s="128"/>
      <c r="P126" s="128"/>
      <c r="Q126" s="128"/>
      <c r="R126" s="128"/>
      <c r="S126" s="128"/>
      <c r="T126" s="128"/>
      <c r="U126" s="128"/>
      <c r="V126" s="128"/>
      <c r="W126" s="128"/>
      <c r="X126" s="46"/>
      <c r="Y126" s="46"/>
      <c r="Z126" s="46"/>
      <c r="AA126" s="46"/>
      <c r="AB126" s="46"/>
      <c r="AC126" s="46"/>
      <c r="AD126" s="46"/>
      <c r="AE126" s="46"/>
      <c r="AF126" s="46"/>
      <c r="AG126" s="46"/>
      <c r="AH126" s="46"/>
      <c r="AI126" s="46"/>
      <c r="AJ126" s="46"/>
      <c r="AK126" s="46"/>
      <c r="AL126" s="46"/>
      <c r="AM126" s="46"/>
    </row>
    <row r="127" spans="1:39" ht="39.950000000000003" customHeight="1" x14ac:dyDescent="0.45">
      <c r="A127" s="140"/>
      <c r="B127" s="152"/>
      <c r="C127" s="67">
        <v>124</v>
      </c>
      <c r="D127" s="78" t="s">
        <v>666</v>
      </c>
      <c r="E127" s="107" t="s">
        <v>667</v>
      </c>
      <c r="F127" s="51" t="s">
        <v>129</v>
      </c>
      <c r="G127" s="51" t="s">
        <v>40</v>
      </c>
      <c r="H127" s="95">
        <v>150</v>
      </c>
      <c r="I127" s="32">
        <v>25</v>
      </c>
      <c r="J127" s="38">
        <f t="shared" si="2"/>
        <v>14</v>
      </c>
      <c r="K127" s="39" t="str">
        <f t="shared" si="3"/>
        <v>OK</v>
      </c>
      <c r="L127" s="128">
        <v>2</v>
      </c>
      <c r="M127" s="128"/>
      <c r="N127" s="128"/>
      <c r="O127" s="128">
        <v>2</v>
      </c>
      <c r="P127" s="128"/>
      <c r="Q127" s="128"/>
      <c r="R127" s="128"/>
      <c r="S127" s="128"/>
      <c r="T127" s="128"/>
      <c r="U127" s="128"/>
      <c r="V127" s="128">
        <v>7</v>
      </c>
      <c r="W127" s="128"/>
      <c r="X127" s="46"/>
      <c r="Y127" s="46"/>
      <c r="Z127" s="46"/>
      <c r="AA127" s="46"/>
      <c r="AB127" s="46"/>
      <c r="AC127" s="46"/>
      <c r="AD127" s="46"/>
      <c r="AE127" s="46"/>
      <c r="AF127" s="46"/>
      <c r="AG127" s="46"/>
      <c r="AH127" s="46"/>
      <c r="AI127" s="46"/>
      <c r="AJ127" s="46"/>
      <c r="AK127" s="46"/>
      <c r="AL127" s="46"/>
      <c r="AM127" s="46"/>
    </row>
    <row r="128" spans="1:39" ht="39.950000000000003" customHeight="1" x14ac:dyDescent="0.45">
      <c r="A128" s="140"/>
      <c r="B128" s="152"/>
      <c r="C128" s="67">
        <v>125</v>
      </c>
      <c r="D128" s="78" t="s">
        <v>130</v>
      </c>
      <c r="E128" s="107" t="s">
        <v>668</v>
      </c>
      <c r="F128" s="51" t="s">
        <v>131</v>
      </c>
      <c r="G128" s="51" t="s">
        <v>40</v>
      </c>
      <c r="H128" s="95">
        <v>36.68</v>
      </c>
      <c r="I128" s="32">
        <v>5</v>
      </c>
      <c r="J128" s="38">
        <f t="shared" si="2"/>
        <v>5</v>
      </c>
      <c r="K128" s="39" t="str">
        <f t="shared" si="3"/>
        <v>OK</v>
      </c>
      <c r="L128" s="128"/>
      <c r="M128" s="128"/>
      <c r="N128" s="128"/>
      <c r="O128" s="128"/>
      <c r="P128" s="128"/>
      <c r="Q128" s="128"/>
      <c r="R128" s="128"/>
      <c r="S128" s="128"/>
      <c r="T128" s="128"/>
      <c r="U128" s="128"/>
      <c r="V128" s="128"/>
      <c r="W128" s="128"/>
      <c r="X128" s="46"/>
      <c r="Y128" s="46"/>
      <c r="Z128" s="46"/>
      <c r="AA128" s="46"/>
      <c r="AB128" s="46"/>
      <c r="AC128" s="46"/>
      <c r="AD128" s="46"/>
      <c r="AE128" s="46"/>
      <c r="AF128" s="46"/>
      <c r="AG128" s="46"/>
      <c r="AH128" s="46"/>
      <c r="AI128" s="46"/>
      <c r="AJ128" s="46"/>
      <c r="AK128" s="46"/>
      <c r="AL128" s="46"/>
      <c r="AM128" s="46"/>
    </row>
    <row r="129" spans="1:39" ht="39.950000000000003" customHeight="1" x14ac:dyDescent="0.45">
      <c r="A129" s="140"/>
      <c r="B129" s="152"/>
      <c r="C129" s="67">
        <v>126</v>
      </c>
      <c r="D129" s="78" t="s">
        <v>669</v>
      </c>
      <c r="E129" s="107" t="s">
        <v>646</v>
      </c>
      <c r="F129" s="51" t="s">
        <v>129</v>
      </c>
      <c r="G129" s="51" t="s">
        <v>40</v>
      </c>
      <c r="H129" s="95">
        <v>152</v>
      </c>
      <c r="I129" s="32">
        <v>10</v>
      </c>
      <c r="J129" s="38">
        <f t="shared" si="2"/>
        <v>9</v>
      </c>
      <c r="K129" s="39" t="str">
        <f t="shared" si="3"/>
        <v>OK</v>
      </c>
      <c r="L129" s="128"/>
      <c r="M129" s="128"/>
      <c r="N129" s="128"/>
      <c r="O129" s="128">
        <v>1</v>
      </c>
      <c r="P129" s="128"/>
      <c r="Q129" s="128"/>
      <c r="R129" s="128"/>
      <c r="S129" s="128"/>
      <c r="T129" s="128"/>
      <c r="U129" s="128"/>
      <c r="V129" s="128"/>
      <c r="W129" s="128"/>
      <c r="X129" s="46"/>
      <c r="Y129" s="46"/>
      <c r="Z129" s="46"/>
      <c r="AA129" s="46"/>
      <c r="AB129" s="46"/>
      <c r="AC129" s="46"/>
      <c r="AD129" s="46"/>
      <c r="AE129" s="46"/>
      <c r="AF129" s="46"/>
      <c r="AG129" s="46"/>
      <c r="AH129" s="46"/>
      <c r="AI129" s="46"/>
      <c r="AJ129" s="46"/>
      <c r="AK129" s="46"/>
      <c r="AL129" s="46"/>
      <c r="AM129" s="46"/>
    </row>
    <row r="130" spans="1:39" ht="39.950000000000003" customHeight="1" x14ac:dyDescent="0.45">
      <c r="A130" s="140"/>
      <c r="B130" s="152"/>
      <c r="C130" s="67">
        <v>127</v>
      </c>
      <c r="D130" s="78" t="s">
        <v>670</v>
      </c>
      <c r="E130" s="107" t="s">
        <v>665</v>
      </c>
      <c r="F130" s="51" t="s">
        <v>115</v>
      </c>
      <c r="G130" s="51" t="s">
        <v>40</v>
      </c>
      <c r="H130" s="95">
        <v>55</v>
      </c>
      <c r="I130" s="32"/>
      <c r="J130" s="38">
        <f t="shared" si="2"/>
        <v>0</v>
      </c>
      <c r="K130" s="39" t="str">
        <f t="shared" si="3"/>
        <v>OK</v>
      </c>
      <c r="L130" s="128"/>
      <c r="M130" s="128"/>
      <c r="N130" s="128"/>
      <c r="O130" s="128"/>
      <c r="P130" s="128"/>
      <c r="Q130" s="128"/>
      <c r="R130" s="128"/>
      <c r="S130" s="128"/>
      <c r="T130" s="128"/>
      <c r="U130" s="128"/>
      <c r="V130" s="128"/>
      <c r="W130" s="128"/>
      <c r="X130" s="46"/>
      <c r="Y130" s="46"/>
      <c r="Z130" s="46"/>
      <c r="AA130" s="46"/>
      <c r="AB130" s="46"/>
      <c r="AC130" s="46"/>
      <c r="AD130" s="46"/>
      <c r="AE130" s="46"/>
      <c r="AF130" s="46"/>
      <c r="AG130" s="46"/>
      <c r="AH130" s="46"/>
      <c r="AI130" s="46"/>
      <c r="AJ130" s="46"/>
      <c r="AK130" s="46"/>
      <c r="AL130" s="46"/>
      <c r="AM130" s="46"/>
    </row>
    <row r="131" spans="1:39" ht="39.950000000000003" customHeight="1" x14ac:dyDescent="0.45">
      <c r="A131" s="140"/>
      <c r="B131" s="152"/>
      <c r="C131" s="67">
        <v>128</v>
      </c>
      <c r="D131" s="78" t="s">
        <v>671</v>
      </c>
      <c r="E131" s="107" t="s">
        <v>672</v>
      </c>
      <c r="F131" s="51" t="s">
        <v>115</v>
      </c>
      <c r="G131" s="51" t="s">
        <v>40</v>
      </c>
      <c r="H131" s="95">
        <v>58.57</v>
      </c>
      <c r="I131" s="32">
        <v>10</v>
      </c>
      <c r="J131" s="38">
        <f t="shared" si="2"/>
        <v>10</v>
      </c>
      <c r="K131" s="39" t="str">
        <f t="shared" si="3"/>
        <v>OK</v>
      </c>
      <c r="L131" s="128"/>
      <c r="M131" s="128"/>
      <c r="N131" s="128"/>
      <c r="O131" s="128"/>
      <c r="P131" s="128"/>
      <c r="Q131" s="128"/>
      <c r="R131" s="128"/>
      <c r="S131" s="128"/>
      <c r="T131" s="128"/>
      <c r="U131" s="128"/>
      <c r="V131" s="128"/>
      <c r="W131" s="128"/>
      <c r="X131" s="46"/>
      <c r="Y131" s="46"/>
      <c r="Z131" s="46"/>
      <c r="AA131" s="46"/>
      <c r="AB131" s="46"/>
      <c r="AC131" s="46"/>
      <c r="AD131" s="46"/>
      <c r="AE131" s="46"/>
      <c r="AF131" s="46"/>
      <c r="AG131" s="46"/>
      <c r="AH131" s="46"/>
      <c r="AI131" s="46"/>
      <c r="AJ131" s="46"/>
      <c r="AK131" s="46"/>
      <c r="AL131" s="46"/>
      <c r="AM131" s="46"/>
    </row>
    <row r="132" spans="1:39" ht="39.950000000000003" customHeight="1" x14ac:dyDescent="0.45">
      <c r="A132" s="140"/>
      <c r="B132" s="152"/>
      <c r="C132" s="67">
        <v>129</v>
      </c>
      <c r="D132" s="78" t="s">
        <v>673</v>
      </c>
      <c r="E132" s="107" t="s">
        <v>674</v>
      </c>
      <c r="F132" s="51" t="s">
        <v>35</v>
      </c>
      <c r="G132" s="51" t="s">
        <v>40</v>
      </c>
      <c r="H132" s="95">
        <v>16.21</v>
      </c>
      <c r="I132" s="32">
        <v>20</v>
      </c>
      <c r="J132" s="38">
        <f t="shared" si="2"/>
        <v>15</v>
      </c>
      <c r="K132" s="39" t="str">
        <f t="shared" si="3"/>
        <v>OK</v>
      </c>
      <c r="L132" s="128"/>
      <c r="M132" s="128"/>
      <c r="N132" s="128"/>
      <c r="O132" s="128">
        <v>5</v>
      </c>
      <c r="P132" s="128"/>
      <c r="Q132" s="128"/>
      <c r="R132" s="128"/>
      <c r="S132" s="128"/>
      <c r="T132" s="128"/>
      <c r="U132" s="128"/>
      <c r="V132" s="128"/>
      <c r="W132" s="128"/>
      <c r="X132" s="46"/>
      <c r="Y132" s="46"/>
      <c r="Z132" s="46"/>
      <c r="AA132" s="46"/>
      <c r="AB132" s="46"/>
      <c r="AC132" s="46"/>
      <c r="AD132" s="46"/>
      <c r="AE132" s="46"/>
      <c r="AF132" s="46"/>
      <c r="AG132" s="46"/>
      <c r="AH132" s="46"/>
      <c r="AI132" s="46"/>
      <c r="AJ132" s="46"/>
      <c r="AK132" s="46"/>
      <c r="AL132" s="46"/>
      <c r="AM132" s="46"/>
    </row>
    <row r="133" spans="1:39" ht="39.950000000000003" customHeight="1" x14ac:dyDescent="0.45">
      <c r="A133" s="140"/>
      <c r="B133" s="152"/>
      <c r="C133" s="67">
        <v>130</v>
      </c>
      <c r="D133" s="78" t="s">
        <v>675</v>
      </c>
      <c r="E133" s="107" t="s">
        <v>674</v>
      </c>
      <c r="F133" s="51" t="s">
        <v>35</v>
      </c>
      <c r="G133" s="51" t="s">
        <v>40</v>
      </c>
      <c r="H133" s="95">
        <v>23.92</v>
      </c>
      <c r="I133" s="32">
        <v>5</v>
      </c>
      <c r="J133" s="38">
        <f t="shared" ref="J133:J196" si="4">I133-(SUM(L133:AM133))</f>
        <v>5</v>
      </c>
      <c r="K133" s="39" t="str">
        <f t="shared" ref="K133:K196" si="5">IF(J133&lt;0,"ATENÇÃO","OK")</f>
        <v>OK</v>
      </c>
      <c r="L133" s="128"/>
      <c r="M133" s="128"/>
      <c r="N133" s="128"/>
      <c r="O133" s="128"/>
      <c r="P133" s="128"/>
      <c r="Q133" s="128"/>
      <c r="R133" s="128"/>
      <c r="S133" s="128"/>
      <c r="T133" s="128"/>
      <c r="U133" s="128"/>
      <c r="V133" s="128"/>
      <c r="W133" s="128"/>
      <c r="X133" s="46"/>
      <c r="Y133" s="46"/>
      <c r="Z133" s="46"/>
      <c r="AA133" s="46"/>
      <c r="AB133" s="46"/>
      <c r="AC133" s="46"/>
      <c r="AD133" s="46"/>
      <c r="AE133" s="46"/>
      <c r="AF133" s="46"/>
      <c r="AG133" s="46"/>
      <c r="AH133" s="46"/>
      <c r="AI133" s="46"/>
      <c r="AJ133" s="46"/>
      <c r="AK133" s="46"/>
      <c r="AL133" s="46"/>
      <c r="AM133" s="46"/>
    </row>
    <row r="134" spans="1:39" ht="39.950000000000003" customHeight="1" x14ac:dyDescent="0.45">
      <c r="A134" s="140"/>
      <c r="B134" s="152"/>
      <c r="C134" s="67">
        <v>131</v>
      </c>
      <c r="D134" s="78" t="s">
        <v>432</v>
      </c>
      <c r="E134" s="107" t="s">
        <v>676</v>
      </c>
      <c r="F134" s="51" t="s">
        <v>431</v>
      </c>
      <c r="G134" s="51" t="s">
        <v>40</v>
      </c>
      <c r="H134" s="95">
        <v>62.95</v>
      </c>
      <c r="I134" s="32">
        <v>20</v>
      </c>
      <c r="J134" s="38">
        <f t="shared" si="4"/>
        <v>18</v>
      </c>
      <c r="K134" s="39" t="str">
        <f t="shared" si="5"/>
        <v>OK</v>
      </c>
      <c r="L134" s="128"/>
      <c r="M134" s="128"/>
      <c r="N134" s="128"/>
      <c r="O134" s="128"/>
      <c r="P134" s="128"/>
      <c r="Q134" s="128"/>
      <c r="R134" s="128"/>
      <c r="S134" s="128"/>
      <c r="T134" s="128"/>
      <c r="U134" s="128"/>
      <c r="V134" s="128"/>
      <c r="W134" s="128"/>
      <c r="X134" s="46"/>
      <c r="Y134" s="46"/>
      <c r="Z134" s="132">
        <v>2</v>
      </c>
      <c r="AA134" s="46"/>
      <c r="AB134" s="46"/>
      <c r="AC134" s="46"/>
      <c r="AD134" s="46"/>
      <c r="AE134" s="46"/>
      <c r="AF134" s="46"/>
      <c r="AG134" s="46"/>
      <c r="AH134" s="46"/>
      <c r="AI134" s="46"/>
      <c r="AJ134" s="46"/>
      <c r="AK134" s="46"/>
      <c r="AL134" s="46"/>
      <c r="AM134" s="46"/>
    </row>
    <row r="135" spans="1:39" ht="39.950000000000003" customHeight="1" x14ac:dyDescent="0.45">
      <c r="A135" s="140"/>
      <c r="B135" s="152"/>
      <c r="C135" s="67">
        <v>132</v>
      </c>
      <c r="D135" s="78" t="s">
        <v>433</v>
      </c>
      <c r="E135" s="107" t="s">
        <v>677</v>
      </c>
      <c r="F135" s="51" t="s">
        <v>228</v>
      </c>
      <c r="G135" s="51" t="s">
        <v>40</v>
      </c>
      <c r="H135" s="95">
        <v>4.4400000000000004</v>
      </c>
      <c r="I135" s="32"/>
      <c r="J135" s="38">
        <f t="shared" si="4"/>
        <v>0</v>
      </c>
      <c r="K135" s="39" t="str">
        <f t="shared" si="5"/>
        <v>OK</v>
      </c>
      <c r="L135" s="128"/>
      <c r="M135" s="128"/>
      <c r="N135" s="128"/>
      <c r="O135" s="128"/>
      <c r="P135" s="128"/>
      <c r="Q135" s="128"/>
      <c r="R135" s="128"/>
      <c r="S135" s="128"/>
      <c r="T135" s="128"/>
      <c r="U135" s="128"/>
      <c r="V135" s="128"/>
      <c r="W135" s="128"/>
      <c r="X135" s="46"/>
      <c r="Y135" s="46"/>
      <c r="Z135" s="46"/>
      <c r="AA135" s="46"/>
      <c r="AB135" s="46"/>
      <c r="AC135" s="46"/>
      <c r="AD135" s="46"/>
      <c r="AE135" s="46"/>
      <c r="AF135" s="46"/>
      <c r="AG135" s="46"/>
      <c r="AH135" s="46"/>
      <c r="AI135" s="46"/>
      <c r="AJ135" s="46"/>
      <c r="AK135" s="46"/>
      <c r="AL135" s="46"/>
      <c r="AM135" s="46"/>
    </row>
    <row r="136" spans="1:39" ht="39.950000000000003" customHeight="1" x14ac:dyDescent="0.45">
      <c r="A136" s="140"/>
      <c r="B136" s="152"/>
      <c r="C136" s="67">
        <v>133</v>
      </c>
      <c r="D136" s="78" t="s">
        <v>132</v>
      </c>
      <c r="E136" s="107" t="s">
        <v>678</v>
      </c>
      <c r="F136" s="51" t="s">
        <v>35</v>
      </c>
      <c r="G136" s="51" t="s">
        <v>40</v>
      </c>
      <c r="H136" s="95">
        <v>15.58</v>
      </c>
      <c r="I136" s="32"/>
      <c r="J136" s="38">
        <f t="shared" si="4"/>
        <v>0</v>
      </c>
      <c r="K136" s="39" t="str">
        <f t="shared" si="5"/>
        <v>OK</v>
      </c>
      <c r="L136" s="128"/>
      <c r="M136" s="128"/>
      <c r="N136" s="128"/>
      <c r="O136" s="128"/>
      <c r="P136" s="128"/>
      <c r="Q136" s="128"/>
      <c r="R136" s="128"/>
      <c r="S136" s="128"/>
      <c r="T136" s="128"/>
      <c r="U136" s="128"/>
      <c r="V136" s="128"/>
      <c r="W136" s="128"/>
      <c r="X136" s="46"/>
      <c r="Y136" s="46"/>
      <c r="Z136" s="46"/>
      <c r="AA136" s="46"/>
      <c r="AB136" s="46"/>
      <c r="AC136" s="46"/>
      <c r="AD136" s="46"/>
      <c r="AE136" s="46"/>
      <c r="AF136" s="46"/>
      <c r="AG136" s="46"/>
      <c r="AH136" s="46"/>
      <c r="AI136" s="46"/>
      <c r="AJ136" s="46"/>
      <c r="AK136" s="46"/>
      <c r="AL136" s="46"/>
      <c r="AM136" s="46"/>
    </row>
    <row r="137" spans="1:39" ht="39.950000000000003" customHeight="1" x14ac:dyDescent="0.45">
      <c r="A137" s="140"/>
      <c r="B137" s="152"/>
      <c r="C137" s="67">
        <v>134</v>
      </c>
      <c r="D137" s="78" t="s">
        <v>133</v>
      </c>
      <c r="E137" s="107" t="s">
        <v>679</v>
      </c>
      <c r="F137" s="51" t="s">
        <v>35</v>
      </c>
      <c r="G137" s="51" t="s">
        <v>40</v>
      </c>
      <c r="H137" s="95">
        <v>1.4</v>
      </c>
      <c r="I137" s="32">
        <v>15</v>
      </c>
      <c r="J137" s="38">
        <f t="shared" si="4"/>
        <v>13</v>
      </c>
      <c r="K137" s="39" t="str">
        <f t="shared" si="5"/>
        <v>OK</v>
      </c>
      <c r="L137" s="128"/>
      <c r="M137" s="128"/>
      <c r="N137" s="128"/>
      <c r="O137" s="128">
        <v>2</v>
      </c>
      <c r="P137" s="128"/>
      <c r="Q137" s="128"/>
      <c r="R137" s="128"/>
      <c r="S137" s="128"/>
      <c r="T137" s="128"/>
      <c r="U137" s="128"/>
      <c r="V137" s="128"/>
      <c r="W137" s="128"/>
      <c r="X137" s="46"/>
      <c r="Y137" s="46"/>
      <c r="Z137" s="46"/>
      <c r="AA137" s="46"/>
      <c r="AB137" s="46"/>
      <c r="AC137" s="46"/>
      <c r="AD137" s="46"/>
      <c r="AE137" s="46"/>
      <c r="AF137" s="46"/>
      <c r="AG137" s="46"/>
      <c r="AH137" s="46"/>
      <c r="AI137" s="46"/>
      <c r="AJ137" s="46"/>
      <c r="AK137" s="46"/>
      <c r="AL137" s="46"/>
      <c r="AM137" s="46"/>
    </row>
    <row r="138" spans="1:39" ht="39.950000000000003" customHeight="1" x14ac:dyDescent="0.45">
      <c r="A138" s="140"/>
      <c r="B138" s="152"/>
      <c r="C138" s="67">
        <v>135</v>
      </c>
      <c r="D138" s="78" t="s">
        <v>680</v>
      </c>
      <c r="E138" s="107" t="s">
        <v>681</v>
      </c>
      <c r="F138" s="51" t="s">
        <v>35</v>
      </c>
      <c r="G138" s="51" t="s">
        <v>40</v>
      </c>
      <c r="H138" s="95">
        <v>1.91</v>
      </c>
      <c r="I138" s="32">
        <v>15</v>
      </c>
      <c r="J138" s="38">
        <f t="shared" si="4"/>
        <v>13</v>
      </c>
      <c r="K138" s="39" t="str">
        <f t="shared" si="5"/>
        <v>OK</v>
      </c>
      <c r="L138" s="128"/>
      <c r="M138" s="128"/>
      <c r="N138" s="128"/>
      <c r="O138" s="128">
        <v>2</v>
      </c>
      <c r="P138" s="128"/>
      <c r="Q138" s="128"/>
      <c r="R138" s="128"/>
      <c r="S138" s="128"/>
      <c r="T138" s="128"/>
      <c r="U138" s="128"/>
      <c r="V138" s="128"/>
      <c r="W138" s="128"/>
      <c r="X138" s="46"/>
      <c r="Y138" s="46"/>
      <c r="Z138" s="46"/>
      <c r="AA138" s="46"/>
      <c r="AB138" s="46"/>
      <c r="AC138" s="46"/>
      <c r="AD138" s="46"/>
      <c r="AE138" s="46"/>
      <c r="AF138" s="46"/>
      <c r="AG138" s="46"/>
      <c r="AH138" s="46"/>
      <c r="AI138" s="46"/>
      <c r="AJ138" s="46"/>
      <c r="AK138" s="46"/>
      <c r="AL138" s="46"/>
      <c r="AM138" s="46"/>
    </row>
    <row r="139" spans="1:39" ht="39.950000000000003" customHeight="1" x14ac:dyDescent="0.45">
      <c r="A139" s="140"/>
      <c r="B139" s="152"/>
      <c r="C139" s="67">
        <v>136</v>
      </c>
      <c r="D139" s="78" t="s">
        <v>134</v>
      </c>
      <c r="E139" s="107" t="s">
        <v>682</v>
      </c>
      <c r="F139" s="51" t="s">
        <v>35</v>
      </c>
      <c r="G139" s="51" t="s">
        <v>40</v>
      </c>
      <c r="H139" s="95">
        <v>5.46</v>
      </c>
      <c r="I139" s="32">
        <v>10</v>
      </c>
      <c r="J139" s="38">
        <f t="shared" si="4"/>
        <v>8</v>
      </c>
      <c r="K139" s="39" t="str">
        <f t="shared" si="5"/>
        <v>OK</v>
      </c>
      <c r="L139" s="128"/>
      <c r="M139" s="128"/>
      <c r="N139" s="128"/>
      <c r="O139" s="128">
        <v>2</v>
      </c>
      <c r="P139" s="128"/>
      <c r="Q139" s="128"/>
      <c r="R139" s="128"/>
      <c r="S139" s="128"/>
      <c r="T139" s="128"/>
      <c r="U139" s="128"/>
      <c r="V139" s="128"/>
      <c r="W139" s="128"/>
      <c r="X139" s="46"/>
      <c r="Y139" s="46"/>
      <c r="Z139" s="46"/>
      <c r="AA139" s="46"/>
      <c r="AB139" s="46"/>
      <c r="AC139" s="46"/>
      <c r="AD139" s="46"/>
      <c r="AE139" s="46"/>
      <c r="AF139" s="46"/>
      <c r="AG139" s="46"/>
      <c r="AH139" s="46"/>
      <c r="AI139" s="46"/>
      <c r="AJ139" s="46"/>
      <c r="AK139" s="46"/>
      <c r="AL139" s="46"/>
      <c r="AM139" s="46"/>
    </row>
    <row r="140" spans="1:39" ht="39.950000000000003" customHeight="1" x14ac:dyDescent="0.45">
      <c r="A140" s="140"/>
      <c r="B140" s="152"/>
      <c r="C140" s="67">
        <v>137</v>
      </c>
      <c r="D140" s="78" t="s">
        <v>135</v>
      </c>
      <c r="E140" s="107" t="s">
        <v>658</v>
      </c>
      <c r="F140" s="51" t="s">
        <v>131</v>
      </c>
      <c r="G140" s="51" t="s">
        <v>40</v>
      </c>
      <c r="H140" s="95">
        <v>24.21</v>
      </c>
      <c r="I140" s="32">
        <v>5</v>
      </c>
      <c r="J140" s="38">
        <f t="shared" si="4"/>
        <v>5</v>
      </c>
      <c r="K140" s="39" t="str">
        <f t="shared" si="5"/>
        <v>OK</v>
      </c>
      <c r="L140" s="128"/>
      <c r="M140" s="128"/>
      <c r="N140" s="128"/>
      <c r="O140" s="128"/>
      <c r="P140" s="128"/>
      <c r="Q140" s="128"/>
      <c r="R140" s="128"/>
      <c r="S140" s="128"/>
      <c r="T140" s="128"/>
      <c r="U140" s="128"/>
      <c r="V140" s="128"/>
      <c r="W140" s="128"/>
      <c r="X140" s="46"/>
      <c r="Y140" s="46"/>
      <c r="Z140" s="46"/>
      <c r="AA140" s="46"/>
      <c r="AB140" s="46"/>
      <c r="AC140" s="46"/>
      <c r="AD140" s="46"/>
      <c r="AE140" s="46"/>
      <c r="AF140" s="46"/>
      <c r="AG140" s="46"/>
      <c r="AH140" s="46"/>
      <c r="AI140" s="46"/>
      <c r="AJ140" s="46"/>
      <c r="AK140" s="46"/>
      <c r="AL140" s="46"/>
      <c r="AM140" s="46"/>
    </row>
    <row r="141" spans="1:39" ht="39.950000000000003" customHeight="1" x14ac:dyDescent="0.45">
      <c r="A141" s="140"/>
      <c r="B141" s="152"/>
      <c r="C141" s="68">
        <v>138</v>
      </c>
      <c r="D141" s="79" t="s">
        <v>683</v>
      </c>
      <c r="E141" s="109" t="s">
        <v>684</v>
      </c>
      <c r="F141" s="42" t="s">
        <v>115</v>
      </c>
      <c r="G141" s="52" t="s">
        <v>40</v>
      </c>
      <c r="H141" s="96">
        <v>1137.08</v>
      </c>
      <c r="I141" s="32"/>
      <c r="J141" s="38">
        <f t="shared" si="4"/>
        <v>0</v>
      </c>
      <c r="K141" s="39" t="str">
        <f t="shared" si="5"/>
        <v>OK</v>
      </c>
      <c r="L141" s="128"/>
      <c r="M141" s="128"/>
      <c r="N141" s="128"/>
      <c r="O141" s="128"/>
      <c r="P141" s="128"/>
      <c r="Q141" s="128"/>
      <c r="R141" s="128"/>
      <c r="S141" s="128"/>
      <c r="T141" s="128"/>
      <c r="U141" s="128"/>
      <c r="V141" s="128"/>
      <c r="W141" s="128"/>
      <c r="X141" s="46"/>
      <c r="Y141" s="46"/>
      <c r="Z141" s="46"/>
      <c r="AA141" s="46"/>
      <c r="AB141" s="46"/>
      <c r="AC141" s="46"/>
      <c r="AD141" s="46"/>
      <c r="AE141" s="46"/>
      <c r="AF141" s="46"/>
      <c r="AG141" s="46"/>
      <c r="AH141" s="46"/>
      <c r="AI141" s="46"/>
      <c r="AJ141" s="46"/>
      <c r="AK141" s="46"/>
      <c r="AL141" s="46"/>
      <c r="AM141" s="46"/>
    </row>
    <row r="142" spans="1:39" ht="39.950000000000003" customHeight="1" x14ac:dyDescent="0.45">
      <c r="A142" s="140"/>
      <c r="B142" s="152"/>
      <c r="C142" s="67">
        <v>139</v>
      </c>
      <c r="D142" s="78" t="s">
        <v>685</v>
      </c>
      <c r="E142" s="110" t="s">
        <v>665</v>
      </c>
      <c r="F142" s="52" t="s">
        <v>115</v>
      </c>
      <c r="G142" s="52" t="s">
        <v>40</v>
      </c>
      <c r="H142" s="96">
        <v>86.68</v>
      </c>
      <c r="I142" s="32">
        <v>4</v>
      </c>
      <c r="J142" s="38">
        <f t="shared" si="4"/>
        <v>3</v>
      </c>
      <c r="K142" s="39" t="str">
        <f t="shared" si="5"/>
        <v>OK</v>
      </c>
      <c r="L142" s="128"/>
      <c r="M142" s="128"/>
      <c r="N142" s="128"/>
      <c r="O142" s="128">
        <v>1</v>
      </c>
      <c r="P142" s="128"/>
      <c r="Q142" s="128"/>
      <c r="R142" s="128"/>
      <c r="S142" s="128"/>
      <c r="T142" s="128"/>
      <c r="U142" s="128"/>
      <c r="V142" s="128"/>
      <c r="W142" s="128"/>
      <c r="X142" s="46"/>
      <c r="Y142" s="46"/>
      <c r="Z142" s="46"/>
      <c r="AA142" s="46"/>
      <c r="AB142" s="46"/>
      <c r="AC142" s="46"/>
      <c r="AD142" s="46"/>
      <c r="AE142" s="46"/>
      <c r="AF142" s="46"/>
      <c r="AG142" s="46"/>
      <c r="AH142" s="46"/>
      <c r="AI142" s="46"/>
      <c r="AJ142" s="46"/>
      <c r="AK142" s="46"/>
      <c r="AL142" s="46"/>
      <c r="AM142" s="46"/>
    </row>
    <row r="143" spans="1:39" ht="39.950000000000003" customHeight="1" x14ac:dyDescent="0.45">
      <c r="A143" s="140"/>
      <c r="B143" s="152"/>
      <c r="C143" s="67">
        <v>140</v>
      </c>
      <c r="D143" s="78" t="s">
        <v>686</v>
      </c>
      <c r="E143" s="110" t="s">
        <v>687</v>
      </c>
      <c r="F143" s="52" t="s">
        <v>129</v>
      </c>
      <c r="G143" s="52" t="s">
        <v>40</v>
      </c>
      <c r="H143" s="96">
        <v>222.92</v>
      </c>
      <c r="I143" s="32">
        <f>5-1</f>
        <v>4</v>
      </c>
      <c r="J143" s="38">
        <f t="shared" si="4"/>
        <v>3</v>
      </c>
      <c r="K143" s="39" t="str">
        <f t="shared" si="5"/>
        <v>OK</v>
      </c>
      <c r="L143" s="128"/>
      <c r="M143" s="128"/>
      <c r="N143" s="128"/>
      <c r="O143" s="128">
        <v>1</v>
      </c>
      <c r="P143" s="128"/>
      <c r="Q143" s="128"/>
      <c r="R143" s="128"/>
      <c r="S143" s="128"/>
      <c r="T143" s="128"/>
      <c r="U143" s="128"/>
      <c r="V143" s="128"/>
      <c r="W143" s="128"/>
      <c r="X143" s="46"/>
      <c r="Y143" s="46"/>
      <c r="Z143" s="46"/>
      <c r="AA143" s="46"/>
      <c r="AB143" s="46"/>
      <c r="AC143" s="46"/>
      <c r="AD143" s="46"/>
      <c r="AE143" s="46"/>
      <c r="AF143" s="46"/>
      <c r="AG143" s="46"/>
      <c r="AH143" s="46"/>
      <c r="AI143" s="46"/>
      <c r="AJ143" s="46"/>
      <c r="AK143" s="46"/>
      <c r="AL143" s="46"/>
      <c r="AM143" s="46"/>
    </row>
    <row r="144" spans="1:39" ht="39.950000000000003" customHeight="1" x14ac:dyDescent="0.45">
      <c r="A144" s="140"/>
      <c r="B144" s="152"/>
      <c r="C144" s="67">
        <v>141</v>
      </c>
      <c r="D144" s="78" t="s">
        <v>688</v>
      </c>
      <c r="E144" s="110" t="s">
        <v>689</v>
      </c>
      <c r="F144" s="52" t="s">
        <v>131</v>
      </c>
      <c r="G144" s="52" t="s">
        <v>40</v>
      </c>
      <c r="H144" s="96">
        <v>74.92</v>
      </c>
      <c r="I144" s="32">
        <v>12</v>
      </c>
      <c r="J144" s="38">
        <f t="shared" si="4"/>
        <v>6</v>
      </c>
      <c r="K144" s="39" t="str">
        <f t="shared" si="5"/>
        <v>OK</v>
      </c>
      <c r="L144" s="128"/>
      <c r="M144" s="128"/>
      <c r="N144" s="128"/>
      <c r="O144" s="128">
        <v>1</v>
      </c>
      <c r="P144" s="128"/>
      <c r="Q144" s="128"/>
      <c r="R144" s="128"/>
      <c r="S144" s="128"/>
      <c r="T144" s="128"/>
      <c r="U144" s="128"/>
      <c r="V144" s="128"/>
      <c r="W144" s="128">
        <v>5</v>
      </c>
      <c r="X144" s="46"/>
      <c r="Y144" s="46"/>
      <c r="Z144" s="46"/>
      <c r="AA144" s="46"/>
      <c r="AB144" s="46"/>
      <c r="AC144" s="46"/>
      <c r="AD144" s="46"/>
      <c r="AE144" s="46"/>
      <c r="AF144" s="46"/>
      <c r="AG144" s="46"/>
      <c r="AH144" s="46"/>
      <c r="AI144" s="46"/>
      <c r="AJ144" s="46"/>
      <c r="AK144" s="46"/>
      <c r="AL144" s="46"/>
      <c r="AM144" s="46"/>
    </row>
    <row r="145" spans="1:39" ht="39.950000000000003" customHeight="1" x14ac:dyDescent="0.45">
      <c r="A145" s="140"/>
      <c r="B145" s="152"/>
      <c r="C145" s="67">
        <v>142</v>
      </c>
      <c r="D145" s="78" t="s">
        <v>690</v>
      </c>
      <c r="E145" s="107" t="s">
        <v>691</v>
      </c>
      <c r="F145" s="52" t="s">
        <v>115</v>
      </c>
      <c r="G145" s="52" t="s">
        <v>40</v>
      </c>
      <c r="H145" s="96">
        <v>50.67</v>
      </c>
      <c r="I145" s="32">
        <v>2</v>
      </c>
      <c r="J145" s="38">
        <f t="shared" si="4"/>
        <v>2</v>
      </c>
      <c r="K145" s="39" t="str">
        <f t="shared" si="5"/>
        <v>OK</v>
      </c>
      <c r="L145" s="128"/>
      <c r="M145" s="128"/>
      <c r="N145" s="128"/>
      <c r="O145" s="128"/>
      <c r="P145" s="128"/>
      <c r="Q145" s="128"/>
      <c r="R145" s="128"/>
      <c r="S145" s="128"/>
      <c r="T145" s="128"/>
      <c r="U145" s="128"/>
      <c r="V145" s="128"/>
      <c r="W145" s="128"/>
      <c r="X145" s="46"/>
      <c r="Y145" s="46"/>
      <c r="Z145" s="46"/>
      <c r="AA145" s="46"/>
      <c r="AB145" s="46"/>
      <c r="AC145" s="46"/>
      <c r="AD145" s="46"/>
      <c r="AE145" s="46"/>
      <c r="AF145" s="46"/>
      <c r="AG145" s="46"/>
      <c r="AH145" s="46"/>
      <c r="AI145" s="46"/>
      <c r="AJ145" s="46"/>
      <c r="AK145" s="46"/>
      <c r="AL145" s="46"/>
      <c r="AM145" s="46"/>
    </row>
    <row r="146" spans="1:39" ht="39.950000000000003" customHeight="1" x14ac:dyDescent="0.45">
      <c r="A146" s="140"/>
      <c r="B146" s="152"/>
      <c r="C146" s="67">
        <v>143</v>
      </c>
      <c r="D146" s="78" t="s">
        <v>692</v>
      </c>
      <c r="E146" s="110" t="s">
        <v>693</v>
      </c>
      <c r="F146" s="52" t="s">
        <v>115</v>
      </c>
      <c r="G146" s="52" t="s">
        <v>40</v>
      </c>
      <c r="H146" s="96">
        <v>65.5</v>
      </c>
      <c r="I146" s="32">
        <v>7</v>
      </c>
      <c r="J146" s="38">
        <f t="shared" si="4"/>
        <v>2</v>
      </c>
      <c r="K146" s="39" t="str">
        <f t="shared" si="5"/>
        <v>OK</v>
      </c>
      <c r="L146" s="128"/>
      <c r="M146" s="128"/>
      <c r="N146" s="128"/>
      <c r="O146" s="128">
        <v>1</v>
      </c>
      <c r="P146" s="128"/>
      <c r="Q146" s="128"/>
      <c r="R146" s="128"/>
      <c r="S146" s="128"/>
      <c r="T146" s="128"/>
      <c r="U146" s="128"/>
      <c r="V146" s="128"/>
      <c r="W146" s="128"/>
      <c r="X146" s="132">
        <v>4</v>
      </c>
      <c r="Y146" s="46"/>
      <c r="Z146" s="46"/>
      <c r="AA146" s="46"/>
      <c r="AB146" s="46"/>
      <c r="AC146" s="46"/>
      <c r="AD146" s="46"/>
      <c r="AE146" s="46"/>
      <c r="AF146" s="46"/>
      <c r="AG146" s="46"/>
      <c r="AH146" s="46"/>
      <c r="AI146" s="46"/>
      <c r="AJ146" s="46"/>
      <c r="AK146" s="46"/>
      <c r="AL146" s="46"/>
      <c r="AM146" s="46"/>
    </row>
    <row r="147" spans="1:39" ht="39.950000000000003" customHeight="1" x14ac:dyDescent="0.45">
      <c r="A147" s="141"/>
      <c r="B147" s="153"/>
      <c r="C147" s="67">
        <v>144</v>
      </c>
      <c r="D147" s="78" t="s">
        <v>694</v>
      </c>
      <c r="E147" s="110" t="s">
        <v>695</v>
      </c>
      <c r="F147" s="52" t="s">
        <v>115</v>
      </c>
      <c r="G147" s="52" t="s">
        <v>40</v>
      </c>
      <c r="H147" s="96">
        <v>58.36</v>
      </c>
      <c r="I147" s="32">
        <v>2</v>
      </c>
      <c r="J147" s="38">
        <f t="shared" si="4"/>
        <v>0</v>
      </c>
      <c r="K147" s="39" t="str">
        <f t="shared" si="5"/>
        <v>OK</v>
      </c>
      <c r="L147" s="128"/>
      <c r="M147" s="128"/>
      <c r="N147" s="128"/>
      <c r="O147" s="128">
        <v>1</v>
      </c>
      <c r="P147" s="128"/>
      <c r="Q147" s="128"/>
      <c r="R147" s="128"/>
      <c r="S147" s="128"/>
      <c r="T147" s="128"/>
      <c r="U147" s="128"/>
      <c r="V147" s="128"/>
      <c r="W147" s="128"/>
      <c r="X147" s="132">
        <v>1</v>
      </c>
      <c r="Y147" s="46"/>
      <c r="Z147" s="46"/>
      <c r="AA147" s="46"/>
      <c r="AB147" s="46"/>
      <c r="AC147" s="46"/>
      <c r="AD147" s="46"/>
      <c r="AE147" s="46"/>
      <c r="AF147" s="46"/>
      <c r="AG147" s="46"/>
      <c r="AH147" s="46"/>
      <c r="AI147" s="46"/>
      <c r="AJ147" s="46"/>
      <c r="AK147" s="46"/>
      <c r="AL147" s="46"/>
      <c r="AM147" s="46"/>
    </row>
    <row r="148" spans="1:39" ht="39.950000000000003" customHeight="1" x14ac:dyDescent="0.45">
      <c r="A148" s="154">
        <v>3</v>
      </c>
      <c r="B148" s="100"/>
      <c r="C148" s="66">
        <v>145</v>
      </c>
      <c r="D148" s="75" t="s">
        <v>696</v>
      </c>
      <c r="E148" s="104" t="s">
        <v>697</v>
      </c>
      <c r="F148" s="49" t="s">
        <v>136</v>
      </c>
      <c r="G148" s="49" t="s">
        <v>40</v>
      </c>
      <c r="H148" s="94">
        <v>10.63</v>
      </c>
      <c r="I148" s="32">
        <v>5</v>
      </c>
      <c r="J148" s="38">
        <f t="shared" si="4"/>
        <v>5</v>
      </c>
      <c r="K148" s="39" t="str">
        <f t="shared" si="5"/>
        <v>OK</v>
      </c>
      <c r="L148" s="128"/>
      <c r="M148" s="128"/>
      <c r="N148" s="128"/>
      <c r="O148" s="128"/>
      <c r="P148" s="128"/>
      <c r="Q148" s="128"/>
      <c r="R148" s="128"/>
      <c r="S148" s="128"/>
      <c r="T148" s="128"/>
      <c r="U148" s="128"/>
      <c r="V148" s="128"/>
      <c r="W148" s="128"/>
      <c r="X148" s="46"/>
      <c r="Y148" s="46"/>
      <c r="Z148" s="46"/>
      <c r="AA148" s="46"/>
      <c r="AB148" s="46"/>
      <c r="AC148" s="46"/>
      <c r="AD148" s="46"/>
      <c r="AE148" s="46"/>
      <c r="AF148" s="46"/>
      <c r="AG148" s="46"/>
      <c r="AH148" s="46"/>
      <c r="AI148" s="46"/>
      <c r="AJ148" s="46"/>
      <c r="AK148" s="46"/>
      <c r="AL148" s="46"/>
      <c r="AM148" s="46"/>
    </row>
    <row r="149" spans="1:39" ht="39.950000000000003" customHeight="1" x14ac:dyDescent="0.45">
      <c r="A149" s="155"/>
      <c r="B149" s="101"/>
      <c r="C149" s="66">
        <v>146</v>
      </c>
      <c r="D149" s="75" t="s">
        <v>455</v>
      </c>
      <c r="E149" s="104" t="s">
        <v>698</v>
      </c>
      <c r="F149" s="49" t="s">
        <v>228</v>
      </c>
      <c r="G149" s="49" t="s">
        <v>40</v>
      </c>
      <c r="H149" s="94">
        <v>4.1399999999999997</v>
      </c>
      <c r="I149" s="32"/>
      <c r="J149" s="38">
        <f t="shared" si="4"/>
        <v>0</v>
      </c>
      <c r="K149" s="39" t="str">
        <f t="shared" si="5"/>
        <v>OK</v>
      </c>
      <c r="L149" s="128"/>
      <c r="M149" s="128"/>
      <c r="N149" s="128"/>
      <c r="O149" s="128"/>
      <c r="P149" s="128"/>
      <c r="Q149" s="128"/>
      <c r="R149" s="128"/>
      <c r="S149" s="128"/>
      <c r="T149" s="128"/>
      <c r="U149" s="128"/>
      <c r="V149" s="128"/>
      <c r="W149" s="128"/>
      <c r="X149" s="46"/>
      <c r="Y149" s="46"/>
      <c r="Z149" s="46"/>
      <c r="AA149" s="46"/>
      <c r="AB149" s="46"/>
      <c r="AC149" s="46"/>
      <c r="AD149" s="46"/>
      <c r="AE149" s="46"/>
      <c r="AF149" s="46"/>
      <c r="AG149" s="46"/>
      <c r="AH149" s="46"/>
      <c r="AI149" s="46"/>
      <c r="AJ149" s="46"/>
      <c r="AK149" s="46"/>
      <c r="AL149" s="46"/>
      <c r="AM149" s="46"/>
    </row>
    <row r="150" spans="1:39" ht="39.950000000000003" customHeight="1" x14ac:dyDescent="0.45">
      <c r="A150" s="155"/>
      <c r="B150" s="101"/>
      <c r="C150" s="66">
        <v>147</v>
      </c>
      <c r="D150" s="75" t="s">
        <v>452</v>
      </c>
      <c r="E150" s="104" t="s">
        <v>699</v>
      </c>
      <c r="F150" s="49" t="s">
        <v>428</v>
      </c>
      <c r="G150" s="49" t="s">
        <v>40</v>
      </c>
      <c r="H150" s="94">
        <v>7.4</v>
      </c>
      <c r="I150" s="32">
        <v>10</v>
      </c>
      <c r="J150" s="38">
        <f t="shared" si="4"/>
        <v>9</v>
      </c>
      <c r="K150" s="39" t="str">
        <f t="shared" si="5"/>
        <v>OK</v>
      </c>
      <c r="L150" s="128"/>
      <c r="M150" s="128"/>
      <c r="N150" s="128">
        <v>1</v>
      </c>
      <c r="O150" s="128"/>
      <c r="P150" s="128"/>
      <c r="Q150" s="128"/>
      <c r="R150" s="128"/>
      <c r="S150" s="128"/>
      <c r="T150" s="128"/>
      <c r="U150" s="128"/>
      <c r="V150" s="128"/>
      <c r="W150" s="128"/>
      <c r="X150" s="46"/>
      <c r="Y150" s="46"/>
      <c r="Z150" s="46"/>
      <c r="AA150" s="46"/>
      <c r="AB150" s="46"/>
      <c r="AC150" s="46"/>
      <c r="AD150" s="46"/>
      <c r="AE150" s="46"/>
      <c r="AF150" s="46"/>
      <c r="AG150" s="46"/>
      <c r="AH150" s="46"/>
      <c r="AI150" s="46"/>
      <c r="AJ150" s="46"/>
      <c r="AK150" s="46"/>
      <c r="AL150" s="46"/>
      <c r="AM150" s="46"/>
    </row>
    <row r="151" spans="1:39" ht="39.950000000000003" customHeight="1" x14ac:dyDescent="0.45">
      <c r="A151" s="155"/>
      <c r="B151" s="101"/>
      <c r="C151" s="66">
        <v>148</v>
      </c>
      <c r="D151" s="75" t="s">
        <v>137</v>
      </c>
      <c r="E151" s="104" t="s">
        <v>700</v>
      </c>
      <c r="F151" s="49" t="s">
        <v>35</v>
      </c>
      <c r="G151" s="49" t="s">
        <v>40</v>
      </c>
      <c r="H151" s="94">
        <v>14.79</v>
      </c>
      <c r="I151" s="32">
        <v>30</v>
      </c>
      <c r="J151" s="38">
        <f t="shared" si="4"/>
        <v>29</v>
      </c>
      <c r="K151" s="39" t="str">
        <f t="shared" si="5"/>
        <v>OK</v>
      </c>
      <c r="L151" s="128"/>
      <c r="M151" s="128"/>
      <c r="N151" s="128">
        <v>1</v>
      </c>
      <c r="O151" s="128"/>
      <c r="P151" s="128"/>
      <c r="Q151" s="128"/>
      <c r="R151" s="128"/>
      <c r="S151" s="128"/>
      <c r="T151" s="128"/>
      <c r="U151" s="128"/>
      <c r="V151" s="128"/>
      <c r="W151" s="128"/>
      <c r="X151" s="46"/>
      <c r="Y151" s="46"/>
      <c r="Z151" s="46"/>
      <c r="AA151" s="46"/>
      <c r="AB151" s="46"/>
      <c r="AC151" s="46"/>
      <c r="AD151" s="46"/>
      <c r="AE151" s="46"/>
      <c r="AF151" s="46"/>
      <c r="AG151" s="46"/>
      <c r="AH151" s="46"/>
      <c r="AI151" s="46"/>
      <c r="AJ151" s="46"/>
      <c r="AK151" s="46"/>
      <c r="AL151" s="46"/>
      <c r="AM151" s="46"/>
    </row>
    <row r="152" spans="1:39" ht="39.950000000000003" customHeight="1" x14ac:dyDescent="0.45">
      <c r="A152" s="155"/>
      <c r="B152" s="101"/>
      <c r="C152" s="66">
        <v>149</v>
      </c>
      <c r="D152" s="75" t="s">
        <v>138</v>
      </c>
      <c r="E152" s="104" t="s">
        <v>701</v>
      </c>
      <c r="F152" s="49" t="s">
        <v>35</v>
      </c>
      <c r="G152" s="49" t="s">
        <v>40</v>
      </c>
      <c r="H152" s="94">
        <v>49.8</v>
      </c>
      <c r="I152" s="32">
        <v>20</v>
      </c>
      <c r="J152" s="38">
        <f t="shared" si="4"/>
        <v>20</v>
      </c>
      <c r="K152" s="39" t="str">
        <f t="shared" si="5"/>
        <v>OK</v>
      </c>
      <c r="L152" s="128"/>
      <c r="M152" s="128"/>
      <c r="N152" s="128"/>
      <c r="O152" s="128"/>
      <c r="P152" s="128"/>
      <c r="Q152" s="128"/>
      <c r="R152" s="128"/>
      <c r="S152" s="128"/>
      <c r="T152" s="128"/>
      <c r="U152" s="128"/>
      <c r="V152" s="128"/>
      <c r="W152" s="128"/>
      <c r="X152" s="46"/>
      <c r="Y152" s="46"/>
      <c r="Z152" s="46"/>
      <c r="AA152" s="46"/>
      <c r="AB152" s="46"/>
      <c r="AC152" s="46"/>
      <c r="AD152" s="46"/>
      <c r="AE152" s="46"/>
      <c r="AF152" s="46"/>
      <c r="AG152" s="46"/>
      <c r="AH152" s="46"/>
      <c r="AI152" s="46"/>
      <c r="AJ152" s="46"/>
      <c r="AK152" s="46"/>
      <c r="AL152" s="46"/>
      <c r="AM152" s="46"/>
    </row>
    <row r="153" spans="1:39" ht="39.950000000000003" customHeight="1" x14ac:dyDescent="0.45">
      <c r="A153" s="155"/>
      <c r="B153" s="101"/>
      <c r="C153" s="66">
        <v>150</v>
      </c>
      <c r="D153" s="75" t="s">
        <v>139</v>
      </c>
      <c r="E153" s="104" t="s">
        <v>702</v>
      </c>
      <c r="F153" s="49" t="s">
        <v>31</v>
      </c>
      <c r="G153" s="49" t="s">
        <v>40</v>
      </c>
      <c r="H153" s="94">
        <v>8.81</v>
      </c>
      <c r="I153" s="32">
        <v>80</v>
      </c>
      <c r="J153" s="38">
        <f t="shared" si="4"/>
        <v>78</v>
      </c>
      <c r="K153" s="39" t="str">
        <f t="shared" si="5"/>
        <v>OK</v>
      </c>
      <c r="L153" s="128"/>
      <c r="M153" s="128"/>
      <c r="N153" s="128">
        <v>2</v>
      </c>
      <c r="O153" s="128"/>
      <c r="P153" s="128"/>
      <c r="Q153" s="128"/>
      <c r="R153" s="128"/>
      <c r="S153" s="128"/>
      <c r="T153" s="128"/>
      <c r="U153" s="128"/>
      <c r="V153" s="128"/>
      <c r="W153" s="128"/>
      <c r="X153" s="46"/>
      <c r="Y153" s="46"/>
      <c r="Z153" s="46"/>
      <c r="AA153" s="46"/>
      <c r="AB153" s="46"/>
      <c r="AC153" s="46"/>
      <c r="AD153" s="46"/>
      <c r="AE153" s="46"/>
      <c r="AF153" s="46"/>
      <c r="AG153" s="46"/>
      <c r="AH153" s="46"/>
      <c r="AI153" s="46"/>
      <c r="AJ153" s="46"/>
      <c r="AK153" s="46"/>
      <c r="AL153" s="46"/>
      <c r="AM153" s="46"/>
    </row>
    <row r="154" spans="1:39" ht="39.950000000000003" customHeight="1" x14ac:dyDescent="0.45">
      <c r="A154" s="155"/>
      <c r="B154" s="101"/>
      <c r="C154" s="66">
        <v>151</v>
      </c>
      <c r="D154" s="75" t="s">
        <v>140</v>
      </c>
      <c r="E154" s="104" t="s">
        <v>703</v>
      </c>
      <c r="F154" s="49" t="s">
        <v>35</v>
      </c>
      <c r="G154" s="49" t="s">
        <v>40</v>
      </c>
      <c r="H154" s="94">
        <v>1</v>
      </c>
      <c r="I154" s="32">
        <v>50</v>
      </c>
      <c r="J154" s="38">
        <f t="shared" si="4"/>
        <v>50</v>
      </c>
      <c r="K154" s="39" t="str">
        <f t="shared" si="5"/>
        <v>OK</v>
      </c>
      <c r="L154" s="128"/>
      <c r="M154" s="128"/>
      <c r="N154" s="128"/>
      <c r="O154" s="128"/>
      <c r="P154" s="128"/>
      <c r="Q154" s="128"/>
      <c r="R154" s="128"/>
      <c r="S154" s="128"/>
      <c r="T154" s="128"/>
      <c r="U154" s="128"/>
      <c r="V154" s="128"/>
      <c r="W154" s="128"/>
      <c r="X154" s="46"/>
      <c r="Y154" s="46"/>
      <c r="Z154" s="46"/>
      <c r="AA154" s="46"/>
      <c r="AB154" s="46"/>
      <c r="AC154" s="46"/>
      <c r="AD154" s="46"/>
      <c r="AE154" s="46"/>
      <c r="AF154" s="46"/>
      <c r="AG154" s="46"/>
      <c r="AH154" s="46"/>
      <c r="AI154" s="46"/>
      <c r="AJ154" s="46"/>
      <c r="AK154" s="46"/>
      <c r="AL154" s="46"/>
      <c r="AM154" s="46"/>
    </row>
    <row r="155" spans="1:39" ht="39.950000000000003" customHeight="1" x14ac:dyDescent="0.45">
      <c r="A155" s="155"/>
      <c r="B155" s="101"/>
      <c r="C155" s="66">
        <v>152</v>
      </c>
      <c r="D155" s="75" t="s">
        <v>141</v>
      </c>
      <c r="E155" s="104" t="s">
        <v>704</v>
      </c>
      <c r="F155" s="49" t="s">
        <v>142</v>
      </c>
      <c r="G155" s="49" t="s">
        <v>40</v>
      </c>
      <c r="H155" s="94">
        <v>1.76</v>
      </c>
      <c r="I155" s="32">
        <v>20</v>
      </c>
      <c r="J155" s="38">
        <f t="shared" si="4"/>
        <v>18</v>
      </c>
      <c r="K155" s="39" t="str">
        <f t="shared" si="5"/>
        <v>OK</v>
      </c>
      <c r="L155" s="128"/>
      <c r="M155" s="128"/>
      <c r="N155" s="128"/>
      <c r="O155" s="128"/>
      <c r="P155" s="128"/>
      <c r="Q155" s="128"/>
      <c r="R155" s="128"/>
      <c r="S155" s="128"/>
      <c r="T155" s="128"/>
      <c r="U155" s="128"/>
      <c r="V155" s="128"/>
      <c r="W155" s="128"/>
      <c r="X155" s="46"/>
      <c r="Y155" s="46"/>
      <c r="Z155" s="46"/>
      <c r="AA155" s="46"/>
      <c r="AB155" s="46"/>
      <c r="AC155" s="46"/>
      <c r="AD155" s="46"/>
      <c r="AE155" s="132">
        <v>2</v>
      </c>
      <c r="AF155" s="46"/>
      <c r="AG155" s="46"/>
      <c r="AH155" s="46"/>
      <c r="AI155" s="46"/>
      <c r="AJ155" s="46"/>
      <c r="AK155" s="46"/>
      <c r="AL155" s="46"/>
      <c r="AM155" s="46"/>
    </row>
    <row r="156" spans="1:39" ht="39.950000000000003" customHeight="1" x14ac:dyDescent="0.45">
      <c r="A156" s="155"/>
      <c r="B156" s="101"/>
      <c r="C156" s="66">
        <v>153</v>
      </c>
      <c r="D156" s="75" t="s">
        <v>143</v>
      </c>
      <c r="E156" s="104" t="s">
        <v>705</v>
      </c>
      <c r="F156" s="49" t="s">
        <v>35</v>
      </c>
      <c r="G156" s="49" t="s">
        <v>40</v>
      </c>
      <c r="H156" s="94">
        <v>8.1</v>
      </c>
      <c r="I156" s="32">
        <v>50</v>
      </c>
      <c r="J156" s="38">
        <f t="shared" si="4"/>
        <v>25</v>
      </c>
      <c r="K156" s="39" t="str">
        <f t="shared" si="5"/>
        <v>OK</v>
      </c>
      <c r="L156" s="128"/>
      <c r="M156" s="128"/>
      <c r="N156" s="128">
        <v>10</v>
      </c>
      <c r="O156" s="128"/>
      <c r="P156" s="128"/>
      <c r="Q156" s="128"/>
      <c r="R156" s="128"/>
      <c r="S156" s="128"/>
      <c r="T156" s="128"/>
      <c r="U156" s="128"/>
      <c r="V156" s="128"/>
      <c r="W156" s="128"/>
      <c r="X156" s="46"/>
      <c r="Y156" s="46"/>
      <c r="Z156" s="46"/>
      <c r="AA156" s="46"/>
      <c r="AB156" s="46"/>
      <c r="AC156" s="46"/>
      <c r="AD156" s="46"/>
      <c r="AE156" s="132">
        <v>15</v>
      </c>
      <c r="AF156" s="46"/>
      <c r="AG156" s="46"/>
      <c r="AH156" s="46"/>
      <c r="AI156" s="46"/>
      <c r="AJ156" s="46"/>
      <c r="AK156" s="46"/>
      <c r="AL156" s="46"/>
      <c r="AM156" s="46"/>
    </row>
    <row r="157" spans="1:39" ht="39.950000000000003" customHeight="1" x14ac:dyDescent="0.45">
      <c r="A157" s="155"/>
      <c r="B157" s="101"/>
      <c r="C157" s="66">
        <v>154</v>
      </c>
      <c r="D157" s="75" t="s">
        <v>472</v>
      </c>
      <c r="E157" s="104" t="s">
        <v>706</v>
      </c>
      <c r="F157" s="49" t="s">
        <v>35</v>
      </c>
      <c r="G157" s="49" t="s">
        <v>40</v>
      </c>
      <c r="H157" s="94">
        <v>45.91</v>
      </c>
      <c r="I157" s="32">
        <v>2</v>
      </c>
      <c r="J157" s="38">
        <f t="shared" si="4"/>
        <v>2</v>
      </c>
      <c r="K157" s="39" t="str">
        <f t="shared" si="5"/>
        <v>OK</v>
      </c>
      <c r="L157" s="128"/>
      <c r="M157" s="128"/>
      <c r="N157" s="128"/>
      <c r="O157" s="128"/>
      <c r="P157" s="128"/>
      <c r="Q157" s="128"/>
      <c r="R157" s="128"/>
      <c r="S157" s="128"/>
      <c r="T157" s="128"/>
      <c r="U157" s="128"/>
      <c r="V157" s="128"/>
      <c r="W157" s="128"/>
      <c r="X157" s="46"/>
      <c r="Y157" s="46"/>
      <c r="Z157" s="46"/>
      <c r="AA157" s="46"/>
      <c r="AB157" s="46"/>
      <c r="AC157" s="46"/>
      <c r="AD157" s="46"/>
      <c r="AE157" s="46"/>
      <c r="AF157" s="46"/>
      <c r="AG157" s="46"/>
      <c r="AH157" s="46"/>
      <c r="AI157" s="46"/>
      <c r="AJ157" s="46"/>
      <c r="AK157" s="46"/>
      <c r="AL157" s="46"/>
      <c r="AM157" s="46"/>
    </row>
    <row r="158" spans="1:39" ht="39.950000000000003" customHeight="1" x14ac:dyDescent="0.45">
      <c r="A158" s="155"/>
      <c r="B158" s="101"/>
      <c r="C158" s="66">
        <v>155</v>
      </c>
      <c r="D158" s="75" t="s">
        <v>144</v>
      </c>
      <c r="E158" s="104" t="s">
        <v>707</v>
      </c>
      <c r="F158" s="49" t="s">
        <v>35</v>
      </c>
      <c r="G158" s="49" t="s">
        <v>40</v>
      </c>
      <c r="H158" s="94">
        <v>15.93</v>
      </c>
      <c r="I158" s="32">
        <v>3</v>
      </c>
      <c r="J158" s="38">
        <f t="shared" si="4"/>
        <v>2</v>
      </c>
      <c r="K158" s="39" t="str">
        <f t="shared" si="5"/>
        <v>OK</v>
      </c>
      <c r="L158" s="128"/>
      <c r="M158" s="128"/>
      <c r="N158" s="128">
        <v>1</v>
      </c>
      <c r="O158" s="128"/>
      <c r="P158" s="128"/>
      <c r="Q158" s="128"/>
      <c r="R158" s="128"/>
      <c r="S158" s="128"/>
      <c r="T158" s="128"/>
      <c r="U158" s="128"/>
      <c r="V158" s="128"/>
      <c r="W158" s="128"/>
      <c r="X158" s="46"/>
      <c r="Y158" s="46"/>
      <c r="Z158" s="46"/>
      <c r="AA158" s="46"/>
      <c r="AB158" s="46"/>
      <c r="AC158" s="46"/>
      <c r="AD158" s="46"/>
      <c r="AE158" s="46"/>
      <c r="AF158" s="46"/>
      <c r="AG158" s="46"/>
      <c r="AH158" s="46"/>
      <c r="AI158" s="46"/>
      <c r="AJ158" s="46"/>
      <c r="AK158" s="46"/>
      <c r="AL158" s="46"/>
      <c r="AM158" s="46"/>
    </row>
    <row r="159" spans="1:39" ht="39.950000000000003" customHeight="1" x14ac:dyDescent="0.45">
      <c r="A159" s="155"/>
      <c r="B159" s="101"/>
      <c r="C159" s="66">
        <v>156</v>
      </c>
      <c r="D159" s="75" t="s">
        <v>145</v>
      </c>
      <c r="E159" s="104" t="s">
        <v>708</v>
      </c>
      <c r="F159" s="49" t="s">
        <v>146</v>
      </c>
      <c r="G159" s="49" t="s">
        <v>40</v>
      </c>
      <c r="H159" s="94">
        <v>3.71</v>
      </c>
      <c r="I159" s="32">
        <v>50</v>
      </c>
      <c r="J159" s="38">
        <f t="shared" si="4"/>
        <v>40</v>
      </c>
      <c r="K159" s="39" t="str">
        <f t="shared" si="5"/>
        <v>OK</v>
      </c>
      <c r="L159" s="128"/>
      <c r="M159" s="128"/>
      <c r="N159" s="128"/>
      <c r="O159" s="128"/>
      <c r="P159" s="128"/>
      <c r="Q159" s="128"/>
      <c r="R159" s="128"/>
      <c r="S159" s="128"/>
      <c r="T159" s="128"/>
      <c r="U159" s="128"/>
      <c r="V159" s="128"/>
      <c r="W159" s="128"/>
      <c r="X159" s="46"/>
      <c r="Y159" s="46"/>
      <c r="Z159" s="46"/>
      <c r="AA159" s="46"/>
      <c r="AB159" s="46"/>
      <c r="AC159" s="46"/>
      <c r="AD159" s="46"/>
      <c r="AE159" s="132">
        <v>10</v>
      </c>
      <c r="AF159" s="46"/>
      <c r="AG159" s="46"/>
      <c r="AH159" s="46"/>
      <c r="AI159" s="46"/>
      <c r="AJ159" s="46"/>
      <c r="AK159" s="46"/>
      <c r="AL159" s="46"/>
      <c r="AM159" s="46"/>
    </row>
    <row r="160" spans="1:39" ht="39.950000000000003" customHeight="1" x14ac:dyDescent="0.45">
      <c r="A160" s="155"/>
      <c r="B160" s="157" t="s">
        <v>514</v>
      </c>
      <c r="C160" s="66">
        <v>157</v>
      </c>
      <c r="D160" s="75" t="s">
        <v>147</v>
      </c>
      <c r="E160" s="104" t="s">
        <v>709</v>
      </c>
      <c r="F160" s="49" t="s">
        <v>35</v>
      </c>
      <c r="G160" s="49" t="s">
        <v>40</v>
      </c>
      <c r="H160" s="94">
        <v>9.58</v>
      </c>
      <c r="I160" s="32">
        <v>10</v>
      </c>
      <c r="J160" s="38">
        <f t="shared" si="4"/>
        <v>7</v>
      </c>
      <c r="K160" s="39" t="str">
        <f t="shared" si="5"/>
        <v>OK</v>
      </c>
      <c r="L160" s="128"/>
      <c r="M160" s="128"/>
      <c r="N160" s="128"/>
      <c r="O160" s="128"/>
      <c r="P160" s="128"/>
      <c r="Q160" s="128"/>
      <c r="R160" s="128"/>
      <c r="S160" s="128"/>
      <c r="T160" s="128"/>
      <c r="U160" s="128"/>
      <c r="V160" s="128"/>
      <c r="W160" s="128"/>
      <c r="X160" s="46"/>
      <c r="Y160" s="46"/>
      <c r="Z160" s="46"/>
      <c r="AA160" s="46"/>
      <c r="AB160" s="46"/>
      <c r="AC160" s="46"/>
      <c r="AD160" s="46"/>
      <c r="AE160" s="132">
        <v>3</v>
      </c>
      <c r="AF160" s="46"/>
      <c r="AG160" s="46"/>
      <c r="AH160" s="46"/>
      <c r="AI160" s="46"/>
      <c r="AJ160" s="46"/>
      <c r="AK160" s="46"/>
      <c r="AL160" s="46"/>
      <c r="AM160" s="46"/>
    </row>
    <row r="161" spans="1:39" ht="39.950000000000003" customHeight="1" x14ac:dyDescent="0.45">
      <c r="A161" s="155"/>
      <c r="B161" s="157"/>
      <c r="C161" s="66">
        <v>158</v>
      </c>
      <c r="D161" s="80" t="s">
        <v>473</v>
      </c>
      <c r="E161" s="111" t="s">
        <v>710</v>
      </c>
      <c r="F161" s="49" t="s">
        <v>435</v>
      </c>
      <c r="G161" s="50" t="s">
        <v>40</v>
      </c>
      <c r="H161" s="94">
        <v>4.4000000000000004</v>
      </c>
      <c r="I161" s="32">
        <v>100</v>
      </c>
      <c r="J161" s="38">
        <f t="shared" si="4"/>
        <v>0</v>
      </c>
      <c r="K161" s="39" t="str">
        <f t="shared" si="5"/>
        <v>OK</v>
      </c>
      <c r="L161" s="128"/>
      <c r="M161" s="128"/>
      <c r="N161" s="128">
        <v>100</v>
      </c>
      <c r="O161" s="128"/>
      <c r="P161" s="128"/>
      <c r="Q161" s="128"/>
      <c r="R161" s="128"/>
      <c r="S161" s="128"/>
      <c r="T161" s="128"/>
      <c r="U161" s="128"/>
      <c r="V161" s="128"/>
      <c r="W161" s="128"/>
      <c r="X161" s="46"/>
      <c r="Y161" s="46"/>
      <c r="Z161" s="46"/>
      <c r="AA161" s="46"/>
      <c r="AB161" s="46"/>
      <c r="AC161" s="46"/>
      <c r="AD161" s="46"/>
      <c r="AE161" s="46"/>
      <c r="AF161" s="46"/>
      <c r="AG161" s="46"/>
      <c r="AH161" s="46"/>
      <c r="AI161" s="46"/>
      <c r="AJ161" s="46"/>
      <c r="AK161" s="46"/>
      <c r="AL161" s="46"/>
      <c r="AM161" s="46"/>
    </row>
    <row r="162" spans="1:39" ht="39.950000000000003" customHeight="1" x14ac:dyDescent="0.45">
      <c r="A162" s="155"/>
      <c r="B162" s="157"/>
      <c r="C162" s="66">
        <v>159</v>
      </c>
      <c r="D162" s="81" t="s">
        <v>474</v>
      </c>
      <c r="E162" s="112" t="s">
        <v>711</v>
      </c>
      <c r="F162" s="49" t="s">
        <v>228</v>
      </c>
      <c r="G162" s="50" t="s">
        <v>40</v>
      </c>
      <c r="H162" s="94">
        <v>11.69</v>
      </c>
      <c r="I162" s="32">
        <v>10</v>
      </c>
      <c r="J162" s="38">
        <f t="shared" si="4"/>
        <v>8</v>
      </c>
      <c r="K162" s="39" t="str">
        <f t="shared" si="5"/>
        <v>OK</v>
      </c>
      <c r="L162" s="128"/>
      <c r="M162" s="128"/>
      <c r="N162" s="128">
        <v>2</v>
      </c>
      <c r="O162" s="128"/>
      <c r="P162" s="128"/>
      <c r="Q162" s="128"/>
      <c r="R162" s="128"/>
      <c r="S162" s="128"/>
      <c r="T162" s="128"/>
      <c r="U162" s="128"/>
      <c r="V162" s="128"/>
      <c r="W162" s="128"/>
      <c r="X162" s="46"/>
      <c r="Y162" s="46"/>
      <c r="Z162" s="46"/>
      <c r="AA162" s="46"/>
      <c r="AB162" s="46"/>
      <c r="AC162" s="46"/>
      <c r="AD162" s="46"/>
      <c r="AE162" s="46"/>
      <c r="AF162" s="46"/>
      <c r="AG162" s="46"/>
      <c r="AH162" s="46"/>
      <c r="AI162" s="46"/>
      <c r="AJ162" s="46"/>
      <c r="AK162" s="46"/>
      <c r="AL162" s="46"/>
      <c r="AM162" s="46"/>
    </row>
    <row r="163" spans="1:39" ht="39.950000000000003" customHeight="1" x14ac:dyDescent="0.45">
      <c r="A163" s="155"/>
      <c r="B163" s="157"/>
      <c r="C163" s="66">
        <v>160</v>
      </c>
      <c r="D163" s="81" t="s">
        <v>475</v>
      </c>
      <c r="E163" s="112" t="s">
        <v>712</v>
      </c>
      <c r="F163" s="49" t="s">
        <v>476</v>
      </c>
      <c r="G163" s="50" t="s">
        <v>40</v>
      </c>
      <c r="H163" s="94">
        <v>19.25</v>
      </c>
      <c r="I163" s="32">
        <v>50</v>
      </c>
      <c r="J163" s="38">
        <f t="shared" si="4"/>
        <v>35</v>
      </c>
      <c r="K163" s="39" t="str">
        <f t="shared" si="5"/>
        <v>OK</v>
      </c>
      <c r="L163" s="128"/>
      <c r="M163" s="128"/>
      <c r="N163" s="128">
        <v>10</v>
      </c>
      <c r="O163" s="128"/>
      <c r="P163" s="128"/>
      <c r="Q163" s="128"/>
      <c r="R163" s="128"/>
      <c r="S163" s="128"/>
      <c r="T163" s="128"/>
      <c r="U163" s="128">
        <v>5</v>
      </c>
      <c r="V163" s="128"/>
      <c r="W163" s="128"/>
      <c r="X163" s="46"/>
      <c r="Y163" s="46"/>
      <c r="Z163" s="46"/>
      <c r="AA163" s="46"/>
      <c r="AB163" s="46"/>
      <c r="AC163" s="46"/>
      <c r="AD163" s="46"/>
      <c r="AE163" s="46"/>
      <c r="AF163" s="46"/>
      <c r="AG163" s="46"/>
      <c r="AH163" s="46"/>
      <c r="AI163" s="46"/>
      <c r="AJ163" s="46"/>
      <c r="AK163" s="46"/>
      <c r="AL163" s="46"/>
      <c r="AM163" s="46"/>
    </row>
    <row r="164" spans="1:39" ht="39.950000000000003" customHeight="1" x14ac:dyDescent="0.45">
      <c r="A164" s="155"/>
      <c r="B164" s="157"/>
      <c r="C164" s="66">
        <v>161</v>
      </c>
      <c r="D164" s="75" t="s">
        <v>148</v>
      </c>
      <c r="E164" s="104" t="s">
        <v>713</v>
      </c>
      <c r="F164" s="49" t="s">
        <v>35</v>
      </c>
      <c r="G164" s="49" t="s">
        <v>40</v>
      </c>
      <c r="H164" s="94">
        <v>4.4400000000000004</v>
      </c>
      <c r="I164" s="32">
        <v>10</v>
      </c>
      <c r="J164" s="38">
        <f t="shared" si="4"/>
        <v>3</v>
      </c>
      <c r="K164" s="39" t="str">
        <f t="shared" si="5"/>
        <v>OK</v>
      </c>
      <c r="L164" s="128"/>
      <c r="M164" s="128"/>
      <c r="N164" s="128">
        <v>2</v>
      </c>
      <c r="O164" s="128"/>
      <c r="P164" s="128"/>
      <c r="Q164" s="128"/>
      <c r="R164" s="128"/>
      <c r="S164" s="128"/>
      <c r="T164" s="128"/>
      <c r="U164" s="128">
        <v>5</v>
      </c>
      <c r="V164" s="128"/>
      <c r="W164" s="128"/>
      <c r="X164" s="46"/>
      <c r="Y164" s="46"/>
      <c r="Z164" s="46"/>
      <c r="AA164" s="46"/>
      <c r="AB164" s="46"/>
      <c r="AC164" s="46"/>
      <c r="AD164" s="46"/>
      <c r="AE164" s="46"/>
      <c r="AF164" s="46"/>
      <c r="AG164" s="46"/>
      <c r="AH164" s="46"/>
      <c r="AI164" s="46"/>
      <c r="AJ164" s="46"/>
      <c r="AK164" s="46"/>
      <c r="AL164" s="46"/>
      <c r="AM164" s="46"/>
    </row>
    <row r="165" spans="1:39" ht="39.950000000000003" customHeight="1" x14ac:dyDescent="0.45">
      <c r="A165" s="155"/>
      <c r="B165" s="157"/>
      <c r="C165" s="66">
        <v>162</v>
      </c>
      <c r="D165" s="75" t="s">
        <v>149</v>
      </c>
      <c r="E165" s="104" t="s">
        <v>714</v>
      </c>
      <c r="F165" s="49" t="s">
        <v>44</v>
      </c>
      <c r="G165" s="49" t="s">
        <v>40</v>
      </c>
      <c r="H165" s="94">
        <v>12.33</v>
      </c>
      <c r="I165" s="32">
        <v>2</v>
      </c>
      <c r="J165" s="38">
        <f t="shared" si="4"/>
        <v>2</v>
      </c>
      <c r="K165" s="39" t="str">
        <f t="shared" si="5"/>
        <v>OK</v>
      </c>
      <c r="L165" s="128"/>
      <c r="M165" s="128"/>
      <c r="N165" s="128"/>
      <c r="O165" s="128"/>
      <c r="P165" s="128"/>
      <c r="Q165" s="128"/>
      <c r="R165" s="128"/>
      <c r="S165" s="128"/>
      <c r="T165" s="128"/>
      <c r="U165" s="128"/>
      <c r="V165" s="128"/>
      <c r="W165" s="128"/>
      <c r="X165" s="46"/>
      <c r="Y165" s="46"/>
      <c r="Z165" s="46"/>
      <c r="AA165" s="46"/>
      <c r="AB165" s="46"/>
      <c r="AC165" s="46"/>
      <c r="AD165" s="46"/>
      <c r="AE165" s="46"/>
      <c r="AF165" s="46"/>
      <c r="AG165" s="46"/>
      <c r="AH165" s="46"/>
      <c r="AI165" s="46"/>
      <c r="AJ165" s="46"/>
      <c r="AK165" s="46"/>
      <c r="AL165" s="46"/>
      <c r="AM165" s="46"/>
    </row>
    <row r="166" spans="1:39" ht="39.950000000000003" customHeight="1" x14ac:dyDescent="0.45">
      <c r="A166" s="155"/>
      <c r="B166" s="157"/>
      <c r="C166" s="66">
        <v>163</v>
      </c>
      <c r="D166" s="75" t="s">
        <v>150</v>
      </c>
      <c r="E166" s="104" t="s">
        <v>715</v>
      </c>
      <c r="F166" s="49" t="s">
        <v>35</v>
      </c>
      <c r="G166" s="49" t="s">
        <v>40</v>
      </c>
      <c r="H166" s="94">
        <v>4.96</v>
      </c>
      <c r="I166" s="32">
        <v>20</v>
      </c>
      <c r="J166" s="38">
        <f t="shared" si="4"/>
        <v>20</v>
      </c>
      <c r="K166" s="39" t="str">
        <f t="shared" si="5"/>
        <v>OK</v>
      </c>
      <c r="L166" s="128"/>
      <c r="M166" s="128"/>
      <c r="N166" s="128"/>
      <c r="O166" s="128"/>
      <c r="P166" s="128"/>
      <c r="Q166" s="128"/>
      <c r="R166" s="128"/>
      <c r="S166" s="128"/>
      <c r="T166" s="128"/>
      <c r="U166" s="128"/>
      <c r="V166" s="128"/>
      <c r="W166" s="128"/>
      <c r="X166" s="46"/>
      <c r="Y166" s="46"/>
      <c r="Z166" s="46"/>
      <c r="AA166" s="46"/>
      <c r="AB166" s="46"/>
      <c r="AC166" s="46"/>
      <c r="AD166" s="46"/>
      <c r="AE166" s="46"/>
      <c r="AF166" s="46"/>
      <c r="AG166" s="46"/>
      <c r="AH166" s="46"/>
      <c r="AI166" s="46"/>
      <c r="AJ166" s="46"/>
      <c r="AK166" s="46"/>
      <c r="AL166" s="46"/>
      <c r="AM166" s="46"/>
    </row>
    <row r="167" spans="1:39" ht="39.950000000000003" customHeight="1" x14ac:dyDescent="0.45">
      <c r="A167" s="155"/>
      <c r="B167" s="157"/>
      <c r="C167" s="66">
        <v>164</v>
      </c>
      <c r="D167" s="75" t="s">
        <v>151</v>
      </c>
      <c r="E167" s="104" t="s">
        <v>716</v>
      </c>
      <c r="F167" s="49" t="s">
        <v>35</v>
      </c>
      <c r="G167" s="49" t="s">
        <v>40</v>
      </c>
      <c r="H167" s="94">
        <v>6.22</v>
      </c>
      <c r="I167" s="32">
        <v>20</v>
      </c>
      <c r="J167" s="38">
        <f t="shared" si="4"/>
        <v>0</v>
      </c>
      <c r="K167" s="39" t="str">
        <f t="shared" si="5"/>
        <v>OK</v>
      </c>
      <c r="L167" s="128"/>
      <c r="M167" s="128"/>
      <c r="N167" s="128">
        <v>20</v>
      </c>
      <c r="O167" s="128"/>
      <c r="P167" s="128"/>
      <c r="Q167" s="128"/>
      <c r="R167" s="128"/>
      <c r="S167" s="128"/>
      <c r="T167" s="128"/>
      <c r="U167" s="128"/>
      <c r="V167" s="128"/>
      <c r="W167" s="128"/>
      <c r="X167" s="46"/>
      <c r="Y167" s="46"/>
      <c r="Z167" s="46"/>
      <c r="AA167" s="46"/>
      <c r="AB167" s="46"/>
      <c r="AC167" s="46"/>
      <c r="AD167" s="46"/>
      <c r="AE167" s="46"/>
      <c r="AF167" s="46"/>
      <c r="AG167" s="46"/>
      <c r="AH167" s="46"/>
      <c r="AI167" s="46"/>
      <c r="AJ167" s="46"/>
      <c r="AK167" s="46"/>
      <c r="AL167" s="46"/>
      <c r="AM167" s="46"/>
    </row>
    <row r="168" spans="1:39" ht="39.950000000000003" customHeight="1" x14ac:dyDescent="0.45">
      <c r="A168" s="155"/>
      <c r="B168" s="157"/>
      <c r="C168" s="66">
        <v>165</v>
      </c>
      <c r="D168" s="75" t="s">
        <v>477</v>
      </c>
      <c r="E168" s="104" t="s">
        <v>717</v>
      </c>
      <c r="F168" s="49" t="s">
        <v>35</v>
      </c>
      <c r="G168" s="49" t="s">
        <v>40</v>
      </c>
      <c r="H168" s="94">
        <v>3.85</v>
      </c>
      <c r="I168" s="32">
        <v>15</v>
      </c>
      <c r="J168" s="38">
        <f t="shared" si="4"/>
        <v>13</v>
      </c>
      <c r="K168" s="39" t="str">
        <f t="shared" si="5"/>
        <v>OK</v>
      </c>
      <c r="L168" s="128"/>
      <c r="M168" s="128"/>
      <c r="N168" s="128"/>
      <c r="O168" s="128"/>
      <c r="P168" s="128"/>
      <c r="Q168" s="128"/>
      <c r="R168" s="128"/>
      <c r="S168" s="128"/>
      <c r="T168" s="128"/>
      <c r="U168" s="128"/>
      <c r="V168" s="128"/>
      <c r="W168" s="128"/>
      <c r="X168" s="46"/>
      <c r="Y168" s="46"/>
      <c r="Z168" s="46"/>
      <c r="AA168" s="46"/>
      <c r="AB168" s="46"/>
      <c r="AC168" s="46"/>
      <c r="AD168" s="46"/>
      <c r="AE168" s="132">
        <v>2</v>
      </c>
      <c r="AF168" s="46"/>
      <c r="AG168" s="46"/>
      <c r="AH168" s="46"/>
      <c r="AI168" s="46"/>
      <c r="AJ168" s="46"/>
      <c r="AK168" s="46"/>
      <c r="AL168" s="46"/>
      <c r="AM168" s="46"/>
    </row>
    <row r="169" spans="1:39" ht="39.950000000000003" customHeight="1" x14ac:dyDescent="0.45">
      <c r="A169" s="155"/>
      <c r="B169" s="157"/>
      <c r="C169" s="66">
        <v>166</v>
      </c>
      <c r="D169" s="75" t="s">
        <v>152</v>
      </c>
      <c r="E169" s="104" t="s">
        <v>718</v>
      </c>
      <c r="F169" s="49" t="s">
        <v>35</v>
      </c>
      <c r="G169" s="49" t="s">
        <v>40</v>
      </c>
      <c r="H169" s="94">
        <v>1.66</v>
      </c>
      <c r="I169" s="32">
        <v>30</v>
      </c>
      <c r="J169" s="38">
        <f t="shared" si="4"/>
        <v>30</v>
      </c>
      <c r="K169" s="39" t="str">
        <f t="shared" si="5"/>
        <v>OK</v>
      </c>
      <c r="L169" s="128"/>
      <c r="M169" s="128"/>
      <c r="N169" s="128"/>
      <c r="O169" s="128"/>
      <c r="P169" s="128"/>
      <c r="Q169" s="128"/>
      <c r="R169" s="128"/>
      <c r="S169" s="128"/>
      <c r="T169" s="128"/>
      <c r="U169" s="128"/>
      <c r="V169" s="128"/>
      <c r="W169" s="128"/>
      <c r="X169" s="46"/>
      <c r="Y169" s="46"/>
      <c r="Z169" s="46"/>
      <c r="AA169" s="46"/>
      <c r="AB169" s="46"/>
      <c r="AC169" s="46"/>
      <c r="AD169" s="46"/>
      <c r="AE169" s="46"/>
      <c r="AF169" s="46"/>
      <c r="AG169" s="46"/>
      <c r="AH169" s="46"/>
      <c r="AI169" s="46"/>
      <c r="AJ169" s="46"/>
      <c r="AK169" s="46"/>
      <c r="AL169" s="46"/>
      <c r="AM169" s="46"/>
    </row>
    <row r="170" spans="1:39" ht="39.950000000000003" customHeight="1" x14ac:dyDescent="0.45">
      <c r="A170" s="155"/>
      <c r="B170" s="157"/>
      <c r="C170" s="66">
        <v>167</v>
      </c>
      <c r="D170" s="75" t="s">
        <v>153</v>
      </c>
      <c r="E170" s="104" t="s">
        <v>719</v>
      </c>
      <c r="F170" s="49" t="s">
        <v>35</v>
      </c>
      <c r="G170" s="49" t="s">
        <v>40</v>
      </c>
      <c r="H170" s="94">
        <v>23.84</v>
      </c>
      <c r="I170" s="32">
        <v>5</v>
      </c>
      <c r="J170" s="38">
        <f t="shared" si="4"/>
        <v>5</v>
      </c>
      <c r="K170" s="39" t="str">
        <f t="shared" si="5"/>
        <v>OK</v>
      </c>
      <c r="L170" s="128"/>
      <c r="M170" s="128"/>
      <c r="N170" s="128"/>
      <c r="O170" s="128"/>
      <c r="P170" s="128"/>
      <c r="Q170" s="128"/>
      <c r="R170" s="128"/>
      <c r="S170" s="128"/>
      <c r="T170" s="128"/>
      <c r="U170" s="128"/>
      <c r="V170" s="128"/>
      <c r="W170" s="128"/>
      <c r="X170" s="46"/>
      <c r="Y170" s="46"/>
      <c r="Z170" s="46"/>
      <c r="AA170" s="46"/>
      <c r="AB170" s="46"/>
      <c r="AC170" s="46"/>
      <c r="AD170" s="46"/>
      <c r="AE170" s="46"/>
      <c r="AF170" s="46"/>
      <c r="AG170" s="46"/>
      <c r="AH170" s="46"/>
      <c r="AI170" s="46"/>
      <c r="AJ170" s="46"/>
      <c r="AK170" s="46"/>
      <c r="AL170" s="46"/>
      <c r="AM170" s="46"/>
    </row>
    <row r="171" spans="1:39" ht="39.950000000000003" customHeight="1" x14ac:dyDescent="0.45">
      <c r="A171" s="155"/>
      <c r="B171" s="157"/>
      <c r="C171" s="66">
        <v>168</v>
      </c>
      <c r="D171" s="75" t="s">
        <v>154</v>
      </c>
      <c r="E171" s="104" t="s">
        <v>720</v>
      </c>
      <c r="F171" s="49" t="s">
        <v>31</v>
      </c>
      <c r="G171" s="49" t="s">
        <v>40</v>
      </c>
      <c r="H171" s="94">
        <v>10.83</v>
      </c>
      <c r="I171" s="32">
        <v>2</v>
      </c>
      <c r="J171" s="38">
        <f t="shared" si="4"/>
        <v>1</v>
      </c>
      <c r="K171" s="39" t="str">
        <f t="shared" si="5"/>
        <v>OK</v>
      </c>
      <c r="L171" s="128"/>
      <c r="M171" s="128"/>
      <c r="N171" s="128">
        <v>1</v>
      </c>
      <c r="O171" s="128"/>
      <c r="P171" s="128"/>
      <c r="Q171" s="128"/>
      <c r="R171" s="128"/>
      <c r="S171" s="128"/>
      <c r="T171" s="128"/>
      <c r="U171" s="128"/>
      <c r="V171" s="128"/>
      <c r="W171" s="128"/>
      <c r="X171" s="46"/>
      <c r="Y171" s="46"/>
      <c r="Z171" s="46"/>
      <c r="AA171" s="46"/>
      <c r="AB171" s="46"/>
      <c r="AC171" s="46"/>
      <c r="AD171" s="46"/>
      <c r="AE171" s="46"/>
      <c r="AF171" s="46"/>
      <c r="AG171" s="46"/>
      <c r="AH171" s="46"/>
      <c r="AI171" s="46"/>
      <c r="AJ171" s="46"/>
      <c r="AK171" s="46"/>
      <c r="AL171" s="46"/>
      <c r="AM171" s="46"/>
    </row>
    <row r="172" spans="1:39" ht="39.950000000000003" customHeight="1" x14ac:dyDescent="0.45">
      <c r="A172" s="155"/>
      <c r="B172" s="157"/>
      <c r="C172" s="66">
        <v>169</v>
      </c>
      <c r="D172" s="75" t="s">
        <v>721</v>
      </c>
      <c r="E172" s="104" t="s">
        <v>722</v>
      </c>
      <c r="F172" s="49" t="s">
        <v>32</v>
      </c>
      <c r="G172" s="49" t="s">
        <v>40</v>
      </c>
      <c r="H172" s="94">
        <v>6.62</v>
      </c>
      <c r="I172" s="32">
        <v>50</v>
      </c>
      <c r="J172" s="38">
        <f t="shared" si="4"/>
        <v>25</v>
      </c>
      <c r="K172" s="39" t="str">
        <f t="shared" si="5"/>
        <v>OK</v>
      </c>
      <c r="L172" s="128"/>
      <c r="M172" s="128"/>
      <c r="N172" s="128">
        <v>15</v>
      </c>
      <c r="O172" s="128"/>
      <c r="P172" s="128"/>
      <c r="Q172" s="128"/>
      <c r="R172" s="128"/>
      <c r="S172" s="128"/>
      <c r="T172" s="128"/>
      <c r="U172" s="128">
        <v>10</v>
      </c>
      <c r="V172" s="128"/>
      <c r="W172" s="128"/>
      <c r="X172" s="46"/>
      <c r="Y172" s="46"/>
      <c r="Z172" s="46"/>
      <c r="AA172" s="46"/>
      <c r="AB172" s="46"/>
      <c r="AC172" s="46"/>
      <c r="AD172" s="46"/>
      <c r="AE172" s="46"/>
      <c r="AF172" s="46"/>
      <c r="AG172" s="46"/>
      <c r="AH172" s="46"/>
      <c r="AI172" s="46"/>
      <c r="AJ172" s="46"/>
      <c r="AK172" s="46"/>
      <c r="AL172" s="46"/>
      <c r="AM172" s="46"/>
    </row>
    <row r="173" spans="1:39" ht="39.950000000000003" customHeight="1" x14ac:dyDescent="0.45">
      <c r="A173" s="155"/>
      <c r="B173" s="157"/>
      <c r="C173" s="66">
        <v>170</v>
      </c>
      <c r="D173" s="75" t="s">
        <v>155</v>
      </c>
      <c r="E173" s="104" t="s">
        <v>723</v>
      </c>
      <c r="F173" s="49" t="s">
        <v>32</v>
      </c>
      <c r="G173" s="49" t="s">
        <v>40</v>
      </c>
      <c r="H173" s="94">
        <v>13.77</v>
      </c>
      <c r="I173" s="32">
        <v>50</v>
      </c>
      <c r="J173" s="38">
        <f t="shared" si="4"/>
        <v>25</v>
      </c>
      <c r="K173" s="39" t="str">
        <f t="shared" si="5"/>
        <v>OK</v>
      </c>
      <c r="L173" s="128"/>
      <c r="M173" s="128"/>
      <c r="N173" s="128">
        <v>15</v>
      </c>
      <c r="O173" s="128"/>
      <c r="P173" s="128"/>
      <c r="Q173" s="128"/>
      <c r="R173" s="128"/>
      <c r="S173" s="128"/>
      <c r="T173" s="128"/>
      <c r="U173" s="128">
        <v>10</v>
      </c>
      <c r="V173" s="128"/>
      <c r="W173" s="128"/>
      <c r="X173" s="46"/>
      <c r="Y173" s="46"/>
      <c r="Z173" s="46"/>
      <c r="AA173" s="46"/>
      <c r="AB173" s="46"/>
      <c r="AC173" s="46"/>
      <c r="AD173" s="46"/>
      <c r="AE173" s="46"/>
      <c r="AF173" s="46"/>
      <c r="AG173" s="46"/>
      <c r="AH173" s="46"/>
      <c r="AI173" s="46"/>
      <c r="AJ173" s="46"/>
      <c r="AK173" s="46"/>
      <c r="AL173" s="46"/>
      <c r="AM173" s="46"/>
    </row>
    <row r="174" spans="1:39" ht="39.950000000000003" customHeight="1" x14ac:dyDescent="0.45">
      <c r="A174" s="155"/>
      <c r="B174" s="157"/>
      <c r="C174" s="66">
        <v>171</v>
      </c>
      <c r="D174" s="75" t="s">
        <v>436</v>
      </c>
      <c r="E174" s="104" t="s">
        <v>724</v>
      </c>
      <c r="F174" s="49" t="s">
        <v>437</v>
      </c>
      <c r="G174" s="49" t="s">
        <v>40</v>
      </c>
      <c r="H174" s="94">
        <v>10.53</v>
      </c>
      <c r="I174" s="32">
        <v>10</v>
      </c>
      <c r="J174" s="38">
        <f t="shared" si="4"/>
        <v>0</v>
      </c>
      <c r="K174" s="39" t="str">
        <f t="shared" si="5"/>
        <v>OK</v>
      </c>
      <c r="L174" s="128"/>
      <c r="M174" s="128"/>
      <c r="N174" s="128">
        <v>5</v>
      </c>
      <c r="O174" s="128"/>
      <c r="P174" s="128"/>
      <c r="Q174" s="128"/>
      <c r="R174" s="128"/>
      <c r="S174" s="128"/>
      <c r="T174" s="128"/>
      <c r="U174" s="128"/>
      <c r="V174" s="128"/>
      <c r="W174" s="128"/>
      <c r="X174" s="46"/>
      <c r="Y174" s="132">
        <v>5</v>
      </c>
      <c r="Z174" s="46"/>
      <c r="AA174" s="46"/>
      <c r="AB174" s="46"/>
      <c r="AC174" s="46"/>
      <c r="AD174" s="46"/>
      <c r="AE174" s="46"/>
      <c r="AF174" s="46"/>
      <c r="AG174" s="46"/>
      <c r="AH174" s="46"/>
      <c r="AI174" s="46"/>
      <c r="AJ174" s="46"/>
      <c r="AK174" s="46"/>
      <c r="AL174" s="46"/>
      <c r="AM174" s="46"/>
    </row>
    <row r="175" spans="1:39" ht="39.950000000000003" customHeight="1" x14ac:dyDescent="0.45">
      <c r="A175" s="155"/>
      <c r="B175" s="157"/>
      <c r="C175" s="66">
        <v>172</v>
      </c>
      <c r="D175" s="75" t="s">
        <v>449</v>
      </c>
      <c r="E175" s="104" t="s">
        <v>725</v>
      </c>
      <c r="F175" s="49" t="s">
        <v>228</v>
      </c>
      <c r="G175" s="49" t="s">
        <v>40</v>
      </c>
      <c r="H175" s="94">
        <v>132.34</v>
      </c>
      <c r="I175" s="32">
        <v>4</v>
      </c>
      <c r="J175" s="38">
        <f t="shared" si="4"/>
        <v>4</v>
      </c>
      <c r="K175" s="39" t="str">
        <f t="shared" si="5"/>
        <v>OK</v>
      </c>
      <c r="L175" s="128"/>
      <c r="M175" s="128"/>
      <c r="N175" s="128"/>
      <c r="O175" s="128"/>
      <c r="P175" s="128"/>
      <c r="Q175" s="128"/>
      <c r="R175" s="128"/>
      <c r="S175" s="128"/>
      <c r="T175" s="128"/>
      <c r="U175" s="128"/>
      <c r="V175" s="128"/>
      <c r="W175" s="128"/>
      <c r="X175" s="46"/>
      <c r="Y175" s="46"/>
      <c r="Z175" s="46"/>
      <c r="AA175" s="46"/>
      <c r="AB175" s="46"/>
      <c r="AC175" s="46"/>
      <c r="AD175" s="46"/>
      <c r="AE175" s="46"/>
      <c r="AF175" s="46"/>
      <c r="AG175" s="46"/>
      <c r="AH175" s="46"/>
      <c r="AI175" s="46"/>
      <c r="AJ175" s="46"/>
      <c r="AK175" s="46"/>
      <c r="AL175" s="46"/>
      <c r="AM175" s="46"/>
    </row>
    <row r="176" spans="1:39" ht="39.950000000000003" customHeight="1" x14ac:dyDescent="0.45">
      <c r="A176" s="155"/>
      <c r="B176" s="157"/>
      <c r="C176" s="65">
        <v>173</v>
      </c>
      <c r="D176" s="74" t="s">
        <v>726</v>
      </c>
      <c r="E176" s="103" t="s">
        <v>727</v>
      </c>
      <c r="F176" s="64" t="s">
        <v>131</v>
      </c>
      <c r="G176" s="64" t="s">
        <v>40</v>
      </c>
      <c r="H176" s="93">
        <v>60.13</v>
      </c>
      <c r="I176" s="32">
        <v>10</v>
      </c>
      <c r="J176" s="38">
        <f t="shared" si="4"/>
        <v>10</v>
      </c>
      <c r="K176" s="39" t="str">
        <f t="shared" si="5"/>
        <v>OK</v>
      </c>
      <c r="L176" s="128"/>
      <c r="M176" s="128"/>
      <c r="N176" s="128"/>
      <c r="O176" s="128"/>
      <c r="P176" s="128"/>
      <c r="Q176" s="128"/>
      <c r="R176" s="128"/>
      <c r="S176" s="128"/>
      <c r="T176" s="128"/>
      <c r="U176" s="128"/>
      <c r="V176" s="128"/>
      <c r="W176" s="128"/>
      <c r="X176" s="46"/>
      <c r="Y176" s="46"/>
      <c r="Z176" s="46"/>
      <c r="AA176" s="46"/>
      <c r="AB176" s="46"/>
      <c r="AC176" s="46"/>
      <c r="AD176" s="46"/>
      <c r="AE176" s="46"/>
      <c r="AF176" s="46"/>
      <c r="AG176" s="46"/>
      <c r="AH176" s="46"/>
      <c r="AI176" s="46"/>
      <c r="AJ176" s="46"/>
      <c r="AK176" s="46"/>
      <c r="AL176" s="46"/>
      <c r="AM176" s="46"/>
    </row>
    <row r="177" spans="1:39" ht="39.950000000000003" customHeight="1" x14ac:dyDescent="0.45">
      <c r="A177" s="155"/>
      <c r="B177" s="157"/>
      <c r="C177" s="65">
        <v>174</v>
      </c>
      <c r="D177" s="74" t="s">
        <v>728</v>
      </c>
      <c r="E177" s="103" t="s">
        <v>729</v>
      </c>
      <c r="F177" s="64" t="s">
        <v>35</v>
      </c>
      <c r="G177" s="64" t="s">
        <v>40</v>
      </c>
      <c r="H177" s="93">
        <v>66.92</v>
      </c>
      <c r="I177" s="32">
        <v>8</v>
      </c>
      <c r="J177" s="38">
        <f t="shared" si="4"/>
        <v>6</v>
      </c>
      <c r="K177" s="39" t="str">
        <f t="shared" si="5"/>
        <v>OK</v>
      </c>
      <c r="L177" s="128"/>
      <c r="M177" s="128"/>
      <c r="N177" s="128">
        <v>1</v>
      </c>
      <c r="O177" s="128"/>
      <c r="P177" s="128"/>
      <c r="Q177" s="128"/>
      <c r="R177" s="128"/>
      <c r="S177" s="128"/>
      <c r="T177" s="128"/>
      <c r="U177" s="128"/>
      <c r="V177" s="128"/>
      <c r="W177" s="128"/>
      <c r="X177" s="46"/>
      <c r="Y177" s="46"/>
      <c r="Z177" s="46"/>
      <c r="AA177" s="46"/>
      <c r="AB177" s="46"/>
      <c r="AC177" s="46"/>
      <c r="AD177" s="46"/>
      <c r="AE177" s="132">
        <v>1</v>
      </c>
      <c r="AF177" s="46"/>
      <c r="AG177" s="46"/>
      <c r="AH177" s="46"/>
      <c r="AI177" s="46"/>
      <c r="AJ177" s="46"/>
      <c r="AK177" s="46"/>
      <c r="AL177" s="46"/>
      <c r="AM177" s="46"/>
    </row>
    <row r="178" spans="1:39" ht="39.950000000000003" customHeight="1" x14ac:dyDescent="0.45">
      <c r="A178" s="155"/>
      <c r="B178" s="157"/>
      <c r="C178" s="65">
        <v>175</v>
      </c>
      <c r="D178" s="74" t="s">
        <v>730</v>
      </c>
      <c r="E178" s="103" t="s">
        <v>731</v>
      </c>
      <c r="F178" s="64" t="s">
        <v>35</v>
      </c>
      <c r="G178" s="64" t="s">
        <v>40</v>
      </c>
      <c r="H178" s="93">
        <v>6.14</v>
      </c>
      <c r="I178" s="32">
        <v>10</v>
      </c>
      <c r="J178" s="38">
        <f t="shared" si="4"/>
        <v>0</v>
      </c>
      <c r="K178" s="39" t="str">
        <f t="shared" si="5"/>
        <v>OK</v>
      </c>
      <c r="L178" s="128"/>
      <c r="M178" s="128"/>
      <c r="N178" s="128">
        <v>5</v>
      </c>
      <c r="O178" s="128"/>
      <c r="P178" s="128"/>
      <c r="Q178" s="128"/>
      <c r="R178" s="128"/>
      <c r="S178" s="128"/>
      <c r="T178" s="128"/>
      <c r="U178" s="128">
        <v>5</v>
      </c>
      <c r="V178" s="128"/>
      <c r="W178" s="128"/>
      <c r="X178" s="46"/>
      <c r="Y178" s="46"/>
      <c r="Z178" s="46"/>
      <c r="AA178" s="46"/>
      <c r="AB178" s="46"/>
      <c r="AC178" s="46"/>
      <c r="AD178" s="46"/>
      <c r="AE178" s="46"/>
      <c r="AF178" s="46"/>
      <c r="AG178" s="46"/>
      <c r="AH178" s="46"/>
      <c r="AI178" s="46"/>
      <c r="AJ178" s="46"/>
      <c r="AK178" s="46"/>
      <c r="AL178" s="46"/>
      <c r="AM178" s="46"/>
    </row>
    <row r="179" spans="1:39" ht="39.950000000000003" customHeight="1" x14ac:dyDescent="0.45">
      <c r="A179" s="155"/>
      <c r="B179" s="157"/>
      <c r="C179" s="63">
        <v>176</v>
      </c>
      <c r="D179" s="81" t="s">
        <v>732</v>
      </c>
      <c r="E179" s="112" t="s">
        <v>733</v>
      </c>
      <c r="F179" s="49" t="s">
        <v>4</v>
      </c>
      <c r="G179" s="64" t="s">
        <v>40</v>
      </c>
      <c r="H179" s="93">
        <v>36.56</v>
      </c>
      <c r="I179" s="32"/>
      <c r="J179" s="38">
        <f t="shared" si="4"/>
        <v>0</v>
      </c>
      <c r="K179" s="39" t="str">
        <f t="shared" si="5"/>
        <v>OK</v>
      </c>
      <c r="L179" s="128"/>
      <c r="M179" s="128"/>
      <c r="N179" s="128"/>
      <c r="O179" s="128"/>
      <c r="P179" s="128"/>
      <c r="Q179" s="128"/>
      <c r="R179" s="128"/>
      <c r="S179" s="128"/>
      <c r="T179" s="128"/>
      <c r="U179" s="128"/>
      <c r="V179" s="128"/>
      <c r="W179" s="128"/>
      <c r="X179" s="46"/>
      <c r="Y179" s="46"/>
      <c r="Z179" s="46"/>
      <c r="AA179" s="46"/>
      <c r="AB179" s="46"/>
      <c r="AC179" s="46"/>
      <c r="AD179" s="46"/>
      <c r="AE179" s="46"/>
      <c r="AF179" s="46"/>
      <c r="AG179" s="46"/>
      <c r="AH179" s="46"/>
      <c r="AI179" s="46"/>
      <c r="AJ179" s="46"/>
      <c r="AK179" s="46"/>
      <c r="AL179" s="46"/>
      <c r="AM179" s="46"/>
    </row>
    <row r="180" spans="1:39" ht="39.950000000000003" customHeight="1" x14ac:dyDescent="0.45">
      <c r="A180" s="155"/>
      <c r="B180" s="157"/>
      <c r="C180" s="63">
        <v>177</v>
      </c>
      <c r="D180" s="73" t="s">
        <v>734</v>
      </c>
      <c r="E180" s="102" t="s">
        <v>735</v>
      </c>
      <c r="F180" s="64" t="s">
        <v>228</v>
      </c>
      <c r="G180" s="64" t="s">
        <v>40</v>
      </c>
      <c r="H180" s="93">
        <v>60.85</v>
      </c>
      <c r="I180" s="32"/>
      <c r="J180" s="38">
        <f t="shared" si="4"/>
        <v>0</v>
      </c>
      <c r="K180" s="39" t="str">
        <f t="shared" si="5"/>
        <v>OK</v>
      </c>
      <c r="L180" s="128"/>
      <c r="M180" s="128"/>
      <c r="N180" s="128"/>
      <c r="O180" s="128"/>
      <c r="P180" s="128"/>
      <c r="Q180" s="128"/>
      <c r="R180" s="128"/>
      <c r="S180" s="128"/>
      <c r="T180" s="128"/>
      <c r="U180" s="128"/>
      <c r="V180" s="128"/>
      <c r="W180" s="128"/>
      <c r="X180" s="46"/>
      <c r="Y180" s="46"/>
      <c r="Z180" s="46"/>
      <c r="AA180" s="46"/>
      <c r="AB180" s="46"/>
      <c r="AC180" s="46"/>
      <c r="AD180" s="46"/>
      <c r="AE180" s="46"/>
      <c r="AF180" s="46"/>
      <c r="AG180" s="46"/>
      <c r="AH180" s="46"/>
      <c r="AI180" s="46"/>
      <c r="AJ180" s="46"/>
      <c r="AK180" s="46"/>
      <c r="AL180" s="46"/>
      <c r="AM180" s="46"/>
    </row>
    <row r="181" spans="1:39" ht="39.950000000000003" customHeight="1" x14ac:dyDescent="0.45">
      <c r="A181" s="155"/>
      <c r="B181" s="157"/>
      <c r="C181" s="65">
        <v>178</v>
      </c>
      <c r="D181" s="74" t="s">
        <v>736</v>
      </c>
      <c r="E181" s="103" t="s">
        <v>737</v>
      </c>
      <c r="F181" s="48" t="s">
        <v>35</v>
      </c>
      <c r="G181" s="64" t="s">
        <v>40</v>
      </c>
      <c r="H181" s="93">
        <v>17.39</v>
      </c>
      <c r="I181" s="32">
        <v>4</v>
      </c>
      <c r="J181" s="38">
        <f t="shared" si="4"/>
        <v>2</v>
      </c>
      <c r="K181" s="39" t="str">
        <f t="shared" si="5"/>
        <v>OK</v>
      </c>
      <c r="L181" s="128"/>
      <c r="M181" s="128"/>
      <c r="N181" s="128"/>
      <c r="O181" s="128"/>
      <c r="P181" s="128"/>
      <c r="Q181" s="128"/>
      <c r="R181" s="128"/>
      <c r="S181" s="128"/>
      <c r="T181" s="128"/>
      <c r="U181" s="128"/>
      <c r="V181" s="128"/>
      <c r="W181" s="128"/>
      <c r="X181" s="46"/>
      <c r="Y181" s="46"/>
      <c r="Z181" s="46"/>
      <c r="AA181" s="46"/>
      <c r="AB181" s="46"/>
      <c r="AC181" s="46"/>
      <c r="AD181" s="46"/>
      <c r="AE181" s="132">
        <v>2</v>
      </c>
      <c r="AF181" s="46"/>
      <c r="AG181" s="46"/>
      <c r="AH181" s="46"/>
      <c r="AI181" s="46"/>
      <c r="AJ181" s="46"/>
      <c r="AK181" s="46"/>
      <c r="AL181" s="46"/>
      <c r="AM181" s="46"/>
    </row>
    <row r="182" spans="1:39" ht="39.950000000000003" customHeight="1" x14ac:dyDescent="0.45">
      <c r="A182" s="156"/>
      <c r="B182" s="158"/>
      <c r="C182" s="65">
        <v>179</v>
      </c>
      <c r="D182" s="74" t="s">
        <v>738</v>
      </c>
      <c r="E182" s="103" t="s">
        <v>739</v>
      </c>
      <c r="F182" s="64" t="s">
        <v>131</v>
      </c>
      <c r="G182" s="64" t="s">
        <v>40</v>
      </c>
      <c r="H182" s="93">
        <v>12.07</v>
      </c>
      <c r="I182" s="32">
        <f>15-5</f>
        <v>10</v>
      </c>
      <c r="J182" s="38">
        <f t="shared" si="4"/>
        <v>10</v>
      </c>
      <c r="K182" s="39" t="str">
        <f t="shared" si="5"/>
        <v>OK</v>
      </c>
      <c r="L182" s="128"/>
      <c r="M182" s="128"/>
      <c r="N182" s="128"/>
      <c r="O182" s="128"/>
      <c r="P182" s="128"/>
      <c r="Q182" s="128"/>
      <c r="R182" s="128"/>
      <c r="S182" s="128"/>
      <c r="T182" s="128"/>
      <c r="U182" s="128"/>
      <c r="V182" s="128"/>
      <c r="W182" s="128"/>
      <c r="X182" s="46"/>
      <c r="Y182" s="46"/>
      <c r="Z182" s="46"/>
      <c r="AA182" s="46"/>
      <c r="AB182" s="46"/>
      <c r="AC182" s="46"/>
      <c r="AD182" s="46"/>
      <c r="AE182" s="46"/>
      <c r="AF182" s="46"/>
      <c r="AG182" s="46"/>
      <c r="AH182" s="46"/>
      <c r="AI182" s="46"/>
      <c r="AJ182" s="46"/>
      <c r="AK182" s="46"/>
      <c r="AL182" s="46"/>
      <c r="AM182" s="46"/>
    </row>
    <row r="183" spans="1:39" ht="39.950000000000003" customHeight="1" x14ac:dyDescent="0.45">
      <c r="A183" s="139">
        <v>4</v>
      </c>
      <c r="B183" s="151" t="s">
        <v>740</v>
      </c>
      <c r="C183" s="67">
        <v>180</v>
      </c>
      <c r="D183" s="78" t="s">
        <v>156</v>
      </c>
      <c r="E183" s="107" t="s">
        <v>741</v>
      </c>
      <c r="F183" s="51" t="s">
        <v>35</v>
      </c>
      <c r="G183" s="51" t="s">
        <v>157</v>
      </c>
      <c r="H183" s="95">
        <v>8.5</v>
      </c>
      <c r="I183" s="32">
        <v>5</v>
      </c>
      <c r="J183" s="38">
        <f t="shared" si="4"/>
        <v>5</v>
      </c>
      <c r="K183" s="39" t="str">
        <f t="shared" si="5"/>
        <v>OK</v>
      </c>
      <c r="L183" s="128"/>
      <c r="M183" s="128"/>
      <c r="N183" s="128"/>
      <c r="O183" s="128"/>
      <c r="P183" s="128"/>
      <c r="Q183" s="128"/>
      <c r="R183" s="128"/>
      <c r="S183" s="128"/>
      <c r="T183" s="128"/>
      <c r="U183" s="128"/>
      <c r="V183" s="128"/>
      <c r="W183" s="128"/>
      <c r="X183" s="46"/>
      <c r="Y183" s="46"/>
      <c r="Z183" s="46"/>
      <c r="AA183" s="46"/>
      <c r="AB183" s="46"/>
      <c r="AC183" s="46"/>
      <c r="AD183" s="46"/>
      <c r="AE183" s="46"/>
      <c r="AF183" s="46"/>
      <c r="AG183" s="46"/>
      <c r="AH183" s="46"/>
      <c r="AI183" s="46"/>
      <c r="AJ183" s="46"/>
      <c r="AK183" s="46"/>
      <c r="AL183" s="46"/>
      <c r="AM183" s="46"/>
    </row>
    <row r="184" spans="1:39" ht="39.950000000000003" customHeight="1" x14ac:dyDescent="0.45">
      <c r="A184" s="140"/>
      <c r="B184" s="152"/>
      <c r="C184" s="67">
        <v>181</v>
      </c>
      <c r="D184" s="78" t="s">
        <v>158</v>
      </c>
      <c r="E184" s="107" t="s">
        <v>742</v>
      </c>
      <c r="F184" s="51" t="s">
        <v>35</v>
      </c>
      <c r="G184" s="51" t="s">
        <v>157</v>
      </c>
      <c r="H184" s="95">
        <v>1.1599999999999999</v>
      </c>
      <c r="I184" s="32">
        <v>10</v>
      </c>
      <c r="J184" s="38">
        <f t="shared" si="4"/>
        <v>10</v>
      </c>
      <c r="K184" s="39" t="str">
        <f t="shared" si="5"/>
        <v>OK</v>
      </c>
      <c r="L184" s="128"/>
      <c r="M184" s="128"/>
      <c r="N184" s="128"/>
      <c r="O184" s="128"/>
      <c r="P184" s="128"/>
      <c r="Q184" s="128"/>
      <c r="R184" s="128"/>
      <c r="S184" s="128"/>
      <c r="T184" s="128"/>
      <c r="U184" s="128"/>
      <c r="V184" s="128"/>
      <c r="W184" s="128"/>
      <c r="X184" s="46"/>
      <c r="Y184" s="46"/>
      <c r="Z184" s="46"/>
      <c r="AA184" s="46"/>
      <c r="AB184" s="46"/>
      <c r="AC184" s="46"/>
      <c r="AD184" s="46"/>
      <c r="AE184" s="46"/>
      <c r="AF184" s="46"/>
      <c r="AG184" s="46"/>
      <c r="AH184" s="46"/>
      <c r="AI184" s="46"/>
      <c r="AJ184" s="46"/>
      <c r="AK184" s="46"/>
      <c r="AL184" s="46"/>
      <c r="AM184" s="46"/>
    </row>
    <row r="185" spans="1:39" ht="39.950000000000003" customHeight="1" x14ac:dyDescent="0.45">
      <c r="A185" s="140"/>
      <c r="B185" s="152"/>
      <c r="C185" s="67">
        <v>182</v>
      </c>
      <c r="D185" s="78" t="s">
        <v>159</v>
      </c>
      <c r="E185" s="107" t="s">
        <v>741</v>
      </c>
      <c r="F185" s="51" t="s">
        <v>35</v>
      </c>
      <c r="G185" s="51" t="s">
        <v>157</v>
      </c>
      <c r="H185" s="95">
        <v>12</v>
      </c>
      <c r="I185" s="32">
        <v>4</v>
      </c>
      <c r="J185" s="38">
        <f t="shared" si="4"/>
        <v>4</v>
      </c>
      <c r="K185" s="39" t="str">
        <f t="shared" si="5"/>
        <v>OK</v>
      </c>
      <c r="L185" s="128"/>
      <c r="M185" s="128"/>
      <c r="N185" s="128"/>
      <c r="O185" s="128"/>
      <c r="P185" s="128"/>
      <c r="Q185" s="128"/>
      <c r="R185" s="128"/>
      <c r="S185" s="128"/>
      <c r="T185" s="128"/>
      <c r="U185" s="128"/>
      <c r="V185" s="128"/>
      <c r="W185" s="128"/>
      <c r="X185" s="46"/>
      <c r="Y185" s="46"/>
      <c r="Z185" s="46"/>
      <c r="AA185" s="46"/>
      <c r="AB185" s="46"/>
      <c r="AC185" s="46"/>
      <c r="AD185" s="46"/>
      <c r="AE185" s="46"/>
      <c r="AF185" s="46"/>
      <c r="AG185" s="46"/>
      <c r="AH185" s="46"/>
      <c r="AI185" s="46"/>
      <c r="AJ185" s="46"/>
      <c r="AK185" s="46"/>
      <c r="AL185" s="46"/>
      <c r="AM185" s="46"/>
    </row>
    <row r="186" spans="1:39" ht="39.950000000000003" customHeight="1" x14ac:dyDescent="0.45">
      <c r="A186" s="140"/>
      <c r="B186" s="152"/>
      <c r="C186" s="67">
        <v>183</v>
      </c>
      <c r="D186" s="78" t="s">
        <v>160</v>
      </c>
      <c r="E186" s="107" t="s">
        <v>741</v>
      </c>
      <c r="F186" s="51" t="s">
        <v>35</v>
      </c>
      <c r="G186" s="51" t="s">
        <v>157</v>
      </c>
      <c r="H186" s="95">
        <v>8</v>
      </c>
      <c r="I186" s="32">
        <v>4</v>
      </c>
      <c r="J186" s="38">
        <f t="shared" si="4"/>
        <v>4</v>
      </c>
      <c r="K186" s="39" t="str">
        <f t="shared" si="5"/>
        <v>OK</v>
      </c>
      <c r="L186" s="128"/>
      <c r="M186" s="128"/>
      <c r="N186" s="128"/>
      <c r="O186" s="128"/>
      <c r="P186" s="128"/>
      <c r="Q186" s="128"/>
      <c r="R186" s="128"/>
      <c r="S186" s="128"/>
      <c r="T186" s="128"/>
      <c r="U186" s="128"/>
      <c r="V186" s="128"/>
      <c r="W186" s="128"/>
      <c r="X186" s="46"/>
      <c r="Y186" s="46"/>
      <c r="Z186" s="46"/>
      <c r="AA186" s="46"/>
      <c r="AB186" s="46"/>
      <c r="AC186" s="46"/>
      <c r="AD186" s="46"/>
      <c r="AE186" s="46"/>
      <c r="AF186" s="46"/>
      <c r="AG186" s="46"/>
      <c r="AH186" s="46"/>
      <c r="AI186" s="46"/>
      <c r="AJ186" s="46"/>
      <c r="AK186" s="46"/>
      <c r="AL186" s="46"/>
      <c r="AM186" s="46"/>
    </row>
    <row r="187" spans="1:39" ht="39.950000000000003" customHeight="1" x14ac:dyDescent="0.45">
      <c r="A187" s="140"/>
      <c r="B187" s="152"/>
      <c r="C187" s="67">
        <v>184</v>
      </c>
      <c r="D187" s="78" t="s">
        <v>161</v>
      </c>
      <c r="E187" s="107">
        <v>954</v>
      </c>
      <c r="F187" s="51" t="s">
        <v>35</v>
      </c>
      <c r="G187" s="51" t="s">
        <v>157</v>
      </c>
      <c r="H187" s="95">
        <v>8</v>
      </c>
      <c r="I187" s="32">
        <v>4</v>
      </c>
      <c r="J187" s="38">
        <f t="shared" si="4"/>
        <v>2</v>
      </c>
      <c r="K187" s="39" t="str">
        <f t="shared" si="5"/>
        <v>OK</v>
      </c>
      <c r="L187" s="128"/>
      <c r="M187" s="128"/>
      <c r="N187" s="128"/>
      <c r="O187" s="128"/>
      <c r="P187" s="128"/>
      <c r="Q187" s="128"/>
      <c r="R187" s="128"/>
      <c r="S187" s="128"/>
      <c r="T187" s="128"/>
      <c r="U187" s="128"/>
      <c r="V187" s="128"/>
      <c r="W187" s="128"/>
      <c r="X187" s="46"/>
      <c r="Y187" s="46"/>
      <c r="Z187" s="46"/>
      <c r="AA187" s="46"/>
      <c r="AB187" s="46"/>
      <c r="AC187" s="46"/>
      <c r="AD187" s="46"/>
      <c r="AE187" s="46"/>
      <c r="AF187" s="46"/>
      <c r="AH187" s="132">
        <v>2</v>
      </c>
      <c r="AI187" s="46"/>
      <c r="AJ187" s="46"/>
      <c r="AK187" s="46"/>
      <c r="AL187" s="46"/>
      <c r="AM187" s="46"/>
    </row>
    <row r="188" spans="1:39" ht="39.950000000000003" customHeight="1" x14ac:dyDescent="0.45">
      <c r="A188" s="140"/>
      <c r="B188" s="152"/>
      <c r="C188" s="67">
        <v>185</v>
      </c>
      <c r="D188" s="78" t="s">
        <v>162</v>
      </c>
      <c r="E188" s="107">
        <v>954</v>
      </c>
      <c r="F188" s="51" t="s">
        <v>35</v>
      </c>
      <c r="G188" s="51" t="s">
        <v>157</v>
      </c>
      <c r="H188" s="95">
        <v>10</v>
      </c>
      <c r="I188" s="32">
        <v>4</v>
      </c>
      <c r="J188" s="38">
        <f t="shared" si="4"/>
        <v>3</v>
      </c>
      <c r="K188" s="39" t="str">
        <f t="shared" si="5"/>
        <v>OK</v>
      </c>
      <c r="L188" s="128"/>
      <c r="M188" s="128"/>
      <c r="N188" s="128"/>
      <c r="O188" s="128"/>
      <c r="P188" s="128"/>
      <c r="Q188" s="128"/>
      <c r="R188" s="128"/>
      <c r="S188" s="128"/>
      <c r="T188" s="128"/>
      <c r="U188" s="128"/>
      <c r="V188" s="128"/>
      <c r="W188" s="128"/>
      <c r="X188" s="46"/>
      <c r="Y188" s="46"/>
      <c r="Z188" s="46"/>
      <c r="AA188" s="46"/>
      <c r="AB188" s="46"/>
      <c r="AC188" s="46"/>
      <c r="AD188" s="46"/>
      <c r="AE188" s="46"/>
      <c r="AF188" s="46"/>
      <c r="AH188" s="132">
        <v>1</v>
      </c>
      <c r="AI188" s="46"/>
      <c r="AJ188" s="46"/>
      <c r="AK188" s="46"/>
      <c r="AL188" s="46"/>
      <c r="AM188" s="46"/>
    </row>
    <row r="189" spans="1:39" ht="39.950000000000003" customHeight="1" x14ac:dyDescent="0.45">
      <c r="A189" s="140"/>
      <c r="B189" s="152"/>
      <c r="C189" s="67">
        <v>186</v>
      </c>
      <c r="D189" s="78" t="s">
        <v>163</v>
      </c>
      <c r="E189" s="107">
        <v>954</v>
      </c>
      <c r="F189" s="51" t="s">
        <v>35</v>
      </c>
      <c r="G189" s="51" t="s">
        <v>157</v>
      </c>
      <c r="H189" s="95">
        <v>7.91</v>
      </c>
      <c r="I189" s="32">
        <v>4</v>
      </c>
      <c r="J189" s="38">
        <f t="shared" si="4"/>
        <v>2</v>
      </c>
      <c r="K189" s="39" t="str">
        <f t="shared" si="5"/>
        <v>OK</v>
      </c>
      <c r="L189" s="128"/>
      <c r="M189" s="128"/>
      <c r="N189" s="128"/>
      <c r="O189" s="128"/>
      <c r="P189" s="128"/>
      <c r="Q189" s="128"/>
      <c r="R189" s="128"/>
      <c r="S189" s="128"/>
      <c r="T189" s="128"/>
      <c r="U189" s="128"/>
      <c r="V189" s="128"/>
      <c r="W189" s="128"/>
      <c r="X189" s="46"/>
      <c r="Y189" s="46"/>
      <c r="Z189" s="46"/>
      <c r="AA189" s="46"/>
      <c r="AB189" s="46"/>
      <c r="AC189" s="46"/>
      <c r="AD189" s="46"/>
      <c r="AE189" s="46"/>
      <c r="AF189" s="46"/>
      <c r="AH189" s="132">
        <v>2</v>
      </c>
      <c r="AI189" s="46"/>
      <c r="AJ189" s="46"/>
      <c r="AK189" s="46"/>
      <c r="AL189" s="46"/>
      <c r="AM189" s="46"/>
    </row>
    <row r="190" spans="1:39" ht="39.950000000000003" customHeight="1" x14ac:dyDescent="0.45">
      <c r="A190" s="140"/>
      <c r="B190" s="152"/>
      <c r="C190" s="67">
        <v>187</v>
      </c>
      <c r="D190" s="78" t="s">
        <v>164</v>
      </c>
      <c r="E190" s="107">
        <v>954</v>
      </c>
      <c r="F190" s="51" t="s">
        <v>35</v>
      </c>
      <c r="G190" s="51" t="s">
        <v>157</v>
      </c>
      <c r="H190" s="95">
        <v>5</v>
      </c>
      <c r="I190" s="32">
        <v>4</v>
      </c>
      <c r="J190" s="38">
        <f t="shared" si="4"/>
        <v>3</v>
      </c>
      <c r="K190" s="39" t="str">
        <f t="shared" si="5"/>
        <v>OK</v>
      </c>
      <c r="L190" s="128"/>
      <c r="M190" s="128"/>
      <c r="N190" s="128"/>
      <c r="O190" s="128"/>
      <c r="P190" s="128"/>
      <c r="Q190" s="128"/>
      <c r="R190" s="128"/>
      <c r="S190" s="128"/>
      <c r="T190" s="128"/>
      <c r="U190" s="128"/>
      <c r="V190" s="128"/>
      <c r="W190" s="128"/>
      <c r="X190" s="46"/>
      <c r="Y190" s="46"/>
      <c r="Z190" s="46"/>
      <c r="AA190" s="46"/>
      <c r="AB190" s="46"/>
      <c r="AC190" s="46"/>
      <c r="AD190" s="46"/>
      <c r="AE190" s="46"/>
      <c r="AF190" s="46"/>
      <c r="AH190" s="132">
        <v>1</v>
      </c>
      <c r="AI190" s="46"/>
      <c r="AJ190" s="46"/>
      <c r="AK190" s="46"/>
      <c r="AL190" s="46"/>
      <c r="AM190" s="46"/>
    </row>
    <row r="191" spans="1:39" ht="39.950000000000003" customHeight="1" x14ac:dyDescent="0.45">
      <c r="A191" s="140"/>
      <c r="B191" s="152"/>
      <c r="C191" s="67">
        <v>188</v>
      </c>
      <c r="D191" s="78" t="s">
        <v>165</v>
      </c>
      <c r="E191" s="107">
        <v>954</v>
      </c>
      <c r="F191" s="51" t="s">
        <v>35</v>
      </c>
      <c r="G191" s="51" t="s">
        <v>157</v>
      </c>
      <c r="H191" s="95">
        <v>26.46</v>
      </c>
      <c r="I191" s="32">
        <v>3</v>
      </c>
      <c r="J191" s="38">
        <f t="shared" si="4"/>
        <v>3</v>
      </c>
      <c r="K191" s="39" t="str">
        <f t="shared" si="5"/>
        <v>OK</v>
      </c>
      <c r="L191" s="128"/>
      <c r="M191" s="128"/>
      <c r="N191" s="128"/>
      <c r="O191" s="128"/>
      <c r="P191" s="128"/>
      <c r="Q191" s="128"/>
      <c r="R191" s="128"/>
      <c r="S191" s="128"/>
      <c r="T191" s="128"/>
      <c r="U191" s="128"/>
      <c r="V191" s="128"/>
      <c r="W191" s="128"/>
      <c r="X191" s="46"/>
      <c r="Y191" s="46"/>
      <c r="Z191" s="46"/>
      <c r="AA191" s="46"/>
      <c r="AB191" s="46"/>
      <c r="AC191" s="46"/>
      <c r="AD191" s="46"/>
      <c r="AE191" s="46"/>
      <c r="AF191" s="46"/>
      <c r="AH191" s="46"/>
      <c r="AI191" s="46"/>
      <c r="AJ191" s="46"/>
      <c r="AK191" s="46"/>
      <c r="AL191" s="46"/>
      <c r="AM191" s="46"/>
    </row>
    <row r="192" spans="1:39" ht="39.950000000000003" customHeight="1" x14ac:dyDescent="0.45">
      <c r="A192" s="140"/>
      <c r="B192" s="152"/>
      <c r="C192" s="67">
        <v>189</v>
      </c>
      <c r="D192" s="78" t="s">
        <v>166</v>
      </c>
      <c r="E192" s="107">
        <v>954</v>
      </c>
      <c r="F192" s="51" t="s">
        <v>35</v>
      </c>
      <c r="G192" s="51" t="s">
        <v>157</v>
      </c>
      <c r="H192" s="95">
        <v>27.05</v>
      </c>
      <c r="I192" s="32">
        <v>3</v>
      </c>
      <c r="J192" s="38">
        <f t="shared" si="4"/>
        <v>3</v>
      </c>
      <c r="K192" s="39" t="str">
        <f t="shared" si="5"/>
        <v>OK</v>
      </c>
      <c r="L192" s="128"/>
      <c r="M192" s="128"/>
      <c r="N192" s="128"/>
      <c r="O192" s="128"/>
      <c r="P192" s="128"/>
      <c r="Q192" s="128"/>
      <c r="R192" s="128"/>
      <c r="S192" s="128"/>
      <c r="T192" s="128"/>
      <c r="U192" s="128"/>
      <c r="V192" s="128"/>
      <c r="W192" s="128"/>
      <c r="X192" s="46"/>
      <c r="Y192" s="46"/>
      <c r="Z192" s="46"/>
      <c r="AA192" s="46"/>
      <c r="AB192" s="46"/>
      <c r="AC192" s="46"/>
      <c r="AD192" s="46"/>
      <c r="AE192" s="46"/>
      <c r="AF192" s="46"/>
      <c r="AH192" s="46"/>
      <c r="AI192" s="46"/>
      <c r="AJ192" s="46"/>
      <c r="AK192" s="46"/>
      <c r="AL192" s="46"/>
      <c r="AM192" s="46"/>
    </row>
    <row r="193" spans="1:39" ht="39.950000000000003" customHeight="1" x14ac:dyDescent="0.45">
      <c r="A193" s="140"/>
      <c r="B193" s="152"/>
      <c r="C193" s="67">
        <v>190</v>
      </c>
      <c r="D193" s="78" t="s">
        <v>167</v>
      </c>
      <c r="E193" s="107">
        <v>954</v>
      </c>
      <c r="F193" s="51" t="s">
        <v>35</v>
      </c>
      <c r="G193" s="51" t="s">
        <v>157</v>
      </c>
      <c r="H193" s="95">
        <v>6.52</v>
      </c>
      <c r="I193" s="32">
        <v>4</v>
      </c>
      <c r="J193" s="38">
        <f t="shared" si="4"/>
        <v>4</v>
      </c>
      <c r="K193" s="39" t="str">
        <f t="shared" si="5"/>
        <v>OK</v>
      </c>
      <c r="L193" s="128"/>
      <c r="M193" s="128"/>
      <c r="N193" s="128"/>
      <c r="O193" s="128"/>
      <c r="P193" s="128"/>
      <c r="Q193" s="128"/>
      <c r="R193" s="128"/>
      <c r="S193" s="128"/>
      <c r="T193" s="128"/>
      <c r="U193" s="128"/>
      <c r="V193" s="128"/>
      <c r="W193" s="128"/>
      <c r="X193" s="46"/>
      <c r="Y193" s="46"/>
      <c r="Z193" s="46"/>
      <c r="AA193" s="46"/>
      <c r="AB193" s="46"/>
      <c r="AC193" s="46"/>
      <c r="AD193" s="46"/>
      <c r="AE193" s="46"/>
      <c r="AF193" s="46"/>
      <c r="AH193" s="46"/>
      <c r="AI193" s="46"/>
      <c r="AJ193" s="46"/>
      <c r="AK193" s="46"/>
      <c r="AL193" s="46"/>
      <c r="AM193" s="46"/>
    </row>
    <row r="194" spans="1:39" ht="39.950000000000003" customHeight="1" x14ac:dyDescent="0.45">
      <c r="A194" s="140"/>
      <c r="B194" s="152"/>
      <c r="C194" s="67">
        <v>191</v>
      </c>
      <c r="D194" s="78" t="s">
        <v>168</v>
      </c>
      <c r="E194" s="107" t="s">
        <v>741</v>
      </c>
      <c r="F194" s="51" t="s">
        <v>35</v>
      </c>
      <c r="G194" s="51" t="s">
        <v>157</v>
      </c>
      <c r="H194" s="95">
        <v>5</v>
      </c>
      <c r="I194" s="32">
        <v>10</v>
      </c>
      <c r="J194" s="38">
        <f t="shared" si="4"/>
        <v>8</v>
      </c>
      <c r="K194" s="39" t="str">
        <f t="shared" si="5"/>
        <v>OK</v>
      </c>
      <c r="L194" s="128"/>
      <c r="M194" s="128"/>
      <c r="N194" s="128"/>
      <c r="O194" s="128"/>
      <c r="P194" s="128"/>
      <c r="Q194" s="128"/>
      <c r="R194" s="128"/>
      <c r="S194" s="128"/>
      <c r="T194" s="128"/>
      <c r="U194" s="128"/>
      <c r="V194" s="128"/>
      <c r="W194" s="128"/>
      <c r="X194" s="46"/>
      <c r="Y194" s="46"/>
      <c r="Z194" s="46"/>
      <c r="AA194" s="46"/>
      <c r="AB194" s="46"/>
      <c r="AC194" s="46"/>
      <c r="AD194" s="46"/>
      <c r="AE194" s="46"/>
      <c r="AF194" s="46"/>
      <c r="AH194" s="132">
        <v>2</v>
      </c>
      <c r="AI194" s="46"/>
      <c r="AJ194" s="46"/>
      <c r="AK194" s="46"/>
      <c r="AL194" s="46"/>
      <c r="AM194" s="46"/>
    </row>
    <row r="195" spans="1:39" ht="39.950000000000003" customHeight="1" x14ac:dyDescent="0.45">
      <c r="A195" s="140"/>
      <c r="B195" s="152"/>
      <c r="C195" s="67">
        <v>192</v>
      </c>
      <c r="D195" s="79" t="s">
        <v>169</v>
      </c>
      <c r="E195" s="113" t="s">
        <v>741</v>
      </c>
      <c r="F195" s="51" t="s">
        <v>35</v>
      </c>
      <c r="G195" s="51" t="s">
        <v>157</v>
      </c>
      <c r="H195" s="95">
        <v>3</v>
      </c>
      <c r="I195" s="32">
        <v>10</v>
      </c>
      <c r="J195" s="38">
        <f t="shared" si="4"/>
        <v>8</v>
      </c>
      <c r="K195" s="39" t="str">
        <f t="shared" si="5"/>
        <v>OK</v>
      </c>
      <c r="L195" s="128"/>
      <c r="M195" s="128"/>
      <c r="N195" s="128"/>
      <c r="O195" s="128"/>
      <c r="P195" s="128"/>
      <c r="Q195" s="128"/>
      <c r="R195" s="128"/>
      <c r="S195" s="128"/>
      <c r="T195" s="128"/>
      <c r="U195" s="128"/>
      <c r="V195" s="128"/>
      <c r="W195" s="128"/>
      <c r="X195" s="46"/>
      <c r="Y195" s="46"/>
      <c r="Z195" s="46"/>
      <c r="AA195" s="46"/>
      <c r="AB195" s="46"/>
      <c r="AC195" s="46"/>
      <c r="AD195" s="46"/>
      <c r="AE195" s="46"/>
      <c r="AF195" s="46"/>
      <c r="AH195" s="132">
        <v>2</v>
      </c>
      <c r="AI195" s="46"/>
      <c r="AJ195" s="46"/>
      <c r="AK195" s="46"/>
      <c r="AL195" s="46"/>
      <c r="AM195" s="46"/>
    </row>
    <row r="196" spans="1:39" ht="39.950000000000003" customHeight="1" x14ac:dyDescent="0.45">
      <c r="A196" s="140"/>
      <c r="B196" s="152"/>
      <c r="C196" s="67">
        <v>193</v>
      </c>
      <c r="D196" s="78" t="s">
        <v>170</v>
      </c>
      <c r="E196" s="107" t="s">
        <v>741</v>
      </c>
      <c r="F196" s="51" t="s">
        <v>35</v>
      </c>
      <c r="G196" s="51" t="s">
        <v>157</v>
      </c>
      <c r="H196" s="95">
        <v>18</v>
      </c>
      <c r="I196" s="32">
        <v>10</v>
      </c>
      <c r="J196" s="38">
        <f t="shared" si="4"/>
        <v>8</v>
      </c>
      <c r="K196" s="39" t="str">
        <f t="shared" si="5"/>
        <v>OK</v>
      </c>
      <c r="L196" s="128"/>
      <c r="M196" s="128"/>
      <c r="N196" s="128"/>
      <c r="O196" s="128"/>
      <c r="P196" s="128"/>
      <c r="Q196" s="128"/>
      <c r="R196" s="128"/>
      <c r="S196" s="128"/>
      <c r="T196" s="128"/>
      <c r="U196" s="128"/>
      <c r="V196" s="128"/>
      <c r="W196" s="128"/>
      <c r="X196" s="46"/>
      <c r="Y196" s="46"/>
      <c r="Z196" s="46"/>
      <c r="AA196" s="46"/>
      <c r="AB196" s="46"/>
      <c r="AC196" s="46"/>
      <c r="AD196" s="46"/>
      <c r="AE196" s="46"/>
      <c r="AF196" s="46"/>
      <c r="AH196" s="132">
        <v>2</v>
      </c>
      <c r="AI196" s="46"/>
      <c r="AJ196" s="46"/>
      <c r="AK196" s="46"/>
      <c r="AL196" s="46"/>
      <c r="AM196" s="46"/>
    </row>
    <row r="197" spans="1:39" ht="39.950000000000003" customHeight="1" x14ac:dyDescent="0.45">
      <c r="A197" s="140"/>
      <c r="B197" s="152"/>
      <c r="C197" s="67">
        <v>194</v>
      </c>
      <c r="D197" s="78" t="s">
        <v>171</v>
      </c>
      <c r="E197" s="107" t="s">
        <v>34</v>
      </c>
      <c r="F197" s="51" t="s">
        <v>35</v>
      </c>
      <c r="G197" s="51" t="s">
        <v>157</v>
      </c>
      <c r="H197" s="95">
        <v>16</v>
      </c>
      <c r="I197" s="32">
        <v>2</v>
      </c>
      <c r="J197" s="38">
        <f t="shared" ref="J197:J260" si="6">I197-(SUM(L197:AM197))</f>
        <v>1</v>
      </c>
      <c r="K197" s="39" t="str">
        <f t="shared" ref="K197:K260" si="7">IF(J197&lt;0,"ATENÇÃO","OK")</f>
        <v>OK</v>
      </c>
      <c r="L197" s="128"/>
      <c r="M197" s="128"/>
      <c r="N197" s="128"/>
      <c r="O197" s="128"/>
      <c r="P197" s="128"/>
      <c r="Q197" s="128"/>
      <c r="R197" s="128"/>
      <c r="S197" s="128"/>
      <c r="T197" s="128"/>
      <c r="U197" s="128"/>
      <c r="V197" s="128"/>
      <c r="W197" s="128"/>
      <c r="X197" s="46"/>
      <c r="Y197" s="46"/>
      <c r="Z197" s="46"/>
      <c r="AA197" s="46"/>
      <c r="AB197" s="46"/>
      <c r="AC197" s="46"/>
      <c r="AD197" s="46"/>
      <c r="AE197" s="46"/>
      <c r="AF197" s="46"/>
      <c r="AH197" s="132">
        <v>1</v>
      </c>
      <c r="AI197" s="46"/>
      <c r="AJ197" s="46"/>
      <c r="AK197" s="46"/>
      <c r="AL197" s="46"/>
      <c r="AM197" s="46"/>
    </row>
    <row r="198" spans="1:39" ht="39.950000000000003" customHeight="1" x14ac:dyDescent="0.45">
      <c r="A198" s="140"/>
      <c r="B198" s="152"/>
      <c r="C198" s="67">
        <v>195</v>
      </c>
      <c r="D198" s="78" t="s">
        <v>172</v>
      </c>
      <c r="E198" s="107" t="s">
        <v>741</v>
      </c>
      <c r="F198" s="51" t="s">
        <v>35</v>
      </c>
      <c r="G198" s="51" t="s">
        <v>157</v>
      </c>
      <c r="H198" s="95">
        <v>15.99</v>
      </c>
      <c r="I198" s="32">
        <v>3</v>
      </c>
      <c r="J198" s="38">
        <f t="shared" si="6"/>
        <v>3</v>
      </c>
      <c r="K198" s="39" t="str">
        <f t="shared" si="7"/>
        <v>OK</v>
      </c>
      <c r="L198" s="128"/>
      <c r="M198" s="128"/>
      <c r="N198" s="128"/>
      <c r="O198" s="128"/>
      <c r="P198" s="128"/>
      <c r="Q198" s="128"/>
      <c r="R198" s="128"/>
      <c r="S198" s="128"/>
      <c r="T198" s="128"/>
      <c r="U198" s="128"/>
      <c r="V198" s="128"/>
      <c r="W198" s="128"/>
      <c r="X198" s="46"/>
      <c r="Y198" s="46"/>
      <c r="Z198" s="46"/>
      <c r="AA198" s="46"/>
      <c r="AB198" s="46"/>
      <c r="AC198" s="46"/>
      <c r="AD198" s="46"/>
      <c r="AE198" s="46"/>
      <c r="AF198" s="46"/>
      <c r="AH198" s="46"/>
      <c r="AI198" s="46"/>
      <c r="AJ198" s="46"/>
      <c r="AK198" s="46"/>
      <c r="AL198" s="46"/>
      <c r="AM198" s="46"/>
    </row>
    <row r="199" spans="1:39" ht="39.950000000000003" customHeight="1" x14ac:dyDescent="0.45">
      <c r="A199" s="140"/>
      <c r="B199" s="152"/>
      <c r="C199" s="67">
        <v>196</v>
      </c>
      <c r="D199" s="78" t="s">
        <v>173</v>
      </c>
      <c r="E199" s="107" t="s">
        <v>741</v>
      </c>
      <c r="F199" s="51" t="s">
        <v>35</v>
      </c>
      <c r="G199" s="51" t="s">
        <v>157</v>
      </c>
      <c r="H199" s="95">
        <v>22.85</v>
      </c>
      <c r="I199" s="32">
        <v>3</v>
      </c>
      <c r="J199" s="38">
        <f t="shared" si="6"/>
        <v>3</v>
      </c>
      <c r="K199" s="39" t="str">
        <f t="shared" si="7"/>
        <v>OK</v>
      </c>
      <c r="L199" s="128"/>
      <c r="M199" s="128"/>
      <c r="N199" s="128"/>
      <c r="O199" s="128"/>
      <c r="P199" s="128"/>
      <c r="Q199" s="128"/>
      <c r="R199" s="128"/>
      <c r="S199" s="128"/>
      <c r="T199" s="128"/>
      <c r="U199" s="128"/>
      <c r="V199" s="128"/>
      <c r="W199" s="128"/>
      <c r="X199" s="46"/>
      <c r="Y199" s="46"/>
      <c r="Z199" s="46"/>
      <c r="AA199" s="46"/>
      <c r="AB199" s="46"/>
      <c r="AC199" s="46"/>
      <c r="AD199" s="46"/>
      <c r="AE199" s="46"/>
      <c r="AF199" s="46"/>
      <c r="AH199" s="46"/>
      <c r="AI199" s="46"/>
      <c r="AJ199" s="46"/>
      <c r="AK199" s="46"/>
      <c r="AL199" s="46"/>
      <c r="AM199" s="46"/>
    </row>
    <row r="200" spans="1:39" ht="39.950000000000003" customHeight="1" x14ac:dyDescent="0.45">
      <c r="A200" s="140"/>
      <c r="B200" s="152"/>
      <c r="C200" s="67">
        <v>197</v>
      </c>
      <c r="D200" s="78" t="s">
        <v>174</v>
      </c>
      <c r="E200" s="107" t="s">
        <v>741</v>
      </c>
      <c r="F200" s="51" t="s">
        <v>35</v>
      </c>
      <c r="G200" s="51" t="s">
        <v>157</v>
      </c>
      <c r="H200" s="95">
        <v>20.79</v>
      </c>
      <c r="I200" s="32">
        <v>3</v>
      </c>
      <c r="J200" s="38">
        <f t="shared" si="6"/>
        <v>3</v>
      </c>
      <c r="K200" s="39" t="str">
        <f t="shared" si="7"/>
        <v>OK</v>
      </c>
      <c r="L200" s="128"/>
      <c r="M200" s="128"/>
      <c r="N200" s="128"/>
      <c r="O200" s="128"/>
      <c r="P200" s="128"/>
      <c r="Q200" s="128"/>
      <c r="R200" s="128"/>
      <c r="S200" s="128"/>
      <c r="T200" s="128"/>
      <c r="U200" s="128"/>
      <c r="V200" s="128"/>
      <c r="W200" s="128"/>
      <c r="X200" s="46"/>
      <c r="Y200" s="46"/>
      <c r="Z200" s="46"/>
      <c r="AA200" s="46"/>
      <c r="AB200" s="46"/>
      <c r="AC200" s="46"/>
      <c r="AD200" s="46"/>
      <c r="AE200" s="46"/>
      <c r="AF200" s="46"/>
      <c r="AH200" s="46"/>
      <c r="AI200" s="46"/>
      <c r="AJ200" s="46"/>
      <c r="AK200" s="46"/>
      <c r="AL200" s="46"/>
      <c r="AM200" s="46"/>
    </row>
    <row r="201" spans="1:39" ht="39.950000000000003" customHeight="1" x14ac:dyDescent="0.45">
      <c r="A201" s="140"/>
      <c r="B201" s="152"/>
      <c r="C201" s="67">
        <v>198</v>
      </c>
      <c r="D201" s="78" t="s">
        <v>175</v>
      </c>
      <c r="E201" s="107" t="s">
        <v>743</v>
      </c>
      <c r="F201" s="51" t="s">
        <v>35</v>
      </c>
      <c r="G201" s="51" t="s">
        <v>157</v>
      </c>
      <c r="H201" s="95">
        <v>30</v>
      </c>
      <c r="I201" s="32"/>
      <c r="J201" s="38">
        <f t="shared" si="6"/>
        <v>0</v>
      </c>
      <c r="K201" s="39" t="str">
        <f t="shared" si="7"/>
        <v>OK</v>
      </c>
      <c r="L201" s="128"/>
      <c r="M201" s="128"/>
      <c r="N201" s="128"/>
      <c r="O201" s="128"/>
      <c r="P201" s="128"/>
      <c r="Q201" s="128"/>
      <c r="R201" s="128"/>
      <c r="S201" s="128"/>
      <c r="T201" s="128"/>
      <c r="U201" s="128"/>
      <c r="V201" s="128"/>
      <c r="W201" s="128"/>
      <c r="X201" s="46"/>
      <c r="Y201" s="46"/>
      <c r="Z201" s="46"/>
      <c r="AA201" s="46"/>
      <c r="AB201" s="46"/>
      <c r="AC201" s="46"/>
      <c r="AD201" s="46"/>
      <c r="AE201" s="46"/>
      <c r="AF201" s="46"/>
      <c r="AH201" s="46"/>
      <c r="AI201" s="46"/>
      <c r="AJ201" s="46"/>
      <c r="AK201" s="46"/>
      <c r="AL201" s="46"/>
      <c r="AM201" s="46"/>
    </row>
    <row r="202" spans="1:39" ht="39.950000000000003" customHeight="1" x14ac:dyDescent="0.45">
      <c r="A202" s="140"/>
      <c r="B202" s="152"/>
      <c r="C202" s="67">
        <v>199</v>
      </c>
      <c r="D202" s="78" t="s">
        <v>176</v>
      </c>
      <c r="E202" s="107" t="s">
        <v>743</v>
      </c>
      <c r="F202" s="51" t="s">
        <v>35</v>
      </c>
      <c r="G202" s="51" t="s">
        <v>157</v>
      </c>
      <c r="H202" s="95">
        <v>20</v>
      </c>
      <c r="I202" s="32"/>
      <c r="J202" s="38">
        <f t="shared" si="6"/>
        <v>0</v>
      </c>
      <c r="K202" s="39" t="str">
        <f t="shared" si="7"/>
        <v>OK</v>
      </c>
      <c r="L202" s="128"/>
      <c r="M202" s="128"/>
      <c r="N202" s="128"/>
      <c r="O202" s="128"/>
      <c r="P202" s="128"/>
      <c r="Q202" s="128"/>
      <c r="R202" s="128"/>
      <c r="S202" s="128"/>
      <c r="T202" s="128"/>
      <c r="U202" s="128"/>
      <c r="V202" s="128"/>
      <c r="W202" s="128"/>
      <c r="X202" s="46"/>
      <c r="Y202" s="46"/>
      <c r="Z202" s="46"/>
      <c r="AA202" s="46"/>
      <c r="AB202" s="46"/>
      <c r="AC202" s="46"/>
      <c r="AD202" s="46"/>
      <c r="AE202" s="46"/>
      <c r="AF202" s="46"/>
      <c r="AH202" s="46"/>
      <c r="AI202" s="46"/>
      <c r="AJ202" s="46"/>
      <c r="AK202" s="46"/>
      <c r="AL202" s="46"/>
      <c r="AM202" s="46"/>
    </row>
    <row r="203" spans="1:39" ht="39.950000000000003" customHeight="1" x14ac:dyDescent="0.45">
      <c r="A203" s="140"/>
      <c r="B203" s="152"/>
      <c r="C203" s="67">
        <v>200</v>
      </c>
      <c r="D203" s="78" t="s">
        <v>177</v>
      </c>
      <c r="E203" s="107" t="s">
        <v>743</v>
      </c>
      <c r="F203" s="51" t="s">
        <v>35</v>
      </c>
      <c r="G203" s="51" t="s">
        <v>157</v>
      </c>
      <c r="H203" s="95">
        <v>30</v>
      </c>
      <c r="I203" s="32"/>
      <c r="J203" s="38">
        <f t="shared" si="6"/>
        <v>0</v>
      </c>
      <c r="K203" s="39" t="str">
        <f t="shared" si="7"/>
        <v>OK</v>
      </c>
      <c r="L203" s="128"/>
      <c r="M203" s="128"/>
      <c r="N203" s="128"/>
      <c r="O203" s="128"/>
      <c r="P203" s="128"/>
      <c r="Q203" s="128"/>
      <c r="R203" s="128"/>
      <c r="S203" s="128"/>
      <c r="T203" s="128"/>
      <c r="U203" s="128"/>
      <c r="V203" s="128"/>
      <c r="W203" s="128"/>
      <c r="X203" s="46"/>
      <c r="Y203" s="46"/>
      <c r="Z203" s="46"/>
      <c r="AA203" s="46"/>
      <c r="AB203" s="46"/>
      <c r="AC203" s="46"/>
      <c r="AD203" s="46"/>
      <c r="AE203" s="46"/>
      <c r="AF203" s="46"/>
      <c r="AH203" s="46"/>
      <c r="AI203" s="46"/>
      <c r="AJ203" s="46"/>
      <c r="AK203" s="46"/>
      <c r="AL203" s="46"/>
      <c r="AM203" s="46"/>
    </row>
    <row r="204" spans="1:39" ht="39.950000000000003" customHeight="1" x14ac:dyDescent="0.45">
      <c r="A204" s="140"/>
      <c r="B204" s="152"/>
      <c r="C204" s="67">
        <v>201</v>
      </c>
      <c r="D204" s="78" t="s">
        <v>178</v>
      </c>
      <c r="E204" s="107" t="s">
        <v>743</v>
      </c>
      <c r="F204" s="51" t="s">
        <v>35</v>
      </c>
      <c r="G204" s="51" t="s">
        <v>157</v>
      </c>
      <c r="H204" s="95">
        <v>25</v>
      </c>
      <c r="I204" s="32"/>
      <c r="J204" s="38">
        <f t="shared" si="6"/>
        <v>0</v>
      </c>
      <c r="K204" s="39" t="str">
        <f t="shared" si="7"/>
        <v>OK</v>
      </c>
      <c r="L204" s="128"/>
      <c r="M204" s="128"/>
      <c r="N204" s="128"/>
      <c r="O204" s="128"/>
      <c r="P204" s="128"/>
      <c r="Q204" s="128"/>
      <c r="R204" s="128"/>
      <c r="S204" s="128"/>
      <c r="T204" s="128"/>
      <c r="U204" s="128"/>
      <c r="V204" s="128"/>
      <c r="W204" s="128"/>
      <c r="X204" s="46"/>
      <c r="Y204" s="46"/>
      <c r="Z204" s="46"/>
      <c r="AA204" s="46"/>
      <c r="AB204" s="46"/>
      <c r="AC204" s="46"/>
      <c r="AD204" s="46"/>
      <c r="AE204" s="46"/>
      <c r="AF204" s="46"/>
      <c r="AH204" s="46"/>
      <c r="AI204" s="46"/>
      <c r="AJ204" s="46"/>
      <c r="AK204" s="46"/>
      <c r="AL204" s="46"/>
      <c r="AM204" s="46"/>
    </row>
    <row r="205" spans="1:39" ht="39.950000000000003" customHeight="1" x14ac:dyDescent="0.45">
      <c r="A205" s="140"/>
      <c r="B205" s="152"/>
      <c r="C205" s="67">
        <v>202</v>
      </c>
      <c r="D205" s="78" t="s">
        <v>179</v>
      </c>
      <c r="E205" s="107" t="s">
        <v>743</v>
      </c>
      <c r="F205" s="51" t="s">
        <v>35</v>
      </c>
      <c r="G205" s="51" t="s">
        <v>157</v>
      </c>
      <c r="H205" s="95">
        <v>20</v>
      </c>
      <c r="I205" s="32"/>
      <c r="J205" s="38">
        <f t="shared" si="6"/>
        <v>0</v>
      </c>
      <c r="K205" s="39" t="str">
        <f t="shared" si="7"/>
        <v>OK</v>
      </c>
      <c r="L205" s="128"/>
      <c r="M205" s="128"/>
      <c r="N205" s="128"/>
      <c r="O205" s="128"/>
      <c r="P205" s="128"/>
      <c r="Q205" s="128"/>
      <c r="R205" s="128"/>
      <c r="S205" s="128"/>
      <c r="T205" s="128"/>
      <c r="U205" s="128"/>
      <c r="V205" s="128"/>
      <c r="W205" s="128"/>
      <c r="X205" s="46"/>
      <c r="Y205" s="46"/>
      <c r="Z205" s="46"/>
      <c r="AA205" s="46"/>
      <c r="AB205" s="46"/>
      <c r="AC205" s="46"/>
      <c r="AD205" s="46"/>
      <c r="AE205" s="46"/>
      <c r="AF205" s="46"/>
      <c r="AH205" s="46"/>
      <c r="AI205" s="46"/>
      <c r="AJ205" s="46"/>
      <c r="AK205" s="46"/>
      <c r="AL205" s="46"/>
      <c r="AM205" s="46"/>
    </row>
    <row r="206" spans="1:39" ht="39.950000000000003" customHeight="1" x14ac:dyDescent="0.45">
      <c r="A206" s="140"/>
      <c r="B206" s="152"/>
      <c r="C206" s="67">
        <v>203</v>
      </c>
      <c r="D206" s="78" t="s">
        <v>180</v>
      </c>
      <c r="E206" s="107" t="s">
        <v>480</v>
      </c>
      <c r="F206" s="51" t="s">
        <v>35</v>
      </c>
      <c r="G206" s="51" t="s">
        <v>157</v>
      </c>
      <c r="H206" s="95">
        <v>8.35</v>
      </c>
      <c r="I206" s="32">
        <v>4</v>
      </c>
      <c r="J206" s="38">
        <f t="shared" si="6"/>
        <v>4</v>
      </c>
      <c r="K206" s="39" t="str">
        <f t="shared" si="7"/>
        <v>OK</v>
      </c>
      <c r="L206" s="128"/>
      <c r="M206" s="128"/>
      <c r="N206" s="128"/>
      <c r="O206" s="128"/>
      <c r="P206" s="128"/>
      <c r="Q206" s="128"/>
      <c r="R206" s="128"/>
      <c r="S206" s="128"/>
      <c r="T206" s="128"/>
      <c r="U206" s="128"/>
      <c r="V206" s="128"/>
      <c r="W206" s="128"/>
      <c r="X206" s="46"/>
      <c r="Y206" s="46"/>
      <c r="Z206" s="46"/>
      <c r="AA206" s="46"/>
      <c r="AB206" s="46"/>
      <c r="AC206" s="46"/>
      <c r="AD206" s="46"/>
      <c r="AE206" s="46"/>
      <c r="AF206" s="46"/>
      <c r="AH206" s="46"/>
      <c r="AI206" s="46"/>
      <c r="AJ206" s="46"/>
      <c r="AK206" s="46"/>
      <c r="AL206" s="46"/>
      <c r="AM206" s="46"/>
    </row>
    <row r="207" spans="1:39" ht="39.950000000000003" customHeight="1" x14ac:dyDescent="0.45">
      <c r="A207" s="140"/>
      <c r="B207" s="152"/>
      <c r="C207" s="67">
        <v>204</v>
      </c>
      <c r="D207" s="78" t="s">
        <v>181</v>
      </c>
      <c r="E207" s="107" t="s">
        <v>741</v>
      </c>
      <c r="F207" s="51" t="s">
        <v>35</v>
      </c>
      <c r="G207" s="51" t="s">
        <v>157</v>
      </c>
      <c r="H207" s="95">
        <v>10</v>
      </c>
      <c r="I207" s="32">
        <v>5</v>
      </c>
      <c r="J207" s="38">
        <f t="shared" si="6"/>
        <v>5</v>
      </c>
      <c r="K207" s="39" t="str">
        <f t="shared" si="7"/>
        <v>OK</v>
      </c>
      <c r="L207" s="128"/>
      <c r="M207" s="128"/>
      <c r="N207" s="128"/>
      <c r="O207" s="128"/>
      <c r="P207" s="128"/>
      <c r="Q207" s="128"/>
      <c r="R207" s="128"/>
      <c r="S207" s="128"/>
      <c r="T207" s="128"/>
      <c r="U207" s="128"/>
      <c r="V207" s="128"/>
      <c r="W207" s="128"/>
      <c r="X207" s="46"/>
      <c r="Y207" s="46"/>
      <c r="Z207" s="46"/>
      <c r="AA207" s="46"/>
      <c r="AB207" s="46"/>
      <c r="AC207" s="46"/>
      <c r="AD207" s="46"/>
      <c r="AE207" s="46"/>
      <c r="AF207" s="46"/>
      <c r="AH207" s="46"/>
      <c r="AI207" s="46"/>
      <c r="AJ207" s="46"/>
      <c r="AK207" s="46"/>
      <c r="AL207" s="46"/>
      <c r="AM207" s="46"/>
    </row>
    <row r="208" spans="1:39" ht="39.950000000000003" customHeight="1" x14ac:dyDescent="0.45">
      <c r="A208" s="140"/>
      <c r="B208" s="152"/>
      <c r="C208" s="67">
        <v>205</v>
      </c>
      <c r="D208" s="78" t="s">
        <v>182</v>
      </c>
      <c r="E208" s="107" t="s">
        <v>34</v>
      </c>
      <c r="F208" s="51" t="s">
        <v>35</v>
      </c>
      <c r="G208" s="51" t="s">
        <v>157</v>
      </c>
      <c r="H208" s="95">
        <v>22.26</v>
      </c>
      <c r="I208" s="32">
        <v>2</v>
      </c>
      <c r="J208" s="38">
        <f t="shared" si="6"/>
        <v>1</v>
      </c>
      <c r="K208" s="39" t="str">
        <f t="shared" si="7"/>
        <v>OK</v>
      </c>
      <c r="L208" s="128"/>
      <c r="M208" s="128"/>
      <c r="N208" s="128"/>
      <c r="O208" s="128"/>
      <c r="P208" s="128"/>
      <c r="Q208" s="128"/>
      <c r="R208" s="128"/>
      <c r="S208" s="128"/>
      <c r="T208" s="128"/>
      <c r="U208" s="128"/>
      <c r="V208" s="128"/>
      <c r="W208" s="128"/>
      <c r="X208" s="46"/>
      <c r="Y208" s="46"/>
      <c r="Z208" s="46"/>
      <c r="AA208" s="46"/>
      <c r="AB208" s="46"/>
      <c r="AC208" s="46"/>
      <c r="AD208" s="46"/>
      <c r="AE208" s="46"/>
      <c r="AF208" s="46"/>
      <c r="AH208" s="132">
        <v>1</v>
      </c>
      <c r="AI208" s="46"/>
      <c r="AJ208" s="46"/>
      <c r="AK208" s="46"/>
      <c r="AL208" s="46"/>
      <c r="AM208" s="46"/>
    </row>
    <row r="209" spans="1:39" ht="39.950000000000003" customHeight="1" x14ac:dyDescent="0.45">
      <c r="A209" s="140"/>
      <c r="B209" s="152"/>
      <c r="C209" s="67">
        <v>206</v>
      </c>
      <c r="D209" s="78" t="s">
        <v>183</v>
      </c>
      <c r="E209" s="107" t="s">
        <v>34</v>
      </c>
      <c r="F209" s="51" t="s">
        <v>35</v>
      </c>
      <c r="G209" s="51" t="s">
        <v>157</v>
      </c>
      <c r="H209" s="95">
        <v>16.690000000000001</v>
      </c>
      <c r="I209" s="32">
        <v>2</v>
      </c>
      <c r="J209" s="38">
        <f t="shared" si="6"/>
        <v>2</v>
      </c>
      <c r="K209" s="39" t="str">
        <f t="shared" si="7"/>
        <v>OK</v>
      </c>
      <c r="L209" s="128"/>
      <c r="M209" s="128"/>
      <c r="N209" s="128"/>
      <c r="O209" s="128"/>
      <c r="P209" s="128"/>
      <c r="Q209" s="128"/>
      <c r="R209" s="128"/>
      <c r="S209" s="128"/>
      <c r="T209" s="128"/>
      <c r="U209" s="128"/>
      <c r="V209" s="128"/>
      <c r="W209" s="128"/>
      <c r="X209" s="46"/>
      <c r="Y209" s="46"/>
      <c r="Z209" s="46"/>
      <c r="AA209" s="46"/>
      <c r="AB209" s="46"/>
      <c r="AC209" s="46"/>
      <c r="AD209" s="46"/>
      <c r="AE209" s="46"/>
      <c r="AF209" s="46"/>
      <c r="AH209" s="46"/>
      <c r="AI209" s="46"/>
      <c r="AJ209" s="46"/>
      <c r="AK209" s="46"/>
      <c r="AL209" s="46"/>
      <c r="AM209" s="46"/>
    </row>
    <row r="210" spans="1:39" ht="39.950000000000003" customHeight="1" x14ac:dyDescent="0.45">
      <c r="A210" s="140"/>
      <c r="B210" s="152"/>
      <c r="C210" s="67">
        <v>207</v>
      </c>
      <c r="D210" s="78" t="s">
        <v>184</v>
      </c>
      <c r="E210" s="107" t="s">
        <v>34</v>
      </c>
      <c r="F210" s="51" t="s">
        <v>35</v>
      </c>
      <c r="G210" s="51" t="s">
        <v>157</v>
      </c>
      <c r="H210" s="95">
        <v>33.96</v>
      </c>
      <c r="I210" s="32">
        <v>2</v>
      </c>
      <c r="J210" s="38">
        <f t="shared" si="6"/>
        <v>2</v>
      </c>
      <c r="K210" s="39" t="str">
        <f t="shared" si="7"/>
        <v>OK</v>
      </c>
      <c r="L210" s="128"/>
      <c r="M210" s="128"/>
      <c r="N210" s="128"/>
      <c r="O210" s="128"/>
      <c r="P210" s="128"/>
      <c r="Q210" s="128"/>
      <c r="R210" s="128"/>
      <c r="S210" s="128"/>
      <c r="T210" s="128"/>
      <c r="U210" s="128"/>
      <c r="V210" s="128"/>
      <c r="W210" s="128"/>
      <c r="X210" s="46"/>
      <c r="Y210" s="46"/>
      <c r="Z210" s="46"/>
      <c r="AA210" s="46"/>
      <c r="AB210" s="46"/>
      <c r="AC210" s="46"/>
      <c r="AD210" s="46"/>
      <c r="AE210" s="46"/>
      <c r="AF210" s="46"/>
      <c r="AH210" s="46"/>
      <c r="AI210" s="46"/>
      <c r="AJ210" s="46"/>
      <c r="AK210" s="46"/>
      <c r="AL210" s="46"/>
      <c r="AM210" s="46"/>
    </row>
    <row r="211" spans="1:39" ht="39.950000000000003" customHeight="1" x14ac:dyDescent="0.45">
      <c r="A211" s="140"/>
      <c r="B211" s="152"/>
      <c r="C211" s="67">
        <v>208</v>
      </c>
      <c r="D211" s="78" t="s">
        <v>185</v>
      </c>
      <c r="E211" s="107" t="s">
        <v>34</v>
      </c>
      <c r="F211" s="51" t="s">
        <v>35</v>
      </c>
      <c r="G211" s="51" t="s">
        <v>157</v>
      </c>
      <c r="H211" s="95">
        <v>17.690000000000001</v>
      </c>
      <c r="I211" s="32">
        <v>2</v>
      </c>
      <c r="J211" s="38">
        <f t="shared" si="6"/>
        <v>2</v>
      </c>
      <c r="K211" s="39" t="str">
        <f t="shared" si="7"/>
        <v>OK</v>
      </c>
      <c r="L211" s="128"/>
      <c r="M211" s="128"/>
      <c r="N211" s="128"/>
      <c r="O211" s="128"/>
      <c r="P211" s="128"/>
      <c r="Q211" s="128"/>
      <c r="R211" s="128"/>
      <c r="S211" s="128"/>
      <c r="T211" s="128"/>
      <c r="U211" s="128"/>
      <c r="V211" s="128"/>
      <c r="W211" s="128"/>
      <c r="X211" s="46"/>
      <c r="Y211" s="46"/>
      <c r="Z211" s="46"/>
      <c r="AA211" s="46"/>
      <c r="AB211" s="46"/>
      <c r="AC211" s="46"/>
      <c r="AD211" s="46"/>
      <c r="AE211" s="46"/>
      <c r="AF211" s="46"/>
      <c r="AH211" s="46"/>
      <c r="AI211" s="46"/>
      <c r="AJ211" s="46"/>
      <c r="AK211" s="46"/>
      <c r="AL211" s="46"/>
      <c r="AM211" s="46"/>
    </row>
    <row r="212" spans="1:39" ht="39.950000000000003" customHeight="1" x14ac:dyDescent="0.45">
      <c r="A212" s="140"/>
      <c r="B212" s="152"/>
      <c r="C212" s="67">
        <v>209</v>
      </c>
      <c r="D212" s="78" t="s">
        <v>186</v>
      </c>
      <c r="E212" s="107" t="s">
        <v>741</v>
      </c>
      <c r="F212" s="51" t="s">
        <v>35</v>
      </c>
      <c r="G212" s="51" t="s">
        <v>157</v>
      </c>
      <c r="H212" s="95">
        <v>28.15</v>
      </c>
      <c r="I212" s="32">
        <v>2</v>
      </c>
      <c r="J212" s="38">
        <f t="shared" si="6"/>
        <v>2</v>
      </c>
      <c r="K212" s="39" t="str">
        <f t="shared" si="7"/>
        <v>OK</v>
      </c>
      <c r="L212" s="128"/>
      <c r="M212" s="128"/>
      <c r="N212" s="128"/>
      <c r="O212" s="128"/>
      <c r="P212" s="128"/>
      <c r="Q212" s="128"/>
      <c r="R212" s="128"/>
      <c r="S212" s="128"/>
      <c r="T212" s="128"/>
      <c r="U212" s="128"/>
      <c r="V212" s="128"/>
      <c r="W212" s="128"/>
      <c r="X212" s="46"/>
      <c r="Y212" s="46"/>
      <c r="Z212" s="46"/>
      <c r="AA212" s="46"/>
      <c r="AB212" s="46"/>
      <c r="AC212" s="46"/>
      <c r="AD212" s="46"/>
      <c r="AE212" s="46"/>
      <c r="AF212" s="46"/>
      <c r="AH212" s="46"/>
      <c r="AI212" s="46"/>
      <c r="AJ212" s="46"/>
      <c r="AK212" s="46"/>
      <c r="AL212" s="46"/>
      <c r="AM212" s="46"/>
    </row>
    <row r="213" spans="1:39" ht="39.950000000000003" customHeight="1" x14ac:dyDescent="0.45">
      <c r="A213" s="140"/>
      <c r="B213" s="152"/>
      <c r="C213" s="67">
        <v>210</v>
      </c>
      <c r="D213" s="78" t="s">
        <v>187</v>
      </c>
      <c r="E213" s="107" t="s">
        <v>741</v>
      </c>
      <c r="F213" s="51" t="s">
        <v>35</v>
      </c>
      <c r="G213" s="51" t="s">
        <v>157</v>
      </c>
      <c r="H213" s="95">
        <v>47.56</v>
      </c>
      <c r="I213" s="32">
        <v>2</v>
      </c>
      <c r="J213" s="38">
        <f t="shared" si="6"/>
        <v>1</v>
      </c>
      <c r="K213" s="39" t="str">
        <f t="shared" si="7"/>
        <v>OK</v>
      </c>
      <c r="L213" s="128"/>
      <c r="M213" s="128"/>
      <c r="N213" s="128"/>
      <c r="O213" s="128"/>
      <c r="P213" s="128"/>
      <c r="Q213" s="128"/>
      <c r="R213" s="128"/>
      <c r="S213" s="128"/>
      <c r="T213" s="128"/>
      <c r="U213" s="128"/>
      <c r="V213" s="128"/>
      <c r="W213" s="128"/>
      <c r="X213" s="46"/>
      <c r="Y213" s="46"/>
      <c r="Z213" s="46"/>
      <c r="AA213" s="46"/>
      <c r="AB213" s="46"/>
      <c r="AC213" s="46"/>
      <c r="AD213" s="46"/>
      <c r="AE213" s="46"/>
      <c r="AF213" s="46"/>
      <c r="AH213" s="132">
        <v>1</v>
      </c>
      <c r="AI213" s="46"/>
      <c r="AJ213" s="46"/>
      <c r="AK213" s="46"/>
      <c r="AL213" s="46"/>
      <c r="AM213" s="46"/>
    </row>
    <row r="214" spans="1:39" ht="39.950000000000003" customHeight="1" x14ac:dyDescent="0.45">
      <c r="A214" s="140"/>
      <c r="B214" s="152"/>
      <c r="C214" s="67">
        <v>211</v>
      </c>
      <c r="D214" s="78" t="s">
        <v>188</v>
      </c>
      <c r="E214" s="107" t="s">
        <v>741</v>
      </c>
      <c r="F214" s="51" t="s">
        <v>35</v>
      </c>
      <c r="G214" s="51" t="s">
        <v>40</v>
      </c>
      <c r="H214" s="95">
        <v>71.11</v>
      </c>
      <c r="I214" s="32">
        <v>2</v>
      </c>
      <c r="J214" s="38">
        <f t="shared" si="6"/>
        <v>1</v>
      </c>
      <c r="K214" s="39" t="str">
        <f t="shared" si="7"/>
        <v>OK</v>
      </c>
      <c r="L214" s="128"/>
      <c r="M214" s="128"/>
      <c r="N214" s="128"/>
      <c r="O214" s="128"/>
      <c r="P214" s="128"/>
      <c r="Q214" s="128"/>
      <c r="R214" s="128"/>
      <c r="S214" s="128"/>
      <c r="T214" s="128"/>
      <c r="U214" s="128"/>
      <c r="V214" s="128"/>
      <c r="W214" s="128"/>
      <c r="X214" s="46"/>
      <c r="Y214" s="46"/>
      <c r="Z214" s="46"/>
      <c r="AA214" s="46"/>
      <c r="AB214" s="46"/>
      <c r="AC214" s="46"/>
      <c r="AD214" s="46"/>
      <c r="AE214" s="46"/>
      <c r="AF214" s="46"/>
      <c r="AH214" s="132">
        <v>1</v>
      </c>
      <c r="AI214" s="46"/>
      <c r="AJ214" s="46"/>
      <c r="AK214" s="46"/>
      <c r="AL214" s="46"/>
      <c r="AM214" s="46"/>
    </row>
    <row r="215" spans="1:39" ht="39.950000000000003" customHeight="1" x14ac:dyDescent="0.45">
      <c r="A215" s="140"/>
      <c r="B215" s="152"/>
      <c r="C215" s="67">
        <v>212</v>
      </c>
      <c r="D215" s="78" t="s">
        <v>189</v>
      </c>
      <c r="E215" s="107" t="s">
        <v>741</v>
      </c>
      <c r="F215" s="51" t="s">
        <v>35</v>
      </c>
      <c r="G215" s="51" t="s">
        <v>157</v>
      </c>
      <c r="H215" s="95">
        <v>19</v>
      </c>
      <c r="I215" s="32">
        <v>3</v>
      </c>
      <c r="J215" s="38">
        <f t="shared" si="6"/>
        <v>2</v>
      </c>
      <c r="K215" s="39" t="str">
        <f t="shared" si="7"/>
        <v>OK</v>
      </c>
      <c r="L215" s="128"/>
      <c r="M215" s="128"/>
      <c r="N215" s="128"/>
      <c r="O215" s="128"/>
      <c r="P215" s="128"/>
      <c r="Q215" s="128"/>
      <c r="R215" s="128"/>
      <c r="S215" s="128"/>
      <c r="T215" s="128"/>
      <c r="U215" s="128"/>
      <c r="V215" s="128"/>
      <c r="W215" s="128"/>
      <c r="X215" s="46"/>
      <c r="Y215" s="46"/>
      <c r="Z215" s="46"/>
      <c r="AA215" s="46"/>
      <c r="AB215" s="46"/>
      <c r="AC215" s="46"/>
      <c r="AD215" s="46"/>
      <c r="AE215" s="46"/>
      <c r="AF215" s="46"/>
      <c r="AH215" s="132">
        <v>1</v>
      </c>
      <c r="AI215" s="46"/>
      <c r="AJ215" s="46"/>
      <c r="AK215" s="46"/>
      <c r="AL215" s="46"/>
      <c r="AM215" s="46"/>
    </row>
    <row r="216" spans="1:39" ht="39.950000000000003" customHeight="1" x14ac:dyDescent="0.45">
      <c r="A216" s="140"/>
      <c r="B216" s="152"/>
      <c r="C216" s="67">
        <v>213</v>
      </c>
      <c r="D216" s="78" t="s">
        <v>190</v>
      </c>
      <c r="E216" s="107" t="s">
        <v>741</v>
      </c>
      <c r="F216" s="51" t="s">
        <v>35</v>
      </c>
      <c r="G216" s="51" t="s">
        <v>157</v>
      </c>
      <c r="H216" s="95">
        <v>13.51</v>
      </c>
      <c r="I216" s="32">
        <v>2</v>
      </c>
      <c r="J216" s="38">
        <f t="shared" si="6"/>
        <v>2</v>
      </c>
      <c r="K216" s="39" t="str">
        <f t="shared" si="7"/>
        <v>OK</v>
      </c>
      <c r="L216" s="128"/>
      <c r="M216" s="128"/>
      <c r="N216" s="128"/>
      <c r="O216" s="128"/>
      <c r="P216" s="128"/>
      <c r="Q216" s="128"/>
      <c r="R216" s="128"/>
      <c r="S216" s="128"/>
      <c r="T216" s="128"/>
      <c r="U216" s="128"/>
      <c r="V216" s="128"/>
      <c r="W216" s="128"/>
      <c r="X216" s="46"/>
      <c r="Y216" s="46"/>
      <c r="Z216" s="46"/>
      <c r="AA216" s="46"/>
      <c r="AB216" s="46"/>
      <c r="AC216" s="46"/>
      <c r="AD216" s="46"/>
      <c r="AE216" s="46"/>
      <c r="AF216" s="46"/>
      <c r="AH216" s="46"/>
      <c r="AI216" s="46"/>
      <c r="AJ216" s="46"/>
      <c r="AK216" s="46"/>
      <c r="AL216" s="46"/>
      <c r="AM216" s="46"/>
    </row>
    <row r="217" spans="1:39" ht="39.950000000000003" customHeight="1" x14ac:dyDescent="0.45">
      <c r="A217" s="140"/>
      <c r="B217" s="152"/>
      <c r="C217" s="67">
        <v>214</v>
      </c>
      <c r="D217" s="78" t="s">
        <v>191</v>
      </c>
      <c r="E217" s="107" t="s">
        <v>741</v>
      </c>
      <c r="F217" s="51" t="s">
        <v>35</v>
      </c>
      <c r="G217" s="51" t="s">
        <v>157</v>
      </c>
      <c r="H217" s="95">
        <v>14</v>
      </c>
      <c r="I217" s="32">
        <v>2</v>
      </c>
      <c r="J217" s="38">
        <f t="shared" si="6"/>
        <v>1</v>
      </c>
      <c r="K217" s="39" t="str">
        <f t="shared" si="7"/>
        <v>OK</v>
      </c>
      <c r="L217" s="128"/>
      <c r="M217" s="128"/>
      <c r="N217" s="128"/>
      <c r="O217" s="128"/>
      <c r="P217" s="128"/>
      <c r="Q217" s="128"/>
      <c r="R217" s="128"/>
      <c r="S217" s="128"/>
      <c r="T217" s="128"/>
      <c r="U217" s="128"/>
      <c r="V217" s="128"/>
      <c r="W217" s="128"/>
      <c r="X217" s="46"/>
      <c r="Y217" s="46"/>
      <c r="Z217" s="46"/>
      <c r="AA217" s="46"/>
      <c r="AB217" s="46"/>
      <c r="AC217" s="46"/>
      <c r="AD217" s="46"/>
      <c r="AE217" s="46"/>
      <c r="AF217" s="46"/>
      <c r="AH217" s="132">
        <v>1</v>
      </c>
      <c r="AI217" s="46"/>
      <c r="AJ217" s="46"/>
      <c r="AK217" s="46"/>
      <c r="AL217" s="46"/>
      <c r="AM217" s="46"/>
    </row>
    <row r="218" spans="1:39" ht="39.950000000000003" customHeight="1" x14ac:dyDescent="0.45">
      <c r="A218" s="140"/>
      <c r="B218" s="152"/>
      <c r="C218" s="67">
        <v>215</v>
      </c>
      <c r="D218" s="78" t="s">
        <v>192</v>
      </c>
      <c r="E218" s="107" t="s">
        <v>34</v>
      </c>
      <c r="F218" s="51" t="s">
        <v>35</v>
      </c>
      <c r="G218" s="51" t="s">
        <v>157</v>
      </c>
      <c r="H218" s="95">
        <v>21.79</v>
      </c>
      <c r="I218" s="32">
        <v>3</v>
      </c>
      <c r="J218" s="38">
        <f t="shared" si="6"/>
        <v>3</v>
      </c>
      <c r="K218" s="39" t="str">
        <f t="shared" si="7"/>
        <v>OK</v>
      </c>
      <c r="L218" s="128"/>
      <c r="M218" s="128"/>
      <c r="N218" s="128"/>
      <c r="O218" s="128"/>
      <c r="P218" s="128"/>
      <c r="Q218" s="128"/>
      <c r="R218" s="128"/>
      <c r="S218" s="128"/>
      <c r="T218" s="128"/>
      <c r="U218" s="128"/>
      <c r="V218" s="128"/>
      <c r="W218" s="128"/>
      <c r="X218" s="46"/>
      <c r="Y218" s="46"/>
      <c r="Z218" s="46"/>
      <c r="AA218" s="46"/>
      <c r="AB218" s="46"/>
      <c r="AC218" s="46"/>
      <c r="AD218" s="46"/>
      <c r="AE218" s="46"/>
      <c r="AF218" s="46"/>
      <c r="AH218" s="46"/>
      <c r="AI218" s="46"/>
      <c r="AJ218" s="46"/>
      <c r="AK218" s="46"/>
      <c r="AL218" s="46"/>
      <c r="AM218" s="46"/>
    </row>
    <row r="219" spans="1:39" ht="39.950000000000003" customHeight="1" x14ac:dyDescent="0.45">
      <c r="A219" s="140"/>
      <c r="B219" s="152"/>
      <c r="C219" s="67">
        <v>216</v>
      </c>
      <c r="D219" s="78" t="s">
        <v>193</v>
      </c>
      <c r="E219" s="107" t="s">
        <v>34</v>
      </c>
      <c r="F219" s="51" t="s">
        <v>35</v>
      </c>
      <c r="G219" s="51" t="s">
        <v>157</v>
      </c>
      <c r="H219" s="95">
        <v>45</v>
      </c>
      <c r="I219" s="32">
        <v>3</v>
      </c>
      <c r="J219" s="38">
        <f t="shared" si="6"/>
        <v>3</v>
      </c>
      <c r="K219" s="39" t="str">
        <f t="shared" si="7"/>
        <v>OK</v>
      </c>
      <c r="L219" s="128"/>
      <c r="M219" s="128"/>
      <c r="N219" s="128"/>
      <c r="O219" s="128"/>
      <c r="P219" s="128"/>
      <c r="Q219" s="128"/>
      <c r="R219" s="128"/>
      <c r="S219" s="128"/>
      <c r="T219" s="128"/>
      <c r="U219" s="128"/>
      <c r="V219" s="128"/>
      <c r="W219" s="128"/>
      <c r="X219" s="46"/>
      <c r="Y219" s="46"/>
      <c r="Z219" s="46"/>
      <c r="AA219" s="46"/>
      <c r="AB219" s="46"/>
      <c r="AC219" s="46"/>
      <c r="AD219" s="46"/>
      <c r="AE219" s="46"/>
      <c r="AF219" s="46"/>
      <c r="AH219" s="46"/>
      <c r="AI219" s="46"/>
      <c r="AJ219" s="46"/>
      <c r="AK219" s="46"/>
      <c r="AL219" s="46"/>
      <c r="AM219" s="46"/>
    </row>
    <row r="220" spans="1:39" ht="39.950000000000003" customHeight="1" x14ac:dyDescent="0.45">
      <c r="A220" s="140"/>
      <c r="B220" s="152"/>
      <c r="C220" s="67">
        <v>217</v>
      </c>
      <c r="D220" s="78" t="s">
        <v>194</v>
      </c>
      <c r="E220" s="107" t="s">
        <v>480</v>
      </c>
      <c r="F220" s="51" t="s">
        <v>35</v>
      </c>
      <c r="G220" s="51" t="s">
        <v>157</v>
      </c>
      <c r="H220" s="95">
        <v>25</v>
      </c>
      <c r="I220" s="32">
        <v>2</v>
      </c>
      <c r="J220" s="38">
        <f t="shared" si="6"/>
        <v>1</v>
      </c>
      <c r="K220" s="39" t="str">
        <f t="shared" si="7"/>
        <v>OK</v>
      </c>
      <c r="L220" s="128"/>
      <c r="M220" s="128"/>
      <c r="N220" s="128"/>
      <c r="O220" s="128"/>
      <c r="P220" s="128">
        <v>1</v>
      </c>
      <c r="Q220" s="128"/>
      <c r="R220" s="128"/>
      <c r="S220" s="128"/>
      <c r="T220" s="128"/>
      <c r="U220" s="128"/>
      <c r="V220" s="128"/>
      <c r="W220" s="128"/>
      <c r="X220" s="46"/>
      <c r="Y220" s="46"/>
      <c r="Z220" s="46"/>
      <c r="AA220" s="46"/>
      <c r="AB220" s="46"/>
      <c r="AC220" s="46"/>
      <c r="AD220" s="46"/>
      <c r="AE220" s="46"/>
      <c r="AF220" s="46"/>
      <c r="AH220" s="46"/>
      <c r="AI220" s="46"/>
      <c r="AJ220" s="46"/>
      <c r="AK220" s="46"/>
      <c r="AL220" s="46"/>
      <c r="AM220" s="46"/>
    </row>
    <row r="221" spans="1:39" ht="39.950000000000003" customHeight="1" x14ac:dyDescent="0.45">
      <c r="A221" s="140"/>
      <c r="B221" s="152"/>
      <c r="C221" s="67">
        <v>218</v>
      </c>
      <c r="D221" s="78" t="s">
        <v>195</v>
      </c>
      <c r="E221" s="107" t="s">
        <v>741</v>
      </c>
      <c r="F221" s="51" t="s">
        <v>35</v>
      </c>
      <c r="G221" s="51" t="s">
        <v>157</v>
      </c>
      <c r="H221" s="95">
        <v>40.590000000000003</v>
      </c>
      <c r="I221" s="32">
        <v>5</v>
      </c>
      <c r="J221" s="38">
        <f t="shared" si="6"/>
        <v>5</v>
      </c>
      <c r="K221" s="39" t="str">
        <f t="shared" si="7"/>
        <v>OK</v>
      </c>
      <c r="L221" s="128"/>
      <c r="M221" s="128"/>
      <c r="N221" s="128"/>
      <c r="O221" s="128"/>
      <c r="P221" s="128"/>
      <c r="Q221" s="128"/>
      <c r="R221" s="128"/>
      <c r="S221" s="128"/>
      <c r="T221" s="128"/>
      <c r="U221" s="128"/>
      <c r="V221" s="128"/>
      <c r="W221" s="128"/>
      <c r="X221" s="46"/>
      <c r="Y221" s="46"/>
      <c r="Z221" s="46"/>
      <c r="AA221" s="46"/>
      <c r="AB221" s="46"/>
      <c r="AC221" s="46"/>
      <c r="AD221" s="46"/>
      <c r="AE221" s="46"/>
      <c r="AF221" s="46"/>
      <c r="AH221" s="46"/>
      <c r="AI221" s="46"/>
      <c r="AJ221" s="46"/>
      <c r="AK221" s="46"/>
      <c r="AL221" s="46"/>
      <c r="AM221" s="46"/>
    </row>
    <row r="222" spans="1:39" ht="39.950000000000003" customHeight="1" x14ac:dyDescent="0.45">
      <c r="A222" s="140"/>
      <c r="B222" s="152"/>
      <c r="C222" s="67">
        <v>219</v>
      </c>
      <c r="D222" s="78" t="s">
        <v>196</v>
      </c>
      <c r="E222" s="107" t="s">
        <v>741</v>
      </c>
      <c r="F222" s="51" t="s">
        <v>35</v>
      </c>
      <c r="G222" s="51" t="s">
        <v>157</v>
      </c>
      <c r="H222" s="95">
        <v>34</v>
      </c>
      <c r="I222" s="32">
        <v>2</v>
      </c>
      <c r="J222" s="38">
        <f t="shared" si="6"/>
        <v>0</v>
      </c>
      <c r="K222" s="39" t="str">
        <f t="shared" si="7"/>
        <v>OK</v>
      </c>
      <c r="L222" s="128"/>
      <c r="M222" s="128"/>
      <c r="N222" s="128"/>
      <c r="O222" s="128"/>
      <c r="P222" s="128">
        <v>1</v>
      </c>
      <c r="Q222" s="128"/>
      <c r="R222" s="128"/>
      <c r="S222" s="128"/>
      <c r="T222" s="128"/>
      <c r="U222" s="128"/>
      <c r="V222" s="128"/>
      <c r="W222" s="128"/>
      <c r="X222" s="46"/>
      <c r="Y222" s="46"/>
      <c r="Z222" s="46"/>
      <c r="AA222" s="46"/>
      <c r="AB222" s="46"/>
      <c r="AC222" s="46"/>
      <c r="AD222" s="46"/>
      <c r="AE222" s="46"/>
      <c r="AF222" s="46"/>
      <c r="AH222" s="132">
        <v>1</v>
      </c>
      <c r="AI222" s="46"/>
      <c r="AJ222" s="46"/>
      <c r="AK222" s="46"/>
      <c r="AL222" s="46"/>
      <c r="AM222" s="46"/>
    </row>
    <row r="223" spans="1:39" ht="39.950000000000003" customHeight="1" x14ac:dyDescent="0.45">
      <c r="A223" s="140"/>
      <c r="B223" s="152"/>
      <c r="C223" s="67">
        <v>220</v>
      </c>
      <c r="D223" s="78" t="s">
        <v>197</v>
      </c>
      <c r="E223" s="107" t="s">
        <v>741</v>
      </c>
      <c r="F223" s="51" t="s">
        <v>35</v>
      </c>
      <c r="G223" s="51" t="s">
        <v>157</v>
      </c>
      <c r="H223" s="95">
        <v>7</v>
      </c>
      <c r="I223" s="32">
        <v>5</v>
      </c>
      <c r="J223" s="38">
        <f t="shared" si="6"/>
        <v>4</v>
      </c>
      <c r="K223" s="39" t="str">
        <f t="shared" si="7"/>
        <v>OK</v>
      </c>
      <c r="L223" s="128"/>
      <c r="M223" s="128"/>
      <c r="N223" s="128"/>
      <c r="O223" s="128"/>
      <c r="P223" s="128"/>
      <c r="Q223" s="128"/>
      <c r="R223" s="128"/>
      <c r="S223" s="128"/>
      <c r="T223" s="128"/>
      <c r="U223" s="128"/>
      <c r="V223" s="128"/>
      <c r="W223" s="128"/>
      <c r="X223" s="46"/>
      <c r="Y223" s="46"/>
      <c r="Z223" s="46"/>
      <c r="AA223" s="46"/>
      <c r="AB223" s="46"/>
      <c r="AC223" s="46"/>
      <c r="AD223" s="46"/>
      <c r="AE223" s="46"/>
      <c r="AF223" s="46"/>
      <c r="AH223" s="132">
        <v>1</v>
      </c>
      <c r="AI223" s="46"/>
      <c r="AJ223" s="46"/>
      <c r="AK223" s="46"/>
      <c r="AL223" s="46"/>
      <c r="AM223" s="46"/>
    </row>
    <row r="224" spans="1:39" ht="39.950000000000003" customHeight="1" x14ac:dyDescent="0.45">
      <c r="A224" s="140"/>
      <c r="B224" s="152"/>
      <c r="C224" s="67">
        <v>221</v>
      </c>
      <c r="D224" s="78" t="s">
        <v>198</v>
      </c>
      <c r="E224" s="107" t="s">
        <v>741</v>
      </c>
      <c r="F224" s="51" t="s">
        <v>35</v>
      </c>
      <c r="G224" s="51" t="s">
        <v>157</v>
      </c>
      <c r="H224" s="95">
        <v>44.64</v>
      </c>
      <c r="I224" s="32">
        <v>2</v>
      </c>
      <c r="J224" s="38">
        <f t="shared" si="6"/>
        <v>1</v>
      </c>
      <c r="K224" s="39" t="str">
        <f t="shared" si="7"/>
        <v>OK</v>
      </c>
      <c r="L224" s="128"/>
      <c r="M224" s="128"/>
      <c r="N224" s="128"/>
      <c r="O224" s="128"/>
      <c r="P224" s="128"/>
      <c r="Q224" s="128"/>
      <c r="R224" s="128"/>
      <c r="S224" s="128"/>
      <c r="T224" s="128"/>
      <c r="U224" s="128"/>
      <c r="V224" s="128"/>
      <c r="W224" s="128"/>
      <c r="X224" s="46"/>
      <c r="Y224" s="46"/>
      <c r="Z224" s="46"/>
      <c r="AA224" s="46"/>
      <c r="AB224" s="46"/>
      <c r="AC224" s="46"/>
      <c r="AD224" s="46"/>
      <c r="AE224" s="46"/>
      <c r="AF224" s="46"/>
      <c r="AH224" s="132">
        <v>1</v>
      </c>
      <c r="AI224" s="46"/>
      <c r="AJ224" s="46"/>
      <c r="AK224" s="46"/>
      <c r="AL224" s="46"/>
      <c r="AM224" s="46"/>
    </row>
    <row r="225" spans="1:39" ht="39.950000000000003" customHeight="1" x14ac:dyDescent="0.45">
      <c r="A225" s="140"/>
      <c r="B225" s="152"/>
      <c r="C225" s="67">
        <v>222</v>
      </c>
      <c r="D225" s="78" t="s">
        <v>199</v>
      </c>
      <c r="E225" s="107" t="s">
        <v>744</v>
      </c>
      <c r="F225" s="51" t="s">
        <v>35</v>
      </c>
      <c r="G225" s="51" t="s">
        <v>157</v>
      </c>
      <c r="H225" s="95">
        <v>153.91</v>
      </c>
      <c r="I225" s="32"/>
      <c r="J225" s="38">
        <f t="shared" si="6"/>
        <v>0</v>
      </c>
      <c r="K225" s="39" t="str">
        <f t="shared" si="7"/>
        <v>OK</v>
      </c>
      <c r="L225" s="128"/>
      <c r="M225" s="128"/>
      <c r="N225" s="128"/>
      <c r="O225" s="128"/>
      <c r="P225" s="128"/>
      <c r="Q225" s="128"/>
      <c r="R225" s="128"/>
      <c r="S225" s="128"/>
      <c r="T225" s="128"/>
      <c r="U225" s="128"/>
      <c r="V225" s="128"/>
      <c r="W225" s="128"/>
      <c r="X225" s="46"/>
      <c r="Y225" s="46"/>
      <c r="Z225" s="46"/>
      <c r="AA225" s="46"/>
      <c r="AB225" s="46"/>
      <c r="AC225" s="46"/>
      <c r="AD225" s="46"/>
      <c r="AE225" s="46"/>
      <c r="AF225" s="46"/>
      <c r="AH225" s="46"/>
      <c r="AI225" s="46"/>
      <c r="AJ225" s="46"/>
      <c r="AK225" s="46"/>
      <c r="AL225" s="46"/>
      <c r="AM225" s="46"/>
    </row>
    <row r="226" spans="1:39" ht="39.950000000000003" customHeight="1" x14ac:dyDescent="0.45">
      <c r="A226" s="140"/>
      <c r="B226" s="152"/>
      <c r="C226" s="67">
        <v>223</v>
      </c>
      <c r="D226" s="78" t="s">
        <v>200</v>
      </c>
      <c r="E226" s="107" t="s">
        <v>745</v>
      </c>
      <c r="F226" s="51" t="s">
        <v>35</v>
      </c>
      <c r="G226" s="51" t="s">
        <v>157</v>
      </c>
      <c r="H226" s="95">
        <v>66.87</v>
      </c>
      <c r="I226" s="32"/>
      <c r="J226" s="38">
        <f t="shared" si="6"/>
        <v>0</v>
      </c>
      <c r="K226" s="39" t="str">
        <f t="shared" si="7"/>
        <v>OK</v>
      </c>
      <c r="L226" s="128"/>
      <c r="M226" s="128"/>
      <c r="N226" s="128"/>
      <c r="O226" s="128"/>
      <c r="P226" s="128"/>
      <c r="Q226" s="128"/>
      <c r="R226" s="128"/>
      <c r="S226" s="128"/>
      <c r="T226" s="128"/>
      <c r="U226" s="128"/>
      <c r="V226" s="128"/>
      <c r="W226" s="128"/>
      <c r="X226" s="46"/>
      <c r="Y226" s="46"/>
      <c r="Z226" s="46"/>
      <c r="AA226" s="46"/>
      <c r="AB226" s="46"/>
      <c r="AC226" s="46"/>
      <c r="AD226" s="46"/>
      <c r="AE226" s="46"/>
      <c r="AF226" s="46"/>
      <c r="AH226" s="46"/>
      <c r="AI226" s="46"/>
      <c r="AJ226" s="46"/>
      <c r="AK226" s="46"/>
      <c r="AL226" s="46"/>
      <c r="AM226" s="46"/>
    </row>
    <row r="227" spans="1:39" ht="39.950000000000003" customHeight="1" x14ac:dyDescent="0.45">
      <c r="A227" s="140"/>
      <c r="B227" s="152"/>
      <c r="C227" s="67">
        <v>224</v>
      </c>
      <c r="D227" s="78" t="s">
        <v>746</v>
      </c>
      <c r="E227" s="107" t="s">
        <v>744</v>
      </c>
      <c r="F227" s="51" t="s">
        <v>228</v>
      </c>
      <c r="G227" s="51" t="s">
        <v>157</v>
      </c>
      <c r="H227" s="95">
        <v>222</v>
      </c>
      <c r="I227" s="32">
        <v>0</v>
      </c>
      <c r="J227" s="38">
        <f t="shared" si="6"/>
        <v>0</v>
      </c>
      <c r="K227" s="39" t="str">
        <f t="shared" si="7"/>
        <v>OK</v>
      </c>
      <c r="L227" s="128"/>
      <c r="M227" s="128"/>
      <c r="N227" s="128"/>
      <c r="O227" s="128"/>
      <c r="P227" s="128"/>
      <c r="Q227" s="128"/>
      <c r="R227" s="128"/>
      <c r="S227" s="128"/>
      <c r="T227" s="128"/>
      <c r="U227" s="128"/>
      <c r="V227" s="128"/>
      <c r="W227" s="128"/>
      <c r="X227" s="46"/>
      <c r="Y227" s="46"/>
      <c r="Z227" s="46"/>
      <c r="AA227" s="46"/>
      <c r="AB227" s="46"/>
      <c r="AC227" s="46"/>
      <c r="AD227" s="46"/>
      <c r="AE227" s="46"/>
      <c r="AF227" s="46"/>
      <c r="AH227" s="46"/>
      <c r="AI227" s="46"/>
      <c r="AJ227" s="46"/>
      <c r="AK227" s="46"/>
      <c r="AL227" s="46"/>
      <c r="AM227" s="46"/>
    </row>
    <row r="228" spans="1:39" ht="39.950000000000003" customHeight="1" x14ac:dyDescent="0.45">
      <c r="A228" s="140"/>
      <c r="B228" s="152"/>
      <c r="C228" s="67">
        <v>225</v>
      </c>
      <c r="D228" s="78" t="s">
        <v>747</v>
      </c>
      <c r="E228" s="107" t="s">
        <v>481</v>
      </c>
      <c r="F228" s="51" t="s">
        <v>228</v>
      </c>
      <c r="G228" s="51" t="s">
        <v>157</v>
      </c>
      <c r="H228" s="95">
        <v>491.29</v>
      </c>
      <c r="I228" s="32">
        <v>1</v>
      </c>
      <c r="J228" s="38">
        <f t="shared" si="6"/>
        <v>1</v>
      </c>
      <c r="K228" s="39" t="str">
        <f t="shared" si="7"/>
        <v>OK</v>
      </c>
      <c r="L228" s="128"/>
      <c r="M228" s="128"/>
      <c r="N228" s="128"/>
      <c r="O228" s="128"/>
      <c r="P228" s="128"/>
      <c r="Q228" s="128"/>
      <c r="R228" s="128"/>
      <c r="S228" s="128"/>
      <c r="T228" s="128"/>
      <c r="U228" s="128"/>
      <c r="V228" s="128"/>
      <c r="W228" s="128"/>
      <c r="X228" s="46"/>
      <c r="Y228" s="46"/>
      <c r="Z228" s="46"/>
      <c r="AA228" s="46"/>
      <c r="AB228" s="46"/>
      <c r="AC228" s="46"/>
      <c r="AD228" s="46"/>
      <c r="AE228" s="46"/>
      <c r="AF228" s="46"/>
      <c r="AH228" s="46"/>
      <c r="AI228" s="46"/>
      <c r="AJ228" s="46"/>
      <c r="AK228" s="46"/>
      <c r="AL228" s="46"/>
      <c r="AM228" s="46"/>
    </row>
    <row r="229" spans="1:39" ht="39.950000000000003" customHeight="1" x14ac:dyDescent="0.45">
      <c r="A229" s="140"/>
      <c r="B229" s="152"/>
      <c r="C229" s="67">
        <v>226</v>
      </c>
      <c r="D229" s="78" t="s">
        <v>201</v>
      </c>
      <c r="E229" s="107" t="s">
        <v>34</v>
      </c>
      <c r="F229" s="51" t="s">
        <v>35</v>
      </c>
      <c r="G229" s="51" t="s">
        <v>157</v>
      </c>
      <c r="H229" s="95">
        <v>27.11</v>
      </c>
      <c r="I229" s="32">
        <v>2</v>
      </c>
      <c r="J229" s="38">
        <f t="shared" si="6"/>
        <v>2</v>
      </c>
      <c r="K229" s="39" t="str">
        <f t="shared" si="7"/>
        <v>OK</v>
      </c>
      <c r="L229" s="128"/>
      <c r="M229" s="128"/>
      <c r="N229" s="128"/>
      <c r="O229" s="128"/>
      <c r="P229" s="128"/>
      <c r="Q229" s="128"/>
      <c r="R229" s="128"/>
      <c r="S229" s="128"/>
      <c r="T229" s="128"/>
      <c r="U229" s="128"/>
      <c r="V229" s="128"/>
      <c r="W229" s="128"/>
      <c r="X229" s="46"/>
      <c r="Y229" s="46"/>
      <c r="Z229" s="46"/>
      <c r="AA229" s="46"/>
      <c r="AB229" s="46"/>
      <c r="AC229" s="46"/>
      <c r="AD229" s="46"/>
      <c r="AE229" s="46"/>
      <c r="AF229" s="46"/>
      <c r="AH229" s="46"/>
      <c r="AI229" s="46"/>
      <c r="AJ229" s="46"/>
      <c r="AK229" s="46"/>
      <c r="AL229" s="46"/>
      <c r="AM229" s="46"/>
    </row>
    <row r="230" spans="1:39" ht="39.950000000000003" customHeight="1" x14ac:dyDescent="0.45">
      <c r="A230" s="140"/>
      <c r="B230" s="152"/>
      <c r="C230" s="67">
        <v>227</v>
      </c>
      <c r="D230" s="78" t="s">
        <v>202</v>
      </c>
      <c r="E230" s="107" t="s">
        <v>34</v>
      </c>
      <c r="F230" s="51" t="s">
        <v>35</v>
      </c>
      <c r="G230" s="51" t="s">
        <v>157</v>
      </c>
      <c r="H230" s="95">
        <v>18</v>
      </c>
      <c r="I230" s="32">
        <v>2</v>
      </c>
      <c r="J230" s="38">
        <f t="shared" si="6"/>
        <v>2</v>
      </c>
      <c r="K230" s="39" t="str">
        <f t="shared" si="7"/>
        <v>OK</v>
      </c>
      <c r="L230" s="128"/>
      <c r="M230" s="128"/>
      <c r="N230" s="128"/>
      <c r="O230" s="128"/>
      <c r="P230" s="128"/>
      <c r="Q230" s="128"/>
      <c r="R230" s="128"/>
      <c r="S230" s="128"/>
      <c r="T230" s="128"/>
      <c r="U230" s="128"/>
      <c r="V230" s="128"/>
      <c r="W230" s="128"/>
      <c r="X230" s="46"/>
      <c r="Y230" s="46"/>
      <c r="Z230" s="46"/>
      <c r="AA230" s="46"/>
      <c r="AB230" s="46"/>
      <c r="AC230" s="46"/>
      <c r="AD230" s="46"/>
      <c r="AE230" s="46"/>
      <c r="AF230" s="46"/>
      <c r="AH230" s="46"/>
      <c r="AI230" s="46"/>
      <c r="AJ230" s="46"/>
      <c r="AK230" s="46"/>
      <c r="AL230" s="46"/>
      <c r="AM230" s="46"/>
    </row>
    <row r="231" spans="1:39" ht="39.950000000000003" customHeight="1" x14ac:dyDescent="0.45">
      <c r="A231" s="140"/>
      <c r="B231" s="152"/>
      <c r="C231" s="67">
        <v>228</v>
      </c>
      <c r="D231" s="78" t="s">
        <v>203</v>
      </c>
      <c r="E231" s="107" t="s">
        <v>741</v>
      </c>
      <c r="F231" s="51" t="s">
        <v>35</v>
      </c>
      <c r="G231" s="51" t="s">
        <v>157</v>
      </c>
      <c r="H231" s="95">
        <v>27.3</v>
      </c>
      <c r="I231" s="32">
        <v>1</v>
      </c>
      <c r="J231" s="38">
        <f t="shared" si="6"/>
        <v>1</v>
      </c>
      <c r="K231" s="39" t="str">
        <f t="shared" si="7"/>
        <v>OK</v>
      </c>
      <c r="L231" s="128"/>
      <c r="M231" s="128"/>
      <c r="N231" s="128"/>
      <c r="O231" s="128"/>
      <c r="P231" s="128"/>
      <c r="Q231" s="128"/>
      <c r="R231" s="128"/>
      <c r="S231" s="128"/>
      <c r="T231" s="128"/>
      <c r="U231" s="128"/>
      <c r="V231" s="128"/>
      <c r="W231" s="128"/>
      <c r="X231" s="46"/>
      <c r="Y231" s="46"/>
      <c r="Z231" s="46"/>
      <c r="AA231" s="46"/>
      <c r="AB231" s="46"/>
      <c r="AC231" s="46"/>
      <c r="AD231" s="46"/>
      <c r="AE231" s="46"/>
      <c r="AF231" s="46"/>
      <c r="AH231" s="46"/>
      <c r="AI231" s="46"/>
      <c r="AJ231" s="46"/>
      <c r="AK231" s="46"/>
      <c r="AL231" s="46"/>
      <c r="AM231" s="46"/>
    </row>
    <row r="232" spans="1:39" ht="39.950000000000003" customHeight="1" x14ac:dyDescent="0.45">
      <c r="A232" s="140"/>
      <c r="B232" s="152"/>
      <c r="C232" s="67">
        <v>229</v>
      </c>
      <c r="D232" s="78" t="s">
        <v>204</v>
      </c>
      <c r="E232" s="107" t="s">
        <v>34</v>
      </c>
      <c r="F232" s="51" t="s">
        <v>35</v>
      </c>
      <c r="G232" s="51" t="s">
        <v>157</v>
      </c>
      <c r="H232" s="95">
        <v>42.67</v>
      </c>
      <c r="I232" s="32">
        <v>2</v>
      </c>
      <c r="J232" s="38">
        <f t="shared" si="6"/>
        <v>2</v>
      </c>
      <c r="K232" s="39" t="str">
        <f t="shared" si="7"/>
        <v>OK</v>
      </c>
      <c r="L232" s="128"/>
      <c r="M232" s="128"/>
      <c r="N232" s="128"/>
      <c r="O232" s="128"/>
      <c r="P232" s="128"/>
      <c r="Q232" s="128"/>
      <c r="R232" s="128"/>
      <c r="S232" s="128"/>
      <c r="T232" s="128"/>
      <c r="U232" s="128"/>
      <c r="V232" s="128"/>
      <c r="W232" s="128"/>
      <c r="X232" s="46"/>
      <c r="Y232" s="46"/>
      <c r="Z232" s="46"/>
      <c r="AA232" s="46"/>
      <c r="AB232" s="46"/>
      <c r="AC232" s="46"/>
      <c r="AD232" s="46"/>
      <c r="AE232" s="46"/>
      <c r="AF232" s="46"/>
      <c r="AH232" s="46"/>
      <c r="AI232" s="46"/>
      <c r="AJ232" s="46"/>
      <c r="AK232" s="46"/>
      <c r="AL232" s="46"/>
      <c r="AM232" s="46"/>
    </row>
    <row r="233" spans="1:39" ht="39.950000000000003" customHeight="1" x14ac:dyDescent="0.45">
      <c r="A233" s="140"/>
      <c r="B233" s="152"/>
      <c r="C233" s="67">
        <v>230</v>
      </c>
      <c r="D233" s="78" t="s">
        <v>205</v>
      </c>
      <c r="E233" s="107" t="s">
        <v>741</v>
      </c>
      <c r="F233" s="51" t="s">
        <v>35</v>
      </c>
      <c r="G233" s="51" t="s">
        <v>157</v>
      </c>
      <c r="H233" s="95">
        <v>22.91</v>
      </c>
      <c r="I233" s="32">
        <v>1</v>
      </c>
      <c r="J233" s="38">
        <f t="shared" si="6"/>
        <v>0</v>
      </c>
      <c r="K233" s="39" t="str">
        <f t="shared" si="7"/>
        <v>OK</v>
      </c>
      <c r="L233" s="128"/>
      <c r="M233" s="128"/>
      <c r="N233" s="128"/>
      <c r="O233" s="128"/>
      <c r="P233" s="128">
        <v>1</v>
      </c>
      <c r="Q233" s="128"/>
      <c r="R233" s="128"/>
      <c r="S233" s="128"/>
      <c r="T233" s="128"/>
      <c r="U233" s="128"/>
      <c r="V233" s="128"/>
      <c r="W233" s="128"/>
      <c r="X233" s="46"/>
      <c r="Y233" s="46"/>
      <c r="Z233" s="46"/>
      <c r="AA233" s="46"/>
      <c r="AB233" s="46"/>
      <c r="AC233" s="46"/>
      <c r="AD233" s="46"/>
      <c r="AE233" s="46"/>
      <c r="AF233" s="46"/>
      <c r="AH233" s="46"/>
      <c r="AI233" s="46"/>
      <c r="AJ233" s="46"/>
      <c r="AK233" s="46"/>
      <c r="AL233" s="46"/>
      <c r="AM233" s="46"/>
    </row>
    <row r="234" spans="1:39" ht="39.950000000000003" customHeight="1" x14ac:dyDescent="0.45">
      <c r="A234" s="140"/>
      <c r="B234" s="152"/>
      <c r="C234" s="67">
        <v>231</v>
      </c>
      <c r="D234" s="78" t="s">
        <v>748</v>
      </c>
      <c r="E234" s="107" t="s">
        <v>749</v>
      </c>
      <c r="F234" s="51" t="s">
        <v>35</v>
      </c>
      <c r="G234" s="51" t="s">
        <v>157</v>
      </c>
      <c r="H234" s="95">
        <v>8.41</v>
      </c>
      <c r="I234" s="32">
        <v>5</v>
      </c>
      <c r="J234" s="38">
        <f t="shared" si="6"/>
        <v>5</v>
      </c>
      <c r="K234" s="39" t="str">
        <f t="shared" si="7"/>
        <v>OK</v>
      </c>
      <c r="L234" s="128"/>
      <c r="M234" s="128"/>
      <c r="N234" s="128"/>
      <c r="O234" s="128"/>
      <c r="P234" s="128"/>
      <c r="Q234" s="128"/>
      <c r="R234" s="128"/>
      <c r="S234" s="128"/>
      <c r="T234" s="128"/>
      <c r="U234" s="128"/>
      <c r="V234" s="128"/>
      <c r="W234" s="128"/>
      <c r="X234" s="46"/>
      <c r="Y234" s="46"/>
      <c r="Z234" s="46"/>
      <c r="AA234" s="46"/>
      <c r="AB234" s="46"/>
      <c r="AC234" s="46"/>
      <c r="AD234" s="46"/>
      <c r="AE234" s="46"/>
      <c r="AF234" s="46"/>
      <c r="AH234" s="46"/>
      <c r="AI234" s="46"/>
      <c r="AJ234" s="46"/>
      <c r="AK234" s="46"/>
      <c r="AL234" s="46"/>
      <c r="AM234" s="46"/>
    </row>
    <row r="235" spans="1:39" ht="39.950000000000003" customHeight="1" x14ac:dyDescent="0.45">
      <c r="A235" s="140"/>
      <c r="B235" s="152"/>
      <c r="C235" s="67">
        <v>232</v>
      </c>
      <c r="D235" s="78" t="s">
        <v>426</v>
      </c>
      <c r="E235" s="107" t="s">
        <v>741</v>
      </c>
      <c r="F235" s="51" t="s">
        <v>228</v>
      </c>
      <c r="G235" s="51" t="s">
        <v>157</v>
      </c>
      <c r="H235" s="95">
        <v>16.82</v>
      </c>
      <c r="I235" s="32"/>
      <c r="J235" s="38">
        <f t="shared" si="6"/>
        <v>0</v>
      </c>
      <c r="K235" s="39" t="str">
        <f t="shared" si="7"/>
        <v>OK</v>
      </c>
      <c r="L235" s="128"/>
      <c r="M235" s="128"/>
      <c r="N235" s="128"/>
      <c r="O235" s="128"/>
      <c r="P235" s="128"/>
      <c r="Q235" s="128"/>
      <c r="R235" s="128"/>
      <c r="S235" s="128"/>
      <c r="T235" s="128"/>
      <c r="U235" s="128"/>
      <c r="V235" s="128"/>
      <c r="W235" s="128"/>
      <c r="X235" s="46"/>
      <c r="Y235" s="46"/>
      <c r="Z235" s="46"/>
      <c r="AA235" s="46"/>
      <c r="AB235" s="46"/>
      <c r="AC235" s="46"/>
      <c r="AD235" s="46"/>
      <c r="AE235" s="46"/>
      <c r="AF235" s="46"/>
      <c r="AH235" s="46"/>
      <c r="AI235" s="46"/>
      <c r="AJ235" s="46"/>
      <c r="AK235" s="46"/>
      <c r="AL235" s="46"/>
      <c r="AM235" s="46"/>
    </row>
    <row r="236" spans="1:39" ht="39.950000000000003" customHeight="1" x14ac:dyDescent="0.45">
      <c r="A236" s="140"/>
      <c r="B236" s="152"/>
      <c r="C236" s="67">
        <v>233</v>
      </c>
      <c r="D236" s="78" t="s">
        <v>443</v>
      </c>
      <c r="E236" s="107">
        <v>954</v>
      </c>
      <c r="F236" s="51" t="s">
        <v>228</v>
      </c>
      <c r="G236" s="51" t="s">
        <v>157</v>
      </c>
      <c r="H236" s="95">
        <v>48</v>
      </c>
      <c r="I236" s="32">
        <v>2</v>
      </c>
      <c r="J236" s="38">
        <f t="shared" si="6"/>
        <v>1</v>
      </c>
      <c r="K236" s="39" t="str">
        <f t="shared" si="7"/>
        <v>OK</v>
      </c>
      <c r="L236" s="128"/>
      <c r="M236" s="128"/>
      <c r="N236" s="128"/>
      <c r="O236" s="128"/>
      <c r="P236" s="128">
        <v>1</v>
      </c>
      <c r="Q236" s="128"/>
      <c r="R236" s="128"/>
      <c r="S236" s="128"/>
      <c r="T236" s="128"/>
      <c r="U236" s="128"/>
      <c r="V236" s="128"/>
      <c r="W236" s="128"/>
      <c r="X236" s="46"/>
      <c r="Y236" s="46"/>
      <c r="Z236" s="46"/>
      <c r="AA236" s="46"/>
      <c r="AB236" s="46"/>
      <c r="AC236" s="46"/>
      <c r="AD236" s="46"/>
      <c r="AE236" s="46"/>
      <c r="AF236" s="46"/>
      <c r="AH236" s="46"/>
      <c r="AI236" s="46"/>
      <c r="AJ236" s="46"/>
      <c r="AK236" s="46"/>
      <c r="AL236" s="46"/>
      <c r="AM236" s="46"/>
    </row>
    <row r="237" spans="1:39" ht="39.950000000000003" customHeight="1" x14ac:dyDescent="0.45">
      <c r="A237" s="140"/>
      <c r="B237" s="152"/>
      <c r="C237" s="67">
        <v>234</v>
      </c>
      <c r="D237" s="78" t="s">
        <v>444</v>
      </c>
      <c r="E237" s="107" t="s">
        <v>34</v>
      </c>
      <c r="F237" s="51" t="s">
        <v>228</v>
      </c>
      <c r="G237" s="51" t="s">
        <v>157</v>
      </c>
      <c r="H237" s="95">
        <v>27.6</v>
      </c>
      <c r="I237" s="32">
        <v>1</v>
      </c>
      <c r="J237" s="38">
        <f t="shared" si="6"/>
        <v>1</v>
      </c>
      <c r="K237" s="39" t="str">
        <f t="shared" si="7"/>
        <v>OK</v>
      </c>
      <c r="L237" s="128"/>
      <c r="M237" s="128"/>
      <c r="N237" s="128"/>
      <c r="O237" s="128"/>
      <c r="P237" s="128"/>
      <c r="Q237" s="128"/>
      <c r="R237" s="128"/>
      <c r="S237" s="128"/>
      <c r="T237" s="128"/>
      <c r="U237" s="128"/>
      <c r="V237" s="128"/>
      <c r="W237" s="128"/>
      <c r="X237" s="46"/>
      <c r="Y237" s="46"/>
      <c r="Z237" s="46"/>
      <c r="AA237" s="46"/>
      <c r="AB237" s="46"/>
      <c r="AC237" s="46"/>
      <c r="AD237" s="46"/>
      <c r="AE237" s="46"/>
      <c r="AF237" s="46"/>
      <c r="AH237" s="46"/>
      <c r="AI237" s="46"/>
      <c r="AJ237" s="46"/>
      <c r="AK237" s="46"/>
      <c r="AL237" s="46"/>
      <c r="AM237" s="46"/>
    </row>
    <row r="238" spans="1:39" ht="39.950000000000003" customHeight="1" x14ac:dyDescent="0.45">
      <c r="A238" s="140"/>
      <c r="B238" s="152"/>
      <c r="C238" s="67">
        <v>235</v>
      </c>
      <c r="D238" s="78" t="s">
        <v>429</v>
      </c>
      <c r="E238" s="107" t="s">
        <v>480</v>
      </c>
      <c r="F238" s="51" t="s">
        <v>228</v>
      </c>
      <c r="G238" s="51" t="s">
        <v>157</v>
      </c>
      <c r="H238" s="95">
        <v>3</v>
      </c>
      <c r="I238" s="32">
        <v>30</v>
      </c>
      <c r="J238" s="38">
        <f t="shared" si="6"/>
        <v>30</v>
      </c>
      <c r="K238" s="39" t="str">
        <f t="shared" si="7"/>
        <v>OK</v>
      </c>
      <c r="L238" s="128"/>
      <c r="M238" s="128"/>
      <c r="N238" s="128"/>
      <c r="O238" s="128"/>
      <c r="P238" s="128"/>
      <c r="Q238" s="128"/>
      <c r="R238" s="128"/>
      <c r="S238" s="128"/>
      <c r="T238" s="128"/>
      <c r="U238" s="128"/>
      <c r="V238" s="128"/>
      <c r="W238" s="128"/>
      <c r="X238" s="46"/>
      <c r="Y238" s="46"/>
      <c r="Z238" s="46"/>
      <c r="AA238" s="46"/>
      <c r="AB238" s="46"/>
      <c r="AC238" s="46"/>
      <c r="AD238" s="46"/>
      <c r="AE238" s="46"/>
      <c r="AF238" s="46"/>
      <c r="AH238" s="46"/>
      <c r="AI238" s="46"/>
      <c r="AJ238" s="46"/>
      <c r="AK238" s="46"/>
      <c r="AL238" s="46"/>
      <c r="AM238" s="46"/>
    </row>
    <row r="239" spans="1:39" ht="39.950000000000003" customHeight="1" x14ac:dyDescent="0.45">
      <c r="A239" s="140"/>
      <c r="B239" s="152"/>
      <c r="C239" s="67">
        <v>236</v>
      </c>
      <c r="D239" s="78" t="s">
        <v>442</v>
      </c>
      <c r="E239" s="107" t="s">
        <v>484</v>
      </c>
      <c r="F239" s="51" t="s">
        <v>228</v>
      </c>
      <c r="G239" s="51" t="s">
        <v>157</v>
      </c>
      <c r="H239" s="95">
        <v>9.3000000000000007</v>
      </c>
      <c r="I239" s="32">
        <v>1</v>
      </c>
      <c r="J239" s="38">
        <f t="shared" si="6"/>
        <v>1</v>
      </c>
      <c r="K239" s="39" t="str">
        <f t="shared" si="7"/>
        <v>OK</v>
      </c>
      <c r="L239" s="128"/>
      <c r="M239" s="128"/>
      <c r="N239" s="128"/>
      <c r="O239" s="128"/>
      <c r="P239" s="128"/>
      <c r="Q239" s="128"/>
      <c r="R239" s="128"/>
      <c r="S239" s="128"/>
      <c r="T239" s="128"/>
      <c r="U239" s="128"/>
      <c r="V239" s="128"/>
      <c r="W239" s="128"/>
      <c r="X239" s="46"/>
      <c r="Y239" s="46"/>
      <c r="Z239" s="46"/>
      <c r="AA239" s="46"/>
      <c r="AB239" s="46"/>
      <c r="AC239" s="46"/>
      <c r="AD239" s="46"/>
      <c r="AE239" s="46"/>
      <c r="AF239" s="46"/>
      <c r="AH239" s="46"/>
      <c r="AI239" s="46"/>
      <c r="AJ239" s="46"/>
      <c r="AK239" s="46"/>
      <c r="AL239" s="46"/>
      <c r="AM239" s="46"/>
    </row>
    <row r="240" spans="1:39" ht="39.950000000000003" customHeight="1" x14ac:dyDescent="0.45">
      <c r="A240" s="140"/>
      <c r="B240" s="152"/>
      <c r="C240" s="67">
        <v>237</v>
      </c>
      <c r="D240" s="78" t="s">
        <v>445</v>
      </c>
      <c r="E240" s="107" t="s">
        <v>480</v>
      </c>
      <c r="F240" s="51" t="s">
        <v>228</v>
      </c>
      <c r="G240" s="51" t="s">
        <v>157</v>
      </c>
      <c r="H240" s="95">
        <v>26</v>
      </c>
      <c r="I240" s="32"/>
      <c r="J240" s="38">
        <f t="shared" si="6"/>
        <v>0</v>
      </c>
      <c r="K240" s="39" t="str">
        <f t="shared" si="7"/>
        <v>OK</v>
      </c>
      <c r="L240" s="128"/>
      <c r="M240" s="128"/>
      <c r="N240" s="128"/>
      <c r="O240" s="128"/>
      <c r="P240" s="128"/>
      <c r="Q240" s="128"/>
      <c r="R240" s="128"/>
      <c r="S240" s="128"/>
      <c r="T240" s="128"/>
      <c r="U240" s="128"/>
      <c r="V240" s="128"/>
      <c r="W240" s="128"/>
      <c r="X240" s="46"/>
      <c r="Y240" s="46"/>
      <c r="Z240" s="46"/>
      <c r="AA240" s="46"/>
      <c r="AB240" s="46"/>
      <c r="AC240" s="46"/>
      <c r="AD240" s="46"/>
      <c r="AE240" s="46"/>
      <c r="AF240" s="46"/>
      <c r="AH240" s="46"/>
      <c r="AI240" s="46"/>
      <c r="AJ240" s="46"/>
      <c r="AK240" s="46"/>
      <c r="AL240" s="46"/>
      <c r="AM240" s="46"/>
    </row>
    <row r="241" spans="1:39" ht="39.950000000000003" customHeight="1" x14ac:dyDescent="0.45">
      <c r="A241" s="140"/>
      <c r="B241" s="152"/>
      <c r="C241" s="67">
        <v>238</v>
      </c>
      <c r="D241" s="78" t="s">
        <v>482</v>
      </c>
      <c r="E241" s="107" t="s">
        <v>34</v>
      </c>
      <c r="F241" s="51" t="s">
        <v>228</v>
      </c>
      <c r="G241" s="51" t="s">
        <v>157</v>
      </c>
      <c r="H241" s="95">
        <v>23.9</v>
      </c>
      <c r="I241" s="32">
        <v>1</v>
      </c>
      <c r="J241" s="38">
        <f t="shared" si="6"/>
        <v>0</v>
      </c>
      <c r="K241" s="39" t="str">
        <f t="shared" si="7"/>
        <v>OK</v>
      </c>
      <c r="L241" s="128"/>
      <c r="M241" s="128"/>
      <c r="N241" s="128"/>
      <c r="O241" s="128"/>
      <c r="P241" s="128"/>
      <c r="Q241" s="128"/>
      <c r="R241" s="128"/>
      <c r="S241" s="128"/>
      <c r="T241" s="128"/>
      <c r="U241" s="128"/>
      <c r="V241" s="128"/>
      <c r="W241" s="128"/>
      <c r="X241" s="46"/>
      <c r="Y241" s="46"/>
      <c r="Z241" s="46"/>
      <c r="AA241" s="46"/>
      <c r="AB241" s="46"/>
      <c r="AC241" s="46"/>
      <c r="AD241" s="46"/>
      <c r="AE241" s="46"/>
      <c r="AF241" s="46"/>
      <c r="AH241" s="132">
        <v>1</v>
      </c>
      <c r="AI241" s="46"/>
      <c r="AJ241" s="46"/>
      <c r="AK241" s="46"/>
      <c r="AL241" s="46"/>
      <c r="AM241" s="46"/>
    </row>
    <row r="242" spans="1:39" ht="39.950000000000003" customHeight="1" x14ac:dyDescent="0.45">
      <c r="A242" s="140"/>
      <c r="B242" s="152"/>
      <c r="C242" s="67">
        <v>239</v>
      </c>
      <c r="D242" s="78" t="s">
        <v>483</v>
      </c>
      <c r="E242" s="107">
        <v>954</v>
      </c>
      <c r="F242" s="51" t="s">
        <v>228</v>
      </c>
      <c r="G242" s="51" t="s">
        <v>157</v>
      </c>
      <c r="H242" s="95">
        <v>32.299999999999997</v>
      </c>
      <c r="I242" s="32">
        <v>2</v>
      </c>
      <c r="J242" s="38">
        <f t="shared" si="6"/>
        <v>2</v>
      </c>
      <c r="K242" s="39" t="str">
        <f t="shared" si="7"/>
        <v>OK</v>
      </c>
      <c r="L242" s="128"/>
      <c r="M242" s="128"/>
      <c r="N242" s="128"/>
      <c r="O242" s="128"/>
      <c r="P242" s="128"/>
      <c r="Q242" s="128"/>
      <c r="R242" s="128"/>
      <c r="S242" s="128"/>
      <c r="T242" s="128"/>
      <c r="U242" s="128"/>
      <c r="V242" s="128"/>
      <c r="W242" s="128"/>
      <c r="X242" s="46"/>
      <c r="Y242" s="46"/>
      <c r="Z242" s="46"/>
      <c r="AA242" s="46"/>
      <c r="AB242" s="46"/>
      <c r="AC242" s="46"/>
      <c r="AD242" s="46"/>
      <c r="AE242" s="46"/>
      <c r="AF242" s="46"/>
      <c r="AH242" s="46"/>
      <c r="AI242" s="46"/>
      <c r="AJ242" s="46"/>
      <c r="AK242" s="46"/>
      <c r="AL242" s="46"/>
      <c r="AM242" s="46"/>
    </row>
    <row r="243" spans="1:39" ht="39.950000000000003" customHeight="1" x14ac:dyDescent="0.45">
      <c r="A243" s="140"/>
      <c r="B243" s="152"/>
      <c r="C243" s="67">
        <v>240</v>
      </c>
      <c r="D243" s="78" t="s">
        <v>446</v>
      </c>
      <c r="E243" s="107" t="s">
        <v>741</v>
      </c>
      <c r="F243" s="51" t="s">
        <v>228</v>
      </c>
      <c r="G243" s="51" t="s">
        <v>157</v>
      </c>
      <c r="H243" s="95">
        <v>22</v>
      </c>
      <c r="I243" s="32">
        <v>1</v>
      </c>
      <c r="J243" s="38">
        <f t="shared" si="6"/>
        <v>0</v>
      </c>
      <c r="K243" s="39" t="str">
        <f t="shared" si="7"/>
        <v>OK</v>
      </c>
      <c r="L243" s="128"/>
      <c r="M243" s="128"/>
      <c r="N243" s="128"/>
      <c r="O243" s="128"/>
      <c r="P243" s="128"/>
      <c r="Q243" s="128"/>
      <c r="R243" s="128"/>
      <c r="S243" s="128"/>
      <c r="T243" s="128"/>
      <c r="U243" s="128"/>
      <c r="V243" s="128"/>
      <c r="W243" s="128"/>
      <c r="X243" s="46"/>
      <c r="Y243" s="46"/>
      <c r="Z243" s="46"/>
      <c r="AA243" s="46"/>
      <c r="AB243" s="46"/>
      <c r="AC243" s="46"/>
      <c r="AD243" s="46"/>
      <c r="AE243" s="46"/>
      <c r="AF243" s="46"/>
      <c r="AH243" s="132">
        <v>1</v>
      </c>
      <c r="AI243" s="46"/>
      <c r="AJ243" s="46"/>
      <c r="AK243" s="46"/>
      <c r="AL243" s="46"/>
      <c r="AM243" s="46"/>
    </row>
    <row r="244" spans="1:39" ht="39.950000000000003" customHeight="1" x14ac:dyDescent="0.45">
      <c r="A244" s="140"/>
      <c r="B244" s="152"/>
      <c r="C244" s="67">
        <v>241</v>
      </c>
      <c r="D244" s="78" t="s">
        <v>447</v>
      </c>
      <c r="E244" s="107" t="s">
        <v>34</v>
      </c>
      <c r="F244" s="51" t="s">
        <v>228</v>
      </c>
      <c r="G244" s="51" t="s">
        <v>40</v>
      </c>
      <c r="H244" s="95">
        <v>13.43</v>
      </c>
      <c r="I244" s="32">
        <v>5</v>
      </c>
      <c r="J244" s="38">
        <f t="shared" si="6"/>
        <v>3</v>
      </c>
      <c r="K244" s="39" t="str">
        <f t="shared" si="7"/>
        <v>OK</v>
      </c>
      <c r="L244" s="128"/>
      <c r="M244" s="128"/>
      <c r="N244" s="128"/>
      <c r="O244" s="128"/>
      <c r="P244" s="128">
        <v>2</v>
      </c>
      <c r="Q244" s="128"/>
      <c r="R244" s="128"/>
      <c r="S244" s="128"/>
      <c r="T244" s="128"/>
      <c r="U244" s="128"/>
      <c r="V244" s="128"/>
      <c r="W244" s="128"/>
      <c r="X244" s="46"/>
      <c r="Y244" s="46"/>
      <c r="Z244" s="46"/>
      <c r="AA244" s="46"/>
      <c r="AB244" s="46"/>
      <c r="AC244" s="46"/>
      <c r="AD244" s="46"/>
      <c r="AE244" s="46"/>
      <c r="AF244" s="46"/>
      <c r="AH244" s="46"/>
      <c r="AI244" s="46"/>
      <c r="AJ244" s="46"/>
      <c r="AK244" s="46"/>
      <c r="AL244" s="46"/>
      <c r="AM244" s="46"/>
    </row>
    <row r="245" spans="1:39" ht="39.950000000000003" customHeight="1" x14ac:dyDescent="0.45">
      <c r="A245" s="140"/>
      <c r="B245" s="152"/>
      <c r="C245" s="67">
        <v>242</v>
      </c>
      <c r="D245" s="78" t="s">
        <v>448</v>
      </c>
      <c r="E245" s="107" t="s">
        <v>34</v>
      </c>
      <c r="F245" s="51" t="s">
        <v>228</v>
      </c>
      <c r="G245" s="51" t="s">
        <v>157</v>
      </c>
      <c r="H245" s="95">
        <v>26.45</v>
      </c>
      <c r="I245" s="32">
        <v>1</v>
      </c>
      <c r="J245" s="38">
        <f t="shared" si="6"/>
        <v>1</v>
      </c>
      <c r="K245" s="39" t="str">
        <f t="shared" si="7"/>
        <v>OK</v>
      </c>
      <c r="L245" s="128"/>
      <c r="M245" s="128"/>
      <c r="N245" s="128"/>
      <c r="O245" s="128"/>
      <c r="P245" s="128"/>
      <c r="Q245" s="128"/>
      <c r="R245" s="128"/>
      <c r="S245" s="128"/>
      <c r="T245" s="128"/>
      <c r="U245" s="128"/>
      <c r="V245" s="128"/>
      <c r="W245" s="128"/>
      <c r="X245" s="46"/>
      <c r="Y245" s="46"/>
      <c r="Z245" s="46"/>
      <c r="AA245" s="46"/>
      <c r="AB245" s="46"/>
      <c r="AC245" s="46"/>
      <c r="AD245" s="46"/>
      <c r="AE245" s="46"/>
      <c r="AF245" s="46"/>
      <c r="AH245" s="46"/>
      <c r="AI245" s="46"/>
      <c r="AJ245" s="46"/>
      <c r="AK245" s="46"/>
      <c r="AL245" s="46"/>
      <c r="AM245" s="46"/>
    </row>
    <row r="246" spans="1:39" ht="39.950000000000003" customHeight="1" x14ac:dyDescent="0.45">
      <c r="A246" s="140"/>
      <c r="B246" s="152"/>
      <c r="C246" s="67">
        <v>243</v>
      </c>
      <c r="D246" s="78" t="s">
        <v>450</v>
      </c>
      <c r="E246" s="107" t="s">
        <v>741</v>
      </c>
      <c r="F246" s="51" t="s">
        <v>228</v>
      </c>
      <c r="G246" s="51" t="s">
        <v>157</v>
      </c>
      <c r="H246" s="95">
        <v>48</v>
      </c>
      <c r="I246" s="32">
        <v>2</v>
      </c>
      <c r="J246" s="38">
        <f t="shared" si="6"/>
        <v>1</v>
      </c>
      <c r="K246" s="39" t="str">
        <f t="shared" si="7"/>
        <v>OK</v>
      </c>
      <c r="L246" s="128"/>
      <c r="M246" s="128"/>
      <c r="N246" s="128"/>
      <c r="O246" s="128"/>
      <c r="P246" s="128">
        <v>1</v>
      </c>
      <c r="Q246" s="128"/>
      <c r="R246" s="128"/>
      <c r="S246" s="128"/>
      <c r="T246" s="128"/>
      <c r="U246" s="128"/>
      <c r="V246" s="128"/>
      <c r="W246" s="128"/>
      <c r="X246" s="46"/>
      <c r="Y246" s="46"/>
      <c r="Z246" s="46"/>
      <c r="AA246" s="46"/>
      <c r="AB246" s="46"/>
      <c r="AC246" s="46"/>
      <c r="AD246" s="46"/>
      <c r="AE246" s="46"/>
      <c r="AF246" s="46"/>
      <c r="AH246" s="46"/>
      <c r="AI246" s="46"/>
      <c r="AJ246" s="46"/>
      <c r="AK246" s="46"/>
      <c r="AL246" s="46"/>
      <c r="AM246" s="46"/>
    </row>
    <row r="247" spans="1:39" ht="39.950000000000003" customHeight="1" x14ac:dyDescent="0.45">
      <c r="A247" s="140"/>
      <c r="B247" s="152"/>
      <c r="C247" s="68">
        <v>244</v>
      </c>
      <c r="D247" s="78" t="s">
        <v>750</v>
      </c>
      <c r="E247" s="107" t="s">
        <v>478</v>
      </c>
      <c r="F247" s="51" t="s">
        <v>4</v>
      </c>
      <c r="G247" s="52" t="s">
        <v>157</v>
      </c>
      <c r="H247" s="96">
        <v>17.059999999999999</v>
      </c>
      <c r="I247" s="32"/>
      <c r="J247" s="38">
        <f t="shared" si="6"/>
        <v>0</v>
      </c>
      <c r="K247" s="39" t="str">
        <f t="shared" si="7"/>
        <v>OK</v>
      </c>
      <c r="L247" s="128"/>
      <c r="M247" s="128"/>
      <c r="N247" s="128"/>
      <c r="O247" s="128"/>
      <c r="P247" s="128"/>
      <c r="Q247" s="128"/>
      <c r="R247" s="128"/>
      <c r="S247" s="128"/>
      <c r="T247" s="128"/>
      <c r="U247" s="128"/>
      <c r="V247" s="128"/>
      <c r="W247" s="128"/>
      <c r="X247" s="46"/>
      <c r="Y247" s="46"/>
      <c r="Z247" s="46"/>
      <c r="AA247" s="46"/>
      <c r="AB247" s="46"/>
      <c r="AC247" s="46"/>
      <c r="AD247" s="46"/>
      <c r="AE247" s="46"/>
      <c r="AF247" s="46"/>
      <c r="AH247" s="46"/>
      <c r="AI247" s="46"/>
      <c r="AJ247" s="46"/>
      <c r="AK247" s="46"/>
      <c r="AL247" s="46"/>
      <c r="AM247" s="46"/>
    </row>
    <row r="248" spans="1:39" ht="39.950000000000003" customHeight="1" x14ac:dyDescent="0.45">
      <c r="A248" s="140"/>
      <c r="B248" s="152"/>
      <c r="C248" s="67">
        <v>245</v>
      </c>
      <c r="D248" s="78" t="s">
        <v>751</v>
      </c>
      <c r="E248" s="107" t="s">
        <v>479</v>
      </c>
      <c r="F248" s="52" t="s">
        <v>35</v>
      </c>
      <c r="G248" s="52" t="s">
        <v>157</v>
      </c>
      <c r="H248" s="96">
        <v>799.76</v>
      </c>
      <c r="I248" s="32">
        <v>1</v>
      </c>
      <c r="J248" s="38">
        <f t="shared" si="6"/>
        <v>0</v>
      </c>
      <c r="K248" s="39" t="str">
        <f t="shared" si="7"/>
        <v>OK</v>
      </c>
      <c r="L248" s="128"/>
      <c r="M248" s="128"/>
      <c r="N248" s="128"/>
      <c r="O248" s="128"/>
      <c r="P248" s="128"/>
      <c r="Q248" s="128"/>
      <c r="R248" s="128"/>
      <c r="S248" s="128"/>
      <c r="T248" s="128"/>
      <c r="U248" s="128"/>
      <c r="V248" s="128"/>
      <c r="W248" s="128"/>
      <c r="X248" s="46"/>
      <c r="Y248" s="46"/>
      <c r="Z248" s="46"/>
      <c r="AA248" s="46"/>
      <c r="AB248" s="46"/>
      <c r="AC248" s="46"/>
      <c r="AD248" s="46"/>
      <c r="AE248" s="46"/>
      <c r="AF248" s="46"/>
      <c r="AH248" s="132">
        <v>1</v>
      </c>
      <c r="AI248" s="46"/>
      <c r="AJ248" s="46"/>
      <c r="AK248" s="46"/>
      <c r="AL248" s="46"/>
      <c r="AM248" s="46"/>
    </row>
    <row r="249" spans="1:39" ht="39.950000000000003" customHeight="1" x14ac:dyDescent="0.45">
      <c r="A249" s="140"/>
      <c r="B249" s="152"/>
      <c r="C249" s="67">
        <v>246</v>
      </c>
      <c r="D249" s="78" t="s">
        <v>752</v>
      </c>
      <c r="E249" s="107" t="s">
        <v>741</v>
      </c>
      <c r="F249" s="52" t="s">
        <v>35</v>
      </c>
      <c r="G249" s="52" t="s">
        <v>157</v>
      </c>
      <c r="H249" s="96">
        <v>11.99</v>
      </c>
      <c r="I249" s="32">
        <v>2</v>
      </c>
      <c r="J249" s="38">
        <f t="shared" si="6"/>
        <v>0</v>
      </c>
      <c r="K249" s="39" t="str">
        <f t="shared" si="7"/>
        <v>OK</v>
      </c>
      <c r="L249" s="128"/>
      <c r="M249" s="128"/>
      <c r="N249" s="128"/>
      <c r="O249" s="128"/>
      <c r="P249" s="128">
        <v>2</v>
      </c>
      <c r="Q249" s="128"/>
      <c r="R249" s="128"/>
      <c r="S249" s="128"/>
      <c r="T249" s="128"/>
      <c r="U249" s="128"/>
      <c r="V249" s="128"/>
      <c r="W249" s="128"/>
      <c r="X249" s="46"/>
      <c r="Y249" s="46"/>
      <c r="Z249" s="46"/>
      <c r="AA249" s="46"/>
      <c r="AB249" s="46"/>
      <c r="AC249" s="46"/>
      <c r="AD249" s="46"/>
      <c r="AE249" s="46"/>
      <c r="AF249" s="46"/>
      <c r="AH249" s="46"/>
      <c r="AI249" s="46"/>
      <c r="AJ249" s="46"/>
      <c r="AK249" s="46"/>
      <c r="AL249" s="46"/>
      <c r="AM249" s="46"/>
    </row>
    <row r="250" spans="1:39" ht="39.950000000000003" customHeight="1" x14ac:dyDescent="0.45">
      <c r="A250" s="140"/>
      <c r="B250" s="152"/>
      <c r="C250" s="68">
        <v>247</v>
      </c>
      <c r="D250" s="78" t="s">
        <v>753</v>
      </c>
      <c r="E250" s="107">
        <v>954</v>
      </c>
      <c r="F250" s="52" t="s">
        <v>99</v>
      </c>
      <c r="G250" s="52" t="s">
        <v>157</v>
      </c>
      <c r="H250" s="96">
        <v>55</v>
      </c>
      <c r="I250" s="32"/>
      <c r="J250" s="38">
        <f t="shared" si="6"/>
        <v>0</v>
      </c>
      <c r="K250" s="39" t="str">
        <f t="shared" si="7"/>
        <v>OK</v>
      </c>
      <c r="L250" s="128"/>
      <c r="M250" s="128"/>
      <c r="N250" s="128"/>
      <c r="O250" s="128"/>
      <c r="P250" s="128"/>
      <c r="Q250" s="128"/>
      <c r="R250" s="128"/>
      <c r="S250" s="128"/>
      <c r="T250" s="128"/>
      <c r="U250" s="128"/>
      <c r="V250" s="128"/>
      <c r="W250" s="128"/>
      <c r="X250" s="46"/>
      <c r="Y250" s="46"/>
      <c r="Z250" s="46"/>
      <c r="AA250" s="46"/>
      <c r="AB250" s="46"/>
      <c r="AC250" s="46"/>
      <c r="AD250" s="46"/>
      <c r="AE250" s="46"/>
      <c r="AF250" s="46"/>
      <c r="AH250" s="46"/>
      <c r="AI250" s="46"/>
      <c r="AJ250" s="46"/>
      <c r="AK250" s="46"/>
      <c r="AL250" s="46"/>
      <c r="AM250" s="46"/>
    </row>
    <row r="251" spans="1:39" ht="39.950000000000003" customHeight="1" x14ac:dyDescent="0.45">
      <c r="A251" s="140"/>
      <c r="B251" s="152"/>
      <c r="C251" s="68">
        <v>248</v>
      </c>
      <c r="D251" s="78" t="s">
        <v>754</v>
      </c>
      <c r="E251" s="107" t="s">
        <v>34</v>
      </c>
      <c r="F251" s="52" t="s">
        <v>99</v>
      </c>
      <c r="G251" s="52" t="s">
        <v>157</v>
      </c>
      <c r="H251" s="96">
        <v>401.04</v>
      </c>
      <c r="I251" s="32"/>
      <c r="J251" s="38">
        <f t="shared" si="6"/>
        <v>0</v>
      </c>
      <c r="K251" s="39" t="str">
        <f t="shared" si="7"/>
        <v>OK</v>
      </c>
      <c r="L251" s="128"/>
      <c r="M251" s="128"/>
      <c r="N251" s="128"/>
      <c r="O251" s="128"/>
      <c r="P251" s="128"/>
      <c r="Q251" s="128"/>
      <c r="R251" s="128"/>
      <c r="S251" s="128"/>
      <c r="T251" s="128"/>
      <c r="U251" s="128"/>
      <c r="V251" s="128"/>
      <c r="W251" s="128"/>
      <c r="X251" s="46"/>
      <c r="Y251" s="46"/>
      <c r="Z251" s="46"/>
      <c r="AA251" s="46"/>
      <c r="AB251" s="46"/>
      <c r="AC251" s="46"/>
      <c r="AD251" s="46"/>
      <c r="AE251" s="46"/>
      <c r="AF251" s="46"/>
      <c r="AH251" s="46"/>
      <c r="AI251" s="46"/>
      <c r="AJ251" s="46"/>
      <c r="AK251" s="46"/>
      <c r="AL251" s="46"/>
      <c r="AM251" s="46"/>
    </row>
    <row r="252" spans="1:39" ht="39.950000000000003" customHeight="1" x14ac:dyDescent="0.45">
      <c r="A252" s="140"/>
      <c r="B252" s="152"/>
      <c r="C252" s="68">
        <v>249</v>
      </c>
      <c r="D252" s="78" t="s">
        <v>755</v>
      </c>
      <c r="E252" s="107" t="s">
        <v>756</v>
      </c>
      <c r="F252" s="52" t="s">
        <v>99</v>
      </c>
      <c r="G252" s="52" t="s">
        <v>157</v>
      </c>
      <c r="H252" s="96">
        <v>390</v>
      </c>
      <c r="I252" s="32"/>
      <c r="J252" s="38">
        <f t="shared" si="6"/>
        <v>0</v>
      </c>
      <c r="K252" s="39" t="str">
        <f t="shared" si="7"/>
        <v>OK</v>
      </c>
      <c r="L252" s="128"/>
      <c r="M252" s="128"/>
      <c r="N252" s="128"/>
      <c r="O252" s="128"/>
      <c r="P252" s="128"/>
      <c r="Q252" s="128"/>
      <c r="R252" s="128"/>
      <c r="S252" s="128"/>
      <c r="T252" s="128"/>
      <c r="U252" s="128"/>
      <c r="V252" s="128"/>
      <c r="W252" s="128"/>
      <c r="X252" s="46"/>
      <c r="Y252" s="46"/>
      <c r="Z252" s="46"/>
      <c r="AA252" s="46"/>
      <c r="AB252" s="46"/>
      <c r="AC252" s="46"/>
      <c r="AD252" s="46"/>
      <c r="AE252" s="46"/>
      <c r="AF252" s="46"/>
      <c r="AH252" s="46"/>
      <c r="AI252" s="46"/>
      <c r="AJ252" s="46"/>
      <c r="AK252" s="46"/>
      <c r="AL252" s="46"/>
      <c r="AM252" s="46"/>
    </row>
    <row r="253" spans="1:39" ht="39.950000000000003" customHeight="1" x14ac:dyDescent="0.45">
      <c r="A253" s="140"/>
      <c r="B253" s="152"/>
      <c r="C253" s="68">
        <v>250</v>
      </c>
      <c r="D253" s="78" t="s">
        <v>757</v>
      </c>
      <c r="E253" s="107" t="s">
        <v>478</v>
      </c>
      <c r="F253" s="52" t="s">
        <v>99</v>
      </c>
      <c r="G253" s="52" t="s">
        <v>157</v>
      </c>
      <c r="H253" s="96">
        <v>12.74</v>
      </c>
      <c r="I253" s="32"/>
      <c r="J253" s="38">
        <f t="shared" si="6"/>
        <v>0</v>
      </c>
      <c r="K253" s="39" t="str">
        <f t="shared" si="7"/>
        <v>OK</v>
      </c>
      <c r="L253" s="128"/>
      <c r="M253" s="128"/>
      <c r="N253" s="128"/>
      <c r="O253" s="128"/>
      <c r="P253" s="128"/>
      <c r="Q253" s="128"/>
      <c r="R253" s="128"/>
      <c r="S253" s="128"/>
      <c r="T253" s="128"/>
      <c r="U253" s="128"/>
      <c r="V253" s="128"/>
      <c r="W253" s="128"/>
      <c r="X253" s="46"/>
      <c r="Y253" s="46"/>
      <c r="Z253" s="46"/>
      <c r="AA253" s="46"/>
      <c r="AB253" s="46"/>
      <c r="AC253" s="46"/>
      <c r="AD253" s="46"/>
      <c r="AE253" s="46"/>
      <c r="AF253" s="46"/>
      <c r="AH253" s="46"/>
      <c r="AI253" s="46"/>
      <c r="AJ253" s="46"/>
      <c r="AK253" s="46"/>
      <c r="AL253" s="46"/>
      <c r="AM253" s="46"/>
    </row>
    <row r="254" spans="1:39" ht="39.950000000000003" customHeight="1" x14ac:dyDescent="0.45">
      <c r="A254" s="140"/>
      <c r="B254" s="152"/>
      <c r="C254" s="68">
        <v>251</v>
      </c>
      <c r="D254" s="82" t="s">
        <v>758</v>
      </c>
      <c r="E254" s="114" t="s">
        <v>478</v>
      </c>
      <c r="F254" s="51" t="s">
        <v>99</v>
      </c>
      <c r="G254" s="52" t="s">
        <v>157</v>
      </c>
      <c r="H254" s="96">
        <v>18</v>
      </c>
      <c r="I254" s="32">
        <v>1</v>
      </c>
      <c r="J254" s="38">
        <f t="shared" si="6"/>
        <v>0</v>
      </c>
      <c r="K254" s="39" t="str">
        <f t="shared" si="7"/>
        <v>OK</v>
      </c>
      <c r="L254" s="128"/>
      <c r="M254" s="128"/>
      <c r="N254" s="128"/>
      <c r="O254" s="128"/>
      <c r="P254" s="128">
        <v>1</v>
      </c>
      <c r="Q254" s="128"/>
      <c r="R254" s="128"/>
      <c r="S254" s="128"/>
      <c r="T254" s="128"/>
      <c r="U254" s="128"/>
      <c r="V254" s="128"/>
      <c r="W254" s="128"/>
      <c r="X254" s="46"/>
      <c r="Y254" s="46"/>
      <c r="Z254" s="46"/>
      <c r="AA254" s="46"/>
      <c r="AB254" s="46"/>
      <c r="AC254" s="46"/>
      <c r="AD254" s="46"/>
      <c r="AE254" s="46"/>
      <c r="AF254" s="46"/>
      <c r="AH254" s="46"/>
      <c r="AI254" s="46"/>
      <c r="AJ254" s="46"/>
      <c r="AK254" s="46"/>
      <c r="AL254" s="46"/>
      <c r="AM254" s="46"/>
    </row>
    <row r="255" spans="1:39" ht="39.950000000000003" customHeight="1" x14ac:dyDescent="0.45">
      <c r="A255" s="140"/>
      <c r="B255" s="152"/>
      <c r="C255" s="67">
        <v>252</v>
      </c>
      <c r="D255" s="78" t="s">
        <v>759</v>
      </c>
      <c r="E255" s="107" t="s">
        <v>480</v>
      </c>
      <c r="F255" s="52" t="s">
        <v>383</v>
      </c>
      <c r="G255" s="52" t="s">
        <v>157</v>
      </c>
      <c r="H255" s="96">
        <v>40</v>
      </c>
      <c r="I255" s="32">
        <f>3-1</f>
        <v>2</v>
      </c>
      <c r="J255" s="38">
        <f t="shared" si="6"/>
        <v>0</v>
      </c>
      <c r="K255" s="39" t="str">
        <f t="shared" si="7"/>
        <v>OK</v>
      </c>
      <c r="L255" s="128"/>
      <c r="M255" s="128"/>
      <c r="N255" s="128"/>
      <c r="O255" s="128"/>
      <c r="P255" s="128">
        <v>1</v>
      </c>
      <c r="Q255" s="128"/>
      <c r="R255" s="128"/>
      <c r="S255" s="128"/>
      <c r="T255" s="128"/>
      <c r="U255" s="128"/>
      <c r="V255" s="128"/>
      <c r="W255" s="128"/>
      <c r="X255" s="46"/>
      <c r="Y255" s="46"/>
      <c r="Z255" s="46"/>
      <c r="AA255" s="46"/>
      <c r="AB255" s="46"/>
      <c r="AC255" s="46"/>
      <c r="AD255" s="46"/>
      <c r="AE255" s="46"/>
      <c r="AF255" s="46"/>
      <c r="AH255" s="132">
        <v>1</v>
      </c>
      <c r="AI255" s="46"/>
      <c r="AJ255" s="46"/>
      <c r="AK255" s="46"/>
      <c r="AL255" s="46"/>
      <c r="AM255" s="46"/>
    </row>
    <row r="256" spans="1:39" ht="39.950000000000003" customHeight="1" x14ac:dyDescent="0.45">
      <c r="A256" s="140"/>
      <c r="B256" s="152"/>
      <c r="C256" s="68">
        <v>253</v>
      </c>
      <c r="D256" s="83" t="s">
        <v>760</v>
      </c>
      <c r="E256" s="109" t="s">
        <v>761</v>
      </c>
      <c r="F256" s="42" t="s">
        <v>99</v>
      </c>
      <c r="G256" s="52" t="s">
        <v>157</v>
      </c>
      <c r="H256" s="96">
        <v>31.26</v>
      </c>
      <c r="I256" s="32"/>
      <c r="J256" s="38">
        <f t="shared" si="6"/>
        <v>0</v>
      </c>
      <c r="K256" s="39" t="str">
        <f t="shared" si="7"/>
        <v>OK</v>
      </c>
      <c r="L256" s="128"/>
      <c r="M256" s="128"/>
      <c r="N256" s="128"/>
      <c r="O256" s="128"/>
      <c r="P256" s="128"/>
      <c r="Q256" s="128"/>
      <c r="R256" s="128"/>
      <c r="S256" s="128"/>
      <c r="T256" s="128"/>
      <c r="U256" s="128"/>
      <c r="V256" s="128"/>
      <c r="W256" s="128"/>
      <c r="X256" s="46"/>
      <c r="Y256" s="46"/>
      <c r="Z256" s="46"/>
      <c r="AA256" s="46"/>
      <c r="AB256" s="46"/>
      <c r="AC256" s="46"/>
      <c r="AD256" s="46"/>
      <c r="AE256" s="46"/>
      <c r="AF256" s="46"/>
      <c r="AG256" s="46"/>
      <c r="AH256" s="46"/>
      <c r="AI256" s="46"/>
      <c r="AJ256" s="46"/>
      <c r="AK256" s="46"/>
      <c r="AL256" s="46"/>
      <c r="AM256" s="46"/>
    </row>
    <row r="257" spans="1:39" ht="39.950000000000003" customHeight="1" x14ac:dyDescent="0.45">
      <c r="A257" s="140"/>
      <c r="B257" s="152"/>
      <c r="C257" s="68">
        <v>254</v>
      </c>
      <c r="D257" s="78" t="s">
        <v>762</v>
      </c>
      <c r="E257" s="107" t="s">
        <v>763</v>
      </c>
      <c r="F257" s="51" t="s">
        <v>99</v>
      </c>
      <c r="G257" s="52" t="s">
        <v>157</v>
      </c>
      <c r="H257" s="96">
        <v>130</v>
      </c>
      <c r="I257" s="32"/>
      <c r="J257" s="38">
        <f t="shared" si="6"/>
        <v>0</v>
      </c>
      <c r="K257" s="39" t="str">
        <f t="shared" si="7"/>
        <v>OK</v>
      </c>
      <c r="L257" s="128"/>
      <c r="M257" s="128"/>
      <c r="N257" s="128"/>
      <c r="O257" s="128"/>
      <c r="P257" s="128"/>
      <c r="Q257" s="128"/>
      <c r="R257" s="128"/>
      <c r="S257" s="128"/>
      <c r="T257" s="128"/>
      <c r="U257" s="128"/>
      <c r="V257" s="128"/>
      <c r="W257" s="128"/>
      <c r="X257" s="46"/>
      <c r="Y257" s="46"/>
      <c r="Z257" s="46"/>
      <c r="AA257" s="46"/>
      <c r="AB257" s="46"/>
      <c r="AC257" s="46"/>
      <c r="AD257" s="46"/>
      <c r="AE257" s="46"/>
      <c r="AF257" s="46"/>
      <c r="AG257" s="46"/>
      <c r="AH257" s="46"/>
      <c r="AI257" s="46"/>
      <c r="AJ257" s="46"/>
      <c r="AK257" s="46"/>
      <c r="AL257" s="46"/>
      <c r="AM257" s="46"/>
    </row>
    <row r="258" spans="1:39" ht="39.950000000000003" customHeight="1" x14ac:dyDescent="0.45">
      <c r="A258" s="141"/>
      <c r="B258" s="153"/>
      <c r="C258" s="68">
        <v>255</v>
      </c>
      <c r="D258" s="78" t="s">
        <v>764</v>
      </c>
      <c r="E258" s="107" t="s">
        <v>741</v>
      </c>
      <c r="F258" s="52" t="s">
        <v>99</v>
      </c>
      <c r="G258" s="52" t="s">
        <v>157</v>
      </c>
      <c r="H258" s="96">
        <v>289.02</v>
      </c>
      <c r="I258" s="32"/>
      <c r="J258" s="38">
        <f t="shared" si="6"/>
        <v>0</v>
      </c>
      <c r="K258" s="39" t="str">
        <f t="shared" si="7"/>
        <v>OK</v>
      </c>
      <c r="L258" s="128"/>
      <c r="M258" s="128"/>
      <c r="N258" s="128"/>
      <c r="O258" s="128"/>
      <c r="P258" s="128"/>
      <c r="Q258" s="128"/>
      <c r="R258" s="128"/>
      <c r="S258" s="128"/>
      <c r="T258" s="128"/>
      <c r="U258" s="128"/>
      <c r="V258" s="128"/>
      <c r="W258" s="128"/>
      <c r="X258" s="46"/>
      <c r="Y258" s="46"/>
      <c r="Z258" s="46"/>
      <c r="AA258" s="46"/>
      <c r="AB258" s="46"/>
      <c r="AC258" s="46"/>
      <c r="AD258" s="46"/>
      <c r="AE258" s="46"/>
      <c r="AF258" s="46"/>
      <c r="AG258" s="46"/>
      <c r="AH258" s="46"/>
      <c r="AI258" s="46"/>
      <c r="AJ258" s="46"/>
      <c r="AK258" s="46"/>
      <c r="AL258" s="46"/>
      <c r="AM258" s="46"/>
    </row>
    <row r="259" spans="1:39" ht="39.950000000000003" customHeight="1" x14ac:dyDescent="0.45">
      <c r="A259" s="154">
        <v>5</v>
      </c>
      <c r="B259" s="159" t="s">
        <v>514</v>
      </c>
      <c r="C259" s="66">
        <v>256</v>
      </c>
      <c r="D259" s="75" t="s">
        <v>206</v>
      </c>
      <c r="E259" s="104" t="s">
        <v>765</v>
      </c>
      <c r="F259" s="49" t="s">
        <v>207</v>
      </c>
      <c r="G259" s="49" t="s">
        <v>40</v>
      </c>
      <c r="H259" s="94">
        <v>89.46</v>
      </c>
      <c r="I259" s="32">
        <v>5</v>
      </c>
      <c r="J259" s="38">
        <f t="shared" si="6"/>
        <v>5</v>
      </c>
      <c r="K259" s="39" t="str">
        <f t="shared" si="7"/>
        <v>OK</v>
      </c>
      <c r="L259" s="128"/>
      <c r="M259" s="128"/>
      <c r="N259" s="128"/>
      <c r="O259" s="128"/>
      <c r="P259" s="128"/>
      <c r="Q259" s="128"/>
      <c r="R259" s="128"/>
      <c r="S259" s="128"/>
      <c r="T259" s="128"/>
      <c r="U259" s="128"/>
      <c r="V259" s="128"/>
      <c r="W259" s="128"/>
      <c r="X259" s="46"/>
      <c r="Y259" s="46"/>
      <c r="Z259" s="46"/>
      <c r="AA259" s="46"/>
      <c r="AB259" s="46"/>
      <c r="AC259" s="46"/>
      <c r="AD259" s="46"/>
      <c r="AE259" s="46"/>
      <c r="AF259" s="46"/>
      <c r="AG259" s="46"/>
      <c r="AH259" s="46"/>
      <c r="AI259" s="46"/>
      <c r="AJ259" s="46"/>
      <c r="AK259" s="46"/>
      <c r="AL259" s="46"/>
      <c r="AM259" s="46"/>
    </row>
    <row r="260" spans="1:39" ht="39.950000000000003" customHeight="1" x14ac:dyDescent="0.45">
      <c r="A260" s="155"/>
      <c r="B260" s="157"/>
      <c r="C260" s="66">
        <v>257</v>
      </c>
      <c r="D260" s="75" t="s">
        <v>208</v>
      </c>
      <c r="E260" s="104" t="s">
        <v>766</v>
      </c>
      <c r="F260" s="49" t="s">
        <v>207</v>
      </c>
      <c r="G260" s="49" t="s">
        <v>40</v>
      </c>
      <c r="H260" s="94">
        <v>70.819999999999993</v>
      </c>
      <c r="I260" s="32">
        <v>8</v>
      </c>
      <c r="J260" s="38">
        <f t="shared" si="6"/>
        <v>8</v>
      </c>
      <c r="K260" s="39" t="str">
        <f t="shared" si="7"/>
        <v>OK</v>
      </c>
      <c r="L260" s="128"/>
      <c r="M260" s="128"/>
      <c r="N260" s="128"/>
      <c r="O260" s="128"/>
      <c r="P260" s="128"/>
      <c r="Q260" s="128"/>
      <c r="R260" s="128"/>
      <c r="S260" s="128"/>
      <c r="T260" s="128"/>
      <c r="U260" s="128"/>
      <c r="V260" s="128"/>
      <c r="W260" s="128"/>
      <c r="X260" s="46"/>
      <c r="Y260" s="46"/>
      <c r="Z260" s="46"/>
      <c r="AA260" s="46"/>
      <c r="AB260" s="46"/>
      <c r="AC260" s="46"/>
      <c r="AD260" s="46"/>
      <c r="AE260" s="46"/>
      <c r="AF260" s="46"/>
      <c r="AG260" s="46"/>
      <c r="AH260" s="46"/>
      <c r="AI260" s="46"/>
      <c r="AJ260" s="46"/>
      <c r="AK260" s="46"/>
      <c r="AL260" s="46"/>
      <c r="AM260" s="46"/>
    </row>
    <row r="261" spans="1:39" ht="39.950000000000003" customHeight="1" x14ac:dyDescent="0.45">
      <c r="A261" s="155"/>
      <c r="B261" s="157"/>
      <c r="C261" s="66">
        <v>258</v>
      </c>
      <c r="D261" s="75" t="s">
        <v>209</v>
      </c>
      <c r="E261" s="104" t="s">
        <v>767</v>
      </c>
      <c r="F261" s="49" t="s">
        <v>207</v>
      </c>
      <c r="G261" s="49" t="s">
        <v>40</v>
      </c>
      <c r="H261" s="94">
        <v>64.53</v>
      </c>
      <c r="I261" s="32">
        <v>8</v>
      </c>
      <c r="J261" s="38">
        <f t="shared" ref="J261:J324" si="8">I261-(SUM(L261:AM261))</f>
        <v>7</v>
      </c>
      <c r="K261" s="39" t="str">
        <f t="shared" ref="K261:K324" si="9">IF(J261&lt;0,"ATENÇÃO","OK")</f>
        <v>OK</v>
      </c>
      <c r="L261" s="128"/>
      <c r="M261" s="128"/>
      <c r="N261" s="128"/>
      <c r="O261" s="128"/>
      <c r="P261" s="128"/>
      <c r="Q261" s="128"/>
      <c r="R261" s="128"/>
      <c r="S261" s="128"/>
      <c r="T261" s="128"/>
      <c r="U261" s="128"/>
      <c r="V261" s="128"/>
      <c r="W261" s="128"/>
      <c r="X261" s="46"/>
      <c r="Y261" s="46"/>
      <c r="Z261" s="46"/>
      <c r="AA261" s="46"/>
      <c r="AB261" s="46"/>
      <c r="AC261" s="46"/>
      <c r="AD261" s="46"/>
      <c r="AE261" s="202">
        <v>1</v>
      </c>
      <c r="AF261" s="46"/>
      <c r="AG261" s="46"/>
      <c r="AH261" s="46"/>
      <c r="AI261" s="46"/>
      <c r="AJ261" s="46"/>
      <c r="AK261" s="46"/>
      <c r="AL261" s="46"/>
      <c r="AM261" s="46"/>
    </row>
    <row r="262" spans="1:39" ht="39.950000000000003" customHeight="1" x14ac:dyDescent="0.45">
      <c r="A262" s="155"/>
      <c r="B262" s="157"/>
      <c r="C262" s="66">
        <v>259</v>
      </c>
      <c r="D262" s="75" t="s">
        <v>440</v>
      </c>
      <c r="E262" s="104" t="s">
        <v>768</v>
      </c>
      <c r="F262" s="49" t="s">
        <v>441</v>
      </c>
      <c r="G262" s="49" t="s">
        <v>40</v>
      </c>
      <c r="H262" s="94">
        <v>17.649999999999999</v>
      </c>
      <c r="I262" s="32">
        <v>10</v>
      </c>
      <c r="J262" s="38">
        <f t="shared" si="8"/>
        <v>10</v>
      </c>
      <c r="K262" s="39" t="str">
        <f t="shared" si="9"/>
        <v>OK</v>
      </c>
      <c r="L262" s="128"/>
      <c r="M262" s="128"/>
      <c r="N262" s="128"/>
      <c r="O262" s="128"/>
      <c r="P262" s="128"/>
      <c r="Q262" s="128"/>
      <c r="R262" s="128"/>
      <c r="S262" s="128"/>
      <c r="T262" s="128"/>
      <c r="U262" s="128"/>
      <c r="V262" s="128"/>
      <c r="W262" s="128"/>
      <c r="X262" s="46"/>
      <c r="Y262" s="46"/>
      <c r="Z262" s="46"/>
      <c r="AA262" s="46"/>
      <c r="AB262" s="46"/>
      <c r="AC262" s="46"/>
      <c r="AD262" s="46"/>
      <c r="AE262" s="46"/>
      <c r="AF262" s="46"/>
      <c r="AG262" s="46"/>
      <c r="AH262" s="46"/>
      <c r="AI262" s="46"/>
      <c r="AJ262" s="46"/>
      <c r="AK262" s="46"/>
      <c r="AL262" s="46"/>
      <c r="AM262" s="46"/>
    </row>
    <row r="263" spans="1:39" ht="39.950000000000003" customHeight="1" x14ac:dyDescent="0.45">
      <c r="A263" s="155"/>
      <c r="B263" s="157"/>
      <c r="C263" s="66">
        <v>260</v>
      </c>
      <c r="D263" s="75" t="s">
        <v>210</v>
      </c>
      <c r="E263" s="104" t="s">
        <v>769</v>
      </c>
      <c r="F263" s="49" t="s">
        <v>211</v>
      </c>
      <c r="G263" s="49" t="s">
        <v>40</v>
      </c>
      <c r="H263" s="94">
        <v>11.16</v>
      </c>
      <c r="I263" s="32">
        <v>80</v>
      </c>
      <c r="J263" s="38">
        <f t="shared" si="8"/>
        <v>55</v>
      </c>
      <c r="K263" s="39" t="str">
        <f t="shared" si="9"/>
        <v>OK</v>
      </c>
      <c r="L263" s="128"/>
      <c r="M263" s="128"/>
      <c r="N263" s="128">
        <v>10</v>
      </c>
      <c r="O263" s="128"/>
      <c r="P263" s="128"/>
      <c r="Q263" s="128"/>
      <c r="R263" s="128"/>
      <c r="S263" s="128"/>
      <c r="T263" s="128"/>
      <c r="U263" s="128"/>
      <c r="V263" s="128"/>
      <c r="W263" s="128"/>
      <c r="X263" s="46"/>
      <c r="Y263" s="46"/>
      <c r="Z263" s="46"/>
      <c r="AA263" s="46"/>
      <c r="AB263" s="46"/>
      <c r="AC263" s="46"/>
      <c r="AD263" s="46"/>
      <c r="AE263" s="202">
        <v>15</v>
      </c>
      <c r="AF263" s="46"/>
      <c r="AG263" s="46"/>
      <c r="AH263" s="46"/>
      <c r="AI263" s="46"/>
      <c r="AJ263" s="46"/>
      <c r="AK263" s="46"/>
      <c r="AL263" s="46"/>
      <c r="AM263" s="46"/>
    </row>
    <row r="264" spans="1:39" ht="39.950000000000003" customHeight="1" x14ac:dyDescent="0.45">
      <c r="A264" s="155"/>
      <c r="B264" s="157"/>
      <c r="C264" s="66">
        <v>261</v>
      </c>
      <c r="D264" s="75" t="s">
        <v>212</v>
      </c>
      <c r="E264" s="104" t="s">
        <v>769</v>
      </c>
      <c r="F264" s="49" t="s">
        <v>211</v>
      </c>
      <c r="G264" s="49" t="s">
        <v>40</v>
      </c>
      <c r="H264" s="94">
        <v>3.86</v>
      </c>
      <c r="I264" s="32"/>
      <c r="J264" s="38">
        <f t="shared" si="8"/>
        <v>0</v>
      </c>
      <c r="K264" s="39" t="str">
        <f t="shared" si="9"/>
        <v>OK</v>
      </c>
      <c r="L264" s="128"/>
      <c r="M264" s="128"/>
      <c r="N264" s="128"/>
      <c r="O264" s="128"/>
      <c r="P264" s="128"/>
      <c r="Q264" s="128"/>
      <c r="R264" s="128"/>
      <c r="S264" s="128"/>
      <c r="T264" s="128"/>
      <c r="U264" s="128"/>
      <c r="V264" s="128"/>
      <c r="W264" s="128"/>
      <c r="X264" s="46"/>
      <c r="Y264" s="46"/>
      <c r="Z264" s="46"/>
      <c r="AA264" s="46"/>
      <c r="AB264" s="46"/>
      <c r="AC264" s="46"/>
      <c r="AD264" s="46"/>
      <c r="AE264" s="46"/>
      <c r="AF264" s="46"/>
      <c r="AG264" s="46"/>
      <c r="AH264" s="46"/>
      <c r="AI264" s="46"/>
      <c r="AJ264" s="46"/>
      <c r="AK264" s="46"/>
      <c r="AL264" s="46"/>
      <c r="AM264" s="46"/>
    </row>
    <row r="265" spans="1:39" ht="39.950000000000003" customHeight="1" x14ac:dyDescent="0.45">
      <c r="A265" s="155"/>
      <c r="B265" s="157"/>
      <c r="C265" s="66">
        <v>262</v>
      </c>
      <c r="D265" s="75" t="s">
        <v>213</v>
      </c>
      <c r="E265" s="104" t="s">
        <v>770</v>
      </c>
      <c r="F265" s="49" t="s">
        <v>207</v>
      </c>
      <c r="G265" s="49" t="s">
        <v>40</v>
      </c>
      <c r="H265" s="94">
        <v>64.16</v>
      </c>
      <c r="I265" s="32">
        <v>5</v>
      </c>
      <c r="J265" s="38">
        <f t="shared" si="8"/>
        <v>5</v>
      </c>
      <c r="K265" s="39" t="str">
        <f t="shared" si="9"/>
        <v>OK</v>
      </c>
      <c r="L265" s="128"/>
      <c r="M265" s="128"/>
      <c r="N265" s="128"/>
      <c r="O265" s="128"/>
      <c r="P265" s="128"/>
      <c r="Q265" s="128"/>
      <c r="R265" s="128"/>
      <c r="S265" s="128"/>
      <c r="T265" s="128"/>
      <c r="U265" s="128"/>
      <c r="V265" s="128"/>
      <c r="W265" s="128"/>
      <c r="X265" s="46"/>
      <c r="Y265" s="46"/>
      <c r="Z265" s="46"/>
      <c r="AA265" s="46"/>
      <c r="AB265" s="46"/>
      <c r="AC265" s="46"/>
      <c r="AD265" s="46"/>
      <c r="AE265" s="46"/>
      <c r="AF265" s="46"/>
      <c r="AG265" s="46"/>
      <c r="AH265" s="46"/>
      <c r="AI265" s="46"/>
      <c r="AJ265" s="46"/>
      <c r="AK265" s="46"/>
      <c r="AL265" s="46"/>
      <c r="AM265" s="46"/>
    </row>
    <row r="266" spans="1:39" ht="39.950000000000003" customHeight="1" x14ac:dyDescent="0.45">
      <c r="A266" s="155"/>
      <c r="B266" s="157"/>
      <c r="C266" s="66">
        <v>263</v>
      </c>
      <c r="D266" s="77" t="s">
        <v>214</v>
      </c>
      <c r="E266" s="106" t="s">
        <v>771</v>
      </c>
      <c r="F266" s="49" t="s">
        <v>207</v>
      </c>
      <c r="G266" s="49" t="s">
        <v>40</v>
      </c>
      <c r="H266" s="94">
        <v>78.599999999999994</v>
      </c>
      <c r="I266" s="32">
        <v>2</v>
      </c>
      <c r="J266" s="38">
        <f t="shared" si="8"/>
        <v>2</v>
      </c>
      <c r="K266" s="39" t="str">
        <f t="shared" si="9"/>
        <v>OK</v>
      </c>
      <c r="L266" s="128"/>
      <c r="M266" s="128"/>
      <c r="N266" s="128"/>
      <c r="O266" s="128"/>
      <c r="P266" s="128"/>
      <c r="Q266" s="128"/>
      <c r="R266" s="128"/>
      <c r="S266" s="128"/>
      <c r="T266" s="128"/>
      <c r="U266" s="128"/>
      <c r="V266" s="128"/>
      <c r="W266" s="128"/>
      <c r="X266" s="46"/>
      <c r="Y266" s="46"/>
      <c r="Z266" s="46"/>
      <c r="AA266" s="46"/>
      <c r="AB266" s="46"/>
      <c r="AC266" s="46"/>
      <c r="AD266" s="46"/>
      <c r="AE266" s="187"/>
      <c r="AF266" s="46"/>
      <c r="AG266" s="46"/>
      <c r="AH266" s="46"/>
      <c r="AI266" s="46"/>
      <c r="AJ266" s="46"/>
      <c r="AK266" s="46"/>
      <c r="AL266" s="46"/>
      <c r="AM266" s="46"/>
    </row>
    <row r="267" spans="1:39" ht="39.950000000000003" customHeight="1" x14ac:dyDescent="0.45">
      <c r="A267" s="155"/>
      <c r="B267" s="157"/>
      <c r="C267" s="66">
        <v>264</v>
      </c>
      <c r="D267" s="75" t="s">
        <v>215</v>
      </c>
      <c r="E267" s="104" t="s">
        <v>772</v>
      </c>
      <c r="F267" s="49" t="s">
        <v>211</v>
      </c>
      <c r="G267" s="49" t="s">
        <v>40</v>
      </c>
      <c r="H267" s="94">
        <v>10.4</v>
      </c>
      <c r="I267" s="32">
        <v>15</v>
      </c>
      <c r="J267" s="38">
        <f t="shared" si="8"/>
        <v>15</v>
      </c>
      <c r="K267" s="39" t="str">
        <f t="shared" si="9"/>
        <v>OK</v>
      </c>
      <c r="L267" s="128"/>
      <c r="M267" s="128"/>
      <c r="N267" s="128"/>
      <c r="O267" s="128"/>
      <c r="P267" s="128"/>
      <c r="Q267" s="128"/>
      <c r="R267" s="128"/>
      <c r="S267" s="128"/>
      <c r="T267" s="128"/>
      <c r="U267" s="128"/>
      <c r="V267" s="128"/>
      <c r="W267" s="128"/>
      <c r="X267" s="46"/>
      <c r="Y267" s="46"/>
      <c r="Z267" s="46"/>
      <c r="AA267" s="46"/>
      <c r="AB267" s="46"/>
      <c r="AC267" s="46"/>
      <c r="AD267" s="46"/>
      <c r="AE267" s="187"/>
      <c r="AF267" s="46"/>
      <c r="AG267" s="46"/>
      <c r="AH267" s="46"/>
      <c r="AI267" s="46"/>
      <c r="AJ267" s="46"/>
      <c r="AK267" s="46"/>
      <c r="AL267" s="46"/>
      <c r="AM267" s="46"/>
    </row>
    <row r="268" spans="1:39" ht="39.950000000000003" customHeight="1" x14ac:dyDescent="0.45">
      <c r="A268" s="155"/>
      <c r="B268" s="157"/>
      <c r="C268" s="66">
        <v>265</v>
      </c>
      <c r="D268" s="75" t="s">
        <v>216</v>
      </c>
      <c r="E268" s="104" t="s">
        <v>773</v>
      </c>
      <c r="F268" s="49" t="s">
        <v>211</v>
      </c>
      <c r="G268" s="49" t="s">
        <v>40</v>
      </c>
      <c r="H268" s="94">
        <v>17.88</v>
      </c>
      <c r="I268" s="32">
        <v>40</v>
      </c>
      <c r="J268" s="38">
        <f t="shared" si="8"/>
        <v>22</v>
      </c>
      <c r="K268" s="39" t="str">
        <f t="shared" si="9"/>
        <v>OK</v>
      </c>
      <c r="L268" s="128"/>
      <c r="M268" s="128"/>
      <c r="N268" s="128">
        <v>10</v>
      </c>
      <c r="O268" s="128"/>
      <c r="P268" s="128"/>
      <c r="Q268" s="128"/>
      <c r="R268" s="128"/>
      <c r="S268" s="128"/>
      <c r="T268" s="128"/>
      <c r="U268" s="128"/>
      <c r="V268" s="128"/>
      <c r="W268" s="128"/>
      <c r="X268" s="46"/>
      <c r="Y268" s="46"/>
      <c r="Z268" s="46"/>
      <c r="AA268" s="46"/>
      <c r="AB268" s="46"/>
      <c r="AC268" s="46"/>
      <c r="AD268" s="46"/>
      <c r="AE268" s="187">
        <v>8</v>
      </c>
      <c r="AF268" s="46"/>
      <c r="AG268" s="46"/>
      <c r="AH268" s="46"/>
      <c r="AI268" s="46"/>
      <c r="AJ268" s="46"/>
      <c r="AK268" s="46"/>
      <c r="AL268" s="46"/>
      <c r="AM268" s="46"/>
    </row>
    <row r="269" spans="1:39" ht="39.950000000000003" customHeight="1" x14ac:dyDescent="0.45">
      <c r="A269" s="155"/>
      <c r="B269" s="157"/>
      <c r="C269" s="66">
        <v>266</v>
      </c>
      <c r="D269" s="75" t="s">
        <v>217</v>
      </c>
      <c r="E269" s="104" t="s">
        <v>774</v>
      </c>
      <c r="F269" s="49" t="s">
        <v>211</v>
      </c>
      <c r="G269" s="49" t="s">
        <v>40</v>
      </c>
      <c r="H269" s="94">
        <v>21.53</v>
      </c>
      <c r="I269" s="32">
        <v>60</v>
      </c>
      <c r="J269" s="38">
        <f t="shared" si="8"/>
        <v>28</v>
      </c>
      <c r="K269" s="39" t="str">
        <f t="shared" si="9"/>
        <v>OK</v>
      </c>
      <c r="L269" s="128"/>
      <c r="M269" s="128"/>
      <c r="N269" s="128">
        <v>5</v>
      </c>
      <c r="O269" s="128"/>
      <c r="P269" s="128"/>
      <c r="Q269" s="128"/>
      <c r="R269" s="128"/>
      <c r="S269" s="128"/>
      <c r="T269" s="128"/>
      <c r="U269" s="128"/>
      <c r="V269" s="128"/>
      <c r="W269" s="128"/>
      <c r="X269" s="46"/>
      <c r="Y269" s="46"/>
      <c r="Z269" s="46"/>
      <c r="AA269" s="46"/>
      <c r="AB269" s="46"/>
      <c r="AC269" s="46"/>
      <c r="AD269" s="46"/>
      <c r="AE269" s="187"/>
      <c r="AF269" s="46"/>
      <c r="AG269" s="132">
        <v>27</v>
      </c>
      <c r="AH269" s="46"/>
      <c r="AI269" s="46"/>
      <c r="AJ269" s="46"/>
      <c r="AK269" s="46"/>
      <c r="AL269" s="46"/>
      <c r="AM269" s="46"/>
    </row>
    <row r="270" spans="1:39" ht="39.950000000000003" customHeight="1" x14ac:dyDescent="0.45">
      <c r="A270" s="155"/>
      <c r="B270" s="157"/>
      <c r="C270" s="66">
        <v>267</v>
      </c>
      <c r="D270" s="75" t="s">
        <v>218</v>
      </c>
      <c r="E270" s="104" t="s">
        <v>775</v>
      </c>
      <c r="F270" s="49" t="s">
        <v>35</v>
      </c>
      <c r="G270" s="49" t="s">
        <v>40</v>
      </c>
      <c r="H270" s="94">
        <v>22.76</v>
      </c>
      <c r="I270" s="32">
        <v>20</v>
      </c>
      <c r="J270" s="38">
        <f t="shared" si="8"/>
        <v>19</v>
      </c>
      <c r="K270" s="39" t="str">
        <f t="shared" si="9"/>
        <v>OK</v>
      </c>
      <c r="L270" s="128"/>
      <c r="M270" s="128"/>
      <c r="N270" s="128">
        <v>1</v>
      </c>
      <c r="O270" s="128"/>
      <c r="P270" s="128"/>
      <c r="Q270" s="128"/>
      <c r="R270" s="128"/>
      <c r="S270" s="128"/>
      <c r="T270" s="128"/>
      <c r="U270" s="128"/>
      <c r="V270" s="128"/>
      <c r="W270" s="128"/>
      <c r="X270" s="46"/>
      <c r="Y270" s="46"/>
      <c r="Z270" s="46"/>
      <c r="AA270" s="46"/>
      <c r="AB270" s="46"/>
      <c r="AC270" s="46"/>
      <c r="AD270" s="46"/>
      <c r="AE270" s="187"/>
      <c r="AF270" s="46"/>
      <c r="AG270" s="46"/>
      <c r="AH270" s="46"/>
      <c r="AI270" s="46"/>
      <c r="AJ270" s="46"/>
      <c r="AK270" s="46"/>
      <c r="AL270" s="46"/>
      <c r="AM270" s="46"/>
    </row>
    <row r="271" spans="1:39" ht="39.950000000000003" customHeight="1" x14ac:dyDescent="0.45">
      <c r="A271" s="155"/>
      <c r="B271" s="157"/>
      <c r="C271" s="66">
        <v>268</v>
      </c>
      <c r="D271" s="75" t="s">
        <v>219</v>
      </c>
      <c r="E271" s="104" t="s">
        <v>776</v>
      </c>
      <c r="F271" s="49" t="s">
        <v>35</v>
      </c>
      <c r="G271" s="49" t="s">
        <v>40</v>
      </c>
      <c r="H271" s="94">
        <v>5.43</v>
      </c>
      <c r="I271" s="32">
        <v>15</v>
      </c>
      <c r="J271" s="38">
        <f t="shared" si="8"/>
        <v>15</v>
      </c>
      <c r="K271" s="39" t="str">
        <f t="shared" si="9"/>
        <v>OK</v>
      </c>
      <c r="L271" s="128"/>
      <c r="M271" s="128"/>
      <c r="N271" s="128"/>
      <c r="O271" s="128"/>
      <c r="P271" s="128"/>
      <c r="Q271" s="128"/>
      <c r="R271" s="128"/>
      <c r="S271" s="128"/>
      <c r="T271" s="128"/>
      <c r="U271" s="128"/>
      <c r="V271" s="128"/>
      <c r="W271" s="128"/>
      <c r="X271" s="46"/>
      <c r="Y271" s="46"/>
      <c r="Z271" s="46"/>
      <c r="AA271" s="46"/>
      <c r="AB271" s="46"/>
      <c r="AC271" s="46"/>
      <c r="AD271" s="46"/>
      <c r="AE271" s="187"/>
      <c r="AF271" s="46"/>
      <c r="AG271" s="46"/>
      <c r="AH271" s="46"/>
      <c r="AI271" s="46"/>
      <c r="AJ271" s="46"/>
      <c r="AK271" s="46"/>
      <c r="AL271" s="46"/>
      <c r="AM271" s="46"/>
    </row>
    <row r="272" spans="1:39" ht="39.950000000000003" customHeight="1" x14ac:dyDescent="0.45">
      <c r="A272" s="155"/>
      <c r="B272" s="157"/>
      <c r="C272" s="66">
        <v>269</v>
      </c>
      <c r="D272" s="75" t="s">
        <v>220</v>
      </c>
      <c r="E272" s="104" t="s">
        <v>777</v>
      </c>
      <c r="F272" s="49" t="s">
        <v>221</v>
      </c>
      <c r="G272" s="49" t="s">
        <v>40</v>
      </c>
      <c r="H272" s="94">
        <v>24.65</v>
      </c>
      <c r="I272" s="32">
        <v>4</v>
      </c>
      <c r="J272" s="38">
        <f t="shared" si="8"/>
        <v>4</v>
      </c>
      <c r="K272" s="39" t="str">
        <f t="shared" si="9"/>
        <v>OK</v>
      </c>
      <c r="L272" s="128"/>
      <c r="M272" s="128"/>
      <c r="N272" s="128"/>
      <c r="O272" s="128"/>
      <c r="P272" s="128"/>
      <c r="Q272" s="128"/>
      <c r="R272" s="128"/>
      <c r="S272" s="128"/>
      <c r="T272" s="128"/>
      <c r="U272" s="128"/>
      <c r="V272" s="128"/>
      <c r="W272" s="128"/>
      <c r="X272" s="46"/>
      <c r="Y272" s="46"/>
      <c r="Z272" s="46"/>
      <c r="AA272" s="46"/>
      <c r="AB272" s="46"/>
      <c r="AC272" s="46"/>
      <c r="AD272" s="46"/>
      <c r="AE272" s="187"/>
      <c r="AF272" s="46"/>
      <c r="AG272" s="46"/>
      <c r="AH272" s="46"/>
      <c r="AI272" s="46"/>
      <c r="AJ272" s="46"/>
      <c r="AK272" s="46"/>
      <c r="AL272" s="46"/>
      <c r="AM272" s="46"/>
    </row>
    <row r="273" spans="1:39" ht="39.950000000000003" customHeight="1" x14ac:dyDescent="0.45">
      <c r="A273" s="155"/>
      <c r="B273" s="157"/>
      <c r="C273" s="66">
        <v>270</v>
      </c>
      <c r="D273" s="75" t="s">
        <v>222</v>
      </c>
      <c r="E273" s="104" t="s">
        <v>778</v>
      </c>
      <c r="F273" s="49" t="s">
        <v>221</v>
      </c>
      <c r="G273" s="49" t="s">
        <v>40</v>
      </c>
      <c r="H273" s="94">
        <v>21.03</v>
      </c>
      <c r="I273" s="32">
        <v>100</v>
      </c>
      <c r="J273" s="38">
        <f t="shared" si="8"/>
        <v>100</v>
      </c>
      <c r="K273" s="39" t="str">
        <f t="shared" si="9"/>
        <v>OK</v>
      </c>
      <c r="L273" s="128"/>
      <c r="M273" s="128"/>
      <c r="N273" s="128"/>
      <c r="O273" s="128"/>
      <c r="P273" s="128"/>
      <c r="Q273" s="128"/>
      <c r="R273" s="128"/>
      <c r="S273" s="128"/>
      <c r="T273" s="128"/>
      <c r="U273" s="128"/>
      <c r="V273" s="128"/>
      <c r="W273" s="128"/>
      <c r="X273" s="46"/>
      <c r="Y273" s="46"/>
      <c r="Z273" s="46"/>
      <c r="AA273" s="46"/>
      <c r="AB273" s="46"/>
      <c r="AC273" s="46"/>
      <c r="AD273" s="46"/>
      <c r="AE273" s="187"/>
      <c r="AF273" s="46"/>
      <c r="AG273" s="46"/>
      <c r="AH273" s="46"/>
      <c r="AI273" s="46"/>
      <c r="AJ273" s="46"/>
      <c r="AK273" s="46"/>
      <c r="AL273" s="46"/>
      <c r="AM273" s="46"/>
    </row>
    <row r="274" spans="1:39" ht="39.950000000000003" customHeight="1" x14ac:dyDescent="0.45">
      <c r="A274" s="155"/>
      <c r="B274" s="157"/>
      <c r="C274" s="66">
        <v>271</v>
      </c>
      <c r="D274" s="75" t="s">
        <v>223</v>
      </c>
      <c r="E274" s="104" t="s">
        <v>779</v>
      </c>
      <c r="F274" s="49" t="s">
        <v>44</v>
      </c>
      <c r="G274" s="49" t="s">
        <v>40</v>
      </c>
      <c r="H274" s="94">
        <v>3.57</v>
      </c>
      <c r="I274" s="32">
        <v>30</v>
      </c>
      <c r="J274" s="38">
        <f t="shared" si="8"/>
        <v>30</v>
      </c>
      <c r="K274" s="39" t="str">
        <f t="shared" si="9"/>
        <v>OK</v>
      </c>
      <c r="L274" s="128"/>
      <c r="M274" s="128"/>
      <c r="N274" s="128"/>
      <c r="O274" s="128"/>
      <c r="P274" s="128"/>
      <c r="Q274" s="128"/>
      <c r="R274" s="128"/>
      <c r="S274" s="128"/>
      <c r="T274" s="128"/>
      <c r="U274" s="128"/>
      <c r="V274" s="128"/>
      <c r="W274" s="128"/>
      <c r="X274" s="46"/>
      <c r="Y274" s="46"/>
      <c r="Z274" s="46"/>
      <c r="AA274" s="46"/>
      <c r="AB274" s="46"/>
      <c r="AC274" s="46"/>
      <c r="AD274" s="46"/>
      <c r="AE274" s="187"/>
      <c r="AF274" s="46"/>
      <c r="AG274" s="46"/>
      <c r="AH274" s="46"/>
      <c r="AI274" s="46"/>
      <c r="AJ274" s="46"/>
      <c r="AK274" s="46"/>
      <c r="AL274" s="46"/>
      <c r="AM274" s="46"/>
    </row>
    <row r="275" spans="1:39" ht="39.950000000000003" customHeight="1" x14ac:dyDescent="0.45">
      <c r="A275" s="155"/>
      <c r="B275" s="157"/>
      <c r="C275" s="66">
        <v>272</v>
      </c>
      <c r="D275" s="75" t="s">
        <v>224</v>
      </c>
      <c r="E275" s="104" t="s">
        <v>780</v>
      </c>
      <c r="F275" s="49" t="s">
        <v>35</v>
      </c>
      <c r="G275" s="49" t="s">
        <v>40</v>
      </c>
      <c r="H275" s="94">
        <v>53.86</v>
      </c>
      <c r="I275" s="32">
        <v>40</v>
      </c>
      <c r="J275" s="38">
        <f t="shared" si="8"/>
        <v>35</v>
      </c>
      <c r="K275" s="39" t="str">
        <f t="shared" si="9"/>
        <v>OK</v>
      </c>
      <c r="L275" s="128"/>
      <c r="M275" s="128"/>
      <c r="N275" s="128"/>
      <c r="O275" s="128"/>
      <c r="P275" s="128"/>
      <c r="Q275" s="128"/>
      <c r="R275" s="128"/>
      <c r="S275" s="128"/>
      <c r="T275" s="128"/>
      <c r="U275" s="128"/>
      <c r="V275" s="128"/>
      <c r="W275" s="128"/>
      <c r="X275" s="46"/>
      <c r="Y275" s="46"/>
      <c r="Z275" s="46"/>
      <c r="AA275" s="46"/>
      <c r="AB275" s="46"/>
      <c r="AC275" s="46"/>
      <c r="AD275" s="46"/>
      <c r="AE275" s="187">
        <v>5</v>
      </c>
      <c r="AF275" s="46"/>
      <c r="AG275" s="46"/>
      <c r="AH275" s="46"/>
      <c r="AI275" s="46"/>
      <c r="AJ275" s="46"/>
      <c r="AK275" s="46"/>
      <c r="AL275" s="46"/>
      <c r="AM275" s="46"/>
    </row>
    <row r="276" spans="1:39" ht="39.950000000000003" customHeight="1" x14ac:dyDescent="0.45">
      <c r="A276" s="155"/>
      <c r="B276" s="157"/>
      <c r="C276" s="66">
        <v>273</v>
      </c>
      <c r="D276" s="75" t="s">
        <v>485</v>
      </c>
      <c r="E276" s="104" t="s">
        <v>781</v>
      </c>
      <c r="F276" s="49" t="s">
        <v>35</v>
      </c>
      <c r="G276" s="49" t="s">
        <v>40</v>
      </c>
      <c r="H276" s="94">
        <v>0.98</v>
      </c>
      <c r="I276" s="32">
        <v>4000</v>
      </c>
      <c r="J276" s="38">
        <f t="shared" si="8"/>
        <v>2000</v>
      </c>
      <c r="K276" s="39" t="str">
        <f t="shared" si="9"/>
        <v>OK</v>
      </c>
      <c r="L276" s="128"/>
      <c r="M276" s="128"/>
      <c r="N276" s="128">
        <v>100</v>
      </c>
      <c r="O276" s="128"/>
      <c r="P276" s="128"/>
      <c r="Q276" s="128"/>
      <c r="R276" s="128"/>
      <c r="S276" s="128"/>
      <c r="T276" s="128"/>
      <c r="U276" s="128"/>
      <c r="V276" s="128"/>
      <c r="W276" s="128"/>
      <c r="X276" s="46"/>
      <c r="Y276" s="46"/>
      <c r="Z276" s="46"/>
      <c r="AA276" s="46"/>
      <c r="AB276" s="46"/>
      <c r="AC276" s="46"/>
      <c r="AD276" s="46"/>
      <c r="AE276" s="187"/>
      <c r="AF276" s="46"/>
      <c r="AG276" s="132">
        <v>1900</v>
      </c>
      <c r="AH276" s="46"/>
      <c r="AI276" s="46"/>
      <c r="AJ276" s="46"/>
      <c r="AK276" s="46"/>
      <c r="AL276" s="46"/>
      <c r="AM276" s="46"/>
    </row>
    <row r="277" spans="1:39" ht="39.950000000000003" customHeight="1" x14ac:dyDescent="0.45">
      <c r="A277" s="155"/>
      <c r="B277" s="157"/>
      <c r="C277" s="66">
        <v>274</v>
      </c>
      <c r="D277" s="77" t="s">
        <v>782</v>
      </c>
      <c r="E277" s="106" t="s">
        <v>783</v>
      </c>
      <c r="F277" s="49" t="s">
        <v>35</v>
      </c>
      <c r="G277" s="49" t="s">
        <v>40</v>
      </c>
      <c r="H277" s="94">
        <v>0.86</v>
      </c>
      <c r="I277" s="32">
        <v>500</v>
      </c>
      <c r="J277" s="38">
        <f t="shared" si="8"/>
        <v>500</v>
      </c>
      <c r="K277" s="39" t="str">
        <f t="shared" si="9"/>
        <v>OK</v>
      </c>
      <c r="L277" s="128"/>
      <c r="M277" s="128"/>
      <c r="N277" s="128"/>
      <c r="O277" s="128"/>
      <c r="P277" s="128"/>
      <c r="Q277" s="128"/>
      <c r="R277" s="128"/>
      <c r="S277" s="128"/>
      <c r="T277" s="128"/>
      <c r="U277" s="128"/>
      <c r="V277" s="128"/>
      <c r="W277" s="128"/>
      <c r="X277" s="46"/>
      <c r="Y277" s="46"/>
      <c r="Z277" s="46"/>
      <c r="AA277" s="46"/>
      <c r="AB277" s="46"/>
      <c r="AC277" s="46"/>
      <c r="AD277" s="46"/>
      <c r="AE277" s="187"/>
      <c r="AF277" s="46"/>
      <c r="AG277" s="46"/>
      <c r="AH277" s="46"/>
      <c r="AI277" s="46"/>
      <c r="AJ277" s="46"/>
      <c r="AK277" s="46"/>
      <c r="AL277" s="46"/>
      <c r="AM277" s="46"/>
    </row>
    <row r="278" spans="1:39" ht="39.950000000000003" customHeight="1" x14ac:dyDescent="0.45">
      <c r="A278" s="155"/>
      <c r="B278" s="157"/>
      <c r="C278" s="66">
        <v>275</v>
      </c>
      <c r="D278" s="75" t="s">
        <v>225</v>
      </c>
      <c r="E278" s="104" t="s">
        <v>784</v>
      </c>
      <c r="F278" s="49" t="s">
        <v>221</v>
      </c>
      <c r="G278" s="49" t="s">
        <v>40</v>
      </c>
      <c r="H278" s="94">
        <v>102.73</v>
      </c>
      <c r="I278" s="32">
        <v>8</v>
      </c>
      <c r="J278" s="38">
        <f t="shared" si="8"/>
        <v>8</v>
      </c>
      <c r="K278" s="39" t="str">
        <f t="shared" si="9"/>
        <v>OK</v>
      </c>
      <c r="L278" s="128"/>
      <c r="M278" s="128"/>
      <c r="N278" s="128"/>
      <c r="O278" s="128"/>
      <c r="P278" s="128"/>
      <c r="Q278" s="128"/>
      <c r="R278" s="128"/>
      <c r="S278" s="128"/>
      <c r="T278" s="128"/>
      <c r="U278" s="128"/>
      <c r="V278" s="128"/>
      <c r="W278" s="128"/>
      <c r="X278" s="46"/>
      <c r="Y278" s="46"/>
      <c r="Z278" s="46"/>
      <c r="AA278" s="46"/>
      <c r="AB278" s="46"/>
      <c r="AC278" s="46"/>
      <c r="AD278" s="46"/>
      <c r="AE278" s="187"/>
      <c r="AF278" s="46"/>
      <c r="AG278" s="46"/>
      <c r="AH278" s="46"/>
      <c r="AI278" s="46"/>
      <c r="AJ278" s="46"/>
      <c r="AK278" s="46"/>
      <c r="AL278" s="46"/>
      <c r="AM278" s="46"/>
    </row>
    <row r="279" spans="1:39" ht="39.950000000000003" customHeight="1" x14ac:dyDescent="0.45">
      <c r="A279" s="155"/>
      <c r="B279" s="157"/>
      <c r="C279" s="66">
        <v>276</v>
      </c>
      <c r="D279" s="77" t="s">
        <v>486</v>
      </c>
      <c r="E279" s="106" t="s">
        <v>785</v>
      </c>
      <c r="F279" s="47" t="s">
        <v>487</v>
      </c>
      <c r="G279" s="50" t="s">
        <v>40</v>
      </c>
      <c r="H279" s="97">
        <v>21.77</v>
      </c>
      <c r="I279" s="32">
        <v>30</v>
      </c>
      <c r="J279" s="38">
        <f t="shared" si="8"/>
        <v>20</v>
      </c>
      <c r="K279" s="39" t="str">
        <f t="shared" si="9"/>
        <v>OK</v>
      </c>
      <c r="L279" s="128"/>
      <c r="M279" s="128"/>
      <c r="N279" s="128">
        <v>10</v>
      </c>
      <c r="O279" s="128"/>
      <c r="P279" s="128"/>
      <c r="Q279" s="128"/>
      <c r="R279" s="128"/>
      <c r="S279" s="128"/>
      <c r="T279" s="128"/>
      <c r="U279" s="128"/>
      <c r="V279" s="128"/>
      <c r="W279" s="128"/>
      <c r="X279" s="46"/>
      <c r="Y279" s="46"/>
      <c r="Z279" s="46"/>
      <c r="AA279" s="46"/>
      <c r="AB279" s="46"/>
      <c r="AC279" s="46"/>
      <c r="AD279" s="46"/>
      <c r="AE279" s="187"/>
      <c r="AF279" s="46"/>
      <c r="AG279" s="46"/>
      <c r="AH279" s="46"/>
      <c r="AI279" s="46"/>
      <c r="AJ279" s="46"/>
      <c r="AK279" s="46"/>
      <c r="AL279" s="46"/>
      <c r="AM279" s="46"/>
    </row>
    <row r="280" spans="1:39" ht="39.950000000000003" customHeight="1" x14ac:dyDescent="0.45">
      <c r="A280" s="155"/>
      <c r="B280" s="157"/>
      <c r="C280" s="66">
        <v>277</v>
      </c>
      <c r="D280" s="75" t="s">
        <v>226</v>
      </c>
      <c r="E280" s="104" t="s">
        <v>786</v>
      </c>
      <c r="F280" s="49" t="s">
        <v>35</v>
      </c>
      <c r="G280" s="49" t="s">
        <v>40</v>
      </c>
      <c r="H280" s="94">
        <v>6.09</v>
      </c>
      <c r="I280" s="32">
        <v>10</v>
      </c>
      <c r="J280" s="38">
        <f t="shared" si="8"/>
        <v>10</v>
      </c>
      <c r="K280" s="39" t="str">
        <f t="shared" si="9"/>
        <v>OK</v>
      </c>
      <c r="L280" s="128"/>
      <c r="M280" s="128"/>
      <c r="N280" s="128"/>
      <c r="O280" s="128"/>
      <c r="P280" s="128"/>
      <c r="Q280" s="128"/>
      <c r="R280" s="128"/>
      <c r="S280" s="128"/>
      <c r="T280" s="128"/>
      <c r="U280" s="128"/>
      <c r="V280" s="128"/>
      <c r="W280" s="128"/>
      <c r="X280" s="46"/>
      <c r="Y280" s="46"/>
      <c r="Z280" s="46"/>
      <c r="AA280" s="46"/>
      <c r="AB280" s="46"/>
      <c r="AC280" s="46"/>
      <c r="AD280" s="46"/>
      <c r="AE280" s="187"/>
      <c r="AF280" s="46"/>
      <c r="AG280" s="46"/>
      <c r="AH280" s="46"/>
      <c r="AI280" s="46"/>
      <c r="AJ280" s="46"/>
      <c r="AK280" s="46"/>
      <c r="AL280" s="46"/>
      <c r="AM280" s="46"/>
    </row>
    <row r="281" spans="1:39" ht="39.950000000000003" customHeight="1" x14ac:dyDescent="0.45">
      <c r="A281" s="155"/>
      <c r="B281" s="157"/>
      <c r="C281" s="66">
        <v>278</v>
      </c>
      <c r="D281" s="75" t="s">
        <v>227</v>
      </c>
      <c r="E281" s="104" t="s">
        <v>787</v>
      </c>
      <c r="F281" s="49" t="s">
        <v>228</v>
      </c>
      <c r="G281" s="49" t="s">
        <v>40</v>
      </c>
      <c r="H281" s="94">
        <v>6.12</v>
      </c>
      <c r="I281" s="32">
        <v>10</v>
      </c>
      <c r="J281" s="38">
        <f t="shared" si="8"/>
        <v>10</v>
      </c>
      <c r="K281" s="39" t="str">
        <f t="shared" si="9"/>
        <v>OK</v>
      </c>
      <c r="L281" s="128"/>
      <c r="M281" s="128"/>
      <c r="N281" s="128"/>
      <c r="O281" s="128"/>
      <c r="P281" s="128"/>
      <c r="Q281" s="128"/>
      <c r="R281" s="128"/>
      <c r="S281" s="128"/>
      <c r="T281" s="128"/>
      <c r="U281" s="128"/>
      <c r="V281" s="128"/>
      <c r="W281" s="128"/>
      <c r="X281" s="46"/>
      <c r="Y281" s="46"/>
      <c r="Z281" s="46"/>
      <c r="AA281" s="46"/>
      <c r="AB281" s="46"/>
      <c r="AC281" s="46"/>
      <c r="AD281" s="46"/>
      <c r="AE281" s="187"/>
      <c r="AF281" s="46"/>
      <c r="AG281" s="46"/>
      <c r="AH281" s="46"/>
      <c r="AI281" s="46"/>
      <c r="AJ281" s="46"/>
      <c r="AK281" s="46"/>
      <c r="AL281" s="46"/>
      <c r="AM281" s="46"/>
    </row>
    <row r="282" spans="1:39" ht="39.950000000000003" customHeight="1" x14ac:dyDescent="0.45">
      <c r="A282" s="155"/>
      <c r="B282" s="157"/>
      <c r="C282" s="63">
        <v>279</v>
      </c>
      <c r="D282" s="75" t="s">
        <v>229</v>
      </c>
      <c r="E282" s="104" t="s">
        <v>788</v>
      </c>
      <c r="F282" s="49" t="s">
        <v>99</v>
      </c>
      <c r="G282" s="49" t="s">
        <v>40</v>
      </c>
      <c r="H282" s="94">
        <v>61.71</v>
      </c>
      <c r="I282" s="32">
        <v>4</v>
      </c>
      <c r="J282" s="38">
        <f t="shared" si="8"/>
        <v>4</v>
      </c>
      <c r="K282" s="39" t="str">
        <f t="shared" si="9"/>
        <v>OK</v>
      </c>
      <c r="L282" s="128"/>
      <c r="M282" s="128"/>
      <c r="N282" s="128"/>
      <c r="O282" s="128"/>
      <c r="P282" s="128"/>
      <c r="Q282" s="128"/>
      <c r="R282" s="128"/>
      <c r="S282" s="128"/>
      <c r="T282" s="128"/>
      <c r="U282" s="128"/>
      <c r="V282" s="128"/>
      <c r="W282" s="128"/>
      <c r="X282" s="46"/>
      <c r="Y282" s="46"/>
      <c r="Z282" s="46"/>
      <c r="AA282" s="46"/>
      <c r="AB282" s="46"/>
      <c r="AC282" s="46"/>
      <c r="AD282" s="46"/>
      <c r="AE282" s="187"/>
      <c r="AF282" s="46"/>
      <c r="AG282" s="46"/>
      <c r="AH282" s="46"/>
      <c r="AI282" s="46"/>
      <c r="AJ282" s="46"/>
      <c r="AK282" s="46"/>
      <c r="AL282" s="46"/>
      <c r="AM282" s="46"/>
    </row>
    <row r="283" spans="1:39" ht="39.950000000000003" customHeight="1" x14ac:dyDescent="0.45">
      <c r="A283" s="155"/>
      <c r="B283" s="157"/>
      <c r="C283" s="63">
        <v>280</v>
      </c>
      <c r="D283" s="75" t="s">
        <v>230</v>
      </c>
      <c r="E283" s="104" t="s">
        <v>789</v>
      </c>
      <c r="F283" s="49" t="s">
        <v>99</v>
      </c>
      <c r="G283" s="49" t="s">
        <v>40</v>
      </c>
      <c r="H283" s="94">
        <v>80.81</v>
      </c>
      <c r="I283" s="32">
        <v>4</v>
      </c>
      <c r="J283" s="38">
        <f t="shared" si="8"/>
        <v>4</v>
      </c>
      <c r="K283" s="39" t="str">
        <f t="shared" si="9"/>
        <v>OK</v>
      </c>
      <c r="L283" s="128"/>
      <c r="M283" s="128"/>
      <c r="N283" s="128"/>
      <c r="O283" s="128"/>
      <c r="P283" s="128"/>
      <c r="Q283" s="128"/>
      <c r="R283" s="128"/>
      <c r="S283" s="128"/>
      <c r="T283" s="128"/>
      <c r="U283" s="128"/>
      <c r="V283" s="128"/>
      <c r="W283" s="128"/>
      <c r="X283" s="46"/>
      <c r="Y283" s="46"/>
      <c r="Z283" s="46"/>
      <c r="AA283" s="46"/>
      <c r="AB283" s="46"/>
      <c r="AC283" s="46"/>
      <c r="AD283" s="46"/>
      <c r="AE283" s="187"/>
      <c r="AF283" s="46"/>
      <c r="AG283" s="46"/>
      <c r="AH283" s="46"/>
      <c r="AI283" s="46"/>
      <c r="AJ283" s="46"/>
      <c r="AK283" s="46"/>
      <c r="AL283" s="46"/>
      <c r="AM283" s="46"/>
    </row>
    <row r="284" spans="1:39" ht="39.950000000000003" customHeight="1" x14ac:dyDescent="0.45">
      <c r="A284" s="155"/>
      <c r="B284" s="157"/>
      <c r="C284" s="66">
        <v>281</v>
      </c>
      <c r="D284" s="75" t="s">
        <v>231</v>
      </c>
      <c r="E284" s="104" t="s">
        <v>790</v>
      </c>
      <c r="F284" s="49" t="s">
        <v>99</v>
      </c>
      <c r="G284" s="49" t="s">
        <v>40</v>
      </c>
      <c r="H284" s="94">
        <v>101.84</v>
      </c>
      <c r="I284" s="32">
        <v>4</v>
      </c>
      <c r="J284" s="38">
        <f t="shared" si="8"/>
        <v>4</v>
      </c>
      <c r="K284" s="39" t="str">
        <f t="shared" si="9"/>
        <v>OK</v>
      </c>
      <c r="L284" s="128"/>
      <c r="M284" s="128"/>
      <c r="N284" s="128"/>
      <c r="O284" s="128"/>
      <c r="P284" s="128"/>
      <c r="Q284" s="128"/>
      <c r="R284" s="128"/>
      <c r="S284" s="128"/>
      <c r="T284" s="128"/>
      <c r="U284" s="128"/>
      <c r="V284" s="128"/>
      <c r="W284" s="128"/>
      <c r="X284" s="46"/>
      <c r="Y284" s="46"/>
      <c r="Z284" s="46"/>
      <c r="AA284" s="46"/>
      <c r="AB284" s="46"/>
      <c r="AC284" s="46"/>
      <c r="AD284" s="46"/>
      <c r="AE284" s="187"/>
      <c r="AF284" s="46"/>
      <c r="AG284" s="46"/>
      <c r="AH284" s="46"/>
      <c r="AI284" s="46"/>
      <c r="AJ284" s="46"/>
      <c r="AK284" s="46"/>
      <c r="AL284" s="46"/>
      <c r="AM284" s="46"/>
    </row>
    <row r="285" spans="1:39" ht="39.950000000000003" customHeight="1" x14ac:dyDescent="0.45">
      <c r="A285" s="155"/>
      <c r="B285" s="157"/>
      <c r="C285" s="66">
        <v>282</v>
      </c>
      <c r="D285" s="75" t="s">
        <v>791</v>
      </c>
      <c r="E285" s="104" t="s">
        <v>792</v>
      </c>
      <c r="F285" s="50" t="s">
        <v>793</v>
      </c>
      <c r="G285" s="50" t="s">
        <v>40</v>
      </c>
      <c r="H285" s="93">
        <v>8.51</v>
      </c>
      <c r="I285" s="32">
        <v>15</v>
      </c>
      <c r="J285" s="38">
        <f t="shared" si="8"/>
        <v>15</v>
      </c>
      <c r="K285" s="39" t="str">
        <f t="shared" si="9"/>
        <v>OK</v>
      </c>
      <c r="L285" s="128"/>
      <c r="M285" s="128"/>
      <c r="N285" s="128"/>
      <c r="O285" s="128"/>
      <c r="P285" s="128"/>
      <c r="Q285" s="128"/>
      <c r="R285" s="128"/>
      <c r="S285" s="128"/>
      <c r="T285" s="128"/>
      <c r="U285" s="128"/>
      <c r="V285" s="128"/>
      <c r="W285" s="128"/>
      <c r="X285" s="46"/>
      <c r="Y285" s="46"/>
      <c r="Z285" s="46"/>
      <c r="AA285" s="46"/>
      <c r="AB285" s="46"/>
      <c r="AC285" s="46"/>
      <c r="AD285" s="46"/>
      <c r="AE285" s="187"/>
      <c r="AF285" s="46"/>
      <c r="AG285" s="46"/>
      <c r="AH285" s="46"/>
      <c r="AI285" s="46"/>
      <c r="AJ285" s="46"/>
      <c r="AK285" s="46"/>
      <c r="AL285" s="46"/>
      <c r="AM285" s="46"/>
    </row>
    <row r="286" spans="1:39" ht="39.950000000000003" customHeight="1" x14ac:dyDescent="0.45">
      <c r="A286" s="155"/>
      <c r="B286" s="157"/>
      <c r="C286" s="66">
        <v>283</v>
      </c>
      <c r="D286" s="75" t="s">
        <v>794</v>
      </c>
      <c r="E286" s="104" t="s">
        <v>795</v>
      </c>
      <c r="F286" s="50" t="s">
        <v>441</v>
      </c>
      <c r="G286" s="50" t="s">
        <v>40</v>
      </c>
      <c r="H286" s="93">
        <v>23.2</v>
      </c>
      <c r="I286" s="32">
        <v>30</v>
      </c>
      <c r="J286" s="38">
        <f t="shared" si="8"/>
        <v>23</v>
      </c>
      <c r="K286" s="39" t="str">
        <f t="shared" si="9"/>
        <v>OK</v>
      </c>
      <c r="L286" s="128"/>
      <c r="M286" s="128"/>
      <c r="N286" s="128">
        <v>5</v>
      </c>
      <c r="O286" s="128"/>
      <c r="P286" s="128"/>
      <c r="Q286" s="128"/>
      <c r="R286" s="128"/>
      <c r="S286" s="128"/>
      <c r="T286" s="128"/>
      <c r="U286" s="128"/>
      <c r="V286" s="128"/>
      <c r="W286" s="128"/>
      <c r="X286" s="46"/>
      <c r="Y286" s="46"/>
      <c r="Z286" s="46"/>
      <c r="AA286" s="46"/>
      <c r="AB286" s="46"/>
      <c r="AC286" s="46"/>
      <c r="AD286" s="46"/>
      <c r="AE286" s="187">
        <v>2</v>
      </c>
      <c r="AF286" s="46"/>
      <c r="AG286" s="46"/>
      <c r="AH286" s="46"/>
      <c r="AI286" s="46"/>
      <c r="AJ286" s="46"/>
      <c r="AK286" s="46"/>
      <c r="AL286" s="46"/>
      <c r="AM286" s="46"/>
    </row>
    <row r="287" spans="1:39" ht="39.950000000000003" customHeight="1" x14ac:dyDescent="0.45">
      <c r="A287" s="155"/>
      <c r="B287" s="157"/>
      <c r="C287" s="66">
        <v>284</v>
      </c>
      <c r="D287" s="75" t="s">
        <v>796</v>
      </c>
      <c r="E287" s="104" t="s">
        <v>797</v>
      </c>
      <c r="F287" s="50" t="s">
        <v>441</v>
      </c>
      <c r="G287" s="50" t="s">
        <v>40</v>
      </c>
      <c r="H287" s="93">
        <v>25.36</v>
      </c>
      <c r="I287" s="32">
        <v>25</v>
      </c>
      <c r="J287" s="38">
        <f t="shared" si="8"/>
        <v>23</v>
      </c>
      <c r="K287" s="39" t="str">
        <f t="shared" si="9"/>
        <v>OK</v>
      </c>
      <c r="L287" s="128"/>
      <c r="M287" s="128"/>
      <c r="N287" s="128">
        <v>2</v>
      </c>
      <c r="O287" s="128"/>
      <c r="P287" s="128"/>
      <c r="Q287" s="128"/>
      <c r="R287" s="128"/>
      <c r="S287" s="128"/>
      <c r="T287" s="128"/>
      <c r="U287" s="128"/>
      <c r="V287" s="128"/>
      <c r="W287" s="128"/>
      <c r="X287" s="46"/>
      <c r="Y287" s="46"/>
      <c r="Z287" s="46"/>
      <c r="AA287" s="46"/>
      <c r="AB287" s="46"/>
      <c r="AC287" s="46"/>
      <c r="AD287" s="46"/>
      <c r="AE287" s="187"/>
      <c r="AF287" s="46"/>
      <c r="AG287" s="46"/>
      <c r="AH287" s="46"/>
      <c r="AI287" s="46"/>
      <c r="AJ287" s="46"/>
      <c r="AK287" s="46"/>
      <c r="AL287" s="46"/>
      <c r="AM287" s="46"/>
    </row>
    <row r="288" spans="1:39" ht="39.950000000000003" customHeight="1" x14ac:dyDescent="0.45">
      <c r="A288" s="155"/>
      <c r="B288" s="157"/>
      <c r="C288" s="66">
        <v>285</v>
      </c>
      <c r="D288" s="75" t="s">
        <v>798</v>
      </c>
      <c r="E288" s="104" t="s">
        <v>799</v>
      </c>
      <c r="F288" s="50" t="s">
        <v>35</v>
      </c>
      <c r="G288" s="50" t="s">
        <v>40</v>
      </c>
      <c r="H288" s="93">
        <v>21.57</v>
      </c>
      <c r="I288" s="32">
        <v>5</v>
      </c>
      <c r="J288" s="38">
        <f t="shared" si="8"/>
        <v>5</v>
      </c>
      <c r="K288" s="39" t="str">
        <f t="shared" si="9"/>
        <v>OK</v>
      </c>
      <c r="L288" s="128"/>
      <c r="M288" s="128"/>
      <c r="N288" s="128"/>
      <c r="O288" s="128"/>
      <c r="P288" s="128"/>
      <c r="Q288" s="128"/>
      <c r="R288" s="128"/>
      <c r="S288" s="128"/>
      <c r="T288" s="128"/>
      <c r="U288" s="128"/>
      <c r="V288" s="128"/>
      <c r="W288" s="128"/>
      <c r="X288" s="46"/>
      <c r="Y288" s="46"/>
      <c r="Z288" s="46"/>
      <c r="AA288" s="46"/>
      <c r="AB288" s="46"/>
      <c r="AC288" s="46"/>
      <c r="AD288" s="46"/>
      <c r="AE288" s="187"/>
      <c r="AF288" s="46"/>
      <c r="AG288" s="46"/>
      <c r="AH288" s="46"/>
      <c r="AI288" s="46"/>
      <c r="AJ288" s="46"/>
      <c r="AK288" s="46"/>
      <c r="AL288" s="46"/>
      <c r="AM288" s="46"/>
    </row>
    <row r="289" spans="1:39" ht="39.950000000000003" customHeight="1" x14ac:dyDescent="0.45">
      <c r="A289" s="155"/>
      <c r="B289" s="157"/>
      <c r="C289" s="66">
        <v>286</v>
      </c>
      <c r="D289" s="75" t="s">
        <v>800</v>
      </c>
      <c r="E289" s="104" t="s">
        <v>801</v>
      </c>
      <c r="F289" s="50" t="s">
        <v>35</v>
      </c>
      <c r="G289" s="50" t="s">
        <v>40</v>
      </c>
      <c r="H289" s="93">
        <v>6.3</v>
      </c>
      <c r="I289" s="32">
        <v>5</v>
      </c>
      <c r="J289" s="38">
        <f t="shared" si="8"/>
        <v>5</v>
      </c>
      <c r="K289" s="39" t="str">
        <f t="shared" si="9"/>
        <v>OK</v>
      </c>
      <c r="L289" s="128"/>
      <c r="M289" s="128"/>
      <c r="N289" s="128"/>
      <c r="O289" s="128"/>
      <c r="P289" s="128"/>
      <c r="Q289" s="128"/>
      <c r="R289" s="128"/>
      <c r="S289" s="128"/>
      <c r="T289" s="128"/>
      <c r="U289" s="128"/>
      <c r="V289" s="128"/>
      <c r="W289" s="128"/>
      <c r="X289" s="46"/>
      <c r="Y289" s="46"/>
      <c r="Z289" s="46"/>
      <c r="AA289" s="46"/>
      <c r="AB289" s="46"/>
      <c r="AC289" s="46"/>
      <c r="AD289" s="46"/>
      <c r="AE289" s="187"/>
      <c r="AF289" s="46"/>
      <c r="AG289" s="46"/>
      <c r="AH289" s="46"/>
      <c r="AI289" s="46"/>
      <c r="AJ289" s="46"/>
      <c r="AK289" s="46"/>
      <c r="AL289" s="46"/>
      <c r="AM289" s="46"/>
    </row>
    <row r="290" spans="1:39" ht="39.950000000000003" customHeight="1" x14ac:dyDescent="0.45">
      <c r="A290" s="155"/>
      <c r="B290" s="157"/>
      <c r="C290" s="63">
        <v>287</v>
      </c>
      <c r="D290" s="75" t="s">
        <v>802</v>
      </c>
      <c r="E290" s="104" t="s">
        <v>803</v>
      </c>
      <c r="F290" s="50" t="s">
        <v>99</v>
      </c>
      <c r="G290" s="50" t="s">
        <v>40</v>
      </c>
      <c r="H290" s="93">
        <v>326.01</v>
      </c>
      <c r="I290" s="32"/>
      <c r="J290" s="38">
        <f t="shared" si="8"/>
        <v>0</v>
      </c>
      <c r="K290" s="39" t="str">
        <f t="shared" si="9"/>
        <v>OK</v>
      </c>
      <c r="L290" s="128"/>
      <c r="M290" s="128"/>
      <c r="N290" s="128"/>
      <c r="O290" s="128"/>
      <c r="P290" s="128"/>
      <c r="Q290" s="128"/>
      <c r="R290" s="128"/>
      <c r="S290" s="128"/>
      <c r="T290" s="128"/>
      <c r="U290" s="128"/>
      <c r="V290" s="128"/>
      <c r="W290" s="128"/>
      <c r="X290" s="46"/>
      <c r="Y290" s="46"/>
      <c r="Z290" s="46"/>
      <c r="AA290" s="46"/>
      <c r="AB290" s="46"/>
      <c r="AC290" s="46"/>
      <c r="AD290" s="46"/>
      <c r="AE290" s="187"/>
      <c r="AF290" s="46"/>
      <c r="AG290" s="46"/>
      <c r="AH290" s="46"/>
      <c r="AI290" s="46"/>
      <c r="AJ290" s="46"/>
      <c r="AK290" s="46"/>
      <c r="AL290" s="46"/>
      <c r="AM290" s="46"/>
    </row>
    <row r="291" spans="1:39" ht="39.950000000000003" customHeight="1" x14ac:dyDescent="0.45">
      <c r="A291" s="155"/>
      <c r="B291" s="157"/>
      <c r="C291" s="66">
        <v>288</v>
      </c>
      <c r="D291" s="75" t="s">
        <v>804</v>
      </c>
      <c r="E291" s="104" t="s">
        <v>805</v>
      </c>
      <c r="F291" s="50" t="s">
        <v>4</v>
      </c>
      <c r="G291" s="50" t="s">
        <v>40</v>
      </c>
      <c r="H291" s="93">
        <v>61.56</v>
      </c>
      <c r="I291" s="32">
        <v>10</v>
      </c>
      <c r="J291" s="38">
        <f t="shared" si="8"/>
        <v>10</v>
      </c>
      <c r="K291" s="39" t="str">
        <f t="shared" si="9"/>
        <v>OK</v>
      </c>
      <c r="L291" s="128"/>
      <c r="M291" s="128"/>
      <c r="N291" s="128"/>
      <c r="O291" s="128"/>
      <c r="P291" s="128"/>
      <c r="Q291" s="128"/>
      <c r="R291" s="128"/>
      <c r="S291" s="128"/>
      <c r="T291" s="128"/>
      <c r="U291" s="128"/>
      <c r="V291" s="128"/>
      <c r="W291" s="128"/>
      <c r="X291" s="46"/>
      <c r="Y291" s="46"/>
      <c r="Z291" s="46"/>
      <c r="AA291" s="46"/>
      <c r="AB291" s="46"/>
      <c r="AC291" s="46"/>
      <c r="AD291" s="46"/>
      <c r="AE291" s="187"/>
      <c r="AF291" s="46"/>
      <c r="AG291" s="46"/>
      <c r="AH291" s="46"/>
      <c r="AI291" s="46"/>
      <c r="AJ291" s="46"/>
      <c r="AK291" s="46"/>
      <c r="AL291" s="46"/>
      <c r="AM291" s="46"/>
    </row>
    <row r="292" spans="1:39" ht="39.950000000000003" customHeight="1" x14ac:dyDescent="0.45">
      <c r="A292" s="155"/>
      <c r="B292" s="157"/>
      <c r="C292" s="63">
        <v>289</v>
      </c>
      <c r="D292" s="84" t="s">
        <v>806</v>
      </c>
      <c r="E292" s="105" t="s">
        <v>807</v>
      </c>
      <c r="F292" s="50" t="s">
        <v>528</v>
      </c>
      <c r="G292" s="50" t="s">
        <v>40</v>
      </c>
      <c r="H292" s="93">
        <v>75.95</v>
      </c>
      <c r="I292" s="32"/>
      <c r="J292" s="38">
        <f t="shared" si="8"/>
        <v>0</v>
      </c>
      <c r="K292" s="39" t="str">
        <f t="shared" si="9"/>
        <v>OK</v>
      </c>
      <c r="L292" s="128"/>
      <c r="M292" s="128"/>
      <c r="N292" s="128"/>
      <c r="O292" s="128"/>
      <c r="P292" s="128"/>
      <c r="Q292" s="128"/>
      <c r="R292" s="128"/>
      <c r="S292" s="128"/>
      <c r="T292" s="128"/>
      <c r="U292" s="128"/>
      <c r="V292" s="128"/>
      <c r="W292" s="128"/>
      <c r="X292" s="46"/>
      <c r="Y292" s="46"/>
      <c r="Z292" s="46"/>
      <c r="AA292" s="46"/>
      <c r="AB292" s="46"/>
      <c r="AC292" s="46"/>
      <c r="AD292" s="46"/>
      <c r="AE292" s="187"/>
      <c r="AF292" s="46"/>
      <c r="AG292" s="46"/>
      <c r="AH292" s="46"/>
      <c r="AI292" s="46"/>
      <c r="AJ292" s="46"/>
      <c r="AK292" s="46"/>
      <c r="AL292" s="46"/>
      <c r="AM292" s="46"/>
    </row>
    <row r="293" spans="1:39" ht="39.950000000000003" customHeight="1" x14ac:dyDescent="0.45">
      <c r="A293" s="155"/>
      <c r="B293" s="157"/>
      <c r="C293" s="63">
        <v>290</v>
      </c>
      <c r="D293" s="84" t="s">
        <v>808</v>
      </c>
      <c r="E293" s="105" t="s">
        <v>809</v>
      </c>
      <c r="F293" s="50" t="s">
        <v>528</v>
      </c>
      <c r="G293" s="50" t="s">
        <v>40</v>
      </c>
      <c r="H293" s="93">
        <v>109.28</v>
      </c>
      <c r="I293" s="32"/>
      <c r="J293" s="38">
        <f t="shared" si="8"/>
        <v>0</v>
      </c>
      <c r="K293" s="39" t="str">
        <f t="shared" si="9"/>
        <v>OK</v>
      </c>
      <c r="L293" s="128"/>
      <c r="M293" s="128"/>
      <c r="N293" s="128"/>
      <c r="O293" s="128"/>
      <c r="P293" s="128"/>
      <c r="Q293" s="128"/>
      <c r="R293" s="128"/>
      <c r="S293" s="128"/>
      <c r="T293" s="128"/>
      <c r="U293" s="128"/>
      <c r="V293" s="128"/>
      <c r="W293" s="128"/>
      <c r="X293" s="46"/>
      <c r="Y293" s="46"/>
      <c r="Z293" s="46"/>
      <c r="AA293" s="46"/>
      <c r="AB293" s="46"/>
      <c r="AC293" s="46"/>
      <c r="AD293" s="46"/>
      <c r="AE293" s="187"/>
      <c r="AF293" s="46"/>
      <c r="AG293" s="46"/>
      <c r="AH293" s="46"/>
      <c r="AI293" s="46"/>
      <c r="AJ293" s="46"/>
      <c r="AK293" s="46"/>
      <c r="AL293" s="46"/>
      <c r="AM293" s="46"/>
    </row>
    <row r="294" spans="1:39" ht="39.950000000000003" customHeight="1" x14ac:dyDescent="0.45">
      <c r="A294" s="155"/>
      <c r="B294" s="157"/>
      <c r="C294" s="63">
        <v>291</v>
      </c>
      <c r="D294" s="84" t="s">
        <v>810</v>
      </c>
      <c r="E294" s="105" t="s">
        <v>811</v>
      </c>
      <c r="F294" s="50" t="s">
        <v>528</v>
      </c>
      <c r="G294" s="50" t="s">
        <v>40</v>
      </c>
      <c r="H294" s="93">
        <v>177.22</v>
      </c>
      <c r="I294" s="32"/>
      <c r="J294" s="38">
        <f t="shared" si="8"/>
        <v>0</v>
      </c>
      <c r="K294" s="39" t="str">
        <f t="shared" si="9"/>
        <v>OK</v>
      </c>
      <c r="L294" s="128"/>
      <c r="M294" s="128"/>
      <c r="N294" s="128"/>
      <c r="O294" s="128"/>
      <c r="P294" s="128"/>
      <c r="Q294" s="128"/>
      <c r="R294" s="128"/>
      <c r="S294" s="128"/>
      <c r="T294" s="128"/>
      <c r="U294" s="128"/>
      <c r="V294" s="128"/>
      <c r="W294" s="128"/>
      <c r="X294" s="46"/>
      <c r="Y294" s="46"/>
      <c r="Z294" s="46"/>
      <c r="AA294" s="46"/>
      <c r="AB294" s="46"/>
      <c r="AC294" s="46"/>
      <c r="AD294" s="46"/>
      <c r="AE294" s="187"/>
      <c r="AF294" s="46"/>
      <c r="AG294" s="46"/>
      <c r="AH294" s="46"/>
      <c r="AI294" s="46"/>
      <c r="AJ294" s="46"/>
      <c r="AK294" s="46"/>
      <c r="AL294" s="46"/>
      <c r="AM294" s="46"/>
    </row>
    <row r="295" spans="1:39" ht="39.950000000000003" customHeight="1" x14ac:dyDescent="0.45">
      <c r="A295" s="155"/>
      <c r="B295" s="157"/>
      <c r="C295" s="63">
        <v>292</v>
      </c>
      <c r="D295" s="76" t="s">
        <v>812</v>
      </c>
      <c r="E295" s="105" t="s">
        <v>813</v>
      </c>
      <c r="F295" s="49" t="s">
        <v>228</v>
      </c>
      <c r="G295" s="50" t="s">
        <v>40</v>
      </c>
      <c r="H295" s="93">
        <v>18.72</v>
      </c>
      <c r="I295" s="32"/>
      <c r="J295" s="38">
        <f t="shared" si="8"/>
        <v>0</v>
      </c>
      <c r="K295" s="39" t="str">
        <f t="shared" si="9"/>
        <v>OK</v>
      </c>
      <c r="L295" s="128"/>
      <c r="M295" s="128"/>
      <c r="N295" s="128"/>
      <c r="O295" s="128"/>
      <c r="P295" s="128"/>
      <c r="Q295" s="128"/>
      <c r="R295" s="128"/>
      <c r="S295" s="128"/>
      <c r="T295" s="128"/>
      <c r="U295" s="128"/>
      <c r="V295" s="128"/>
      <c r="W295" s="128"/>
      <c r="X295" s="46"/>
      <c r="Y295" s="46"/>
      <c r="Z295" s="46"/>
      <c r="AA295" s="46"/>
      <c r="AB295" s="46"/>
      <c r="AC295" s="46"/>
      <c r="AD295" s="46"/>
      <c r="AE295" s="187"/>
      <c r="AF295" s="46"/>
      <c r="AG295" s="46"/>
      <c r="AH295" s="46"/>
      <c r="AI295" s="46"/>
      <c r="AJ295" s="46"/>
      <c r="AK295" s="46"/>
      <c r="AL295" s="46"/>
      <c r="AM295" s="46"/>
    </row>
    <row r="296" spans="1:39" ht="39.950000000000003" customHeight="1" x14ac:dyDescent="0.45">
      <c r="A296" s="155"/>
      <c r="B296" s="157"/>
      <c r="C296" s="63">
        <v>293</v>
      </c>
      <c r="D296" s="84" t="s">
        <v>814</v>
      </c>
      <c r="E296" s="105" t="s">
        <v>815</v>
      </c>
      <c r="F296" s="50" t="s">
        <v>528</v>
      </c>
      <c r="G296" s="50" t="s">
        <v>40</v>
      </c>
      <c r="H296" s="93">
        <v>77.73</v>
      </c>
      <c r="I296" s="32"/>
      <c r="J296" s="38">
        <f t="shared" si="8"/>
        <v>0</v>
      </c>
      <c r="K296" s="39" t="str">
        <f t="shared" si="9"/>
        <v>OK</v>
      </c>
      <c r="L296" s="128"/>
      <c r="M296" s="128"/>
      <c r="N296" s="128"/>
      <c r="O296" s="128"/>
      <c r="P296" s="128"/>
      <c r="Q296" s="128"/>
      <c r="R296" s="128"/>
      <c r="S296" s="128"/>
      <c r="T296" s="128"/>
      <c r="U296" s="128"/>
      <c r="V296" s="128"/>
      <c r="W296" s="128"/>
      <c r="X296" s="46"/>
      <c r="Y296" s="46"/>
      <c r="Z296" s="46"/>
      <c r="AA296" s="46"/>
      <c r="AB296" s="46"/>
      <c r="AC296" s="46"/>
      <c r="AD296" s="46"/>
      <c r="AE296" s="187"/>
      <c r="AF296" s="46"/>
      <c r="AG296" s="46"/>
      <c r="AH296" s="46"/>
      <c r="AI296" s="46"/>
      <c r="AJ296" s="46"/>
      <c r="AK296" s="46"/>
      <c r="AL296" s="46"/>
      <c r="AM296" s="46"/>
    </row>
    <row r="297" spans="1:39" ht="39.950000000000003" customHeight="1" x14ac:dyDescent="0.45">
      <c r="A297" s="155"/>
      <c r="B297" s="157"/>
      <c r="C297" s="63">
        <v>294</v>
      </c>
      <c r="D297" s="84" t="s">
        <v>816</v>
      </c>
      <c r="E297" s="105" t="s">
        <v>817</v>
      </c>
      <c r="F297" s="50" t="s">
        <v>528</v>
      </c>
      <c r="G297" s="50" t="s">
        <v>40</v>
      </c>
      <c r="H297" s="93">
        <v>116.87</v>
      </c>
      <c r="I297" s="32"/>
      <c r="J297" s="38">
        <f t="shared" si="8"/>
        <v>0</v>
      </c>
      <c r="K297" s="39" t="str">
        <f t="shared" si="9"/>
        <v>OK</v>
      </c>
      <c r="L297" s="128"/>
      <c r="M297" s="128"/>
      <c r="N297" s="128"/>
      <c r="O297" s="128"/>
      <c r="P297" s="128"/>
      <c r="Q297" s="128"/>
      <c r="R297" s="128"/>
      <c r="S297" s="128"/>
      <c r="T297" s="128"/>
      <c r="U297" s="128"/>
      <c r="V297" s="128"/>
      <c r="W297" s="128"/>
      <c r="X297" s="46"/>
      <c r="Y297" s="46"/>
      <c r="Z297" s="46"/>
      <c r="AA297" s="46"/>
      <c r="AB297" s="46"/>
      <c r="AC297" s="46"/>
      <c r="AD297" s="46"/>
      <c r="AE297" s="187"/>
      <c r="AF297" s="46"/>
      <c r="AG297" s="46"/>
      <c r="AH297" s="46"/>
      <c r="AI297" s="46"/>
      <c r="AJ297" s="46"/>
      <c r="AK297" s="46"/>
      <c r="AL297" s="46"/>
      <c r="AM297" s="46"/>
    </row>
    <row r="298" spans="1:39" ht="39.950000000000003" customHeight="1" x14ac:dyDescent="0.45">
      <c r="A298" s="155"/>
      <c r="B298" s="157"/>
      <c r="C298" s="66">
        <v>295</v>
      </c>
      <c r="D298" s="75" t="s">
        <v>818</v>
      </c>
      <c r="E298" s="104" t="s">
        <v>819</v>
      </c>
      <c r="F298" s="50" t="s">
        <v>35</v>
      </c>
      <c r="G298" s="50" t="s">
        <v>40</v>
      </c>
      <c r="H298" s="93">
        <v>27.22</v>
      </c>
      <c r="I298" s="32">
        <v>5</v>
      </c>
      <c r="J298" s="38">
        <f t="shared" si="8"/>
        <v>5</v>
      </c>
      <c r="K298" s="39" t="str">
        <f t="shared" si="9"/>
        <v>OK</v>
      </c>
      <c r="L298" s="128"/>
      <c r="M298" s="128"/>
      <c r="N298" s="128"/>
      <c r="O298" s="128"/>
      <c r="P298" s="128"/>
      <c r="Q298" s="128"/>
      <c r="R298" s="128"/>
      <c r="S298" s="128"/>
      <c r="T298" s="128"/>
      <c r="U298" s="128"/>
      <c r="V298" s="128"/>
      <c r="W298" s="128"/>
      <c r="X298" s="46"/>
      <c r="Y298" s="46"/>
      <c r="Z298" s="46"/>
      <c r="AA298" s="46"/>
      <c r="AB298" s="46"/>
      <c r="AC298" s="46"/>
      <c r="AD298" s="46"/>
      <c r="AE298" s="187"/>
      <c r="AF298" s="46"/>
      <c r="AG298" s="46"/>
      <c r="AH298" s="46"/>
      <c r="AI298" s="46"/>
      <c r="AJ298" s="46"/>
      <c r="AK298" s="46"/>
      <c r="AL298" s="46"/>
      <c r="AM298" s="46"/>
    </row>
    <row r="299" spans="1:39" ht="39.950000000000003" customHeight="1" x14ac:dyDescent="0.45">
      <c r="A299" s="155"/>
      <c r="B299" s="157"/>
      <c r="C299" s="66">
        <v>296</v>
      </c>
      <c r="D299" s="75" t="s">
        <v>820</v>
      </c>
      <c r="E299" s="104" t="s">
        <v>821</v>
      </c>
      <c r="F299" s="50" t="s">
        <v>35</v>
      </c>
      <c r="G299" s="50" t="s">
        <v>157</v>
      </c>
      <c r="H299" s="93">
        <v>42.04</v>
      </c>
      <c r="I299" s="32">
        <v>2</v>
      </c>
      <c r="J299" s="38">
        <f t="shared" si="8"/>
        <v>2</v>
      </c>
      <c r="K299" s="39" t="str">
        <f t="shared" si="9"/>
        <v>OK</v>
      </c>
      <c r="L299" s="128"/>
      <c r="M299" s="128"/>
      <c r="N299" s="128"/>
      <c r="O299" s="128"/>
      <c r="P299" s="128"/>
      <c r="Q299" s="128"/>
      <c r="R299" s="128"/>
      <c r="S299" s="128"/>
      <c r="T299" s="128"/>
      <c r="U299" s="128"/>
      <c r="V299" s="128"/>
      <c r="W299" s="128"/>
      <c r="X299" s="46"/>
      <c r="Y299" s="46"/>
      <c r="Z299" s="46"/>
      <c r="AA299" s="46"/>
      <c r="AB299" s="46"/>
      <c r="AC299" s="46"/>
      <c r="AD299" s="46"/>
      <c r="AE299" s="187"/>
      <c r="AF299" s="46"/>
      <c r="AG299" s="46"/>
      <c r="AH299" s="46"/>
      <c r="AI299" s="46"/>
      <c r="AJ299" s="46"/>
      <c r="AK299" s="46"/>
      <c r="AL299" s="46"/>
      <c r="AM299" s="46"/>
    </row>
    <row r="300" spans="1:39" ht="39.950000000000003" customHeight="1" x14ac:dyDescent="0.45">
      <c r="A300" s="155"/>
      <c r="B300" s="157"/>
      <c r="C300" s="66">
        <v>297</v>
      </c>
      <c r="D300" s="75" t="s">
        <v>822</v>
      </c>
      <c r="E300" s="104" t="s">
        <v>823</v>
      </c>
      <c r="F300" s="50" t="s">
        <v>35</v>
      </c>
      <c r="G300" s="50" t="s">
        <v>40</v>
      </c>
      <c r="H300" s="93">
        <v>6.01</v>
      </c>
      <c r="I300" s="32">
        <v>5</v>
      </c>
      <c r="J300" s="38">
        <f t="shared" si="8"/>
        <v>5</v>
      </c>
      <c r="K300" s="39" t="str">
        <f t="shared" si="9"/>
        <v>OK</v>
      </c>
      <c r="L300" s="128"/>
      <c r="M300" s="128"/>
      <c r="N300" s="128"/>
      <c r="O300" s="128"/>
      <c r="P300" s="128"/>
      <c r="Q300" s="128"/>
      <c r="R300" s="128"/>
      <c r="S300" s="128"/>
      <c r="T300" s="128"/>
      <c r="U300" s="128"/>
      <c r="V300" s="128"/>
      <c r="W300" s="128"/>
      <c r="X300" s="46"/>
      <c r="Y300" s="46"/>
      <c r="Z300" s="46"/>
      <c r="AA300" s="46"/>
      <c r="AB300" s="46"/>
      <c r="AC300" s="46"/>
      <c r="AD300" s="46"/>
      <c r="AE300" s="187"/>
      <c r="AF300" s="46"/>
      <c r="AG300" s="46"/>
      <c r="AH300" s="46"/>
      <c r="AI300" s="46"/>
      <c r="AJ300" s="46"/>
      <c r="AK300" s="46"/>
      <c r="AL300" s="46"/>
      <c r="AM300" s="46"/>
    </row>
    <row r="301" spans="1:39" ht="39.950000000000003" customHeight="1" x14ac:dyDescent="0.45">
      <c r="A301" s="155"/>
      <c r="B301" s="157"/>
      <c r="C301" s="63">
        <v>298</v>
      </c>
      <c r="D301" s="84" t="s">
        <v>824</v>
      </c>
      <c r="E301" s="105" t="s">
        <v>825</v>
      </c>
      <c r="F301" s="50" t="s">
        <v>826</v>
      </c>
      <c r="G301" s="50" t="s">
        <v>40</v>
      </c>
      <c r="H301" s="93">
        <v>11.34</v>
      </c>
      <c r="I301" s="32"/>
      <c r="J301" s="38">
        <f t="shared" si="8"/>
        <v>0</v>
      </c>
      <c r="K301" s="39" t="str">
        <f t="shared" si="9"/>
        <v>OK</v>
      </c>
      <c r="L301" s="128"/>
      <c r="M301" s="128"/>
      <c r="N301" s="128"/>
      <c r="O301" s="128"/>
      <c r="P301" s="128"/>
      <c r="Q301" s="128"/>
      <c r="R301" s="128"/>
      <c r="S301" s="128"/>
      <c r="T301" s="128"/>
      <c r="U301" s="128"/>
      <c r="V301" s="128"/>
      <c r="W301" s="128"/>
      <c r="X301" s="46"/>
      <c r="Y301" s="46"/>
      <c r="Z301" s="46"/>
      <c r="AA301" s="46"/>
      <c r="AB301" s="46"/>
      <c r="AC301" s="46"/>
      <c r="AD301" s="46"/>
      <c r="AE301" s="187"/>
      <c r="AF301" s="46"/>
      <c r="AG301" s="46"/>
      <c r="AH301" s="46"/>
      <c r="AI301" s="46"/>
      <c r="AJ301" s="46"/>
      <c r="AK301" s="46"/>
      <c r="AL301" s="46"/>
      <c r="AM301" s="46"/>
    </row>
    <row r="302" spans="1:39" ht="39.950000000000003" customHeight="1" x14ac:dyDescent="0.45">
      <c r="A302" s="156"/>
      <c r="B302" s="158"/>
      <c r="C302" s="66">
        <v>299</v>
      </c>
      <c r="D302" s="75" t="s">
        <v>827</v>
      </c>
      <c r="E302" s="104" t="s">
        <v>828</v>
      </c>
      <c r="F302" s="50" t="s">
        <v>829</v>
      </c>
      <c r="G302" s="50" t="s">
        <v>40</v>
      </c>
      <c r="H302" s="93">
        <v>34.24</v>
      </c>
      <c r="I302" s="32">
        <v>10</v>
      </c>
      <c r="J302" s="38">
        <f t="shared" si="8"/>
        <v>10</v>
      </c>
      <c r="K302" s="39" t="str">
        <f t="shared" si="9"/>
        <v>OK</v>
      </c>
      <c r="L302" s="128"/>
      <c r="M302" s="128"/>
      <c r="N302" s="128"/>
      <c r="O302" s="128"/>
      <c r="P302" s="128"/>
      <c r="Q302" s="128"/>
      <c r="R302" s="128"/>
      <c r="S302" s="128"/>
      <c r="T302" s="128"/>
      <c r="U302" s="128"/>
      <c r="V302" s="128"/>
      <c r="W302" s="128"/>
      <c r="X302" s="46"/>
      <c r="Y302" s="46"/>
      <c r="Z302" s="46"/>
      <c r="AA302" s="46"/>
      <c r="AB302" s="46"/>
      <c r="AC302" s="46"/>
      <c r="AD302" s="46"/>
      <c r="AE302" s="187"/>
      <c r="AF302" s="46"/>
      <c r="AG302" s="46"/>
      <c r="AH302" s="46"/>
      <c r="AI302" s="46"/>
      <c r="AJ302" s="46"/>
      <c r="AK302" s="46"/>
      <c r="AL302" s="46"/>
      <c r="AM302" s="46"/>
    </row>
    <row r="303" spans="1:39" ht="39.950000000000003" customHeight="1" x14ac:dyDescent="0.45">
      <c r="A303" s="139">
        <v>6</v>
      </c>
      <c r="B303" s="151" t="s">
        <v>830</v>
      </c>
      <c r="C303" s="67">
        <v>300</v>
      </c>
      <c r="D303" s="78" t="s">
        <v>831</v>
      </c>
      <c r="E303" s="107" t="s">
        <v>832</v>
      </c>
      <c r="F303" s="51" t="s">
        <v>35</v>
      </c>
      <c r="G303" s="51" t="s">
        <v>157</v>
      </c>
      <c r="H303" s="95">
        <v>72.849999999999994</v>
      </c>
      <c r="I303" s="32">
        <v>2</v>
      </c>
      <c r="J303" s="38">
        <f t="shared" si="8"/>
        <v>2</v>
      </c>
      <c r="K303" s="39" t="str">
        <f t="shared" si="9"/>
        <v>OK</v>
      </c>
      <c r="L303" s="128"/>
      <c r="M303" s="128"/>
      <c r="N303" s="128"/>
      <c r="O303" s="128"/>
      <c r="P303" s="128"/>
      <c r="Q303" s="128"/>
      <c r="R303" s="128"/>
      <c r="S303" s="128"/>
      <c r="T303" s="128"/>
      <c r="U303" s="128"/>
      <c r="V303" s="128"/>
      <c r="W303" s="128"/>
      <c r="X303" s="46"/>
      <c r="Y303" s="46"/>
      <c r="Z303" s="46"/>
      <c r="AA303" s="46"/>
      <c r="AB303" s="46"/>
      <c r="AC303" s="46"/>
      <c r="AD303" s="46"/>
      <c r="AE303" s="187"/>
      <c r="AF303" s="46"/>
      <c r="AG303" s="46"/>
      <c r="AH303" s="46"/>
      <c r="AI303" s="46"/>
      <c r="AJ303" s="46"/>
      <c r="AK303" s="46"/>
      <c r="AL303" s="46"/>
      <c r="AM303" s="46"/>
    </row>
    <row r="304" spans="1:39" ht="39.950000000000003" customHeight="1" x14ac:dyDescent="0.45">
      <c r="A304" s="140"/>
      <c r="B304" s="152"/>
      <c r="C304" s="67">
        <v>301</v>
      </c>
      <c r="D304" s="78" t="s">
        <v>833</v>
      </c>
      <c r="E304" s="107" t="s">
        <v>834</v>
      </c>
      <c r="F304" s="51" t="s">
        <v>35</v>
      </c>
      <c r="G304" s="51" t="s">
        <v>157</v>
      </c>
      <c r="H304" s="95">
        <v>27.32</v>
      </c>
      <c r="I304" s="32">
        <v>5</v>
      </c>
      <c r="J304" s="38">
        <f t="shared" si="8"/>
        <v>4</v>
      </c>
      <c r="K304" s="39" t="str">
        <f t="shared" si="9"/>
        <v>OK</v>
      </c>
      <c r="L304" s="128"/>
      <c r="M304" s="128"/>
      <c r="N304" s="128"/>
      <c r="O304" s="128"/>
      <c r="P304" s="128"/>
      <c r="Q304" s="128">
        <v>1</v>
      </c>
      <c r="R304" s="128"/>
      <c r="S304" s="128"/>
      <c r="T304" s="128"/>
      <c r="U304" s="128"/>
      <c r="V304" s="128"/>
      <c r="W304" s="128"/>
      <c r="X304" s="46"/>
      <c r="Y304" s="46"/>
      <c r="Z304" s="46"/>
      <c r="AA304" s="46"/>
      <c r="AB304" s="46"/>
      <c r="AC304" s="46"/>
      <c r="AD304" s="46"/>
      <c r="AE304" s="187"/>
      <c r="AF304" s="46"/>
      <c r="AG304" s="46"/>
      <c r="AH304" s="46"/>
      <c r="AI304" s="46"/>
      <c r="AJ304" s="46"/>
      <c r="AK304" s="46"/>
      <c r="AL304" s="46"/>
      <c r="AM304" s="46"/>
    </row>
    <row r="305" spans="1:39" ht="39.950000000000003" customHeight="1" x14ac:dyDescent="0.45">
      <c r="A305" s="140"/>
      <c r="B305" s="152"/>
      <c r="C305" s="67">
        <v>302</v>
      </c>
      <c r="D305" s="78" t="s">
        <v>835</v>
      </c>
      <c r="E305" s="107" t="s">
        <v>836</v>
      </c>
      <c r="F305" s="51" t="s">
        <v>35</v>
      </c>
      <c r="G305" s="51" t="s">
        <v>157</v>
      </c>
      <c r="H305" s="95">
        <v>23</v>
      </c>
      <c r="I305" s="32">
        <v>6</v>
      </c>
      <c r="J305" s="38">
        <f t="shared" si="8"/>
        <v>5</v>
      </c>
      <c r="K305" s="39" t="str">
        <f t="shared" si="9"/>
        <v>OK</v>
      </c>
      <c r="L305" s="128"/>
      <c r="M305" s="128"/>
      <c r="N305" s="128"/>
      <c r="O305" s="128"/>
      <c r="P305" s="128"/>
      <c r="Q305" s="128">
        <v>1</v>
      </c>
      <c r="R305" s="128"/>
      <c r="S305" s="128"/>
      <c r="T305" s="128"/>
      <c r="U305" s="128"/>
      <c r="V305" s="128"/>
      <c r="W305" s="128"/>
      <c r="X305" s="46"/>
      <c r="Y305" s="46"/>
      <c r="Z305" s="46"/>
      <c r="AA305" s="46"/>
      <c r="AB305" s="46"/>
      <c r="AC305" s="46"/>
      <c r="AD305" s="46"/>
      <c r="AE305" s="187"/>
      <c r="AF305" s="46"/>
      <c r="AG305" s="46"/>
      <c r="AH305" s="46"/>
      <c r="AI305" s="46"/>
      <c r="AJ305" s="46"/>
      <c r="AK305" s="46"/>
      <c r="AL305" s="46"/>
      <c r="AM305" s="46"/>
    </row>
    <row r="306" spans="1:39" ht="39.950000000000003" customHeight="1" x14ac:dyDescent="0.45">
      <c r="A306" s="140"/>
      <c r="B306" s="152"/>
      <c r="C306" s="67">
        <v>303</v>
      </c>
      <c r="D306" s="78" t="s">
        <v>837</v>
      </c>
      <c r="E306" s="107" t="s">
        <v>838</v>
      </c>
      <c r="F306" s="51" t="s">
        <v>35</v>
      </c>
      <c r="G306" s="51" t="s">
        <v>157</v>
      </c>
      <c r="H306" s="95">
        <v>23.49</v>
      </c>
      <c r="I306" s="32">
        <v>6</v>
      </c>
      <c r="J306" s="38">
        <f t="shared" si="8"/>
        <v>3</v>
      </c>
      <c r="K306" s="39" t="str">
        <f t="shared" si="9"/>
        <v>OK</v>
      </c>
      <c r="L306" s="128"/>
      <c r="M306" s="128"/>
      <c r="N306" s="128"/>
      <c r="O306" s="128"/>
      <c r="P306" s="128"/>
      <c r="Q306" s="128">
        <v>1</v>
      </c>
      <c r="R306" s="128"/>
      <c r="S306" s="128"/>
      <c r="T306" s="128"/>
      <c r="U306" s="128"/>
      <c r="V306" s="128"/>
      <c r="W306" s="128"/>
      <c r="X306" s="46"/>
      <c r="Y306" s="46"/>
      <c r="Z306" s="46"/>
      <c r="AA306" s="46"/>
      <c r="AB306" s="46"/>
      <c r="AC306" s="46"/>
      <c r="AD306" s="46"/>
      <c r="AE306" s="187"/>
      <c r="AF306" s="46"/>
      <c r="AG306" s="46"/>
      <c r="AH306" s="46"/>
      <c r="AI306" s="46"/>
      <c r="AJ306" s="132">
        <v>2</v>
      </c>
      <c r="AK306" s="132"/>
      <c r="AL306" s="46"/>
      <c r="AM306" s="46"/>
    </row>
    <row r="307" spans="1:39" ht="39.950000000000003" customHeight="1" x14ac:dyDescent="0.45">
      <c r="A307" s="140"/>
      <c r="B307" s="152"/>
      <c r="C307" s="67">
        <v>304</v>
      </c>
      <c r="D307" s="78" t="s">
        <v>839</v>
      </c>
      <c r="E307" s="107" t="s">
        <v>840</v>
      </c>
      <c r="F307" s="51" t="s">
        <v>35</v>
      </c>
      <c r="G307" s="51" t="s">
        <v>157</v>
      </c>
      <c r="H307" s="95">
        <v>30.57</v>
      </c>
      <c r="I307" s="32">
        <v>5</v>
      </c>
      <c r="J307" s="38">
        <f t="shared" si="8"/>
        <v>4</v>
      </c>
      <c r="K307" s="39" t="str">
        <f t="shared" si="9"/>
        <v>OK</v>
      </c>
      <c r="L307" s="128"/>
      <c r="M307" s="128"/>
      <c r="N307" s="128"/>
      <c r="O307" s="128"/>
      <c r="P307" s="128"/>
      <c r="Q307" s="128"/>
      <c r="R307" s="128"/>
      <c r="S307" s="128"/>
      <c r="T307" s="128"/>
      <c r="U307" s="128"/>
      <c r="V307" s="128"/>
      <c r="W307" s="128"/>
      <c r="X307" s="46"/>
      <c r="Y307" s="46"/>
      <c r="Z307" s="46"/>
      <c r="AA307" s="46"/>
      <c r="AB307" s="46"/>
      <c r="AC307" s="46"/>
      <c r="AD307" s="46"/>
      <c r="AE307" s="187"/>
      <c r="AF307" s="46"/>
      <c r="AG307" s="46"/>
      <c r="AH307" s="46"/>
      <c r="AI307" s="46"/>
      <c r="AJ307" s="132">
        <v>1</v>
      </c>
      <c r="AK307" s="132"/>
      <c r="AL307" s="46"/>
      <c r="AM307" s="46"/>
    </row>
    <row r="308" spans="1:39" ht="39.950000000000003" customHeight="1" x14ac:dyDescent="0.45">
      <c r="A308" s="140"/>
      <c r="B308" s="152"/>
      <c r="C308" s="67">
        <v>305</v>
      </c>
      <c r="D308" s="78" t="s">
        <v>841</v>
      </c>
      <c r="E308" s="107" t="s">
        <v>842</v>
      </c>
      <c r="F308" s="51" t="s">
        <v>35</v>
      </c>
      <c r="G308" s="51" t="s">
        <v>157</v>
      </c>
      <c r="H308" s="95">
        <v>24.75</v>
      </c>
      <c r="I308" s="32">
        <v>2</v>
      </c>
      <c r="J308" s="38">
        <f t="shared" si="8"/>
        <v>1</v>
      </c>
      <c r="K308" s="39" t="str">
        <f t="shared" si="9"/>
        <v>OK</v>
      </c>
      <c r="L308" s="128"/>
      <c r="M308" s="128"/>
      <c r="N308" s="128"/>
      <c r="O308" s="128"/>
      <c r="P308" s="128"/>
      <c r="Q308" s="128"/>
      <c r="R308" s="128"/>
      <c r="S308" s="128"/>
      <c r="T308" s="128"/>
      <c r="U308" s="128"/>
      <c r="V308" s="128"/>
      <c r="W308" s="128"/>
      <c r="X308" s="46"/>
      <c r="Y308" s="46"/>
      <c r="Z308" s="46"/>
      <c r="AA308" s="46"/>
      <c r="AB308" s="46"/>
      <c r="AC308" s="46"/>
      <c r="AD308" s="46"/>
      <c r="AE308" s="187"/>
      <c r="AF308" s="46"/>
      <c r="AG308" s="46"/>
      <c r="AH308" s="46"/>
      <c r="AI308" s="46"/>
      <c r="AJ308" s="132">
        <v>1</v>
      </c>
      <c r="AK308" s="132"/>
      <c r="AL308" s="46"/>
      <c r="AM308" s="46"/>
    </row>
    <row r="309" spans="1:39" ht="39.950000000000003" customHeight="1" x14ac:dyDescent="0.45">
      <c r="A309" s="140"/>
      <c r="B309" s="152"/>
      <c r="C309" s="67">
        <v>306</v>
      </c>
      <c r="D309" s="78" t="s">
        <v>843</v>
      </c>
      <c r="E309" s="107" t="s">
        <v>844</v>
      </c>
      <c r="F309" s="51" t="s">
        <v>35</v>
      </c>
      <c r="G309" s="51" t="s">
        <v>157</v>
      </c>
      <c r="H309" s="95">
        <v>49.92</v>
      </c>
      <c r="I309" s="32">
        <v>3</v>
      </c>
      <c r="J309" s="38">
        <f t="shared" si="8"/>
        <v>1</v>
      </c>
      <c r="K309" s="39" t="str">
        <f t="shared" si="9"/>
        <v>OK</v>
      </c>
      <c r="L309" s="128"/>
      <c r="M309" s="128"/>
      <c r="N309" s="128"/>
      <c r="O309" s="128"/>
      <c r="P309" s="128"/>
      <c r="Q309" s="128">
        <v>1</v>
      </c>
      <c r="R309" s="128"/>
      <c r="S309" s="128"/>
      <c r="T309" s="128"/>
      <c r="U309" s="128"/>
      <c r="V309" s="128"/>
      <c r="W309" s="128"/>
      <c r="X309" s="46"/>
      <c r="Y309" s="46"/>
      <c r="Z309" s="46"/>
      <c r="AA309" s="46"/>
      <c r="AB309" s="46"/>
      <c r="AC309" s="46"/>
      <c r="AD309" s="46"/>
      <c r="AE309" s="187"/>
      <c r="AF309" s="46"/>
      <c r="AG309" s="46"/>
      <c r="AH309" s="46"/>
      <c r="AI309" s="46"/>
      <c r="AJ309" s="132">
        <v>1</v>
      </c>
      <c r="AK309" s="132"/>
      <c r="AL309" s="46"/>
      <c r="AM309" s="46"/>
    </row>
    <row r="310" spans="1:39" ht="39.950000000000003" customHeight="1" x14ac:dyDescent="0.45">
      <c r="A310" s="140"/>
      <c r="B310" s="152"/>
      <c r="C310" s="67">
        <v>307</v>
      </c>
      <c r="D310" s="78" t="s">
        <v>845</v>
      </c>
      <c r="E310" s="107" t="s">
        <v>846</v>
      </c>
      <c r="F310" s="51" t="s">
        <v>35</v>
      </c>
      <c r="G310" s="51" t="s">
        <v>157</v>
      </c>
      <c r="H310" s="95">
        <v>40.17</v>
      </c>
      <c r="I310" s="32">
        <v>4</v>
      </c>
      <c r="J310" s="38">
        <f t="shared" si="8"/>
        <v>2</v>
      </c>
      <c r="K310" s="39" t="str">
        <f t="shared" si="9"/>
        <v>OK</v>
      </c>
      <c r="L310" s="128"/>
      <c r="M310" s="128"/>
      <c r="N310" s="128"/>
      <c r="O310" s="128"/>
      <c r="P310" s="128"/>
      <c r="Q310" s="128"/>
      <c r="R310" s="128"/>
      <c r="S310" s="128"/>
      <c r="T310" s="128"/>
      <c r="U310" s="128"/>
      <c r="V310" s="128"/>
      <c r="W310" s="128"/>
      <c r="X310" s="46"/>
      <c r="Y310" s="46"/>
      <c r="Z310" s="46"/>
      <c r="AA310" s="46"/>
      <c r="AB310" s="46"/>
      <c r="AC310" s="46"/>
      <c r="AD310" s="46"/>
      <c r="AE310" s="187"/>
      <c r="AF310" s="46"/>
      <c r="AG310" s="46"/>
      <c r="AH310" s="46"/>
      <c r="AI310" s="46"/>
      <c r="AJ310" s="132">
        <v>2</v>
      </c>
      <c r="AK310" s="132"/>
      <c r="AL310" s="46"/>
      <c r="AM310" s="46"/>
    </row>
    <row r="311" spans="1:39" ht="39.950000000000003" customHeight="1" x14ac:dyDescent="0.45">
      <c r="A311" s="140"/>
      <c r="B311" s="152"/>
      <c r="C311" s="67">
        <v>308</v>
      </c>
      <c r="D311" s="78" t="s">
        <v>847</v>
      </c>
      <c r="E311" s="107" t="s">
        <v>840</v>
      </c>
      <c r="F311" s="51" t="s">
        <v>35</v>
      </c>
      <c r="G311" s="51" t="s">
        <v>157</v>
      </c>
      <c r="H311" s="95">
        <v>29.39</v>
      </c>
      <c r="I311" s="32">
        <v>4</v>
      </c>
      <c r="J311" s="38">
        <f t="shared" si="8"/>
        <v>4</v>
      </c>
      <c r="K311" s="39" t="str">
        <f t="shared" si="9"/>
        <v>OK</v>
      </c>
      <c r="L311" s="128"/>
      <c r="M311" s="128"/>
      <c r="N311" s="128"/>
      <c r="O311" s="128"/>
      <c r="P311" s="128"/>
      <c r="Q311" s="128"/>
      <c r="R311" s="128"/>
      <c r="S311" s="128"/>
      <c r="T311" s="128"/>
      <c r="U311" s="128"/>
      <c r="V311" s="128"/>
      <c r="W311" s="128"/>
      <c r="X311" s="46"/>
      <c r="Y311" s="46"/>
      <c r="Z311" s="46"/>
      <c r="AA311" s="46"/>
      <c r="AB311" s="46"/>
      <c r="AC311" s="46"/>
      <c r="AD311" s="46"/>
      <c r="AE311" s="187"/>
      <c r="AF311" s="46"/>
      <c r="AG311" s="46"/>
      <c r="AH311" s="46"/>
      <c r="AI311" s="46"/>
      <c r="AJ311" s="46"/>
      <c r="AK311" s="46"/>
      <c r="AL311" s="46"/>
      <c r="AM311" s="46"/>
    </row>
    <row r="312" spans="1:39" ht="39.950000000000003" customHeight="1" x14ac:dyDescent="0.45">
      <c r="A312" s="140"/>
      <c r="B312" s="152"/>
      <c r="C312" s="67">
        <v>309</v>
      </c>
      <c r="D312" s="78" t="s">
        <v>848</v>
      </c>
      <c r="E312" s="107" t="s">
        <v>849</v>
      </c>
      <c r="F312" s="51" t="s">
        <v>35</v>
      </c>
      <c r="G312" s="51" t="s">
        <v>157</v>
      </c>
      <c r="H312" s="95">
        <v>48.82</v>
      </c>
      <c r="I312" s="32">
        <v>3</v>
      </c>
      <c r="J312" s="38">
        <f t="shared" si="8"/>
        <v>3</v>
      </c>
      <c r="K312" s="39" t="str">
        <f t="shared" si="9"/>
        <v>OK</v>
      </c>
      <c r="L312" s="128"/>
      <c r="M312" s="128"/>
      <c r="N312" s="128"/>
      <c r="O312" s="128"/>
      <c r="P312" s="128"/>
      <c r="Q312" s="128"/>
      <c r="R312" s="128"/>
      <c r="S312" s="128"/>
      <c r="T312" s="128"/>
      <c r="U312" s="128"/>
      <c r="V312" s="128"/>
      <c r="W312" s="128"/>
      <c r="X312" s="46"/>
      <c r="Y312" s="46"/>
      <c r="Z312" s="46"/>
      <c r="AA312" s="46"/>
      <c r="AB312" s="46"/>
      <c r="AC312" s="46"/>
      <c r="AD312" s="46"/>
      <c r="AE312" s="187"/>
      <c r="AF312" s="46"/>
      <c r="AG312" s="46"/>
      <c r="AH312" s="46"/>
      <c r="AI312" s="46"/>
      <c r="AJ312" s="46"/>
      <c r="AK312" s="46"/>
      <c r="AL312" s="46"/>
      <c r="AM312" s="46"/>
    </row>
    <row r="313" spans="1:39" ht="39.950000000000003" customHeight="1" x14ac:dyDescent="0.45">
      <c r="A313" s="140"/>
      <c r="B313" s="152"/>
      <c r="C313" s="67">
        <v>310</v>
      </c>
      <c r="D313" s="78" t="s">
        <v>850</v>
      </c>
      <c r="E313" s="107" t="s">
        <v>851</v>
      </c>
      <c r="F313" s="51" t="s">
        <v>35</v>
      </c>
      <c r="G313" s="51" t="s">
        <v>157</v>
      </c>
      <c r="H313" s="95">
        <v>7.94</v>
      </c>
      <c r="I313" s="32">
        <v>8</v>
      </c>
      <c r="J313" s="38">
        <f t="shared" si="8"/>
        <v>8</v>
      </c>
      <c r="K313" s="39" t="str">
        <f t="shared" si="9"/>
        <v>OK</v>
      </c>
      <c r="L313" s="128"/>
      <c r="M313" s="128"/>
      <c r="N313" s="128"/>
      <c r="O313" s="128"/>
      <c r="P313" s="128"/>
      <c r="Q313" s="128"/>
      <c r="R313" s="128"/>
      <c r="S313" s="128"/>
      <c r="T313" s="128"/>
      <c r="U313" s="128"/>
      <c r="V313" s="128"/>
      <c r="W313" s="128"/>
      <c r="X313" s="46"/>
      <c r="Y313" s="46"/>
      <c r="Z313" s="46"/>
      <c r="AA313" s="46"/>
      <c r="AB313" s="46"/>
      <c r="AC313" s="46"/>
      <c r="AD313" s="46"/>
      <c r="AE313" s="187"/>
      <c r="AF313" s="46"/>
      <c r="AG313" s="46"/>
      <c r="AH313" s="46"/>
      <c r="AI313" s="46"/>
      <c r="AJ313" s="46"/>
      <c r="AK313" s="46"/>
      <c r="AL313" s="46"/>
      <c r="AM313" s="46"/>
    </row>
    <row r="314" spans="1:39" ht="39.950000000000003" customHeight="1" x14ac:dyDescent="0.45">
      <c r="A314" s="140"/>
      <c r="B314" s="152"/>
      <c r="C314" s="67">
        <v>311</v>
      </c>
      <c r="D314" s="78" t="s">
        <v>852</v>
      </c>
      <c r="E314" s="107" t="s">
        <v>853</v>
      </c>
      <c r="F314" s="51" t="s">
        <v>35</v>
      </c>
      <c r="G314" s="51" t="s">
        <v>157</v>
      </c>
      <c r="H314" s="95">
        <v>6.95</v>
      </c>
      <c r="I314" s="32">
        <v>8</v>
      </c>
      <c r="J314" s="38">
        <f t="shared" si="8"/>
        <v>8</v>
      </c>
      <c r="K314" s="39" t="str">
        <f t="shared" si="9"/>
        <v>OK</v>
      </c>
      <c r="L314" s="128"/>
      <c r="M314" s="128"/>
      <c r="N314" s="128"/>
      <c r="O314" s="128"/>
      <c r="P314" s="128"/>
      <c r="Q314" s="128"/>
      <c r="R314" s="128"/>
      <c r="S314" s="128"/>
      <c r="T314" s="128"/>
      <c r="U314" s="128"/>
      <c r="V314" s="128"/>
      <c r="W314" s="128"/>
      <c r="X314" s="46"/>
      <c r="Y314" s="46"/>
      <c r="Z314" s="46"/>
      <c r="AA314" s="46"/>
      <c r="AB314" s="46"/>
      <c r="AC314" s="46"/>
      <c r="AD314" s="46"/>
      <c r="AE314" s="187"/>
      <c r="AF314" s="46"/>
      <c r="AG314" s="46"/>
      <c r="AH314" s="46"/>
      <c r="AI314" s="46"/>
      <c r="AJ314" s="46"/>
      <c r="AK314" s="46"/>
      <c r="AL314" s="46"/>
      <c r="AM314" s="46"/>
    </row>
    <row r="315" spans="1:39" ht="39.950000000000003" customHeight="1" x14ac:dyDescent="0.45">
      <c r="A315" s="140"/>
      <c r="B315" s="152"/>
      <c r="C315" s="67">
        <v>312</v>
      </c>
      <c r="D315" s="78" t="s">
        <v>854</v>
      </c>
      <c r="E315" s="107" t="s">
        <v>855</v>
      </c>
      <c r="F315" s="51" t="s">
        <v>35</v>
      </c>
      <c r="G315" s="51" t="s">
        <v>157</v>
      </c>
      <c r="H315" s="95">
        <v>7.98</v>
      </c>
      <c r="I315" s="32">
        <v>8</v>
      </c>
      <c r="J315" s="38">
        <f t="shared" si="8"/>
        <v>8</v>
      </c>
      <c r="K315" s="39" t="str">
        <f t="shared" si="9"/>
        <v>OK</v>
      </c>
      <c r="L315" s="128"/>
      <c r="M315" s="128"/>
      <c r="N315" s="128"/>
      <c r="O315" s="128"/>
      <c r="P315" s="128"/>
      <c r="Q315" s="128"/>
      <c r="R315" s="128"/>
      <c r="S315" s="128"/>
      <c r="T315" s="128"/>
      <c r="U315" s="128"/>
      <c r="V315" s="128"/>
      <c r="W315" s="128"/>
      <c r="X315" s="46"/>
      <c r="Y315" s="46"/>
      <c r="Z315" s="46"/>
      <c r="AA315" s="46"/>
      <c r="AB315" s="46"/>
      <c r="AC315" s="46"/>
      <c r="AD315" s="46"/>
      <c r="AE315" s="187"/>
      <c r="AF315" s="46"/>
      <c r="AG315" s="46"/>
      <c r="AH315" s="46"/>
      <c r="AI315" s="46"/>
      <c r="AJ315" s="46"/>
      <c r="AK315" s="46"/>
      <c r="AL315" s="46"/>
      <c r="AM315" s="46"/>
    </row>
    <row r="316" spans="1:39" ht="39.950000000000003" customHeight="1" x14ac:dyDescent="0.45">
      <c r="A316" s="140"/>
      <c r="B316" s="152"/>
      <c r="C316" s="67">
        <v>313</v>
      </c>
      <c r="D316" s="78" t="s">
        <v>856</v>
      </c>
      <c r="E316" s="107" t="s">
        <v>853</v>
      </c>
      <c r="F316" s="51" t="s">
        <v>35</v>
      </c>
      <c r="G316" s="51" t="s">
        <v>157</v>
      </c>
      <c r="H316" s="95">
        <v>7.35</v>
      </c>
      <c r="I316" s="32">
        <v>8</v>
      </c>
      <c r="J316" s="38">
        <f t="shared" si="8"/>
        <v>8</v>
      </c>
      <c r="K316" s="39" t="str">
        <f t="shared" si="9"/>
        <v>OK</v>
      </c>
      <c r="L316" s="128"/>
      <c r="M316" s="128"/>
      <c r="N316" s="128"/>
      <c r="O316" s="128"/>
      <c r="P316" s="128"/>
      <c r="Q316" s="128"/>
      <c r="R316" s="128"/>
      <c r="S316" s="128"/>
      <c r="T316" s="128"/>
      <c r="U316" s="128"/>
      <c r="V316" s="128"/>
      <c r="W316" s="128"/>
      <c r="X316" s="46"/>
      <c r="Y316" s="46"/>
      <c r="Z316" s="46"/>
      <c r="AA316" s="46"/>
      <c r="AB316" s="46"/>
      <c r="AC316" s="46"/>
      <c r="AD316" s="46"/>
      <c r="AE316" s="187"/>
      <c r="AF316" s="46"/>
      <c r="AG316" s="46"/>
      <c r="AH316" s="46"/>
      <c r="AI316" s="46"/>
      <c r="AJ316" s="46"/>
      <c r="AK316" s="46"/>
      <c r="AL316" s="46"/>
      <c r="AM316" s="46"/>
    </row>
    <row r="317" spans="1:39" ht="39.950000000000003" customHeight="1" x14ac:dyDescent="0.45">
      <c r="A317" s="140"/>
      <c r="B317" s="152"/>
      <c r="C317" s="67">
        <v>314</v>
      </c>
      <c r="D317" s="78" t="s">
        <v>857</v>
      </c>
      <c r="E317" s="107" t="s">
        <v>858</v>
      </c>
      <c r="F317" s="51" t="s">
        <v>35</v>
      </c>
      <c r="G317" s="51" t="s">
        <v>40</v>
      </c>
      <c r="H317" s="95">
        <v>10.7</v>
      </c>
      <c r="I317" s="32">
        <v>8</v>
      </c>
      <c r="J317" s="38">
        <f t="shared" si="8"/>
        <v>7</v>
      </c>
      <c r="K317" s="39" t="str">
        <f t="shared" si="9"/>
        <v>OK</v>
      </c>
      <c r="L317" s="128"/>
      <c r="M317" s="128"/>
      <c r="N317" s="128"/>
      <c r="O317" s="128"/>
      <c r="P317" s="128"/>
      <c r="Q317" s="128"/>
      <c r="R317" s="128"/>
      <c r="S317" s="128"/>
      <c r="T317" s="128"/>
      <c r="U317" s="128"/>
      <c r="V317" s="128"/>
      <c r="W317" s="128"/>
      <c r="X317" s="46"/>
      <c r="Y317" s="46"/>
      <c r="Z317" s="46"/>
      <c r="AA317" s="46"/>
      <c r="AB317" s="46"/>
      <c r="AC317" s="46"/>
      <c r="AD317" s="46"/>
      <c r="AE317" s="187"/>
      <c r="AF317" s="46"/>
      <c r="AG317" s="46"/>
      <c r="AH317" s="46"/>
      <c r="AI317" s="46"/>
      <c r="AJ317" s="132">
        <v>1</v>
      </c>
      <c r="AK317" s="132"/>
      <c r="AL317" s="46"/>
      <c r="AM317" s="46"/>
    </row>
    <row r="318" spans="1:39" ht="39.950000000000003" customHeight="1" x14ac:dyDescent="0.45">
      <c r="A318" s="140"/>
      <c r="B318" s="152"/>
      <c r="C318" s="67">
        <v>315</v>
      </c>
      <c r="D318" s="78" t="s">
        <v>859</v>
      </c>
      <c r="E318" s="107" t="s">
        <v>860</v>
      </c>
      <c r="F318" s="51" t="s">
        <v>35</v>
      </c>
      <c r="G318" s="51" t="s">
        <v>157</v>
      </c>
      <c r="H318" s="95">
        <v>8.1</v>
      </c>
      <c r="I318" s="32">
        <v>8</v>
      </c>
      <c r="J318" s="38">
        <f t="shared" si="8"/>
        <v>7</v>
      </c>
      <c r="K318" s="39" t="str">
        <f t="shared" si="9"/>
        <v>OK</v>
      </c>
      <c r="L318" s="128"/>
      <c r="M318" s="128"/>
      <c r="N318" s="128"/>
      <c r="O318" s="128"/>
      <c r="P318" s="128"/>
      <c r="Q318" s="128"/>
      <c r="R318" s="128"/>
      <c r="S318" s="128"/>
      <c r="T318" s="128"/>
      <c r="U318" s="128"/>
      <c r="V318" s="128"/>
      <c r="W318" s="128"/>
      <c r="X318" s="46"/>
      <c r="Y318" s="46"/>
      <c r="Z318" s="46"/>
      <c r="AA318" s="46"/>
      <c r="AB318" s="46"/>
      <c r="AC318" s="46"/>
      <c r="AD318" s="46"/>
      <c r="AE318" s="187"/>
      <c r="AF318" s="46"/>
      <c r="AG318" s="46"/>
      <c r="AH318" s="46"/>
      <c r="AI318" s="46"/>
      <c r="AJ318" s="132">
        <v>1</v>
      </c>
      <c r="AK318" s="132"/>
      <c r="AL318" s="46"/>
      <c r="AM318" s="46"/>
    </row>
    <row r="319" spans="1:39" ht="39.950000000000003" customHeight="1" x14ac:dyDescent="0.45">
      <c r="A319" s="140"/>
      <c r="B319" s="152"/>
      <c r="C319" s="67">
        <v>316</v>
      </c>
      <c r="D319" s="78" t="s">
        <v>861</v>
      </c>
      <c r="E319" s="107" t="s">
        <v>862</v>
      </c>
      <c r="F319" s="51" t="s">
        <v>35</v>
      </c>
      <c r="G319" s="51" t="s">
        <v>157</v>
      </c>
      <c r="H319" s="95">
        <v>14.42</v>
      </c>
      <c r="I319" s="32">
        <v>8</v>
      </c>
      <c r="J319" s="38">
        <f t="shared" si="8"/>
        <v>7</v>
      </c>
      <c r="K319" s="39" t="str">
        <f t="shared" si="9"/>
        <v>OK</v>
      </c>
      <c r="L319" s="128"/>
      <c r="M319" s="128"/>
      <c r="N319" s="128"/>
      <c r="O319" s="128"/>
      <c r="P319" s="128"/>
      <c r="Q319" s="128"/>
      <c r="R319" s="128"/>
      <c r="S319" s="128"/>
      <c r="T319" s="128"/>
      <c r="U319" s="128"/>
      <c r="V319" s="128"/>
      <c r="W319" s="128"/>
      <c r="X319" s="46"/>
      <c r="Y319" s="46"/>
      <c r="Z319" s="46"/>
      <c r="AA319" s="46"/>
      <c r="AB319" s="46"/>
      <c r="AC319" s="46"/>
      <c r="AD319" s="46"/>
      <c r="AE319" s="187"/>
      <c r="AF319" s="46"/>
      <c r="AG319" s="46"/>
      <c r="AH319" s="46"/>
      <c r="AI319" s="46"/>
      <c r="AJ319" s="132">
        <v>1</v>
      </c>
      <c r="AK319" s="132"/>
      <c r="AL319" s="46"/>
      <c r="AM319" s="46"/>
    </row>
    <row r="320" spans="1:39" ht="39.950000000000003" customHeight="1" x14ac:dyDescent="0.45">
      <c r="A320" s="140"/>
      <c r="B320" s="152"/>
      <c r="C320" s="67">
        <v>317</v>
      </c>
      <c r="D320" s="78" t="s">
        <v>863</v>
      </c>
      <c r="E320" s="107" t="s">
        <v>864</v>
      </c>
      <c r="F320" s="51" t="s">
        <v>35</v>
      </c>
      <c r="G320" s="51" t="s">
        <v>157</v>
      </c>
      <c r="H320" s="95">
        <v>14.58</v>
      </c>
      <c r="I320" s="32">
        <v>8</v>
      </c>
      <c r="J320" s="38">
        <f t="shared" si="8"/>
        <v>7</v>
      </c>
      <c r="K320" s="39" t="str">
        <f t="shared" si="9"/>
        <v>OK</v>
      </c>
      <c r="L320" s="128"/>
      <c r="M320" s="128"/>
      <c r="N320" s="128"/>
      <c r="O320" s="128"/>
      <c r="P320" s="128"/>
      <c r="Q320" s="128"/>
      <c r="R320" s="128"/>
      <c r="S320" s="128"/>
      <c r="T320" s="128"/>
      <c r="U320" s="128"/>
      <c r="V320" s="128"/>
      <c r="W320" s="128"/>
      <c r="X320" s="46"/>
      <c r="Y320" s="46"/>
      <c r="Z320" s="46"/>
      <c r="AA320" s="46"/>
      <c r="AB320" s="46"/>
      <c r="AC320" s="46"/>
      <c r="AD320" s="46"/>
      <c r="AE320" s="187"/>
      <c r="AF320" s="46"/>
      <c r="AG320" s="46"/>
      <c r="AH320" s="46"/>
      <c r="AI320" s="46"/>
      <c r="AJ320" s="132">
        <v>1</v>
      </c>
      <c r="AK320" s="132"/>
      <c r="AL320" s="46"/>
      <c r="AM320" s="46"/>
    </row>
    <row r="321" spans="1:39" ht="39.950000000000003" customHeight="1" x14ac:dyDescent="0.45">
      <c r="A321" s="140"/>
      <c r="B321" s="152"/>
      <c r="C321" s="67">
        <v>318</v>
      </c>
      <c r="D321" s="78" t="s">
        <v>865</v>
      </c>
      <c r="E321" s="107" t="s">
        <v>851</v>
      </c>
      <c r="F321" s="51" t="s">
        <v>35</v>
      </c>
      <c r="G321" s="51" t="s">
        <v>157</v>
      </c>
      <c r="H321" s="95">
        <v>9.33</v>
      </c>
      <c r="I321" s="32">
        <v>8</v>
      </c>
      <c r="J321" s="38">
        <f t="shared" si="8"/>
        <v>7</v>
      </c>
      <c r="K321" s="39" t="str">
        <f t="shared" si="9"/>
        <v>OK</v>
      </c>
      <c r="L321" s="128"/>
      <c r="M321" s="128"/>
      <c r="N321" s="128"/>
      <c r="O321" s="128"/>
      <c r="P321" s="128"/>
      <c r="Q321" s="128"/>
      <c r="R321" s="128"/>
      <c r="S321" s="128"/>
      <c r="T321" s="128"/>
      <c r="U321" s="128"/>
      <c r="V321" s="128"/>
      <c r="W321" s="128"/>
      <c r="X321" s="46"/>
      <c r="Y321" s="46"/>
      <c r="Z321" s="46"/>
      <c r="AA321" s="46"/>
      <c r="AB321" s="46"/>
      <c r="AC321" s="46"/>
      <c r="AD321" s="46"/>
      <c r="AE321" s="187"/>
      <c r="AF321" s="46"/>
      <c r="AG321" s="46"/>
      <c r="AH321" s="46"/>
      <c r="AI321" s="46"/>
      <c r="AJ321" s="132">
        <v>1</v>
      </c>
      <c r="AK321" s="132"/>
      <c r="AL321" s="46"/>
      <c r="AM321" s="46"/>
    </row>
    <row r="322" spans="1:39" ht="39.950000000000003" customHeight="1" x14ac:dyDescent="0.45">
      <c r="A322" s="140"/>
      <c r="B322" s="152"/>
      <c r="C322" s="67">
        <v>319</v>
      </c>
      <c r="D322" s="78" t="s">
        <v>866</v>
      </c>
      <c r="E322" s="107" t="s">
        <v>867</v>
      </c>
      <c r="F322" s="51" t="s">
        <v>35</v>
      </c>
      <c r="G322" s="51" t="s">
        <v>157</v>
      </c>
      <c r="H322" s="95">
        <v>7.59</v>
      </c>
      <c r="I322" s="32">
        <v>8</v>
      </c>
      <c r="J322" s="38">
        <f t="shared" si="8"/>
        <v>7</v>
      </c>
      <c r="K322" s="39" t="str">
        <f t="shared" si="9"/>
        <v>OK</v>
      </c>
      <c r="L322" s="128"/>
      <c r="M322" s="128"/>
      <c r="N322" s="128"/>
      <c r="O322" s="128"/>
      <c r="P322" s="128"/>
      <c r="Q322" s="128"/>
      <c r="R322" s="128"/>
      <c r="S322" s="128"/>
      <c r="T322" s="128"/>
      <c r="U322" s="128"/>
      <c r="V322" s="128"/>
      <c r="W322" s="128"/>
      <c r="X322" s="46"/>
      <c r="Y322" s="46"/>
      <c r="Z322" s="46"/>
      <c r="AA322" s="46"/>
      <c r="AB322" s="46"/>
      <c r="AC322" s="46"/>
      <c r="AD322" s="46"/>
      <c r="AE322" s="187"/>
      <c r="AF322" s="46"/>
      <c r="AG322" s="46"/>
      <c r="AH322" s="46"/>
      <c r="AI322" s="46"/>
      <c r="AJ322" s="132">
        <v>1</v>
      </c>
      <c r="AK322" s="132"/>
      <c r="AL322" s="46"/>
      <c r="AM322" s="46"/>
    </row>
    <row r="323" spans="1:39" ht="39.950000000000003" customHeight="1" x14ac:dyDescent="0.45">
      <c r="A323" s="140"/>
      <c r="B323" s="152"/>
      <c r="C323" s="67">
        <v>320</v>
      </c>
      <c r="D323" s="78" t="s">
        <v>868</v>
      </c>
      <c r="E323" s="107" t="s">
        <v>869</v>
      </c>
      <c r="F323" s="51" t="s">
        <v>35</v>
      </c>
      <c r="G323" s="51" t="s">
        <v>157</v>
      </c>
      <c r="H323" s="95">
        <v>8.3000000000000007</v>
      </c>
      <c r="I323" s="32">
        <v>8</v>
      </c>
      <c r="J323" s="38">
        <f t="shared" si="8"/>
        <v>7</v>
      </c>
      <c r="K323" s="39" t="str">
        <f t="shared" si="9"/>
        <v>OK</v>
      </c>
      <c r="L323" s="128"/>
      <c r="M323" s="128"/>
      <c r="N323" s="128"/>
      <c r="O323" s="128"/>
      <c r="P323" s="128"/>
      <c r="Q323" s="128"/>
      <c r="R323" s="128"/>
      <c r="S323" s="128"/>
      <c r="T323" s="128"/>
      <c r="U323" s="128"/>
      <c r="V323" s="128"/>
      <c r="W323" s="128"/>
      <c r="X323" s="46"/>
      <c r="Y323" s="46"/>
      <c r="Z323" s="46"/>
      <c r="AA323" s="46"/>
      <c r="AB323" s="46"/>
      <c r="AC323" s="46"/>
      <c r="AD323" s="46"/>
      <c r="AE323" s="187"/>
      <c r="AF323" s="46"/>
      <c r="AG323" s="46"/>
      <c r="AH323" s="46"/>
      <c r="AI323" s="46"/>
      <c r="AJ323" s="132">
        <v>1</v>
      </c>
      <c r="AK323" s="132"/>
      <c r="AL323" s="46"/>
      <c r="AM323" s="46"/>
    </row>
    <row r="324" spans="1:39" ht="39.950000000000003" customHeight="1" x14ac:dyDescent="0.45">
      <c r="A324" s="140"/>
      <c r="B324" s="152"/>
      <c r="C324" s="67">
        <v>321</v>
      </c>
      <c r="D324" s="78" t="s">
        <v>870</v>
      </c>
      <c r="E324" s="107" t="s">
        <v>871</v>
      </c>
      <c r="F324" s="51" t="s">
        <v>35</v>
      </c>
      <c r="G324" s="51" t="s">
        <v>157</v>
      </c>
      <c r="H324" s="95">
        <v>9.2899999999999991</v>
      </c>
      <c r="I324" s="32">
        <v>8</v>
      </c>
      <c r="J324" s="38">
        <f t="shared" si="8"/>
        <v>7</v>
      </c>
      <c r="K324" s="39" t="str">
        <f t="shared" si="9"/>
        <v>OK</v>
      </c>
      <c r="L324" s="128"/>
      <c r="M324" s="128"/>
      <c r="N324" s="128"/>
      <c r="O324" s="128"/>
      <c r="P324" s="128"/>
      <c r="Q324" s="128"/>
      <c r="R324" s="128"/>
      <c r="S324" s="128"/>
      <c r="T324" s="128"/>
      <c r="U324" s="128"/>
      <c r="V324" s="128"/>
      <c r="W324" s="128"/>
      <c r="X324" s="46"/>
      <c r="Y324" s="46"/>
      <c r="Z324" s="46"/>
      <c r="AA324" s="46"/>
      <c r="AB324" s="46"/>
      <c r="AC324" s="46"/>
      <c r="AD324" s="46"/>
      <c r="AE324" s="187"/>
      <c r="AF324" s="46"/>
      <c r="AG324" s="46"/>
      <c r="AH324" s="46"/>
      <c r="AI324" s="46"/>
      <c r="AJ324" s="132">
        <v>1</v>
      </c>
      <c r="AK324" s="132"/>
      <c r="AL324" s="46"/>
      <c r="AM324" s="46"/>
    </row>
    <row r="325" spans="1:39" ht="39.950000000000003" customHeight="1" x14ac:dyDescent="0.45">
      <c r="A325" s="140"/>
      <c r="B325" s="152"/>
      <c r="C325" s="67">
        <v>322</v>
      </c>
      <c r="D325" s="78" t="s">
        <v>872</v>
      </c>
      <c r="E325" s="107" t="s">
        <v>873</v>
      </c>
      <c r="F325" s="51" t="s">
        <v>35</v>
      </c>
      <c r="G325" s="51" t="s">
        <v>157</v>
      </c>
      <c r="H325" s="95">
        <v>13.6</v>
      </c>
      <c r="I325" s="32">
        <v>8</v>
      </c>
      <c r="J325" s="38">
        <f t="shared" ref="J325:J388" si="10">I325-(SUM(L325:AM325))</f>
        <v>7</v>
      </c>
      <c r="K325" s="39" t="str">
        <f t="shared" ref="K325:K388" si="11">IF(J325&lt;0,"ATENÇÃO","OK")</f>
        <v>OK</v>
      </c>
      <c r="L325" s="128"/>
      <c r="M325" s="128"/>
      <c r="N325" s="128"/>
      <c r="O325" s="128"/>
      <c r="P325" s="128"/>
      <c r="Q325" s="128"/>
      <c r="R325" s="128"/>
      <c r="S325" s="128"/>
      <c r="T325" s="128"/>
      <c r="U325" s="128"/>
      <c r="V325" s="128"/>
      <c r="W325" s="128"/>
      <c r="X325" s="46"/>
      <c r="Y325" s="46"/>
      <c r="Z325" s="46"/>
      <c r="AA325" s="46"/>
      <c r="AB325" s="46"/>
      <c r="AC325" s="46"/>
      <c r="AD325" s="46"/>
      <c r="AE325" s="187"/>
      <c r="AF325" s="46"/>
      <c r="AG325" s="46"/>
      <c r="AH325" s="46"/>
      <c r="AI325" s="46"/>
      <c r="AJ325" s="132">
        <v>1</v>
      </c>
      <c r="AK325" s="132"/>
      <c r="AL325" s="46"/>
      <c r="AM325" s="46"/>
    </row>
    <row r="326" spans="1:39" ht="39.950000000000003" customHeight="1" x14ac:dyDescent="0.45">
      <c r="A326" s="140"/>
      <c r="B326" s="152"/>
      <c r="C326" s="67">
        <v>323</v>
      </c>
      <c r="D326" s="78" t="s">
        <v>874</v>
      </c>
      <c r="E326" s="107" t="s">
        <v>875</v>
      </c>
      <c r="F326" s="51" t="s">
        <v>35</v>
      </c>
      <c r="G326" s="51" t="s">
        <v>157</v>
      </c>
      <c r="H326" s="95">
        <v>14.05</v>
      </c>
      <c r="I326" s="32">
        <v>8</v>
      </c>
      <c r="J326" s="38">
        <f t="shared" si="10"/>
        <v>7</v>
      </c>
      <c r="K326" s="39" t="str">
        <f t="shared" si="11"/>
        <v>OK</v>
      </c>
      <c r="L326" s="128"/>
      <c r="M326" s="128"/>
      <c r="N326" s="128"/>
      <c r="O326" s="128"/>
      <c r="P326" s="128"/>
      <c r="Q326" s="128"/>
      <c r="R326" s="128"/>
      <c r="S326" s="128"/>
      <c r="T326" s="128"/>
      <c r="U326" s="128"/>
      <c r="V326" s="128"/>
      <c r="W326" s="128"/>
      <c r="X326" s="46"/>
      <c r="Y326" s="46"/>
      <c r="Z326" s="46"/>
      <c r="AA326" s="46"/>
      <c r="AB326" s="46"/>
      <c r="AC326" s="46"/>
      <c r="AD326" s="46"/>
      <c r="AE326" s="187"/>
      <c r="AF326" s="46"/>
      <c r="AG326" s="46"/>
      <c r="AH326" s="46"/>
      <c r="AI326" s="46"/>
      <c r="AJ326" s="132">
        <v>1</v>
      </c>
      <c r="AK326" s="132"/>
      <c r="AL326" s="46"/>
      <c r="AM326" s="46"/>
    </row>
    <row r="327" spans="1:39" ht="39.950000000000003" customHeight="1" x14ac:dyDescent="0.45">
      <c r="A327" s="140"/>
      <c r="B327" s="152"/>
      <c r="C327" s="67">
        <v>324</v>
      </c>
      <c r="D327" s="78" t="s">
        <v>876</v>
      </c>
      <c r="E327" s="107" t="s">
        <v>877</v>
      </c>
      <c r="F327" s="51" t="s">
        <v>35</v>
      </c>
      <c r="G327" s="51" t="s">
        <v>157</v>
      </c>
      <c r="H327" s="95">
        <v>7.39</v>
      </c>
      <c r="I327" s="32">
        <v>8</v>
      </c>
      <c r="J327" s="38">
        <f t="shared" si="10"/>
        <v>6</v>
      </c>
      <c r="K327" s="39" t="str">
        <f t="shared" si="11"/>
        <v>OK</v>
      </c>
      <c r="L327" s="128"/>
      <c r="M327" s="128"/>
      <c r="N327" s="128"/>
      <c r="O327" s="128"/>
      <c r="P327" s="128"/>
      <c r="Q327" s="128"/>
      <c r="R327" s="128"/>
      <c r="S327" s="128"/>
      <c r="T327" s="128"/>
      <c r="U327" s="128"/>
      <c r="V327" s="128"/>
      <c r="W327" s="128"/>
      <c r="X327" s="46"/>
      <c r="Y327" s="46"/>
      <c r="Z327" s="46"/>
      <c r="AA327" s="46"/>
      <c r="AB327" s="46"/>
      <c r="AC327" s="46"/>
      <c r="AD327" s="46"/>
      <c r="AE327" s="187">
        <v>1</v>
      </c>
      <c r="AF327" s="46"/>
      <c r="AG327" s="46"/>
      <c r="AH327" s="46"/>
      <c r="AI327" s="46"/>
      <c r="AJ327" s="132">
        <v>1</v>
      </c>
      <c r="AK327" s="132"/>
      <c r="AL327" s="46"/>
      <c r="AM327" s="46"/>
    </row>
    <row r="328" spans="1:39" ht="39.950000000000003" customHeight="1" x14ac:dyDescent="0.45">
      <c r="A328" s="140"/>
      <c r="B328" s="152"/>
      <c r="C328" s="67">
        <v>325</v>
      </c>
      <c r="D328" s="78" t="s">
        <v>878</v>
      </c>
      <c r="E328" s="107" t="s">
        <v>879</v>
      </c>
      <c r="F328" s="51" t="s">
        <v>35</v>
      </c>
      <c r="G328" s="51" t="s">
        <v>157</v>
      </c>
      <c r="H328" s="95">
        <v>7.42</v>
      </c>
      <c r="I328" s="32">
        <v>8</v>
      </c>
      <c r="J328" s="38">
        <f t="shared" si="10"/>
        <v>5</v>
      </c>
      <c r="K328" s="39" t="str">
        <f t="shared" si="11"/>
        <v>OK</v>
      </c>
      <c r="L328" s="128"/>
      <c r="M328" s="128"/>
      <c r="N328" s="128"/>
      <c r="O328" s="128"/>
      <c r="P328" s="128"/>
      <c r="Q328" s="128"/>
      <c r="R328" s="128"/>
      <c r="S328" s="128"/>
      <c r="T328" s="128"/>
      <c r="U328" s="128"/>
      <c r="V328" s="128"/>
      <c r="W328" s="128"/>
      <c r="X328" s="46"/>
      <c r="Y328" s="46"/>
      <c r="Z328" s="46"/>
      <c r="AA328" s="46"/>
      <c r="AB328" s="46"/>
      <c r="AC328" s="46"/>
      <c r="AD328" s="46"/>
      <c r="AE328" s="187">
        <v>1</v>
      </c>
      <c r="AF328" s="46"/>
      <c r="AG328" s="46"/>
      <c r="AH328" s="46"/>
      <c r="AI328" s="46"/>
      <c r="AJ328" s="132">
        <v>2</v>
      </c>
      <c r="AK328" s="132"/>
      <c r="AL328" s="46"/>
      <c r="AM328" s="46"/>
    </row>
    <row r="329" spans="1:39" ht="39.950000000000003" customHeight="1" x14ac:dyDescent="0.45">
      <c r="A329" s="140"/>
      <c r="B329" s="152"/>
      <c r="C329" s="67">
        <v>326</v>
      </c>
      <c r="D329" s="78" t="s">
        <v>880</v>
      </c>
      <c r="E329" s="107" t="s">
        <v>881</v>
      </c>
      <c r="F329" s="51" t="s">
        <v>35</v>
      </c>
      <c r="G329" s="51" t="s">
        <v>157</v>
      </c>
      <c r="H329" s="95">
        <v>10.09</v>
      </c>
      <c r="I329" s="32">
        <v>5</v>
      </c>
      <c r="J329" s="38">
        <f t="shared" si="10"/>
        <v>4</v>
      </c>
      <c r="K329" s="39" t="str">
        <f t="shared" si="11"/>
        <v>OK</v>
      </c>
      <c r="L329" s="128"/>
      <c r="M329" s="128"/>
      <c r="N329" s="128"/>
      <c r="O329" s="128"/>
      <c r="P329" s="128"/>
      <c r="Q329" s="128"/>
      <c r="R329" s="128"/>
      <c r="S329" s="128"/>
      <c r="T329" s="128"/>
      <c r="U329" s="128"/>
      <c r="V329" s="128"/>
      <c r="W329" s="128"/>
      <c r="X329" s="46"/>
      <c r="Y329" s="46"/>
      <c r="Z329" s="46"/>
      <c r="AA329" s="46"/>
      <c r="AB329" s="46"/>
      <c r="AC329" s="46"/>
      <c r="AD329" s="46"/>
      <c r="AE329" s="187">
        <v>1</v>
      </c>
      <c r="AF329" s="46"/>
      <c r="AG329" s="46"/>
      <c r="AH329" s="46"/>
      <c r="AI329" s="46"/>
      <c r="AJ329" s="46"/>
      <c r="AK329" s="46"/>
      <c r="AL329" s="46"/>
      <c r="AM329" s="46"/>
    </row>
    <row r="330" spans="1:39" ht="39.950000000000003" customHeight="1" x14ac:dyDescent="0.45">
      <c r="A330" s="140"/>
      <c r="B330" s="152"/>
      <c r="C330" s="67">
        <v>327</v>
      </c>
      <c r="D330" s="78" t="s">
        <v>882</v>
      </c>
      <c r="E330" s="107" t="s">
        <v>883</v>
      </c>
      <c r="F330" s="51" t="s">
        <v>35</v>
      </c>
      <c r="G330" s="51" t="s">
        <v>157</v>
      </c>
      <c r="H330" s="95">
        <v>10.02</v>
      </c>
      <c r="I330" s="32">
        <v>5</v>
      </c>
      <c r="J330" s="38">
        <f t="shared" si="10"/>
        <v>5</v>
      </c>
      <c r="K330" s="39" t="str">
        <f t="shared" si="11"/>
        <v>OK</v>
      </c>
      <c r="L330" s="128"/>
      <c r="M330" s="128"/>
      <c r="N330" s="128"/>
      <c r="O330" s="128"/>
      <c r="P330" s="128"/>
      <c r="Q330" s="128"/>
      <c r="R330" s="128"/>
      <c r="S330" s="128"/>
      <c r="T330" s="128"/>
      <c r="U330" s="128"/>
      <c r="V330" s="128"/>
      <c r="W330" s="128"/>
      <c r="X330" s="46"/>
      <c r="Y330" s="46"/>
      <c r="Z330" s="46"/>
      <c r="AA330" s="46"/>
      <c r="AB330" s="46"/>
      <c r="AC330" s="46"/>
      <c r="AD330" s="46"/>
      <c r="AE330" s="187"/>
      <c r="AF330" s="46"/>
      <c r="AG330" s="46"/>
      <c r="AH330" s="46"/>
      <c r="AI330" s="46"/>
      <c r="AJ330" s="46"/>
      <c r="AK330" s="46"/>
      <c r="AL330" s="46"/>
      <c r="AM330" s="46"/>
    </row>
    <row r="331" spans="1:39" ht="39.950000000000003" customHeight="1" x14ac:dyDescent="0.45">
      <c r="A331" s="140"/>
      <c r="B331" s="152"/>
      <c r="C331" s="67">
        <v>328</v>
      </c>
      <c r="D331" s="78" t="s">
        <v>884</v>
      </c>
      <c r="E331" s="107" t="s">
        <v>885</v>
      </c>
      <c r="F331" s="51" t="s">
        <v>35</v>
      </c>
      <c r="G331" s="51" t="s">
        <v>157</v>
      </c>
      <c r="H331" s="95">
        <v>9.7200000000000006</v>
      </c>
      <c r="I331" s="32">
        <v>5</v>
      </c>
      <c r="J331" s="38">
        <f t="shared" si="10"/>
        <v>5</v>
      </c>
      <c r="K331" s="39" t="str">
        <f t="shared" si="11"/>
        <v>OK</v>
      </c>
      <c r="L331" s="128"/>
      <c r="M331" s="128"/>
      <c r="N331" s="128"/>
      <c r="O331" s="128"/>
      <c r="P331" s="128"/>
      <c r="Q331" s="128"/>
      <c r="R331" s="128"/>
      <c r="S331" s="128"/>
      <c r="T331" s="128"/>
      <c r="U331" s="128"/>
      <c r="V331" s="128"/>
      <c r="W331" s="128"/>
      <c r="X331" s="46"/>
      <c r="Y331" s="46"/>
      <c r="Z331" s="46"/>
      <c r="AA331" s="46"/>
      <c r="AB331" s="46"/>
      <c r="AC331" s="46"/>
      <c r="AD331" s="46"/>
      <c r="AE331" s="187"/>
      <c r="AF331" s="46"/>
      <c r="AG331" s="46"/>
      <c r="AH331" s="46"/>
      <c r="AI331" s="46"/>
      <c r="AJ331" s="46"/>
      <c r="AK331" s="46"/>
      <c r="AL331" s="46"/>
      <c r="AM331" s="46"/>
    </row>
    <row r="332" spans="1:39" ht="39.950000000000003" customHeight="1" x14ac:dyDescent="0.45">
      <c r="A332" s="140"/>
      <c r="B332" s="152"/>
      <c r="C332" s="67">
        <v>329</v>
      </c>
      <c r="D332" s="78" t="s">
        <v>886</v>
      </c>
      <c r="E332" s="107" t="s">
        <v>887</v>
      </c>
      <c r="F332" s="51" t="s">
        <v>35</v>
      </c>
      <c r="G332" s="51" t="s">
        <v>157</v>
      </c>
      <c r="H332" s="95">
        <v>10.5</v>
      </c>
      <c r="I332" s="32">
        <v>5</v>
      </c>
      <c r="J332" s="38">
        <f t="shared" si="10"/>
        <v>4</v>
      </c>
      <c r="K332" s="39" t="str">
        <f t="shared" si="11"/>
        <v>OK</v>
      </c>
      <c r="L332" s="128"/>
      <c r="M332" s="128"/>
      <c r="N332" s="128"/>
      <c r="O332" s="128"/>
      <c r="P332" s="128"/>
      <c r="Q332" s="128"/>
      <c r="R332" s="128"/>
      <c r="S332" s="128"/>
      <c r="T332" s="128"/>
      <c r="U332" s="128"/>
      <c r="V332" s="128"/>
      <c r="W332" s="128"/>
      <c r="X332" s="46"/>
      <c r="Y332" s="46"/>
      <c r="Z332" s="46"/>
      <c r="AA332" s="46"/>
      <c r="AB332" s="46"/>
      <c r="AC332" s="46"/>
      <c r="AD332" s="46"/>
      <c r="AE332" s="187">
        <v>1</v>
      </c>
      <c r="AF332" s="46"/>
      <c r="AG332" s="46"/>
      <c r="AH332" s="46"/>
      <c r="AI332" s="46"/>
      <c r="AJ332" s="46"/>
      <c r="AK332" s="46"/>
      <c r="AL332" s="46"/>
      <c r="AM332" s="46"/>
    </row>
    <row r="333" spans="1:39" ht="39.950000000000003" customHeight="1" x14ac:dyDescent="0.45">
      <c r="A333" s="140"/>
      <c r="B333" s="152"/>
      <c r="C333" s="67">
        <v>330</v>
      </c>
      <c r="D333" s="78" t="s">
        <v>888</v>
      </c>
      <c r="E333" s="107" t="s">
        <v>889</v>
      </c>
      <c r="F333" s="51" t="s">
        <v>35</v>
      </c>
      <c r="G333" s="51" t="s">
        <v>157</v>
      </c>
      <c r="H333" s="95">
        <v>10.69</v>
      </c>
      <c r="I333" s="32">
        <v>5</v>
      </c>
      <c r="J333" s="38">
        <f t="shared" si="10"/>
        <v>4</v>
      </c>
      <c r="K333" s="39" t="str">
        <f t="shared" si="11"/>
        <v>OK</v>
      </c>
      <c r="L333" s="128"/>
      <c r="M333" s="128"/>
      <c r="N333" s="128"/>
      <c r="O333" s="128"/>
      <c r="P333" s="128"/>
      <c r="Q333" s="128"/>
      <c r="R333" s="128"/>
      <c r="S333" s="128"/>
      <c r="T333" s="128"/>
      <c r="U333" s="128"/>
      <c r="V333" s="128"/>
      <c r="W333" s="128"/>
      <c r="X333" s="46"/>
      <c r="Y333" s="46"/>
      <c r="Z333" s="46"/>
      <c r="AA333" s="46"/>
      <c r="AB333" s="46"/>
      <c r="AC333" s="46"/>
      <c r="AD333" s="46"/>
      <c r="AE333" s="187">
        <v>1</v>
      </c>
      <c r="AF333" s="46"/>
      <c r="AG333" s="46"/>
      <c r="AH333" s="46"/>
      <c r="AI333" s="46"/>
      <c r="AJ333" s="46"/>
      <c r="AK333" s="46"/>
      <c r="AL333" s="46"/>
      <c r="AM333" s="46"/>
    </row>
    <row r="334" spans="1:39" ht="39.950000000000003" customHeight="1" x14ac:dyDescent="0.45">
      <c r="A334" s="140"/>
      <c r="B334" s="152"/>
      <c r="C334" s="67">
        <v>331</v>
      </c>
      <c r="D334" s="78" t="s">
        <v>890</v>
      </c>
      <c r="E334" s="107" t="s">
        <v>891</v>
      </c>
      <c r="F334" s="51" t="s">
        <v>35</v>
      </c>
      <c r="G334" s="51" t="s">
        <v>157</v>
      </c>
      <c r="H334" s="95">
        <v>42.99</v>
      </c>
      <c r="I334" s="32">
        <v>3</v>
      </c>
      <c r="J334" s="38">
        <f t="shared" si="10"/>
        <v>2</v>
      </c>
      <c r="K334" s="39" t="str">
        <f t="shared" si="11"/>
        <v>OK</v>
      </c>
      <c r="L334" s="128"/>
      <c r="M334" s="128"/>
      <c r="N334" s="128"/>
      <c r="O334" s="128"/>
      <c r="P334" s="128"/>
      <c r="Q334" s="128"/>
      <c r="R334" s="128"/>
      <c r="S334" s="128"/>
      <c r="T334" s="128"/>
      <c r="U334" s="128"/>
      <c r="V334" s="128"/>
      <c r="W334" s="128"/>
      <c r="X334" s="46"/>
      <c r="Y334" s="46"/>
      <c r="Z334" s="46"/>
      <c r="AA334" s="46"/>
      <c r="AB334" s="46"/>
      <c r="AC334" s="46"/>
      <c r="AD334" s="46"/>
      <c r="AE334" s="187">
        <v>1</v>
      </c>
      <c r="AF334" s="46"/>
      <c r="AG334" s="46"/>
      <c r="AH334" s="46"/>
      <c r="AI334" s="46"/>
      <c r="AJ334" s="46"/>
      <c r="AK334" s="46"/>
      <c r="AL334" s="46"/>
      <c r="AM334" s="46"/>
    </row>
    <row r="335" spans="1:39" ht="39.950000000000003" customHeight="1" x14ac:dyDescent="0.45">
      <c r="A335" s="140"/>
      <c r="B335" s="152"/>
      <c r="C335" s="67">
        <v>332</v>
      </c>
      <c r="D335" s="78" t="s">
        <v>892</v>
      </c>
      <c r="E335" s="107" t="s">
        <v>849</v>
      </c>
      <c r="F335" s="51" t="s">
        <v>35</v>
      </c>
      <c r="G335" s="51" t="s">
        <v>157</v>
      </c>
      <c r="H335" s="95">
        <v>45.02</v>
      </c>
      <c r="I335" s="32">
        <v>3</v>
      </c>
      <c r="J335" s="38">
        <f t="shared" si="10"/>
        <v>2</v>
      </c>
      <c r="K335" s="39" t="str">
        <f t="shared" si="11"/>
        <v>OK</v>
      </c>
      <c r="L335" s="128"/>
      <c r="M335" s="128"/>
      <c r="N335" s="128"/>
      <c r="O335" s="128"/>
      <c r="P335" s="128"/>
      <c r="Q335" s="128"/>
      <c r="R335" s="128"/>
      <c r="S335" s="128"/>
      <c r="T335" s="128"/>
      <c r="U335" s="128"/>
      <c r="V335" s="128"/>
      <c r="W335" s="128"/>
      <c r="X335" s="46"/>
      <c r="Y335" s="46"/>
      <c r="Z335" s="46"/>
      <c r="AA335" s="46"/>
      <c r="AB335" s="46"/>
      <c r="AC335" s="46"/>
      <c r="AD335" s="46"/>
      <c r="AE335" s="187">
        <v>1</v>
      </c>
      <c r="AF335" s="46"/>
      <c r="AG335" s="46"/>
      <c r="AH335" s="46"/>
      <c r="AI335" s="46"/>
      <c r="AJ335" s="46"/>
      <c r="AK335" s="46"/>
      <c r="AL335" s="46"/>
      <c r="AM335" s="46"/>
    </row>
    <row r="336" spans="1:39" ht="39.950000000000003" customHeight="1" x14ac:dyDescent="0.45">
      <c r="A336" s="140"/>
      <c r="B336" s="152"/>
      <c r="C336" s="67">
        <v>333</v>
      </c>
      <c r="D336" s="78" t="s">
        <v>893</v>
      </c>
      <c r="E336" s="107" t="s">
        <v>894</v>
      </c>
      <c r="F336" s="51" t="s">
        <v>35</v>
      </c>
      <c r="G336" s="51" t="s">
        <v>157</v>
      </c>
      <c r="H336" s="95">
        <v>31.05</v>
      </c>
      <c r="I336" s="32">
        <v>4</v>
      </c>
      <c r="J336" s="38">
        <f t="shared" si="10"/>
        <v>3</v>
      </c>
      <c r="K336" s="39" t="str">
        <f t="shared" si="11"/>
        <v>OK</v>
      </c>
      <c r="L336" s="128"/>
      <c r="M336" s="128"/>
      <c r="N336" s="128"/>
      <c r="O336" s="128"/>
      <c r="P336" s="128"/>
      <c r="Q336" s="128">
        <v>1</v>
      </c>
      <c r="R336" s="128"/>
      <c r="S336" s="128"/>
      <c r="T336" s="128"/>
      <c r="U336" s="128"/>
      <c r="V336" s="128"/>
      <c r="W336" s="128"/>
      <c r="X336" s="46"/>
      <c r="Y336" s="46"/>
      <c r="Z336" s="46"/>
      <c r="AA336" s="46"/>
      <c r="AB336" s="46"/>
      <c r="AC336" s="46"/>
      <c r="AD336" s="46"/>
      <c r="AE336" s="187"/>
      <c r="AF336" s="46"/>
      <c r="AG336" s="46"/>
      <c r="AH336" s="46"/>
      <c r="AI336" s="46"/>
      <c r="AJ336" s="46"/>
      <c r="AK336" s="46"/>
      <c r="AL336" s="46"/>
      <c r="AM336" s="46"/>
    </row>
    <row r="337" spans="1:39" ht="39.950000000000003" customHeight="1" x14ac:dyDescent="0.45">
      <c r="A337" s="140"/>
      <c r="B337" s="152"/>
      <c r="C337" s="67">
        <v>334</v>
      </c>
      <c r="D337" s="78" t="s">
        <v>895</v>
      </c>
      <c r="E337" s="107" t="s">
        <v>842</v>
      </c>
      <c r="F337" s="51" t="s">
        <v>35</v>
      </c>
      <c r="G337" s="51" t="s">
        <v>157</v>
      </c>
      <c r="H337" s="95">
        <v>23.69</v>
      </c>
      <c r="I337" s="32">
        <v>3</v>
      </c>
      <c r="J337" s="38">
        <f t="shared" si="10"/>
        <v>3</v>
      </c>
      <c r="K337" s="39" t="str">
        <f t="shared" si="11"/>
        <v>OK</v>
      </c>
      <c r="L337" s="128"/>
      <c r="M337" s="128"/>
      <c r="N337" s="128"/>
      <c r="O337" s="128"/>
      <c r="P337" s="128"/>
      <c r="Q337" s="128"/>
      <c r="R337" s="128"/>
      <c r="S337" s="128"/>
      <c r="T337" s="128"/>
      <c r="U337" s="128"/>
      <c r="V337" s="128"/>
      <c r="W337" s="128"/>
      <c r="X337" s="46"/>
      <c r="Y337" s="46"/>
      <c r="Z337" s="46"/>
      <c r="AA337" s="46"/>
      <c r="AB337" s="46"/>
      <c r="AC337" s="46"/>
      <c r="AD337" s="46"/>
      <c r="AE337" s="187"/>
      <c r="AF337" s="46"/>
      <c r="AG337" s="46"/>
      <c r="AH337" s="46"/>
      <c r="AI337" s="46"/>
      <c r="AJ337" s="46"/>
      <c r="AK337" s="46"/>
      <c r="AL337" s="46"/>
      <c r="AM337" s="46"/>
    </row>
    <row r="338" spans="1:39" ht="39.950000000000003" customHeight="1" x14ac:dyDescent="0.45">
      <c r="A338" s="140"/>
      <c r="B338" s="152"/>
      <c r="C338" s="67">
        <v>335</v>
      </c>
      <c r="D338" s="78" t="s">
        <v>896</v>
      </c>
      <c r="E338" s="107" t="s">
        <v>897</v>
      </c>
      <c r="F338" s="51" t="s">
        <v>35</v>
      </c>
      <c r="G338" s="51" t="s">
        <v>157</v>
      </c>
      <c r="H338" s="95">
        <v>30.41</v>
      </c>
      <c r="I338" s="32">
        <v>4</v>
      </c>
      <c r="J338" s="38">
        <f t="shared" si="10"/>
        <v>4</v>
      </c>
      <c r="K338" s="39" t="str">
        <f t="shared" si="11"/>
        <v>OK</v>
      </c>
      <c r="L338" s="128"/>
      <c r="M338" s="128"/>
      <c r="N338" s="128"/>
      <c r="O338" s="128"/>
      <c r="P338" s="128"/>
      <c r="Q338" s="128"/>
      <c r="R338" s="128"/>
      <c r="S338" s="128"/>
      <c r="T338" s="128"/>
      <c r="U338" s="128"/>
      <c r="V338" s="128"/>
      <c r="W338" s="128"/>
      <c r="X338" s="46"/>
      <c r="Y338" s="46"/>
      <c r="Z338" s="46"/>
      <c r="AA338" s="46"/>
      <c r="AB338" s="46"/>
      <c r="AC338" s="46"/>
      <c r="AD338" s="46"/>
      <c r="AE338" s="187"/>
      <c r="AF338" s="46"/>
      <c r="AG338" s="46"/>
      <c r="AH338" s="46"/>
      <c r="AI338" s="46"/>
      <c r="AJ338" s="46"/>
      <c r="AK338" s="46"/>
      <c r="AL338" s="46"/>
      <c r="AM338" s="46"/>
    </row>
    <row r="339" spans="1:39" ht="39.950000000000003" customHeight="1" x14ac:dyDescent="0.45">
      <c r="A339" s="140"/>
      <c r="B339" s="152"/>
      <c r="C339" s="67">
        <v>336</v>
      </c>
      <c r="D339" s="78" t="s">
        <v>898</v>
      </c>
      <c r="E339" s="107" t="s">
        <v>899</v>
      </c>
      <c r="F339" s="51" t="s">
        <v>35</v>
      </c>
      <c r="G339" s="51" t="s">
        <v>157</v>
      </c>
      <c r="H339" s="95">
        <v>56.71</v>
      </c>
      <c r="I339" s="32">
        <v>3</v>
      </c>
      <c r="J339" s="38">
        <f t="shared" si="10"/>
        <v>2</v>
      </c>
      <c r="K339" s="39" t="str">
        <f t="shared" si="11"/>
        <v>OK</v>
      </c>
      <c r="L339" s="128"/>
      <c r="M339" s="128"/>
      <c r="N339" s="128"/>
      <c r="O339" s="128"/>
      <c r="P339" s="128"/>
      <c r="Q339" s="128"/>
      <c r="R339" s="128"/>
      <c r="S339" s="128"/>
      <c r="T339" s="128"/>
      <c r="U339" s="128"/>
      <c r="V339" s="128"/>
      <c r="W339" s="128"/>
      <c r="X339" s="46"/>
      <c r="Y339" s="46"/>
      <c r="Z339" s="46"/>
      <c r="AA339" s="46"/>
      <c r="AB339" s="46"/>
      <c r="AC339" s="46"/>
      <c r="AD339" s="46"/>
      <c r="AE339" s="187"/>
      <c r="AF339" s="46"/>
      <c r="AG339" s="46"/>
      <c r="AH339" s="46"/>
      <c r="AI339" s="46"/>
      <c r="AJ339" s="132">
        <v>1</v>
      </c>
      <c r="AK339" s="132"/>
      <c r="AL339" s="46"/>
      <c r="AM339" s="46"/>
    </row>
    <row r="340" spans="1:39" ht="39.950000000000003" customHeight="1" x14ac:dyDescent="0.45">
      <c r="A340" s="140"/>
      <c r="B340" s="152"/>
      <c r="C340" s="67">
        <v>337</v>
      </c>
      <c r="D340" s="78" t="s">
        <v>900</v>
      </c>
      <c r="E340" s="107" t="s">
        <v>901</v>
      </c>
      <c r="F340" s="51" t="s">
        <v>35</v>
      </c>
      <c r="G340" s="51" t="s">
        <v>157</v>
      </c>
      <c r="H340" s="95">
        <v>263.06</v>
      </c>
      <c r="I340" s="32">
        <v>3</v>
      </c>
      <c r="J340" s="38">
        <f t="shared" si="10"/>
        <v>2</v>
      </c>
      <c r="K340" s="39" t="str">
        <f t="shared" si="11"/>
        <v>OK</v>
      </c>
      <c r="L340" s="128"/>
      <c r="M340" s="128"/>
      <c r="N340" s="128"/>
      <c r="O340" s="128"/>
      <c r="P340" s="128"/>
      <c r="Q340" s="128">
        <v>1</v>
      </c>
      <c r="R340" s="128"/>
      <c r="S340" s="128"/>
      <c r="T340" s="128"/>
      <c r="U340" s="128"/>
      <c r="V340" s="128"/>
      <c r="W340" s="128"/>
      <c r="X340" s="46"/>
      <c r="Y340" s="46"/>
      <c r="Z340" s="46"/>
      <c r="AA340" s="46"/>
      <c r="AB340" s="46"/>
      <c r="AC340" s="46"/>
      <c r="AD340" s="46"/>
      <c r="AE340" s="187"/>
      <c r="AF340" s="46"/>
      <c r="AG340" s="46"/>
      <c r="AH340" s="46"/>
      <c r="AI340" s="46"/>
      <c r="AJ340" s="46"/>
      <c r="AK340" s="46"/>
      <c r="AL340" s="46"/>
      <c r="AM340" s="46"/>
    </row>
    <row r="341" spans="1:39" ht="39.950000000000003" customHeight="1" x14ac:dyDescent="0.45">
      <c r="A341" s="140"/>
      <c r="B341" s="152"/>
      <c r="C341" s="68">
        <v>338</v>
      </c>
      <c r="D341" s="83" t="s">
        <v>902</v>
      </c>
      <c r="E341" s="109" t="s">
        <v>903</v>
      </c>
      <c r="F341" s="42" t="s">
        <v>99</v>
      </c>
      <c r="G341" s="52" t="s">
        <v>157</v>
      </c>
      <c r="H341" s="96">
        <v>30.81</v>
      </c>
      <c r="I341" s="32"/>
      <c r="J341" s="38">
        <f t="shared" si="10"/>
        <v>0</v>
      </c>
      <c r="K341" s="39" t="str">
        <f t="shared" si="11"/>
        <v>OK</v>
      </c>
      <c r="L341" s="128"/>
      <c r="M341" s="128"/>
      <c r="N341" s="128"/>
      <c r="O341" s="128"/>
      <c r="P341" s="128"/>
      <c r="Q341" s="128"/>
      <c r="R341" s="128"/>
      <c r="S341" s="128"/>
      <c r="T341" s="128"/>
      <c r="U341" s="128"/>
      <c r="V341" s="128"/>
      <c r="W341" s="128"/>
      <c r="X341" s="46"/>
      <c r="Y341" s="46"/>
      <c r="Z341" s="46"/>
      <c r="AA341" s="46"/>
      <c r="AB341" s="46"/>
      <c r="AC341" s="46"/>
      <c r="AD341" s="46"/>
      <c r="AE341" s="187"/>
      <c r="AF341" s="46"/>
      <c r="AG341" s="46"/>
      <c r="AH341" s="46"/>
      <c r="AI341" s="46"/>
      <c r="AJ341" s="46"/>
      <c r="AK341" s="46"/>
      <c r="AL341" s="46"/>
      <c r="AM341" s="46"/>
    </row>
    <row r="342" spans="1:39" ht="39.950000000000003" customHeight="1" x14ac:dyDescent="0.45">
      <c r="A342" s="140"/>
      <c r="B342" s="152"/>
      <c r="C342" s="68">
        <v>339</v>
      </c>
      <c r="D342" s="83" t="s">
        <v>1193</v>
      </c>
      <c r="E342" s="109" t="s">
        <v>904</v>
      </c>
      <c r="F342" s="52" t="s">
        <v>424</v>
      </c>
      <c r="G342" s="52" t="s">
        <v>157</v>
      </c>
      <c r="H342" s="96">
        <v>3907.4</v>
      </c>
      <c r="I342" s="32"/>
      <c r="J342" s="38">
        <f t="shared" si="10"/>
        <v>0</v>
      </c>
      <c r="K342" s="39" t="str">
        <f t="shared" si="11"/>
        <v>OK</v>
      </c>
      <c r="L342" s="128"/>
      <c r="M342" s="128"/>
      <c r="N342" s="128"/>
      <c r="O342" s="128"/>
      <c r="P342" s="128"/>
      <c r="Q342" s="128"/>
      <c r="R342" s="128"/>
      <c r="S342" s="128"/>
      <c r="T342" s="128"/>
      <c r="U342" s="128"/>
      <c r="V342" s="128"/>
      <c r="W342" s="128"/>
      <c r="X342" s="46"/>
      <c r="Y342" s="46"/>
      <c r="Z342" s="46"/>
      <c r="AA342" s="46"/>
      <c r="AB342" s="46"/>
      <c r="AC342" s="46"/>
      <c r="AD342" s="46"/>
      <c r="AE342" s="187"/>
      <c r="AF342" s="46"/>
      <c r="AG342" s="46"/>
      <c r="AH342" s="46"/>
      <c r="AI342" s="46"/>
      <c r="AJ342" s="46"/>
      <c r="AK342" s="46"/>
      <c r="AL342" s="46"/>
      <c r="AM342" s="46"/>
    </row>
    <row r="343" spans="1:39" ht="39.950000000000003" customHeight="1" x14ac:dyDescent="0.45">
      <c r="A343" s="140"/>
      <c r="B343" s="152"/>
      <c r="C343" s="67">
        <v>340</v>
      </c>
      <c r="D343" s="78" t="s">
        <v>905</v>
      </c>
      <c r="E343" s="107" t="s">
        <v>906</v>
      </c>
      <c r="F343" s="52" t="s">
        <v>35</v>
      </c>
      <c r="G343" s="52" t="s">
        <v>157</v>
      </c>
      <c r="H343" s="96">
        <v>15.19</v>
      </c>
      <c r="I343" s="32">
        <v>3</v>
      </c>
      <c r="J343" s="38">
        <f t="shared" si="10"/>
        <v>1</v>
      </c>
      <c r="K343" s="39" t="str">
        <f t="shared" si="11"/>
        <v>OK</v>
      </c>
      <c r="L343" s="128"/>
      <c r="M343" s="128"/>
      <c r="N343" s="128"/>
      <c r="O343" s="128"/>
      <c r="P343" s="128"/>
      <c r="Q343" s="128">
        <v>1</v>
      </c>
      <c r="R343" s="128"/>
      <c r="S343" s="128"/>
      <c r="T343" s="128"/>
      <c r="U343" s="128"/>
      <c r="V343" s="128"/>
      <c r="W343" s="128"/>
      <c r="X343" s="46"/>
      <c r="Y343" s="46"/>
      <c r="Z343" s="46"/>
      <c r="AA343" s="46"/>
      <c r="AB343" s="46"/>
      <c r="AC343" s="46"/>
      <c r="AD343" s="46"/>
      <c r="AE343" s="46"/>
      <c r="AF343" s="46"/>
      <c r="AG343" s="46"/>
      <c r="AH343" s="46"/>
      <c r="AI343" s="46"/>
      <c r="AJ343" s="132">
        <v>1</v>
      </c>
      <c r="AK343" s="132"/>
      <c r="AL343" s="46"/>
      <c r="AM343" s="46"/>
    </row>
    <row r="344" spans="1:39" ht="39.950000000000003" customHeight="1" x14ac:dyDescent="0.45">
      <c r="A344" s="140"/>
      <c r="B344" s="152"/>
      <c r="C344" s="67">
        <v>341</v>
      </c>
      <c r="D344" s="78" t="s">
        <v>907</v>
      </c>
      <c r="E344" s="107" t="s">
        <v>908</v>
      </c>
      <c r="F344" s="52" t="s">
        <v>233</v>
      </c>
      <c r="G344" s="52" t="s">
        <v>157</v>
      </c>
      <c r="H344" s="96">
        <v>310</v>
      </c>
      <c r="I344" s="32">
        <v>1</v>
      </c>
      <c r="J344" s="38">
        <f t="shared" si="10"/>
        <v>1</v>
      </c>
      <c r="K344" s="39" t="str">
        <f t="shared" si="11"/>
        <v>OK</v>
      </c>
      <c r="L344" s="128"/>
      <c r="M344" s="128"/>
      <c r="N344" s="128"/>
      <c r="O344" s="128"/>
      <c r="P344" s="128"/>
      <c r="Q344" s="128"/>
      <c r="R344" s="128"/>
      <c r="S344" s="128"/>
      <c r="T344" s="128"/>
      <c r="U344" s="128"/>
      <c r="V344" s="128"/>
      <c r="W344" s="128"/>
      <c r="X344" s="46"/>
      <c r="Y344" s="46"/>
      <c r="Z344" s="46"/>
      <c r="AA344" s="46"/>
      <c r="AB344" s="46"/>
      <c r="AC344" s="46"/>
      <c r="AD344" s="46"/>
      <c r="AE344" s="46"/>
      <c r="AF344" s="46"/>
      <c r="AG344" s="46"/>
      <c r="AH344" s="46"/>
      <c r="AI344" s="46"/>
      <c r="AJ344" s="46"/>
      <c r="AK344" s="46"/>
      <c r="AL344" s="46"/>
      <c r="AM344" s="46"/>
    </row>
    <row r="345" spans="1:39" ht="39.950000000000003" customHeight="1" x14ac:dyDescent="0.45">
      <c r="A345" s="140"/>
      <c r="B345" s="152"/>
      <c r="C345" s="68">
        <v>342</v>
      </c>
      <c r="D345" s="83" t="s">
        <v>909</v>
      </c>
      <c r="E345" s="109" t="s">
        <v>910</v>
      </c>
      <c r="F345" s="42" t="s">
        <v>99</v>
      </c>
      <c r="G345" s="52" t="s">
        <v>157</v>
      </c>
      <c r="H345" s="96">
        <v>24.83</v>
      </c>
      <c r="I345" s="32"/>
      <c r="J345" s="38">
        <f t="shared" si="10"/>
        <v>0</v>
      </c>
      <c r="K345" s="39" t="str">
        <f t="shared" si="11"/>
        <v>OK</v>
      </c>
      <c r="L345" s="128"/>
      <c r="M345" s="128"/>
      <c r="N345" s="128"/>
      <c r="O345" s="128"/>
      <c r="P345" s="128"/>
      <c r="Q345" s="128"/>
      <c r="R345" s="128"/>
      <c r="S345" s="128"/>
      <c r="T345" s="128"/>
      <c r="U345" s="128"/>
      <c r="V345" s="128"/>
      <c r="W345" s="128"/>
      <c r="X345" s="46"/>
      <c r="Y345" s="46"/>
      <c r="Z345" s="46"/>
      <c r="AA345" s="46"/>
      <c r="AB345" s="46"/>
      <c r="AC345" s="46"/>
      <c r="AD345" s="46"/>
      <c r="AE345" s="46"/>
      <c r="AF345" s="46"/>
      <c r="AG345" s="46"/>
      <c r="AH345" s="46"/>
      <c r="AI345" s="46"/>
      <c r="AJ345" s="46"/>
      <c r="AK345" s="46"/>
      <c r="AL345" s="46"/>
      <c r="AM345" s="46"/>
    </row>
    <row r="346" spans="1:39" ht="39.950000000000003" customHeight="1" x14ac:dyDescent="0.45">
      <c r="A346" s="140"/>
      <c r="B346" s="152"/>
      <c r="C346" s="68">
        <v>343</v>
      </c>
      <c r="D346" s="78" t="s">
        <v>911</v>
      </c>
      <c r="E346" s="107" t="s">
        <v>912</v>
      </c>
      <c r="F346" s="51" t="s">
        <v>4</v>
      </c>
      <c r="G346" s="52" t="s">
        <v>157</v>
      </c>
      <c r="H346" s="96">
        <v>33.64</v>
      </c>
      <c r="I346" s="32"/>
      <c r="J346" s="38">
        <f t="shared" si="10"/>
        <v>0</v>
      </c>
      <c r="K346" s="39" t="str">
        <f t="shared" si="11"/>
        <v>OK</v>
      </c>
      <c r="L346" s="128"/>
      <c r="M346" s="128"/>
      <c r="N346" s="128"/>
      <c r="O346" s="128"/>
      <c r="P346" s="128"/>
      <c r="Q346" s="128"/>
      <c r="R346" s="128"/>
      <c r="S346" s="128"/>
      <c r="T346" s="128"/>
      <c r="U346" s="128"/>
      <c r="V346" s="128"/>
      <c r="W346" s="128"/>
      <c r="X346" s="46"/>
      <c r="Y346" s="46"/>
      <c r="Z346" s="46"/>
      <c r="AA346" s="46"/>
      <c r="AB346" s="46"/>
      <c r="AC346" s="46"/>
      <c r="AD346" s="46"/>
      <c r="AE346" s="46"/>
      <c r="AF346" s="46"/>
      <c r="AG346" s="46"/>
      <c r="AH346" s="46"/>
      <c r="AI346" s="46"/>
      <c r="AJ346" s="46"/>
      <c r="AK346" s="46"/>
      <c r="AL346" s="46"/>
      <c r="AM346" s="46"/>
    </row>
    <row r="347" spans="1:39" ht="39.950000000000003" customHeight="1" x14ac:dyDescent="0.45">
      <c r="A347" s="140"/>
      <c r="B347" s="152"/>
      <c r="C347" s="67">
        <v>344</v>
      </c>
      <c r="D347" s="78" t="s">
        <v>913</v>
      </c>
      <c r="E347" s="107" t="s">
        <v>914</v>
      </c>
      <c r="F347" s="52" t="s">
        <v>233</v>
      </c>
      <c r="G347" s="52" t="s">
        <v>157</v>
      </c>
      <c r="H347" s="96">
        <v>97.8</v>
      </c>
      <c r="I347" s="32">
        <f>3-1</f>
        <v>2</v>
      </c>
      <c r="J347" s="38">
        <f t="shared" si="10"/>
        <v>0</v>
      </c>
      <c r="K347" s="39" t="str">
        <f t="shared" si="11"/>
        <v>OK</v>
      </c>
      <c r="L347" s="128"/>
      <c r="M347" s="128"/>
      <c r="N347" s="128"/>
      <c r="O347" s="128"/>
      <c r="P347" s="128"/>
      <c r="Q347" s="128">
        <v>1</v>
      </c>
      <c r="R347" s="128"/>
      <c r="S347" s="128"/>
      <c r="T347" s="128"/>
      <c r="U347" s="128"/>
      <c r="V347" s="128"/>
      <c r="W347" s="128"/>
      <c r="X347" s="46"/>
      <c r="Y347" s="46"/>
      <c r="Z347" s="46"/>
      <c r="AA347" s="46"/>
      <c r="AB347" s="46"/>
      <c r="AC347" s="46"/>
      <c r="AD347" s="46"/>
      <c r="AE347" s="46"/>
      <c r="AF347" s="46"/>
      <c r="AG347" s="46"/>
      <c r="AH347" s="46"/>
      <c r="AI347" s="46"/>
      <c r="AJ347" s="132">
        <v>1</v>
      </c>
      <c r="AK347" s="132"/>
      <c r="AL347" s="46"/>
      <c r="AM347" s="46"/>
    </row>
    <row r="348" spans="1:39" ht="39.950000000000003" customHeight="1" x14ac:dyDescent="0.45">
      <c r="A348" s="140"/>
      <c r="B348" s="152"/>
      <c r="C348" s="68">
        <v>345</v>
      </c>
      <c r="D348" s="83" t="s">
        <v>915</v>
      </c>
      <c r="E348" s="109" t="s">
        <v>916</v>
      </c>
      <c r="F348" s="42" t="s">
        <v>99</v>
      </c>
      <c r="G348" s="52" t="s">
        <v>157</v>
      </c>
      <c r="H348" s="96">
        <v>16.850000000000001</v>
      </c>
      <c r="I348" s="32"/>
      <c r="J348" s="38">
        <f t="shared" si="10"/>
        <v>0</v>
      </c>
      <c r="K348" s="39" t="str">
        <f t="shared" si="11"/>
        <v>OK</v>
      </c>
      <c r="L348" s="128"/>
      <c r="M348" s="128"/>
      <c r="N348" s="128"/>
      <c r="O348" s="128"/>
      <c r="P348" s="128"/>
      <c r="Q348" s="128"/>
      <c r="R348" s="128"/>
      <c r="S348" s="128"/>
      <c r="T348" s="128"/>
      <c r="U348" s="128"/>
      <c r="V348" s="128"/>
      <c r="W348" s="128"/>
      <c r="X348" s="46"/>
      <c r="Y348" s="46"/>
      <c r="Z348" s="46"/>
      <c r="AA348" s="46"/>
      <c r="AB348" s="46"/>
      <c r="AC348" s="46"/>
      <c r="AD348" s="46"/>
      <c r="AE348" s="46"/>
      <c r="AF348" s="46"/>
      <c r="AG348" s="46"/>
      <c r="AH348" s="46"/>
      <c r="AI348" s="46"/>
      <c r="AJ348" s="46"/>
      <c r="AK348" s="46"/>
      <c r="AL348" s="46"/>
      <c r="AM348" s="46"/>
    </row>
    <row r="349" spans="1:39" ht="39.950000000000003" customHeight="1" x14ac:dyDescent="0.45">
      <c r="A349" s="140"/>
      <c r="B349" s="152"/>
      <c r="C349" s="68">
        <v>346</v>
      </c>
      <c r="D349" s="85" t="s">
        <v>917</v>
      </c>
      <c r="E349" s="110" t="s">
        <v>918</v>
      </c>
      <c r="F349" s="51" t="s">
        <v>35</v>
      </c>
      <c r="G349" s="52" t="s">
        <v>157</v>
      </c>
      <c r="H349" s="96">
        <v>170.39</v>
      </c>
      <c r="I349" s="32"/>
      <c r="J349" s="38">
        <f t="shared" si="10"/>
        <v>0</v>
      </c>
      <c r="K349" s="39" t="str">
        <f t="shared" si="11"/>
        <v>OK</v>
      </c>
      <c r="L349" s="128"/>
      <c r="M349" s="128"/>
      <c r="N349" s="128"/>
      <c r="O349" s="128"/>
      <c r="P349" s="128"/>
      <c r="Q349" s="128"/>
      <c r="R349" s="128"/>
      <c r="S349" s="128"/>
      <c r="T349" s="128"/>
      <c r="U349" s="128"/>
      <c r="V349" s="128"/>
      <c r="W349" s="128"/>
      <c r="X349" s="46"/>
      <c r="Y349" s="46"/>
      <c r="Z349" s="46"/>
      <c r="AA349" s="46"/>
      <c r="AB349" s="46"/>
      <c r="AC349" s="46"/>
      <c r="AD349" s="46"/>
      <c r="AE349" s="46"/>
      <c r="AF349" s="46"/>
      <c r="AG349" s="46"/>
      <c r="AH349" s="46"/>
      <c r="AI349" s="46"/>
      <c r="AJ349" s="46"/>
      <c r="AK349" s="46"/>
      <c r="AL349" s="46"/>
      <c r="AM349" s="46"/>
    </row>
    <row r="350" spans="1:39" ht="39.950000000000003" customHeight="1" x14ac:dyDescent="0.45">
      <c r="A350" s="140"/>
      <c r="B350" s="152"/>
      <c r="C350" s="67">
        <v>347</v>
      </c>
      <c r="D350" s="78" t="s">
        <v>919</v>
      </c>
      <c r="E350" s="107" t="s">
        <v>920</v>
      </c>
      <c r="F350" s="52" t="s">
        <v>35</v>
      </c>
      <c r="G350" s="52" t="s">
        <v>157</v>
      </c>
      <c r="H350" s="96">
        <v>188</v>
      </c>
      <c r="I350" s="32">
        <v>1</v>
      </c>
      <c r="J350" s="38">
        <f t="shared" si="10"/>
        <v>0</v>
      </c>
      <c r="K350" s="39" t="str">
        <f t="shared" si="11"/>
        <v>OK</v>
      </c>
      <c r="L350" s="128"/>
      <c r="M350" s="128"/>
      <c r="N350" s="128"/>
      <c r="O350" s="128"/>
      <c r="P350" s="128"/>
      <c r="Q350" s="128">
        <v>1</v>
      </c>
      <c r="R350" s="128"/>
      <c r="S350" s="128"/>
      <c r="T350" s="128"/>
      <c r="U350" s="128"/>
      <c r="V350" s="128"/>
      <c r="W350" s="128"/>
      <c r="X350" s="46"/>
      <c r="Y350" s="46"/>
      <c r="Z350" s="46"/>
      <c r="AA350" s="46"/>
      <c r="AB350" s="46"/>
      <c r="AC350" s="46"/>
      <c r="AD350" s="46"/>
      <c r="AE350" s="46"/>
      <c r="AF350" s="46"/>
      <c r="AG350" s="46"/>
      <c r="AH350" s="46"/>
      <c r="AI350" s="46"/>
      <c r="AJ350" s="46"/>
      <c r="AK350" s="46"/>
      <c r="AL350" s="46"/>
      <c r="AM350" s="46"/>
    </row>
    <row r="351" spans="1:39" ht="39.950000000000003" customHeight="1" x14ac:dyDescent="0.45">
      <c r="A351" s="141"/>
      <c r="B351" s="153"/>
      <c r="C351" s="67">
        <v>348</v>
      </c>
      <c r="D351" s="78" t="s">
        <v>921</v>
      </c>
      <c r="E351" s="107" t="s">
        <v>920</v>
      </c>
      <c r="F351" s="52" t="s">
        <v>233</v>
      </c>
      <c r="G351" s="52" t="s">
        <v>157</v>
      </c>
      <c r="H351" s="96">
        <v>188</v>
      </c>
      <c r="I351" s="32">
        <v>1</v>
      </c>
      <c r="J351" s="38">
        <f t="shared" si="10"/>
        <v>1</v>
      </c>
      <c r="K351" s="39" t="str">
        <f t="shared" si="11"/>
        <v>OK</v>
      </c>
      <c r="L351" s="128"/>
      <c r="M351" s="128"/>
      <c r="N351" s="128"/>
      <c r="O351" s="128"/>
      <c r="P351" s="128"/>
      <c r="Q351" s="128"/>
      <c r="R351" s="128"/>
      <c r="S351" s="128"/>
      <c r="T351" s="128"/>
      <c r="U351" s="128"/>
      <c r="V351" s="128"/>
      <c r="W351" s="128"/>
      <c r="X351" s="46"/>
      <c r="Y351" s="46"/>
      <c r="Z351" s="46"/>
      <c r="AA351" s="46"/>
      <c r="AB351" s="46"/>
      <c r="AC351" s="46"/>
      <c r="AD351" s="46"/>
      <c r="AE351" s="46"/>
      <c r="AF351" s="46"/>
      <c r="AG351" s="46"/>
      <c r="AH351" s="46"/>
      <c r="AI351" s="46"/>
      <c r="AJ351" s="46"/>
      <c r="AK351" s="46"/>
      <c r="AL351" s="46"/>
      <c r="AM351" s="46"/>
    </row>
    <row r="352" spans="1:39" ht="39.950000000000003" customHeight="1" x14ac:dyDescent="0.45">
      <c r="A352" s="154">
        <v>7</v>
      </c>
      <c r="B352" s="159" t="s">
        <v>922</v>
      </c>
      <c r="C352" s="66">
        <v>349</v>
      </c>
      <c r="D352" s="75" t="s">
        <v>488</v>
      </c>
      <c r="E352" s="115" t="s">
        <v>923</v>
      </c>
      <c r="F352" s="49" t="s">
        <v>35</v>
      </c>
      <c r="G352" s="49" t="s">
        <v>40</v>
      </c>
      <c r="H352" s="94">
        <v>32</v>
      </c>
      <c r="I352" s="32">
        <v>90</v>
      </c>
      <c r="J352" s="38">
        <f t="shared" si="10"/>
        <v>65</v>
      </c>
      <c r="K352" s="39" t="str">
        <f t="shared" si="11"/>
        <v>OK</v>
      </c>
      <c r="L352" s="128"/>
      <c r="M352" s="128"/>
      <c r="N352" s="128"/>
      <c r="O352" s="128"/>
      <c r="P352" s="128"/>
      <c r="Q352" s="128"/>
      <c r="R352" s="128"/>
      <c r="S352" s="128"/>
      <c r="T352" s="128"/>
      <c r="U352" s="128"/>
      <c r="V352" s="128"/>
      <c r="W352" s="128"/>
      <c r="X352" s="46"/>
      <c r="Y352" s="46"/>
      <c r="Z352" s="46"/>
      <c r="AA352" s="46"/>
      <c r="AB352" s="46"/>
      <c r="AC352" s="46"/>
      <c r="AD352" s="132">
        <v>20</v>
      </c>
      <c r="AE352" s="46"/>
      <c r="AF352" s="46"/>
      <c r="AG352" s="46"/>
      <c r="AH352" s="46"/>
      <c r="AI352" s="46"/>
      <c r="AJ352" s="132">
        <v>5</v>
      </c>
      <c r="AK352" s="132"/>
      <c r="AL352" s="46"/>
      <c r="AM352" s="46"/>
    </row>
    <row r="353" spans="1:39" ht="39.950000000000003" customHeight="1" x14ac:dyDescent="0.45">
      <c r="A353" s="155"/>
      <c r="B353" s="157"/>
      <c r="C353" s="66">
        <v>350</v>
      </c>
      <c r="D353" s="75" t="s">
        <v>235</v>
      </c>
      <c r="E353" s="115" t="s">
        <v>924</v>
      </c>
      <c r="F353" s="49" t="s">
        <v>35</v>
      </c>
      <c r="G353" s="49" t="s">
        <v>40</v>
      </c>
      <c r="H353" s="94">
        <v>35</v>
      </c>
      <c r="I353" s="32"/>
      <c r="J353" s="38">
        <f t="shared" si="10"/>
        <v>0</v>
      </c>
      <c r="K353" s="39" t="str">
        <f t="shared" si="11"/>
        <v>OK</v>
      </c>
      <c r="L353" s="128"/>
      <c r="M353" s="128"/>
      <c r="N353" s="128"/>
      <c r="O353" s="128"/>
      <c r="P353" s="128"/>
      <c r="Q353" s="128"/>
      <c r="R353" s="128"/>
      <c r="S353" s="128"/>
      <c r="T353" s="128"/>
      <c r="U353" s="128"/>
      <c r="V353" s="128"/>
      <c r="W353" s="128"/>
      <c r="X353" s="46"/>
      <c r="Y353" s="46"/>
      <c r="Z353" s="46"/>
      <c r="AA353" s="46"/>
      <c r="AB353" s="46"/>
      <c r="AC353" s="46"/>
      <c r="AD353" s="46"/>
      <c r="AE353" s="46"/>
      <c r="AF353" s="46"/>
      <c r="AG353" s="46"/>
      <c r="AH353" s="46"/>
      <c r="AI353" s="46"/>
      <c r="AJ353" s="46"/>
      <c r="AK353" s="46"/>
      <c r="AL353" s="46"/>
      <c r="AM353" s="46"/>
    </row>
    <row r="354" spans="1:39" ht="39.950000000000003" customHeight="1" x14ac:dyDescent="0.45">
      <c r="A354" s="155"/>
      <c r="B354" s="157"/>
      <c r="C354" s="66">
        <v>351</v>
      </c>
      <c r="D354" s="75" t="s">
        <v>925</v>
      </c>
      <c r="E354" s="115" t="s">
        <v>926</v>
      </c>
      <c r="F354" s="49" t="s">
        <v>35</v>
      </c>
      <c r="G354" s="49" t="s">
        <v>40</v>
      </c>
      <c r="H354" s="94">
        <v>78.78</v>
      </c>
      <c r="I354" s="32"/>
      <c r="J354" s="38">
        <f t="shared" si="10"/>
        <v>0</v>
      </c>
      <c r="K354" s="39" t="str">
        <f t="shared" si="11"/>
        <v>OK</v>
      </c>
      <c r="L354" s="128"/>
      <c r="M354" s="128"/>
      <c r="N354" s="128"/>
      <c r="O354" s="128"/>
      <c r="P354" s="128"/>
      <c r="Q354" s="128"/>
      <c r="R354" s="128"/>
      <c r="S354" s="128"/>
      <c r="T354" s="128"/>
      <c r="U354" s="128"/>
      <c r="V354" s="128"/>
      <c r="W354" s="128"/>
      <c r="X354" s="46"/>
      <c r="Y354" s="46"/>
      <c r="Z354" s="46"/>
      <c r="AA354" s="46"/>
      <c r="AB354" s="46"/>
      <c r="AC354" s="46"/>
      <c r="AD354" s="46"/>
      <c r="AE354" s="46"/>
      <c r="AF354" s="46"/>
      <c r="AG354" s="46"/>
      <c r="AH354" s="46"/>
      <c r="AI354" s="46"/>
      <c r="AJ354" s="46"/>
      <c r="AK354" s="46"/>
      <c r="AL354" s="46"/>
      <c r="AM354" s="46"/>
    </row>
    <row r="355" spans="1:39" ht="39.950000000000003" customHeight="1" x14ac:dyDescent="0.45">
      <c r="A355" s="155"/>
      <c r="B355" s="157"/>
      <c r="C355" s="66">
        <v>352</v>
      </c>
      <c r="D355" s="75" t="s">
        <v>236</v>
      </c>
      <c r="E355" s="115" t="s">
        <v>927</v>
      </c>
      <c r="F355" s="49" t="s">
        <v>35</v>
      </c>
      <c r="G355" s="49" t="s">
        <v>40</v>
      </c>
      <c r="H355" s="94">
        <v>19.13</v>
      </c>
      <c r="I355" s="32">
        <v>2</v>
      </c>
      <c r="J355" s="38">
        <f t="shared" si="10"/>
        <v>0</v>
      </c>
      <c r="K355" s="39" t="str">
        <f t="shared" si="11"/>
        <v>OK</v>
      </c>
      <c r="L355" s="128"/>
      <c r="M355" s="128"/>
      <c r="N355" s="128"/>
      <c r="O355" s="128"/>
      <c r="P355" s="128"/>
      <c r="Q355" s="128"/>
      <c r="R355" s="128"/>
      <c r="S355" s="128"/>
      <c r="T355" s="128"/>
      <c r="U355" s="128"/>
      <c r="V355" s="128"/>
      <c r="W355" s="128"/>
      <c r="X355" s="46"/>
      <c r="Y355" s="46"/>
      <c r="Z355" s="46"/>
      <c r="AA355" s="46"/>
      <c r="AB355" s="46"/>
      <c r="AC355" s="46"/>
      <c r="AD355" s="46"/>
      <c r="AE355" s="46"/>
      <c r="AF355" s="46"/>
      <c r="AG355" s="46"/>
      <c r="AH355" s="46"/>
      <c r="AI355" s="46"/>
      <c r="AJ355" s="132">
        <v>2</v>
      </c>
      <c r="AK355" s="132"/>
      <c r="AL355" s="46"/>
      <c r="AM355" s="46"/>
    </row>
    <row r="356" spans="1:39" ht="39.950000000000003" customHeight="1" x14ac:dyDescent="0.45">
      <c r="A356" s="155"/>
      <c r="B356" s="157"/>
      <c r="C356" s="66">
        <v>353</v>
      </c>
      <c r="D356" s="75" t="s">
        <v>928</v>
      </c>
      <c r="E356" s="115" t="s">
        <v>929</v>
      </c>
      <c r="F356" s="49" t="s">
        <v>35</v>
      </c>
      <c r="G356" s="49" t="s">
        <v>40</v>
      </c>
      <c r="H356" s="94">
        <v>25.24</v>
      </c>
      <c r="I356" s="32">
        <v>2</v>
      </c>
      <c r="J356" s="38">
        <f t="shared" si="10"/>
        <v>0</v>
      </c>
      <c r="K356" s="39" t="str">
        <f t="shared" si="11"/>
        <v>OK</v>
      </c>
      <c r="L356" s="128"/>
      <c r="M356" s="128"/>
      <c r="N356" s="128"/>
      <c r="O356" s="128"/>
      <c r="P356" s="128"/>
      <c r="Q356" s="128"/>
      <c r="R356" s="128"/>
      <c r="S356" s="128"/>
      <c r="T356" s="128"/>
      <c r="U356" s="128"/>
      <c r="V356" s="128"/>
      <c r="W356" s="128"/>
      <c r="X356" s="46"/>
      <c r="Y356" s="46"/>
      <c r="Z356" s="46"/>
      <c r="AA356" s="46"/>
      <c r="AB356" s="46"/>
      <c r="AC356" s="46"/>
      <c r="AD356" s="46"/>
      <c r="AE356" s="46"/>
      <c r="AF356" s="46"/>
      <c r="AG356" s="46"/>
      <c r="AH356" s="46"/>
      <c r="AI356" s="46"/>
      <c r="AJ356" s="132">
        <v>2</v>
      </c>
      <c r="AK356" s="132"/>
      <c r="AL356" s="46"/>
      <c r="AM356" s="46"/>
    </row>
    <row r="357" spans="1:39" ht="39.950000000000003" customHeight="1" x14ac:dyDescent="0.45">
      <c r="A357" s="155"/>
      <c r="B357" s="157"/>
      <c r="C357" s="66">
        <v>354</v>
      </c>
      <c r="D357" s="75" t="s">
        <v>489</v>
      </c>
      <c r="E357" s="115" t="s">
        <v>930</v>
      </c>
      <c r="F357" s="49" t="s">
        <v>35</v>
      </c>
      <c r="G357" s="49" t="s">
        <v>40</v>
      </c>
      <c r="H357" s="94">
        <v>68.48</v>
      </c>
      <c r="I357" s="32">
        <v>4</v>
      </c>
      <c r="J357" s="38">
        <f t="shared" si="10"/>
        <v>2</v>
      </c>
      <c r="K357" s="39" t="str">
        <f t="shared" si="11"/>
        <v>OK</v>
      </c>
      <c r="L357" s="128"/>
      <c r="M357" s="128"/>
      <c r="N357" s="128"/>
      <c r="O357" s="128"/>
      <c r="P357" s="128"/>
      <c r="Q357" s="128"/>
      <c r="R357" s="128"/>
      <c r="S357" s="128"/>
      <c r="T357" s="128"/>
      <c r="U357" s="128"/>
      <c r="V357" s="128"/>
      <c r="W357" s="128"/>
      <c r="X357" s="46"/>
      <c r="Y357" s="46"/>
      <c r="Z357" s="46"/>
      <c r="AA357" s="46"/>
      <c r="AB357" s="46"/>
      <c r="AC357" s="46"/>
      <c r="AD357" s="46"/>
      <c r="AE357" s="46"/>
      <c r="AF357" s="46"/>
      <c r="AG357" s="46"/>
      <c r="AH357" s="46"/>
      <c r="AI357" s="46"/>
      <c r="AJ357" s="132">
        <v>2</v>
      </c>
      <c r="AK357" s="132"/>
      <c r="AL357" s="46"/>
      <c r="AM357" s="46"/>
    </row>
    <row r="358" spans="1:39" ht="39.950000000000003" customHeight="1" x14ac:dyDescent="0.45">
      <c r="A358" s="155"/>
      <c r="B358" s="157"/>
      <c r="C358" s="66">
        <v>355</v>
      </c>
      <c r="D358" s="75" t="s">
        <v>237</v>
      </c>
      <c r="E358" s="115" t="s">
        <v>931</v>
      </c>
      <c r="F358" s="49" t="s">
        <v>35</v>
      </c>
      <c r="G358" s="49" t="s">
        <v>40</v>
      </c>
      <c r="H358" s="94">
        <v>55</v>
      </c>
      <c r="I358" s="32">
        <v>10</v>
      </c>
      <c r="J358" s="38">
        <f t="shared" si="10"/>
        <v>2</v>
      </c>
      <c r="K358" s="39" t="str">
        <f t="shared" si="11"/>
        <v>OK</v>
      </c>
      <c r="L358" s="128"/>
      <c r="M358" s="128"/>
      <c r="N358" s="128"/>
      <c r="O358" s="128"/>
      <c r="P358" s="128"/>
      <c r="Q358" s="128"/>
      <c r="R358" s="128"/>
      <c r="S358" s="128">
        <v>6</v>
      </c>
      <c r="T358" s="128"/>
      <c r="U358" s="128"/>
      <c r="V358" s="128"/>
      <c r="W358" s="128"/>
      <c r="X358" s="46"/>
      <c r="Y358" s="46"/>
      <c r="Z358" s="46"/>
      <c r="AA358" s="46"/>
      <c r="AB358" s="46"/>
      <c r="AC358" s="46"/>
      <c r="AD358" s="46"/>
      <c r="AE358" s="46"/>
      <c r="AF358" s="46"/>
      <c r="AG358" s="46"/>
      <c r="AH358" s="46"/>
      <c r="AI358" s="46"/>
      <c r="AJ358" s="132">
        <v>2</v>
      </c>
      <c r="AK358" s="132"/>
      <c r="AL358" s="46"/>
      <c r="AM358" s="46"/>
    </row>
    <row r="359" spans="1:39" ht="39.950000000000003" customHeight="1" x14ac:dyDescent="0.45">
      <c r="A359" s="155"/>
      <c r="B359" s="157"/>
      <c r="C359" s="66">
        <v>356</v>
      </c>
      <c r="D359" s="75" t="s">
        <v>238</v>
      </c>
      <c r="E359" s="115" t="s">
        <v>932</v>
      </c>
      <c r="F359" s="49" t="s">
        <v>35</v>
      </c>
      <c r="G359" s="49" t="s">
        <v>40</v>
      </c>
      <c r="H359" s="94">
        <v>45.23</v>
      </c>
      <c r="I359" s="32">
        <v>10</v>
      </c>
      <c r="J359" s="38">
        <f t="shared" si="10"/>
        <v>2</v>
      </c>
      <c r="K359" s="39" t="str">
        <f t="shared" si="11"/>
        <v>OK</v>
      </c>
      <c r="L359" s="128"/>
      <c r="M359" s="128"/>
      <c r="N359" s="128"/>
      <c r="O359" s="128"/>
      <c r="P359" s="128"/>
      <c r="Q359" s="128"/>
      <c r="R359" s="128"/>
      <c r="S359" s="128">
        <v>6</v>
      </c>
      <c r="T359" s="128"/>
      <c r="U359" s="128"/>
      <c r="V359" s="128"/>
      <c r="W359" s="128"/>
      <c r="X359" s="46"/>
      <c r="Y359" s="46"/>
      <c r="Z359" s="46"/>
      <c r="AA359" s="46"/>
      <c r="AB359" s="46"/>
      <c r="AC359" s="46"/>
      <c r="AD359" s="46"/>
      <c r="AE359" s="46"/>
      <c r="AF359" s="46"/>
      <c r="AG359" s="46"/>
      <c r="AH359" s="46"/>
      <c r="AI359" s="46"/>
      <c r="AJ359" s="132">
        <v>2</v>
      </c>
      <c r="AK359" s="132"/>
      <c r="AL359" s="46"/>
      <c r="AM359" s="46"/>
    </row>
    <row r="360" spans="1:39" ht="39.950000000000003" customHeight="1" x14ac:dyDescent="0.45">
      <c r="A360" s="155"/>
      <c r="B360" s="157"/>
      <c r="C360" s="66">
        <v>357</v>
      </c>
      <c r="D360" s="75" t="s">
        <v>239</v>
      </c>
      <c r="E360" s="115" t="s">
        <v>933</v>
      </c>
      <c r="F360" s="49" t="s">
        <v>35</v>
      </c>
      <c r="G360" s="49" t="s">
        <v>40</v>
      </c>
      <c r="H360" s="94">
        <v>36.6</v>
      </c>
      <c r="I360" s="32">
        <v>10</v>
      </c>
      <c r="J360" s="38">
        <f t="shared" si="10"/>
        <v>5</v>
      </c>
      <c r="K360" s="39" t="str">
        <f t="shared" si="11"/>
        <v>OK</v>
      </c>
      <c r="L360" s="128"/>
      <c r="M360" s="128"/>
      <c r="N360" s="128"/>
      <c r="O360" s="128"/>
      <c r="P360" s="128"/>
      <c r="Q360" s="128"/>
      <c r="R360" s="128"/>
      <c r="S360" s="128"/>
      <c r="T360" s="128"/>
      <c r="U360" s="128"/>
      <c r="V360" s="128"/>
      <c r="W360" s="128"/>
      <c r="X360" s="46"/>
      <c r="Y360" s="46"/>
      <c r="Z360" s="46"/>
      <c r="AA360" s="46"/>
      <c r="AB360" s="46"/>
      <c r="AC360" s="46"/>
      <c r="AD360" s="46"/>
      <c r="AE360" s="46"/>
      <c r="AF360" s="46"/>
      <c r="AG360" s="46"/>
      <c r="AH360" s="46"/>
      <c r="AI360" s="46"/>
      <c r="AJ360" s="132">
        <v>5</v>
      </c>
      <c r="AK360" s="132"/>
      <c r="AL360" s="46"/>
      <c r="AM360" s="46"/>
    </row>
    <row r="361" spans="1:39" ht="39.950000000000003" customHeight="1" x14ac:dyDescent="0.45">
      <c r="A361" s="155"/>
      <c r="B361" s="157"/>
      <c r="C361" s="66">
        <v>358</v>
      </c>
      <c r="D361" s="75" t="s">
        <v>240</v>
      </c>
      <c r="E361" s="115" t="s">
        <v>930</v>
      </c>
      <c r="F361" s="49"/>
      <c r="G361" s="49" t="s">
        <v>40</v>
      </c>
      <c r="H361" s="94">
        <v>61.63</v>
      </c>
      <c r="I361" s="32">
        <v>10</v>
      </c>
      <c r="J361" s="38">
        <f t="shared" si="10"/>
        <v>8</v>
      </c>
      <c r="K361" s="39" t="str">
        <f t="shared" si="11"/>
        <v>OK</v>
      </c>
      <c r="L361" s="128"/>
      <c r="M361" s="128"/>
      <c r="N361" s="128"/>
      <c r="O361" s="128"/>
      <c r="P361" s="128"/>
      <c r="Q361" s="128"/>
      <c r="R361" s="128"/>
      <c r="S361" s="128"/>
      <c r="T361" s="128"/>
      <c r="U361" s="128"/>
      <c r="V361" s="128"/>
      <c r="W361" s="128"/>
      <c r="X361" s="46"/>
      <c r="Y361" s="46"/>
      <c r="Z361" s="46"/>
      <c r="AA361" s="46"/>
      <c r="AB361" s="46"/>
      <c r="AC361" s="46"/>
      <c r="AD361" s="46"/>
      <c r="AE361" s="46"/>
      <c r="AF361" s="46"/>
      <c r="AG361" s="46"/>
      <c r="AH361" s="46"/>
      <c r="AI361" s="46"/>
      <c r="AJ361" s="132">
        <v>2</v>
      </c>
      <c r="AK361" s="132"/>
      <c r="AL361" s="46"/>
      <c r="AM361" s="46"/>
    </row>
    <row r="362" spans="1:39" ht="39.950000000000003" customHeight="1" x14ac:dyDescent="0.45">
      <c r="A362" s="155"/>
      <c r="B362" s="157"/>
      <c r="C362" s="66">
        <v>359</v>
      </c>
      <c r="D362" s="75" t="s">
        <v>241</v>
      </c>
      <c r="E362" s="115" t="s">
        <v>934</v>
      </c>
      <c r="F362" s="49" t="s">
        <v>35</v>
      </c>
      <c r="G362" s="49" t="s">
        <v>40</v>
      </c>
      <c r="H362" s="94">
        <v>5.7</v>
      </c>
      <c r="I362" s="32">
        <v>50</v>
      </c>
      <c r="J362" s="38">
        <f t="shared" si="10"/>
        <v>45</v>
      </c>
      <c r="K362" s="39" t="str">
        <f t="shared" si="11"/>
        <v>OK</v>
      </c>
      <c r="L362" s="128"/>
      <c r="M362" s="128"/>
      <c r="N362" s="128"/>
      <c r="O362" s="128"/>
      <c r="P362" s="128"/>
      <c r="Q362" s="128"/>
      <c r="R362" s="128"/>
      <c r="S362" s="128"/>
      <c r="T362" s="128"/>
      <c r="U362" s="128"/>
      <c r="V362" s="128"/>
      <c r="W362" s="128"/>
      <c r="X362" s="46"/>
      <c r="Y362" s="46"/>
      <c r="Z362" s="46"/>
      <c r="AA362" s="46"/>
      <c r="AB362" s="46"/>
      <c r="AC362" s="46"/>
      <c r="AD362" s="46"/>
      <c r="AE362" s="46"/>
      <c r="AF362" s="46"/>
      <c r="AG362" s="46"/>
      <c r="AH362" s="46"/>
      <c r="AI362" s="46"/>
      <c r="AJ362" s="132">
        <v>5</v>
      </c>
      <c r="AK362" s="132"/>
      <c r="AL362" s="46"/>
      <c r="AM362" s="46"/>
    </row>
    <row r="363" spans="1:39" ht="39.950000000000003" customHeight="1" x14ac:dyDescent="0.45">
      <c r="A363" s="155"/>
      <c r="B363" s="157"/>
      <c r="C363" s="66">
        <v>360</v>
      </c>
      <c r="D363" s="75" t="s">
        <v>242</v>
      </c>
      <c r="E363" s="115" t="s">
        <v>935</v>
      </c>
      <c r="F363" s="49" t="s">
        <v>35</v>
      </c>
      <c r="G363" s="49" t="s">
        <v>40</v>
      </c>
      <c r="H363" s="94">
        <v>69.02</v>
      </c>
      <c r="I363" s="32">
        <v>2</v>
      </c>
      <c r="J363" s="38">
        <f t="shared" si="10"/>
        <v>2</v>
      </c>
      <c r="K363" s="39" t="str">
        <f t="shared" si="11"/>
        <v>OK</v>
      </c>
      <c r="L363" s="128"/>
      <c r="M363" s="128"/>
      <c r="N363" s="128"/>
      <c r="O363" s="128"/>
      <c r="P363" s="128"/>
      <c r="Q363" s="128"/>
      <c r="R363" s="128"/>
      <c r="S363" s="128"/>
      <c r="T363" s="128"/>
      <c r="U363" s="128"/>
      <c r="V363" s="128"/>
      <c r="W363" s="128"/>
      <c r="X363" s="46"/>
      <c r="Y363" s="46"/>
      <c r="Z363" s="46"/>
      <c r="AA363" s="46"/>
      <c r="AB363" s="46"/>
      <c r="AC363" s="46"/>
      <c r="AD363" s="46"/>
      <c r="AE363" s="46"/>
      <c r="AF363" s="46"/>
      <c r="AG363" s="46"/>
      <c r="AH363" s="46"/>
      <c r="AI363" s="46"/>
      <c r="AJ363" s="46"/>
      <c r="AK363" s="46"/>
      <c r="AL363" s="46"/>
      <c r="AM363" s="46"/>
    </row>
    <row r="364" spans="1:39" ht="39.950000000000003" customHeight="1" x14ac:dyDescent="0.45">
      <c r="A364" s="155"/>
      <c r="B364" s="157"/>
      <c r="C364" s="66">
        <v>361</v>
      </c>
      <c r="D364" s="75" t="s">
        <v>243</v>
      </c>
      <c r="E364" s="115" t="s">
        <v>936</v>
      </c>
      <c r="F364" s="49" t="s">
        <v>4</v>
      </c>
      <c r="G364" s="49" t="s">
        <v>40</v>
      </c>
      <c r="H364" s="94">
        <v>61.88</v>
      </c>
      <c r="I364" s="32">
        <v>3</v>
      </c>
      <c r="J364" s="38">
        <f t="shared" si="10"/>
        <v>1</v>
      </c>
      <c r="K364" s="39" t="str">
        <f t="shared" si="11"/>
        <v>OK</v>
      </c>
      <c r="L364" s="128"/>
      <c r="M364" s="128"/>
      <c r="N364" s="128"/>
      <c r="O364" s="128"/>
      <c r="P364" s="128"/>
      <c r="Q364" s="128"/>
      <c r="R364" s="128"/>
      <c r="S364" s="128"/>
      <c r="T364" s="128"/>
      <c r="U364" s="128"/>
      <c r="V364" s="128"/>
      <c r="W364" s="128"/>
      <c r="X364" s="46"/>
      <c r="Y364" s="46"/>
      <c r="Z364" s="46"/>
      <c r="AA364" s="46"/>
      <c r="AB364" s="46"/>
      <c r="AC364" s="46"/>
      <c r="AD364" s="46"/>
      <c r="AE364" s="46"/>
      <c r="AF364" s="46"/>
      <c r="AG364" s="46"/>
      <c r="AH364" s="46"/>
      <c r="AI364" s="46"/>
      <c r="AJ364" s="132">
        <v>2</v>
      </c>
      <c r="AK364" s="132"/>
      <c r="AL364" s="46"/>
      <c r="AM364" s="46"/>
    </row>
    <row r="365" spans="1:39" ht="39.950000000000003" customHeight="1" x14ac:dyDescent="0.45">
      <c r="A365" s="155"/>
      <c r="B365" s="157"/>
      <c r="C365" s="66">
        <v>362</v>
      </c>
      <c r="D365" s="75" t="s">
        <v>439</v>
      </c>
      <c r="E365" s="115" t="s">
        <v>937</v>
      </c>
      <c r="F365" s="49" t="s">
        <v>437</v>
      </c>
      <c r="G365" s="49" t="s">
        <v>40</v>
      </c>
      <c r="H365" s="94">
        <v>2</v>
      </c>
      <c r="I365" s="32">
        <v>30</v>
      </c>
      <c r="J365" s="38">
        <f t="shared" si="10"/>
        <v>0</v>
      </c>
      <c r="K365" s="39" t="str">
        <f t="shared" si="11"/>
        <v>OK</v>
      </c>
      <c r="L365" s="128"/>
      <c r="M365" s="128"/>
      <c r="N365" s="128"/>
      <c r="O365" s="128"/>
      <c r="P365" s="128"/>
      <c r="Q365" s="128"/>
      <c r="R365" s="128"/>
      <c r="S365" s="128">
        <v>30</v>
      </c>
      <c r="T365" s="128"/>
      <c r="U365" s="128"/>
      <c r="V365" s="128"/>
      <c r="W365" s="128"/>
      <c r="X365" s="46"/>
      <c r="Y365" s="46"/>
      <c r="Z365" s="46"/>
      <c r="AA365" s="46"/>
      <c r="AB365" s="46"/>
      <c r="AC365" s="46"/>
      <c r="AD365" s="46"/>
      <c r="AE365" s="46"/>
      <c r="AF365" s="46"/>
      <c r="AG365" s="46"/>
      <c r="AH365" s="46"/>
      <c r="AI365" s="46"/>
      <c r="AJ365" s="46"/>
      <c r="AK365" s="46"/>
      <c r="AL365" s="46"/>
      <c r="AM365" s="46"/>
    </row>
    <row r="366" spans="1:39" ht="39.950000000000003" customHeight="1" x14ac:dyDescent="0.45">
      <c r="A366" s="155"/>
      <c r="B366" s="157"/>
      <c r="C366" s="66">
        <v>363</v>
      </c>
      <c r="D366" s="75" t="s">
        <v>490</v>
      </c>
      <c r="E366" s="115" t="s">
        <v>938</v>
      </c>
      <c r="F366" s="49" t="s">
        <v>35</v>
      </c>
      <c r="G366" s="49" t="s">
        <v>40</v>
      </c>
      <c r="H366" s="94">
        <v>45</v>
      </c>
      <c r="I366" s="32">
        <v>10</v>
      </c>
      <c r="J366" s="38">
        <f t="shared" si="10"/>
        <v>0</v>
      </c>
      <c r="K366" s="39" t="str">
        <f t="shared" si="11"/>
        <v>OK</v>
      </c>
      <c r="L366" s="128"/>
      <c r="M366" s="128"/>
      <c r="N366" s="128"/>
      <c r="O366" s="128"/>
      <c r="P366" s="128"/>
      <c r="Q366" s="128"/>
      <c r="R366" s="128"/>
      <c r="S366" s="128"/>
      <c r="T366" s="128"/>
      <c r="U366" s="128"/>
      <c r="V366" s="128"/>
      <c r="W366" s="128"/>
      <c r="X366" s="46"/>
      <c r="Y366" s="46"/>
      <c r="Z366" s="46"/>
      <c r="AA366" s="46"/>
      <c r="AB366" s="46"/>
      <c r="AC366" s="46"/>
      <c r="AD366" s="46"/>
      <c r="AE366" s="46"/>
      <c r="AF366" s="46"/>
      <c r="AG366" s="46"/>
      <c r="AH366" s="46"/>
      <c r="AI366" s="46"/>
      <c r="AJ366" s="132">
        <v>10</v>
      </c>
      <c r="AK366" s="132"/>
      <c r="AL366" s="46"/>
      <c r="AM366" s="46"/>
    </row>
    <row r="367" spans="1:39" ht="39.950000000000003" customHeight="1" x14ac:dyDescent="0.45">
      <c r="A367" s="155"/>
      <c r="B367" s="157"/>
      <c r="C367" s="66">
        <v>364</v>
      </c>
      <c r="D367" s="75" t="s">
        <v>244</v>
      </c>
      <c r="E367" s="115" t="s">
        <v>939</v>
      </c>
      <c r="F367" s="49" t="s">
        <v>35</v>
      </c>
      <c r="G367" s="49" t="s">
        <v>40</v>
      </c>
      <c r="H367" s="94">
        <v>54.67</v>
      </c>
      <c r="I367" s="32">
        <v>20</v>
      </c>
      <c r="J367" s="38">
        <f t="shared" si="10"/>
        <v>20</v>
      </c>
      <c r="K367" s="39" t="str">
        <f t="shared" si="11"/>
        <v>OK</v>
      </c>
      <c r="L367" s="128"/>
      <c r="M367" s="128"/>
      <c r="N367" s="128"/>
      <c r="O367" s="128"/>
      <c r="P367" s="128"/>
      <c r="Q367" s="128"/>
      <c r="R367" s="128"/>
      <c r="S367" s="128"/>
      <c r="T367" s="128"/>
      <c r="U367" s="128"/>
      <c r="V367" s="128"/>
      <c r="W367" s="128"/>
      <c r="X367" s="46"/>
      <c r="Y367" s="46"/>
      <c r="Z367" s="46"/>
      <c r="AA367" s="46"/>
      <c r="AB367" s="46"/>
      <c r="AC367" s="46"/>
      <c r="AD367" s="46"/>
      <c r="AE367" s="46"/>
      <c r="AF367" s="46"/>
      <c r="AG367" s="46"/>
      <c r="AH367" s="46"/>
      <c r="AI367" s="46"/>
      <c r="AJ367" s="46"/>
      <c r="AK367" s="46"/>
      <c r="AL367" s="46"/>
      <c r="AM367" s="46"/>
    </row>
    <row r="368" spans="1:39" ht="39.950000000000003" customHeight="1" x14ac:dyDescent="0.45">
      <c r="A368" s="155"/>
      <c r="B368" s="157"/>
      <c r="C368" s="66">
        <v>365</v>
      </c>
      <c r="D368" s="75" t="s">
        <v>245</v>
      </c>
      <c r="E368" s="115" t="s">
        <v>939</v>
      </c>
      <c r="F368" s="49" t="s">
        <v>35</v>
      </c>
      <c r="G368" s="49" t="s">
        <v>40</v>
      </c>
      <c r="H368" s="94">
        <v>86</v>
      </c>
      <c r="I368" s="32">
        <v>30</v>
      </c>
      <c r="J368" s="38">
        <f t="shared" si="10"/>
        <v>25</v>
      </c>
      <c r="K368" s="39" t="str">
        <f t="shared" si="11"/>
        <v>OK</v>
      </c>
      <c r="L368" s="128"/>
      <c r="M368" s="128"/>
      <c r="N368" s="128"/>
      <c r="O368" s="128"/>
      <c r="P368" s="128"/>
      <c r="Q368" s="128"/>
      <c r="R368" s="128"/>
      <c r="S368" s="128"/>
      <c r="T368" s="128"/>
      <c r="U368" s="128"/>
      <c r="V368" s="128"/>
      <c r="W368" s="128"/>
      <c r="X368" s="46"/>
      <c r="Y368" s="46"/>
      <c r="Z368" s="46"/>
      <c r="AA368" s="46"/>
      <c r="AB368" s="46"/>
      <c r="AC368" s="46"/>
      <c r="AD368" s="46"/>
      <c r="AE368" s="46"/>
      <c r="AF368" s="46"/>
      <c r="AG368" s="46"/>
      <c r="AH368" s="46"/>
      <c r="AI368" s="46"/>
      <c r="AJ368" s="132">
        <v>5</v>
      </c>
      <c r="AK368" s="132"/>
      <c r="AL368" s="46"/>
      <c r="AM368" s="46"/>
    </row>
    <row r="369" spans="1:39" ht="39.950000000000003" customHeight="1" x14ac:dyDescent="0.45">
      <c r="A369" s="155"/>
      <c r="B369" s="157"/>
      <c r="C369" s="66">
        <v>366</v>
      </c>
      <c r="D369" s="75" t="s">
        <v>246</v>
      </c>
      <c r="E369" s="115" t="s">
        <v>939</v>
      </c>
      <c r="F369" s="49" t="s">
        <v>35</v>
      </c>
      <c r="G369" s="49" t="s">
        <v>40</v>
      </c>
      <c r="H369" s="94">
        <v>88</v>
      </c>
      <c r="I369" s="32">
        <v>10</v>
      </c>
      <c r="J369" s="38">
        <f t="shared" si="10"/>
        <v>5</v>
      </c>
      <c r="K369" s="39" t="str">
        <f t="shared" si="11"/>
        <v>OK</v>
      </c>
      <c r="L369" s="128"/>
      <c r="M369" s="128"/>
      <c r="N369" s="128"/>
      <c r="O369" s="128"/>
      <c r="P369" s="128"/>
      <c r="Q369" s="128"/>
      <c r="R369" s="128"/>
      <c r="S369" s="128"/>
      <c r="T369" s="128"/>
      <c r="U369" s="128"/>
      <c r="V369" s="128"/>
      <c r="W369" s="128"/>
      <c r="X369" s="46"/>
      <c r="Y369" s="46"/>
      <c r="Z369" s="46"/>
      <c r="AA369" s="46"/>
      <c r="AB369" s="46"/>
      <c r="AC369" s="46"/>
      <c r="AD369" s="46"/>
      <c r="AE369" s="46"/>
      <c r="AF369" s="46"/>
      <c r="AG369" s="46"/>
      <c r="AH369" s="46"/>
      <c r="AI369" s="46"/>
      <c r="AJ369" s="132">
        <v>5</v>
      </c>
      <c r="AK369" s="132"/>
      <c r="AL369" s="46"/>
      <c r="AM369" s="46"/>
    </row>
    <row r="370" spans="1:39" ht="39.950000000000003" customHeight="1" x14ac:dyDescent="0.45">
      <c r="A370" s="155"/>
      <c r="B370" s="157"/>
      <c r="C370" s="66">
        <v>367</v>
      </c>
      <c r="D370" s="75" t="s">
        <v>247</v>
      </c>
      <c r="E370" s="115" t="s">
        <v>939</v>
      </c>
      <c r="F370" s="49" t="s">
        <v>35</v>
      </c>
      <c r="G370" s="49" t="s">
        <v>40</v>
      </c>
      <c r="H370" s="94">
        <v>88</v>
      </c>
      <c r="I370" s="32">
        <v>10</v>
      </c>
      <c r="J370" s="38">
        <f t="shared" si="10"/>
        <v>0</v>
      </c>
      <c r="K370" s="39" t="str">
        <f t="shared" si="11"/>
        <v>OK</v>
      </c>
      <c r="L370" s="128"/>
      <c r="M370" s="128"/>
      <c r="N370" s="128"/>
      <c r="O370" s="128"/>
      <c r="P370" s="128"/>
      <c r="Q370" s="128"/>
      <c r="R370" s="128"/>
      <c r="S370" s="128">
        <v>10</v>
      </c>
      <c r="T370" s="128"/>
      <c r="U370" s="128"/>
      <c r="V370" s="128"/>
      <c r="W370" s="128"/>
      <c r="X370" s="46"/>
      <c r="Y370" s="46"/>
      <c r="Z370" s="46"/>
      <c r="AA370" s="46"/>
      <c r="AB370" s="46"/>
      <c r="AC370" s="46"/>
      <c r="AD370" s="46"/>
      <c r="AE370" s="46"/>
      <c r="AF370" s="46"/>
      <c r="AG370" s="46"/>
      <c r="AH370" s="46"/>
      <c r="AI370" s="46"/>
      <c r="AJ370" s="46"/>
      <c r="AK370" s="46"/>
      <c r="AL370" s="46"/>
      <c r="AM370" s="46"/>
    </row>
    <row r="371" spans="1:39" ht="39.950000000000003" customHeight="1" x14ac:dyDescent="0.45">
      <c r="A371" s="155"/>
      <c r="B371" s="157"/>
      <c r="C371" s="66">
        <v>368</v>
      </c>
      <c r="D371" s="75" t="s">
        <v>248</v>
      </c>
      <c r="E371" s="115" t="s">
        <v>940</v>
      </c>
      <c r="F371" s="49" t="s">
        <v>35</v>
      </c>
      <c r="G371" s="49" t="s">
        <v>40</v>
      </c>
      <c r="H371" s="94">
        <v>6.87</v>
      </c>
      <c r="I371" s="32">
        <v>5</v>
      </c>
      <c r="J371" s="38">
        <f t="shared" si="10"/>
        <v>5</v>
      </c>
      <c r="K371" s="39" t="str">
        <f t="shared" si="11"/>
        <v>OK</v>
      </c>
      <c r="L371" s="128"/>
      <c r="M371" s="128"/>
      <c r="N371" s="128"/>
      <c r="O371" s="128"/>
      <c r="P371" s="128"/>
      <c r="Q371" s="128"/>
      <c r="R371" s="128"/>
      <c r="S371" s="128"/>
      <c r="T371" s="128"/>
      <c r="U371" s="128"/>
      <c r="V371" s="128"/>
      <c r="W371" s="128"/>
      <c r="X371" s="46"/>
      <c r="Y371" s="46"/>
      <c r="Z371" s="46"/>
      <c r="AA371" s="46"/>
      <c r="AB371" s="46"/>
      <c r="AC371" s="46"/>
      <c r="AD371" s="46"/>
      <c r="AE371" s="46"/>
      <c r="AF371" s="46"/>
      <c r="AG371" s="46"/>
      <c r="AH371" s="46"/>
      <c r="AI371" s="46"/>
      <c r="AJ371" s="46"/>
      <c r="AK371" s="46"/>
      <c r="AL371" s="46"/>
      <c r="AM371" s="46"/>
    </row>
    <row r="372" spans="1:39" ht="39.950000000000003" customHeight="1" x14ac:dyDescent="0.45">
      <c r="A372" s="155"/>
      <c r="B372" s="157"/>
      <c r="C372" s="66">
        <v>369</v>
      </c>
      <c r="D372" s="75" t="s">
        <v>249</v>
      </c>
      <c r="E372" s="115" t="s">
        <v>941</v>
      </c>
      <c r="F372" s="49" t="s">
        <v>35</v>
      </c>
      <c r="G372" s="49" t="s">
        <v>40</v>
      </c>
      <c r="H372" s="94">
        <v>2.75</v>
      </c>
      <c r="I372" s="32">
        <v>5</v>
      </c>
      <c r="J372" s="38">
        <f t="shared" si="10"/>
        <v>0</v>
      </c>
      <c r="K372" s="39" t="str">
        <f t="shared" si="11"/>
        <v>OK</v>
      </c>
      <c r="L372" s="128"/>
      <c r="M372" s="128"/>
      <c r="N372" s="128"/>
      <c r="O372" s="128"/>
      <c r="P372" s="128"/>
      <c r="Q372" s="128"/>
      <c r="R372" s="128"/>
      <c r="S372" s="128">
        <v>5</v>
      </c>
      <c r="T372" s="128"/>
      <c r="U372" s="128"/>
      <c r="V372" s="128"/>
      <c r="W372" s="128"/>
      <c r="X372" s="46"/>
      <c r="Y372" s="46"/>
      <c r="Z372" s="46"/>
      <c r="AA372" s="46"/>
      <c r="AB372" s="46"/>
      <c r="AC372" s="46"/>
      <c r="AD372" s="46"/>
      <c r="AE372" s="46"/>
      <c r="AF372" s="46"/>
      <c r="AG372" s="46"/>
      <c r="AH372" s="46"/>
      <c r="AI372" s="46"/>
      <c r="AJ372" s="46"/>
      <c r="AK372" s="46"/>
      <c r="AL372" s="46"/>
      <c r="AM372" s="46"/>
    </row>
    <row r="373" spans="1:39" ht="39.950000000000003" customHeight="1" x14ac:dyDescent="0.45">
      <c r="A373" s="155"/>
      <c r="B373" s="157"/>
      <c r="C373" s="66">
        <v>370</v>
      </c>
      <c r="D373" s="75" t="s">
        <v>250</v>
      </c>
      <c r="E373" s="115" t="s">
        <v>941</v>
      </c>
      <c r="F373" s="49" t="s">
        <v>35</v>
      </c>
      <c r="G373" s="49" t="s">
        <v>40</v>
      </c>
      <c r="H373" s="94">
        <v>2.56</v>
      </c>
      <c r="I373" s="32">
        <v>5</v>
      </c>
      <c r="J373" s="38">
        <f t="shared" si="10"/>
        <v>0</v>
      </c>
      <c r="K373" s="39" t="str">
        <f t="shared" si="11"/>
        <v>OK</v>
      </c>
      <c r="L373" s="128"/>
      <c r="M373" s="128"/>
      <c r="N373" s="128"/>
      <c r="O373" s="128"/>
      <c r="P373" s="128"/>
      <c r="Q373" s="128"/>
      <c r="R373" s="128"/>
      <c r="S373" s="128">
        <v>5</v>
      </c>
      <c r="T373" s="128"/>
      <c r="U373" s="128"/>
      <c r="V373" s="128"/>
      <c r="W373" s="128"/>
      <c r="X373" s="46"/>
      <c r="Y373" s="46"/>
      <c r="Z373" s="46"/>
      <c r="AA373" s="46"/>
      <c r="AB373" s="46"/>
      <c r="AC373" s="46"/>
      <c r="AD373" s="46"/>
      <c r="AE373" s="46"/>
      <c r="AF373" s="46"/>
      <c r="AG373" s="46"/>
      <c r="AH373" s="46"/>
      <c r="AI373" s="46"/>
      <c r="AJ373" s="46"/>
      <c r="AK373" s="46"/>
      <c r="AL373" s="46"/>
      <c r="AM373" s="46"/>
    </row>
    <row r="374" spans="1:39" ht="39.950000000000003" customHeight="1" x14ac:dyDescent="0.45">
      <c r="A374" s="155"/>
      <c r="B374" s="157"/>
      <c r="C374" s="63">
        <v>371</v>
      </c>
      <c r="D374" s="75" t="s">
        <v>251</v>
      </c>
      <c r="E374" s="115" t="s">
        <v>942</v>
      </c>
      <c r="F374" s="49" t="s">
        <v>99</v>
      </c>
      <c r="G374" s="49" t="s">
        <v>40</v>
      </c>
      <c r="H374" s="94">
        <v>24</v>
      </c>
      <c r="I374" s="32">
        <v>5</v>
      </c>
      <c r="J374" s="38">
        <f t="shared" si="10"/>
        <v>3</v>
      </c>
      <c r="K374" s="39" t="str">
        <f t="shared" si="11"/>
        <v>OK</v>
      </c>
      <c r="L374" s="128"/>
      <c r="M374" s="128"/>
      <c r="N374" s="128"/>
      <c r="O374" s="128"/>
      <c r="P374" s="128"/>
      <c r="Q374" s="128"/>
      <c r="R374" s="128"/>
      <c r="S374" s="128"/>
      <c r="T374" s="128"/>
      <c r="U374" s="128"/>
      <c r="V374" s="128"/>
      <c r="W374" s="128"/>
      <c r="X374" s="46"/>
      <c r="Y374" s="46"/>
      <c r="Z374" s="46"/>
      <c r="AA374" s="46"/>
      <c r="AB374" s="46"/>
      <c r="AC374" s="46"/>
      <c r="AD374" s="46"/>
      <c r="AE374" s="46"/>
      <c r="AF374" s="46"/>
      <c r="AG374" s="46"/>
      <c r="AH374" s="46"/>
      <c r="AI374" s="46"/>
      <c r="AJ374" s="132">
        <v>2</v>
      </c>
      <c r="AK374" s="132"/>
      <c r="AL374" s="46"/>
      <c r="AM374" s="46"/>
    </row>
    <row r="375" spans="1:39" ht="39.950000000000003" customHeight="1" x14ac:dyDescent="0.45">
      <c r="A375" s="155"/>
      <c r="B375" s="157"/>
      <c r="C375" s="63">
        <v>372</v>
      </c>
      <c r="D375" s="75" t="s">
        <v>252</v>
      </c>
      <c r="E375" s="115" t="s">
        <v>943</v>
      </c>
      <c r="F375" s="49" t="s">
        <v>99</v>
      </c>
      <c r="G375" s="49" t="s">
        <v>40</v>
      </c>
      <c r="H375" s="94">
        <v>6.19</v>
      </c>
      <c r="I375" s="32">
        <v>5</v>
      </c>
      <c r="J375" s="38">
        <f t="shared" si="10"/>
        <v>5</v>
      </c>
      <c r="K375" s="39" t="str">
        <f t="shared" si="11"/>
        <v>OK</v>
      </c>
      <c r="L375" s="128"/>
      <c r="M375" s="128"/>
      <c r="N375" s="128"/>
      <c r="O375" s="128"/>
      <c r="P375" s="128"/>
      <c r="Q375" s="128"/>
      <c r="R375" s="128"/>
      <c r="S375" s="128"/>
      <c r="T375" s="128"/>
      <c r="U375" s="128"/>
      <c r="V375" s="128"/>
      <c r="W375" s="128"/>
      <c r="X375" s="46"/>
      <c r="Y375" s="46"/>
      <c r="Z375" s="46"/>
      <c r="AA375" s="46"/>
      <c r="AB375" s="46"/>
      <c r="AC375" s="46"/>
      <c r="AD375" s="46"/>
      <c r="AE375" s="46"/>
      <c r="AF375" s="46"/>
      <c r="AG375" s="46"/>
      <c r="AH375" s="46"/>
      <c r="AI375" s="46"/>
      <c r="AJ375" s="46"/>
      <c r="AK375" s="46"/>
      <c r="AL375" s="46"/>
      <c r="AM375" s="46"/>
    </row>
    <row r="376" spans="1:39" ht="39.950000000000003" customHeight="1" x14ac:dyDescent="0.45">
      <c r="A376" s="155"/>
      <c r="B376" s="157"/>
      <c r="C376" s="63">
        <v>373</v>
      </c>
      <c r="D376" s="75" t="s">
        <v>253</v>
      </c>
      <c r="E376" s="115" t="s">
        <v>944</v>
      </c>
      <c r="F376" s="49" t="s">
        <v>99</v>
      </c>
      <c r="G376" s="49" t="s">
        <v>40</v>
      </c>
      <c r="H376" s="94">
        <v>83.99</v>
      </c>
      <c r="I376" s="32">
        <v>3</v>
      </c>
      <c r="J376" s="38">
        <f t="shared" si="10"/>
        <v>3</v>
      </c>
      <c r="K376" s="39" t="str">
        <f t="shared" si="11"/>
        <v>OK</v>
      </c>
      <c r="L376" s="128"/>
      <c r="M376" s="128"/>
      <c r="N376" s="128"/>
      <c r="O376" s="128"/>
      <c r="P376" s="128"/>
      <c r="Q376" s="128"/>
      <c r="R376" s="128"/>
      <c r="S376" s="128"/>
      <c r="T376" s="128"/>
      <c r="U376" s="128"/>
      <c r="V376" s="128"/>
      <c r="W376" s="128"/>
      <c r="X376" s="46"/>
      <c r="Y376" s="46"/>
      <c r="Z376" s="46"/>
      <c r="AA376" s="46"/>
      <c r="AB376" s="46"/>
      <c r="AC376" s="46"/>
      <c r="AD376" s="46"/>
      <c r="AE376" s="46"/>
      <c r="AF376" s="46"/>
      <c r="AG376" s="46"/>
      <c r="AH376" s="46"/>
      <c r="AI376" s="46"/>
      <c r="AJ376" s="46"/>
      <c r="AK376" s="46"/>
      <c r="AL376" s="46"/>
      <c r="AM376" s="46"/>
    </row>
    <row r="377" spans="1:39" ht="39.950000000000003" customHeight="1" x14ac:dyDescent="0.45">
      <c r="A377" s="155"/>
      <c r="B377" s="157"/>
      <c r="C377" s="63">
        <v>374</v>
      </c>
      <c r="D377" s="75" t="s">
        <v>254</v>
      </c>
      <c r="E377" s="115" t="s">
        <v>945</v>
      </c>
      <c r="F377" s="49" t="s">
        <v>99</v>
      </c>
      <c r="G377" s="49" t="s">
        <v>40</v>
      </c>
      <c r="H377" s="94">
        <v>72</v>
      </c>
      <c r="I377" s="32"/>
      <c r="J377" s="38">
        <f t="shared" si="10"/>
        <v>0</v>
      </c>
      <c r="K377" s="39" t="str">
        <f t="shared" si="11"/>
        <v>OK</v>
      </c>
      <c r="L377" s="128"/>
      <c r="M377" s="128"/>
      <c r="N377" s="128"/>
      <c r="O377" s="128"/>
      <c r="P377" s="128"/>
      <c r="Q377" s="128"/>
      <c r="R377" s="128"/>
      <c r="S377" s="128"/>
      <c r="T377" s="128"/>
      <c r="U377" s="128"/>
      <c r="V377" s="128"/>
      <c r="W377" s="128"/>
      <c r="X377" s="46"/>
      <c r="Y377" s="46"/>
      <c r="Z377" s="46"/>
      <c r="AA377" s="46"/>
      <c r="AB377" s="46"/>
      <c r="AC377" s="46"/>
      <c r="AD377" s="46"/>
      <c r="AE377" s="46"/>
      <c r="AF377" s="46"/>
      <c r="AG377" s="46"/>
      <c r="AH377" s="46"/>
      <c r="AI377" s="46"/>
      <c r="AJ377" s="46"/>
      <c r="AK377" s="46"/>
      <c r="AL377" s="46"/>
      <c r="AM377" s="46"/>
    </row>
    <row r="378" spans="1:39" ht="39.950000000000003" customHeight="1" x14ac:dyDescent="0.45">
      <c r="A378" s="155"/>
      <c r="B378" s="157"/>
      <c r="C378" s="66">
        <v>375</v>
      </c>
      <c r="D378" s="75" t="s">
        <v>255</v>
      </c>
      <c r="E378" s="115" t="s">
        <v>946</v>
      </c>
      <c r="F378" s="49" t="s">
        <v>35</v>
      </c>
      <c r="G378" s="49" t="s">
        <v>40</v>
      </c>
      <c r="H378" s="94">
        <v>62</v>
      </c>
      <c r="I378" s="32">
        <v>15</v>
      </c>
      <c r="J378" s="38">
        <f t="shared" si="10"/>
        <v>1</v>
      </c>
      <c r="K378" s="39" t="str">
        <f t="shared" si="11"/>
        <v>OK</v>
      </c>
      <c r="L378" s="128"/>
      <c r="M378" s="128"/>
      <c r="N378" s="128"/>
      <c r="O378" s="128"/>
      <c r="P378" s="128"/>
      <c r="Q378" s="128"/>
      <c r="R378" s="128"/>
      <c r="S378" s="128">
        <v>10</v>
      </c>
      <c r="T378" s="128"/>
      <c r="U378" s="128"/>
      <c r="V378" s="128"/>
      <c r="W378" s="128"/>
      <c r="X378" s="46"/>
      <c r="Y378" s="46"/>
      <c r="Z378" s="46"/>
      <c r="AA378" s="46"/>
      <c r="AB378" s="46"/>
      <c r="AC378" s="46"/>
      <c r="AD378" s="46"/>
      <c r="AE378" s="46"/>
      <c r="AF378" s="46"/>
      <c r="AG378" s="46"/>
      <c r="AH378" s="46"/>
      <c r="AI378" s="46"/>
      <c r="AJ378" s="132">
        <v>4</v>
      </c>
      <c r="AK378" s="132"/>
      <c r="AL378" s="46"/>
      <c r="AM378" s="46"/>
    </row>
    <row r="379" spans="1:39" ht="39.950000000000003" customHeight="1" x14ac:dyDescent="0.45">
      <c r="A379" s="155"/>
      <c r="B379" s="157"/>
      <c r="C379" s="66">
        <v>376</v>
      </c>
      <c r="D379" s="77" t="s">
        <v>256</v>
      </c>
      <c r="E379" s="115" t="s">
        <v>947</v>
      </c>
      <c r="F379" s="49" t="s">
        <v>35</v>
      </c>
      <c r="G379" s="49" t="s">
        <v>40</v>
      </c>
      <c r="H379" s="94">
        <v>14.7</v>
      </c>
      <c r="I379" s="32">
        <v>25</v>
      </c>
      <c r="J379" s="38">
        <f t="shared" si="10"/>
        <v>19</v>
      </c>
      <c r="K379" s="39" t="str">
        <f t="shared" si="11"/>
        <v>OK</v>
      </c>
      <c r="L379" s="128"/>
      <c r="M379" s="128"/>
      <c r="N379" s="128"/>
      <c r="O379" s="128"/>
      <c r="P379" s="128"/>
      <c r="Q379" s="128"/>
      <c r="R379" s="128"/>
      <c r="S379" s="128">
        <v>4</v>
      </c>
      <c r="T379" s="128"/>
      <c r="U379" s="128"/>
      <c r="V379" s="128"/>
      <c r="W379" s="128"/>
      <c r="X379" s="46"/>
      <c r="Y379" s="46"/>
      <c r="Z379" s="46"/>
      <c r="AA379" s="46"/>
      <c r="AB379" s="46"/>
      <c r="AC379" s="46"/>
      <c r="AD379" s="46"/>
      <c r="AE379" s="46"/>
      <c r="AF379" s="46"/>
      <c r="AG379" s="46"/>
      <c r="AH379" s="46"/>
      <c r="AI379" s="46"/>
      <c r="AJ379" s="132">
        <v>2</v>
      </c>
      <c r="AK379" s="132"/>
      <c r="AL379" s="46"/>
      <c r="AM379" s="46"/>
    </row>
    <row r="380" spans="1:39" ht="39.950000000000003" customHeight="1" x14ac:dyDescent="0.45">
      <c r="A380" s="155"/>
      <c r="B380" s="157"/>
      <c r="C380" s="66">
        <v>377</v>
      </c>
      <c r="D380" s="77" t="s">
        <v>257</v>
      </c>
      <c r="E380" s="115" t="s">
        <v>947</v>
      </c>
      <c r="F380" s="49" t="s">
        <v>35</v>
      </c>
      <c r="G380" s="49" t="s">
        <v>40</v>
      </c>
      <c r="H380" s="94">
        <v>15.84</v>
      </c>
      <c r="I380" s="32">
        <v>25</v>
      </c>
      <c r="J380" s="38">
        <f t="shared" si="10"/>
        <v>25</v>
      </c>
      <c r="K380" s="39" t="str">
        <f t="shared" si="11"/>
        <v>OK</v>
      </c>
      <c r="L380" s="128"/>
      <c r="M380" s="128"/>
      <c r="N380" s="128"/>
      <c r="O380" s="128"/>
      <c r="P380" s="128"/>
      <c r="Q380" s="128"/>
      <c r="R380" s="128"/>
      <c r="S380" s="128"/>
      <c r="T380" s="128"/>
      <c r="U380" s="128"/>
      <c r="V380" s="128"/>
      <c r="W380" s="128"/>
      <c r="X380" s="46"/>
      <c r="Y380" s="46"/>
      <c r="Z380" s="46"/>
      <c r="AA380" s="46"/>
      <c r="AB380" s="46"/>
      <c r="AC380" s="46"/>
      <c r="AD380" s="46"/>
      <c r="AE380" s="46"/>
      <c r="AF380" s="46"/>
      <c r="AG380" s="46"/>
      <c r="AH380" s="46"/>
      <c r="AI380" s="46"/>
      <c r="AJ380" s="46"/>
      <c r="AK380" s="46"/>
      <c r="AL380" s="46"/>
      <c r="AM380" s="46"/>
    </row>
    <row r="381" spans="1:39" ht="39.950000000000003" customHeight="1" x14ac:dyDescent="0.45">
      <c r="A381" s="155"/>
      <c r="B381" s="157"/>
      <c r="C381" s="66">
        <v>378</v>
      </c>
      <c r="D381" s="75" t="s">
        <v>258</v>
      </c>
      <c r="E381" s="115" t="s">
        <v>947</v>
      </c>
      <c r="F381" s="49" t="s">
        <v>35</v>
      </c>
      <c r="G381" s="49" t="s">
        <v>40</v>
      </c>
      <c r="H381" s="94">
        <v>27.4</v>
      </c>
      <c r="I381" s="32">
        <v>10</v>
      </c>
      <c r="J381" s="38">
        <f t="shared" si="10"/>
        <v>9</v>
      </c>
      <c r="K381" s="39" t="str">
        <f t="shared" si="11"/>
        <v>OK</v>
      </c>
      <c r="L381" s="128"/>
      <c r="M381" s="128"/>
      <c r="N381" s="128"/>
      <c r="O381" s="128"/>
      <c r="P381" s="128"/>
      <c r="Q381" s="128"/>
      <c r="R381" s="128"/>
      <c r="S381" s="128"/>
      <c r="T381" s="128"/>
      <c r="U381" s="128"/>
      <c r="V381" s="128"/>
      <c r="W381" s="128"/>
      <c r="X381" s="46"/>
      <c r="Y381" s="46"/>
      <c r="Z381" s="46"/>
      <c r="AA381" s="46"/>
      <c r="AB381" s="46"/>
      <c r="AC381" s="46"/>
      <c r="AD381" s="46"/>
      <c r="AE381" s="46"/>
      <c r="AF381" s="46"/>
      <c r="AG381" s="46"/>
      <c r="AH381" s="46"/>
      <c r="AI381" s="46"/>
      <c r="AJ381" s="132">
        <v>1</v>
      </c>
      <c r="AK381" s="132"/>
      <c r="AL381" s="46"/>
      <c r="AM381" s="46"/>
    </row>
    <row r="382" spans="1:39" ht="39.950000000000003" customHeight="1" x14ac:dyDescent="0.45">
      <c r="A382" s="155"/>
      <c r="B382" s="157"/>
      <c r="C382" s="66">
        <v>379</v>
      </c>
      <c r="D382" s="75" t="s">
        <v>491</v>
      </c>
      <c r="E382" s="115" t="s">
        <v>947</v>
      </c>
      <c r="F382" s="49" t="s">
        <v>35</v>
      </c>
      <c r="G382" s="49" t="s">
        <v>40</v>
      </c>
      <c r="H382" s="94">
        <v>29.79</v>
      </c>
      <c r="I382" s="32">
        <v>8</v>
      </c>
      <c r="J382" s="38">
        <f t="shared" si="10"/>
        <v>3</v>
      </c>
      <c r="K382" s="39" t="str">
        <f t="shared" si="11"/>
        <v>OK</v>
      </c>
      <c r="L382" s="128"/>
      <c r="M382" s="128"/>
      <c r="N382" s="128"/>
      <c r="O382" s="128"/>
      <c r="P382" s="128"/>
      <c r="Q382" s="128"/>
      <c r="R382" s="128"/>
      <c r="S382" s="128">
        <v>4</v>
      </c>
      <c r="T382" s="128"/>
      <c r="U382" s="128"/>
      <c r="V382" s="128"/>
      <c r="W382" s="128"/>
      <c r="X382" s="46"/>
      <c r="Y382" s="46"/>
      <c r="Z382" s="46"/>
      <c r="AA382" s="46"/>
      <c r="AB382" s="46"/>
      <c r="AC382" s="46"/>
      <c r="AD382" s="46"/>
      <c r="AE382" s="46"/>
      <c r="AF382" s="46"/>
      <c r="AG382" s="46"/>
      <c r="AH382" s="46"/>
      <c r="AI382" s="46"/>
      <c r="AJ382" s="132">
        <v>1</v>
      </c>
      <c r="AK382" s="132"/>
      <c r="AL382" s="46"/>
      <c r="AM382" s="46"/>
    </row>
    <row r="383" spans="1:39" ht="39.950000000000003" customHeight="1" x14ac:dyDescent="0.45">
      <c r="A383" s="155"/>
      <c r="B383" s="157"/>
      <c r="C383" s="66">
        <v>380</v>
      </c>
      <c r="D383" s="77" t="s">
        <v>259</v>
      </c>
      <c r="E383" s="115" t="s">
        <v>948</v>
      </c>
      <c r="F383" s="49" t="s">
        <v>35</v>
      </c>
      <c r="G383" s="49" t="s">
        <v>40</v>
      </c>
      <c r="H383" s="94">
        <v>31.73</v>
      </c>
      <c r="I383" s="32">
        <v>20</v>
      </c>
      <c r="J383" s="38">
        <f t="shared" si="10"/>
        <v>19</v>
      </c>
      <c r="K383" s="39" t="str">
        <f t="shared" si="11"/>
        <v>OK</v>
      </c>
      <c r="L383" s="128"/>
      <c r="M383" s="128"/>
      <c r="N383" s="128"/>
      <c r="O383" s="128"/>
      <c r="P383" s="128"/>
      <c r="Q383" s="128"/>
      <c r="R383" s="128"/>
      <c r="S383" s="128"/>
      <c r="T383" s="128"/>
      <c r="U383" s="128"/>
      <c r="V383" s="128"/>
      <c r="W383" s="128"/>
      <c r="X383" s="46"/>
      <c r="Y383" s="46"/>
      <c r="Z383" s="46"/>
      <c r="AA383" s="46"/>
      <c r="AB383" s="46"/>
      <c r="AC383" s="46"/>
      <c r="AD383" s="46"/>
      <c r="AE383" s="46"/>
      <c r="AF383" s="46"/>
      <c r="AG383" s="46"/>
      <c r="AH383" s="46"/>
      <c r="AI383" s="46"/>
      <c r="AJ383" s="132">
        <v>1</v>
      </c>
      <c r="AK383" s="132"/>
      <c r="AL383" s="46"/>
      <c r="AM383" s="46"/>
    </row>
    <row r="384" spans="1:39" ht="39.950000000000003" customHeight="1" x14ac:dyDescent="0.45">
      <c r="A384" s="155"/>
      <c r="B384" s="157"/>
      <c r="C384" s="66">
        <v>381</v>
      </c>
      <c r="D384" s="77" t="s">
        <v>949</v>
      </c>
      <c r="E384" s="115" t="s">
        <v>948</v>
      </c>
      <c r="F384" s="49" t="s">
        <v>35</v>
      </c>
      <c r="G384" s="49" t="s">
        <v>40</v>
      </c>
      <c r="H384" s="94">
        <v>32.840000000000003</v>
      </c>
      <c r="I384" s="32">
        <v>20</v>
      </c>
      <c r="J384" s="38">
        <f t="shared" si="10"/>
        <v>19</v>
      </c>
      <c r="K384" s="39" t="str">
        <f t="shared" si="11"/>
        <v>OK</v>
      </c>
      <c r="L384" s="128"/>
      <c r="M384" s="128"/>
      <c r="N384" s="128"/>
      <c r="O384" s="128"/>
      <c r="P384" s="128"/>
      <c r="Q384" s="128"/>
      <c r="R384" s="128"/>
      <c r="S384" s="128"/>
      <c r="T384" s="128"/>
      <c r="U384" s="128"/>
      <c r="V384" s="128"/>
      <c r="W384" s="128"/>
      <c r="X384" s="46"/>
      <c r="Y384" s="46"/>
      <c r="Z384" s="46"/>
      <c r="AA384" s="46"/>
      <c r="AB384" s="46"/>
      <c r="AC384" s="46"/>
      <c r="AD384" s="46"/>
      <c r="AE384" s="46"/>
      <c r="AF384" s="46"/>
      <c r="AG384" s="46"/>
      <c r="AH384" s="46"/>
      <c r="AI384" s="46"/>
      <c r="AJ384" s="132">
        <v>1</v>
      </c>
      <c r="AK384" s="132"/>
      <c r="AL384" s="46"/>
      <c r="AM384" s="46"/>
    </row>
    <row r="385" spans="1:39" ht="39.950000000000003" customHeight="1" x14ac:dyDescent="0.45">
      <c r="A385" s="155"/>
      <c r="B385" s="157"/>
      <c r="C385" s="66">
        <v>382</v>
      </c>
      <c r="D385" s="77" t="s">
        <v>260</v>
      </c>
      <c r="E385" s="115" t="s">
        <v>947</v>
      </c>
      <c r="F385" s="49" t="s">
        <v>35</v>
      </c>
      <c r="G385" s="49" t="s">
        <v>40</v>
      </c>
      <c r="H385" s="94">
        <v>75</v>
      </c>
      <c r="I385" s="32">
        <v>5</v>
      </c>
      <c r="J385" s="38">
        <f t="shared" si="10"/>
        <v>4</v>
      </c>
      <c r="K385" s="39" t="str">
        <f t="shared" si="11"/>
        <v>OK</v>
      </c>
      <c r="L385" s="128"/>
      <c r="M385" s="128"/>
      <c r="N385" s="128"/>
      <c r="O385" s="128"/>
      <c r="P385" s="128"/>
      <c r="Q385" s="128"/>
      <c r="R385" s="128"/>
      <c r="S385" s="128"/>
      <c r="T385" s="128"/>
      <c r="U385" s="128"/>
      <c r="V385" s="128"/>
      <c r="W385" s="128"/>
      <c r="X385" s="46"/>
      <c r="Y385" s="46"/>
      <c r="Z385" s="46"/>
      <c r="AA385" s="46"/>
      <c r="AB385" s="46"/>
      <c r="AC385" s="46"/>
      <c r="AD385" s="46"/>
      <c r="AE385" s="46"/>
      <c r="AF385" s="46"/>
      <c r="AG385" s="46"/>
      <c r="AH385" s="46"/>
      <c r="AI385" s="46"/>
      <c r="AJ385" s="132">
        <v>1</v>
      </c>
      <c r="AK385" s="132"/>
      <c r="AL385" s="46"/>
      <c r="AM385" s="46"/>
    </row>
    <row r="386" spans="1:39" ht="39.950000000000003" customHeight="1" x14ac:dyDescent="0.45">
      <c r="A386" s="155"/>
      <c r="B386" s="157"/>
      <c r="C386" s="66">
        <v>383</v>
      </c>
      <c r="D386" s="75" t="s">
        <v>438</v>
      </c>
      <c r="E386" s="115" t="s">
        <v>948</v>
      </c>
      <c r="F386" s="49" t="s">
        <v>228</v>
      </c>
      <c r="G386" s="49" t="s">
        <v>40</v>
      </c>
      <c r="H386" s="94">
        <v>53.14</v>
      </c>
      <c r="I386" s="32">
        <v>10</v>
      </c>
      <c r="J386" s="38">
        <f t="shared" si="10"/>
        <v>8</v>
      </c>
      <c r="K386" s="39" t="str">
        <f t="shared" si="11"/>
        <v>OK</v>
      </c>
      <c r="L386" s="128"/>
      <c r="M386" s="128"/>
      <c r="N386" s="128"/>
      <c r="O386" s="128"/>
      <c r="P386" s="128"/>
      <c r="Q386" s="128"/>
      <c r="R386" s="128"/>
      <c r="S386" s="128">
        <v>1</v>
      </c>
      <c r="T386" s="128"/>
      <c r="U386" s="128"/>
      <c r="V386" s="128"/>
      <c r="W386" s="128"/>
      <c r="X386" s="46"/>
      <c r="Y386" s="46"/>
      <c r="Z386" s="46"/>
      <c r="AA386" s="46"/>
      <c r="AB386" s="46"/>
      <c r="AC386" s="46"/>
      <c r="AD386" s="46"/>
      <c r="AE386" s="46"/>
      <c r="AF386" s="46"/>
      <c r="AG386" s="46"/>
      <c r="AH386" s="46"/>
      <c r="AI386" s="46"/>
      <c r="AJ386" s="132">
        <v>1</v>
      </c>
      <c r="AK386" s="132"/>
      <c r="AL386" s="46"/>
      <c r="AM386" s="46"/>
    </row>
    <row r="387" spans="1:39" ht="39.950000000000003" customHeight="1" x14ac:dyDescent="0.45">
      <c r="A387" s="155"/>
      <c r="B387" s="157"/>
      <c r="C387" s="66">
        <v>384</v>
      </c>
      <c r="D387" s="75" t="s">
        <v>261</v>
      </c>
      <c r="E387" s="115" t="s">
        <v>950</v>
      </c>
      <c r="F387" s="49" t="s">
        <v>35</v>
      </c>
      <c r="G387" s="49" t="s">
        <v>40</v>
      </c>
      <c r="H387" s="94">
        <v>209.26</v>
      </c>
      <c r="I387" s="32">
        <v>4</v>
      </c>
      <c r="J387" s="38">
        <f t="shared" si="10"/>
        <v>4</v>
      </c>
      <c r="K387" s="39" t="str">
        <f t="shared" si="11"/>
        <v>OK</v>
      </c>
      <c r="L387" s="128"/>
      <c r="M387" s="128"/>
      <c r="N387" s="128"/>
      <c r="O387" s="128"/>
      <c r="P387" s="128"/>
      <c r="Q387" s="128"/>
      <c r="R387" s="128"/>
      <c r="S387" s="128"/>
      <c r="T387" s="128"/>
      <c r="U387" s="128"/>
      <c r="V387" s="128"/>
      <c r="W387" s="128"/>
      <c r="X387" s="46"/>
      <c r="Y387" s="46"/>
      <c r="Z387" s="46"/>
      <c r="AA387" s="46"/>
      <c r="AB387" s="46"/>
      <c r="AC387" s="46"/>
      <c r="AD387" s="46"/>
      <c r="AE387" s="46"/>
      <c r="AF387" s="46"/>
      <c r="AG387" s="46"/>
      <c r="AH387" s="46"/>
      <c r="AI387" s="46"/>
      <c r="AJ387" s="46"/>
      <c r="AK387" s="46"/>
      <c r="AL387" s="46"/>
      <c r="AM387" s="46"/>
    </row>
    <row r="388" spans="1:39" ht="39.950000000000003" customHeight="1" x14ac:dyDescent="0.45">
      <c r="A388" s="155"/>
      <c r="B388" s="157"/>
      <c r="C388" s="66">
        <v>385</v>
      </c>
      <c r="D388" s="77" t="s">
        <v>262</v>
      </c>
      <c r="E388" s="115" t="s">
        <v>950</v>
      </c>
      <c r="F388" s="49" t="s">
        <v>35</v>
      </c>
      <c r="G388" s="49" t="s">
        <v>40</v>
      </c>
      <c r="H388" s="94">
        <v>9.5500000000000007</v>
      </c>
      <c r="I388" s="32">
        <v>10</v>
      </c>
      <c r="J388" s="38">
        <f t="shared" si="10"/>
        <v>10</v>
      </c>
      <c r="K388" s="39" t="str">
        <f t="shared" si="11"/>
        <v>OK</v>
      </c>
      <c r="L388" s="128"/>
      <c r="M388" s="128"/>
      <c r="N388" s="128"/>
      <c r="O388" s="128"/>
      <c r="P388" s="128"/>
      <c r="Q388" s="128"/>
      <c r="R388" s="128"/>
      <c r="S388" s="128"/>
      <c r="T388" s="128"/>
      <c r="U388" s="128"/>
      <c r="V388" s="128"/>
      <c r="W388" s="128"/>
      <c r="X388" s="46"/>
      <c r="Y388" s="46"/>
      <c r="Z388" s="46"/>
      <c r="AA388" s="46"/>
      <c r="AB388" s="46"/>
      <c r="AC388" s="46"/>
      <c r="AD388" s="46"/>
      <c r="AE388" s="46"/>
      <c r="AF388" s="46"/>
      <c r="AG388" s="46"/>
      <c r="AH388" s="46"/>
      <c r="AI388" s="46"/>
      <c r="AJ388" s="46"/>
      <c r="AK388" s="46"/>
      <c r="AL388" s="46"/>
      <c r="AM388" s="46"/>
    </row>
    <row r="389" spans="1:39" ht="39.950000000000003" customHeight="1" x14ac:dyDescent="0.45">
      <c r="A389" s="155"/>
      <c r="B389" s="157"/>
      <c r="C389" s="66">
        <v>386</v>
      </c>
      <c r="D389" s="77" t="s">
        <v>263</v>
      </c>
      <c r="E389" s="115" t="s">
        <v>950</v>
      </c>
      <c r="F389" s="49" t="s">
        <v>35</v>
      </c>
      <c r="G389" s="49" t="s">
        <v>40</v>
      </c>
      <c r="H389" s="94">
        <v>18.29</v>
      </c>
      <c r="I389" s="32">
        <v>5</v>
      </c>
      <c r="J389" s="38">
        <f t="shared" ref="J389:J452" si="12">I389-(SUM(L389:AM389))</f>
        <v>3</v>
      </c>
      <c r="K389" s="39" t="str">
        <f t="shared" ref="K389:K452" si="13">IF(J389&lt;0,"ATENÇÃO","OK")</f>
        <v>OK</v>
      </c>
      <c r="L389" s="128"/>
      <c r="M389" s="128"/>
      <c r="N389" s="128"/>
      <c r="O389" s="128"/>
      <c r="P389" s="128"/>
      <c r="Q389" s="128"/>
      <c r="R389" s="128"/>
      <c r="S389" s="128"/>
      <c r="T389" s="128"/>
      <c r="U389" s="128"/>
      <c r="V389" s="128"/>
      <c r="W389" s="128"/>
      <c r="X389" s="46"/>
      <c r="Y389" s="46"/>
      <c r="Z389" s="46"/>
      <c r="AA389" s="46"/>
      <c r="AB389" s="46"/>
      <c r="AC389" s="46"/>
      <c r="AD389" s="46"/>
      <c r="AE389" s="46"/>
      <c r="AF389" s="46"/>
      <c r="AG389" s="46"/>
      <c r="AH389" s="46"/>
      <c r="AI389" s="46"/>
      <c r="AJ389" s="132">
        <v>2</v>
      </c>
      <c r="AK389" s="132"/>
      <c r="AL389" s="46"/>
      <c r="AM389" s="46"/>
    </row>
    <row r="390" spans="1:39" ht="39.950000000000003" customHeight="1" x14ac:dyDescent="0.45">
      <c r="A390" s="155"/>
      <c r="B390" s="157"/>
      <c r="C390" s="66">
        <v>387</v>
      </c>
      <c r="D390" s="77" t="s">
        <v>264</v>
      </c>
      <c r="E390" s="115" t="s">
        <v>950</v>
      </c>
      <c r="F390" s="49" t="s">
        <v>35</v>
      </c>
      <c r="G390" s="49" t="s">
        <v>40</v>
      </c>
      <c r="H390" s="94">
        <v>6.71</v>
      </c>
      <c r="I390" s="32">
        <v>5</v>
      </c>
      <c r="J390" s="38">
        <f t="shared" si="12"/>
        <v>0</v>
      </c>
      <c r="K390" s="39" t="str">
        <f t="shared" si="13"/>
        <v>OK</v>
      </c>
      <c r="L390" s="128"/>
      <c r="M390" s="128"/>
      <c r="N390" s="128"/>
      <c r="O390" s="128"/>
      <c r="P390" s="128"/>
      <c r="Q390" s="128"/>
      <c r="R390" s="128"/>
      <c r="S390" s="128"/>
      <c r="T390" s="128"/>
      <c r="U390" s="128"/>
      <c r="V390" s="128"/>
      <c r="W390" s="128"/>
      <c r="X390" s="46"/>
      <c r="Y390" s="46"/>
      <c r="Z390" s="46"/>
      <c r="AA390" s="46"/>
      <c r="AB390" s="46"/>
      <c r="AC390" s="46"/>
      <c r="AD390" s="46"/>
      <c r="AE390" s="46"/>
      <c r="AF390" s="46"/>
      <c r="AG390" s="46"/>
      <c r="AH390" s="46"/>
      <c r="AI390" s="46"/>
      <c r="AJ390" s="132">
        <v>5</v>
      </c>
      <c r="AK390" s="132"/>
      <c r="AL390" s="46"/>
      <c r="AM390" s="46"/>
    </row>
    <row r="391" spans="1:39" ht="39.950000000000003" customHeight="1" x14ac:dyDescent="0.45">
      <c r="A391" s="155"/>
      <c r="B391" s="157"/>
      <c r="C391" s="66">
        <v>388</v>
      </c>
      <c r="D391" s="75" t="s">
        <v>265</v>
      </c>
      <c r="E391" s="115" t="s">
        <v>950</v>
      </c>
      <c r="F391" s="49" t="s">
        <v>35</v>
      </c>
      <c r="G391" s="49" t="s">
        <v>40</v>
      </c>
      <c r="H391" s="94">
        <v>17.32</v>
      </c>
      <c r="I391" s="32">
        <v>5</v>
      </c>
      <c r="J391" s="38">
        <f t="shared" si="12"/>
        <v>5</v>
      </c>
      <c r="K391" s="39" t="str">
        <f t="shared" si="13"/>
        <v>OK</v>
      </c>
      <c r="L391" s="128"/>
      <c r="M391" s="128"/>
      <c r="N391" s="128"/>
      <c r="O391" s="128"/>
      <c r="P391" s="128"/>
      <c r="Q391" s="128"/>
      <c r="R391" s="128"/>
      <c r="S391" s="128"/>
      <c r="T391" s="128"/>
      <c r="U391" s="128"/>
      <c r="V391" s="128"/>
      <c r="W391" s="128"/>
      <c r="X391" s="46"/>
      <c r="Y391" s="46"/>
      <c r="Z391" s="46"/>
      <c r="AA391" s="46"/>
      <c r="AB391" s="46"/>
      <c r="AC391" s="46"/>
      <c r="AD391" s="46"/>
      <c r="AE391" s="46"/>
      <c r="AF391" s="46"/>
      <c r="AG391" s="46"/>
      <c r="AH391" s="46"/>
      <c r="AI391" s="46"/>
      <c r="AJ391" s="46"/>
      <c r="AK391" s="46"/>
      <c r="AL391" s="46"/>
      <c r="AM391" s="46"/>
    </row>
    <row r="392" spans="1:39" ht="39.950000000000003" customHeight="1" x14ac:dyDescent="0.45">
      <c r="A392" s="155"/>
      <c r="B392" s="157"/>
      <c r="C392" s="66">
        <v>389</v>
      </c>
      <c r="D392" s="75" t="s">
        <v>266</v>
      </c>
      <c r="E392" s="115" t="s">
        <v>950</v>
      </c>
      <c r="F392" s="49" t="s">
        <v>35</v>
      </c>
      <c r="G392" s="49" t="s">
        <v>40</v>
      </c>
      <c r="H392" s="94">
        <v>6.77</v>
      </c>
      <c r="I392" s="32">
        <v>5</v>
      </c>
      <c r="J392" s="38">
        <f t="shared" si="12"/>
        <v>0</v>
      </c>
      <c r="K392" s="39" t="str">
        <f t="shared" si="13"/>
        <v>OK</v>
      </c>
      <c r="L392" s="128"/>
      <c r="M392" s="128"/>
      <c r="N392" s="128"/>
      <c r="O392" s="128"/>
      <c r="P392" s="128"/>
      <c r="Q392" s="128"/>
      <c r="R392" s="128"/>
      <c r="S392" s="128"/>
      <c r="T392" s="128"/>
      <c r="U392" s="128"/>
      <c r="V392" s="128"/>
      <c r="W392" s="128"/>
      <c r="X392" s="46"/>
      <c r="Y392" s="46"/>
      <c r="Z392" s="46"/>
      <c r="AA392" s="46"/>
      <c r="AB392" s="46"/>
      <c r="AC392" s="46"/>
      <c r="AD392" s="46"/>
      <c r="AE392" s="46"/>
      <c r="AF392" s="46"/>
      <c r="AG392" s="46"/>
      <c r="AH392" s="46"/>
      <c r="AI392" s="46"/>
      <c r="AJ392" s="132">
        <v>5</v>
      </c>
      <c r="AK392" s="132"/>
      <c r="AL392" s="46"/>
      <c r="AM392" s="46"/>
    </row>
    <row r="393" spans="1:39" ht="39.950000000000003" customHeight="1" x14ac:dyDescent="0.45">
      <c r="A393" s="155"/>
      <c r="B393" s="157"/>
      <c r="C393" s="66">
        <v>390</v>
      </c>
      <c r="D393" s="75" t="s">
        <v>267</v>
      </c>
      <c r="E393" s="115" t="s">
        <v>950</v>
      </c>
      <c r="F393" s="49" t="s">
        <v>35</v>
      </c>
      <c r="G393" s="49" t="s">
        <v>40</v>
      </c>
      <c r="H393" s="94">
        <v>13.23</v>
      </c>
      <c r="I393" s="32">
        <v>5</v>
      </c>
      <c r="J393" s="38">
        <f t="shared" si="12"/>
        <v>5</v>
      </c>
      <c r="K393" s="39" t="str">
        <f t="shared" si="13"/>
        <v>OK</v>
      </c>
      <c r="L393" s="128"/>
      <c r="M393" s="128"/>
      <c r="N393" s="128"/>
      <c r="O393" s="128"/>
      <c r="P393" s="128"/>
      <c r="Q393" s="128"/>
      <c r="R393" s="128"/>
      <c r="S393" s="128"/>
      <c r="T393" s="128"/>
      <c r="U393" s="128"/>
      <c r="V393" s="128"/>
      <c r="W393" s="128"/>
      <c r="X393" s="46"/>
      <c r="Y393" s="46"/>
      <c r="Z393" s="46"/>
      <c r="AA393" s="46"/>
      <c r="AB393" s="46"/>
      <c r="AC393" s="46"/>
      <c r="AD393" s="46"/>
      <c r="AE393" s="46"/>
      <c r="AF393" s="46"/>
      <c r="AG393" s="46"/>
      <c r="AH393" s="46"/>
      <c r="AI393" s="46"/>
      <c r="AJ393" s="46"/>
      <c r="AK393" s="46"/>
      <c r="AL393" s="46"/>
      <c r="AM393" s="46"/>
    </row>
    <row r="394" spans="1:39" ht="39.950000000000003" customHeight="1" x14ac:dyDescent="0.45">
      <c r="A394" s="155"/>
      <c r="B394" s="157"/>
      <c r="C394" s="66">
        <v>391</v>
      </c>
      <c r="D394" s="75" t="s">
        <v>268</v>
      </c>
      <c r="E394" s="115" t="s">
        <v>950</v>
      </c>
      <c r="F394" s="49" t="s">
        <v>35</v>
      </c>
      <c r="G394" s="49" t="s">
        <v>40</v>
      </c>
      <c r="H394" s="94">
        <v>6.7</v>
      </c>
      <c r="I394" s="32">
        <v>5</v>
      </c>
      <c r="J394" s="38">
        <f t="shared" si="12"/>
        <v>5</v>
      </c>
      <c r="K394" s="39" t="str">
        <f t="shared" si="13"/>
        <v>OK</v>
      </c>
      <c r="L394" s="128"/>
      <c r="M394" s="128"/>
      <c r="N394" s="128"/>
      <c r="O394" s="128"/>
      <c r="P394" s="128"/>
      <c r="Q394" s="128"/>
      <c r="R394" s="128"/>
      <c r="S394" s="128"/>
      <c r="T394" s="128"/>
      <c r="U394" s="128"/>
      <c r="V394" s="128"/>
      <c r="W394" s="128"/>
      <c r="X394" s="46"/>
      <c r="Y394" s="46"/>
      <c r="Z394" s="46"/>
      <c r="AA394" s="46"/>
      <c r="AB394" s="46"/>
      <c r="AC394" s="46"/>
      <c r="AD394" s="46"/>
      <c r="AE394" s="46"/>
      <c r="AF394" s="46"/>
      <c r="AG394" s="46"/>
      <c r="AH394" s="46"/>
      <c r="AI394" s="46"/>
      <c r="AJ394" s="46"/>
      <c r="AK394" s="46"/>
      <c r="AL394" s="46"/>
      <c r="AM394" s="46"/>
    </row>
    <row r="395" spans="1:39" ht="39.950000000000003" customHeight="1" x14ac:dyDescent="0.45">
      <c r="A395" s="155"/>
      <c r="B395" s="157"/>
      <c r="C395" s="66">
        <v>392</v>
      </c>
      <c r="D395" s="75" t="s">
        <v>269</v>
      </c>
      <c r="E395" s="115" t="s">
        <v>950</v>
      </c>
      <c r="F395" s="49" t="s">
        <v>35</v>
      </c>
      <c r="G395" s="49" t="s">
        <v>40</v>
      </c>
      <c r="H395" s="94">
        <v>9.11</v>
      </c>
      <c r="I395" s="32">
        <v>5</v>
      </c>
      <c r="J395" s="38">
        <f t="shared" si="12"/>
        <v>1</v>
      </c>
      <c r="K395" s="39" t="str">
        <f t="shared" si="13"/>
        <v>OK</v>
      </c>
      <c r="L395" s="128"/>
      <c r="M395" s="128"/>
      <c r="N395" s="128"/>
      <c r="O395" s="128"/>
      <c r="P395" s="128"/>
      <c r="Q395" s="128"/>
      <c r="R395" s="128"/>
      <c r="S395" s="128">
        <v>2</v>
      </c>
      <c r="T395" s="128"/>
      <c r="U395" s="128"/>
      <c r="V395" s="128"/>
      <c r="W395" s="128"/>
      <c r="X395" s="46"/>
      <c r="Y395" s="46"/>
      <c r="Z395" s="46"/>
      <c r="AA395" s="46"/>
      <c r="AB395" s="46"/>
      <c r="AC395" s="46"/>
      <c r="AD395" s="46"/>
      <c r="AE395" s="46"/>
      <c r="AF395" s="46"/>
      <c r="AG395" s="46"/>
      <c r="AH395" s="46"/>
      <c r="AI395" s="46"/>
      <c r="AJ395" s="132">
        <v>2</v>
      </c>
      <c r="AK395" s="132"/>
      <c r="AL395" s="46"/>
      <c r="AM395" s="46"/>
    </row>
    <row r="396" spans="1:39" ht="39.950000000000003" customHeight="1" x14ac:dyDescent="0.45">
      <c r="A396" s="155"/>
      <c r="B396" s="157"/>
      <c r="C396" s="66">
        <v>393</v>
      </c>
      <c r="D396" s="75" t="s">
        <v>492</v>
      </c>
      <c r="E396" s="115" t="s">
        <v>951</v>
      </c>
      <c r="F396" s="49" t="s">
        <v>35</v>
      </c>
      <c r="G396" s="49" t="s">
        <v>40</v>
      </c>
      <c r="H396" s="94">
        <v>45</v>
      </c>
      <c r="I396" s="32">
        <v>5</v>
      </c>
      <c r="J396" s="38">
        <f t="shared" si="12"/>
        <v>0</v>
      </c>
      <c r="K396" s="39" t="str">
        <f t="shared" si="13"/>
        <v>OK</v>
      </c>
      <c r="L396" s="128"/>
      <c r="M396" s="128"/>
      <c r="N396" s="128"/>
      <c r="O396" s="128"/>
      <c r="P396" s="128"/>
      <c r="Q396" s="128"/>
      <c r="R396" s="128"/>
      <c r="S396" s="128">
        <v>1</v>
      </c>
      <c r="T396" s="128"/>
      <c r="U396" s="128"/>
      <c r="V396" s="128"/>
      <c r="W396" s="128"/>
      <c r="X396" s="46"/>
      <c r="Y396" s="46"/>
      <c r="Z396" s="46"/>
      <c r="AA396" s="46"/>
      <c r="AB396" s="46"/>
      <c r="AC396" s="46"/>
      <c r="AD396" s="46"/>
      <c r="AE396" s="46"/>
      <c r="AF396" s="46"/>
      <c r="AG396" s="46"/>
      <c r="AH396" s="46"/>
      <c r="AI396" s="46"/>
      <c r="AJ396" s="132">
        <v>4</v>
      </c>
      <c r="AK396" s="132"/>
      <c r="AL396" s="46"/>
      <c r="AM396" s="46"/>
    </row>
    <row r="397" spans="1:39" ht="39.950000000000003" customHeight="1" x14ac:dyDescent="0.45">
      <c r="A397" s="155"/>
      <c r="B397" s="157"/>
      <c r="C397" s="66">
        <v>394</v>
      </c>
      <c r="D397" s="75" t="s">
        <v>493</v>
      </c>
      <c r="E397" s="115" t="s">
        <v>951</v>
      </c>
      <c r="F397" s="49" t="s">
        <v>35</v>
      </c>
      <c r="G397" s="49" t="s">
        <v>40</v>
      </c>
      <c r="H397" s="94">
        <v>36</v>
      </c>
      <c r="I397" s="32">
        <v>5</v>
      </c>
      <c r="J397" s="38">
        <f t="shared" si="12"/>
        <v>2</v>
      </c>
      <c r="K397" s="39" t="str">
        <f t="shared" si="13"/>
        <v>OK</v>
      </c>
      <c r="L397" s="128"/>
      <c r="M397" s="128"/>
      <c r="N397" s="128"/>
      <c r="O397" s="128"/>
      <c r="P397" s="128"/>
      <c r="Q397" s="128"/>
      <c r="R397" s="128"/>
      <c r="S397" s="128">
        <v>1</v>
      </c>
      <c r="T397" s="128"/>
      <c r="U397" s="128"/>
      <c r="V397" s="128"/>
      <c r="W397" s="128"/>
      <c r="X397" s="46"/>
      <c r="Y397" s="46"/>
      <c r="Z397" s="46"/>
      <c r="AA397" s="46"/>
      <c r="AB397" s="46"/>
      <c r="AC397" s="46"/>
      <c r="AD397" s="46"/>
      <c r="AE397" s="46"/>
      <c r="AF397" s="46"/>
      <c r="AG397" s="46"/>
      <c r="AH397" s="46"/>
      <c r="AI397" s="46"/>
      <c r="AJ397" s="132">
        <v>2</v>
      </c>
      <c r="AK397" s="132"/>
      <c r="AL397" s="46"/>
      <c r="AM397" s="46"/>
    </row>
    <row r="398" spans="1:39" ht="39.950000000000003" customHeight="1" x14ac:dyDescent="0.45">
      <c r="A398" s="155"/>
      <c r="B398" s="157"/>
      <c r="C398" s="66">
        <v>395</v>
      </c>
      <c r="D398" s="86" t="s">
        <v>494</v>
      </c>
      <c r="E398" s="115" t="s">
        <v>952</v>
      </c>
      <c r="F398" s="49" t="s">
        <v>35</v>
      </c>
      <c r="G398" s="49" t="s">
        <v>40</v>
      </c>
      <c r="H398" s="94">
        <v>31.27</v>
      </c>
      <c r="I398" s="32">
        <v>10</v>
      </c>
      <c r="J398" s="38">
        <f t="shared" si="12"/>
        <v>6</v>
      </c>
      <c r="K398" s="39" t="str">
        <f t="shared" si="13"/>
        <v>OK</v>
      </c>
      <c r="L398" s="128"/>
      <c r="M398" s="128"/>
      <c r="N398" s="128"/>
      <c r="O398" s="128"/>
      <c r="P398" s="128"/>
      <c r="Q398" s="128"/>
      <c r="R398" s="128"/>
      <c r="S398" s="128">
        <v>1</v>
      </c>
      <c r="T398" s="128"/>
      <c r="U398" s="128"/>
      <c r="V398" s="128"/>
      <c r="W398" s="128"/>
      <c r="X398" s="46"/>
      <c r="Y398" s="46"/>
      <c r="Z398" s="46"/>
      <c r="AA398" s="46"/>
      <c r="AB398" s="46"/>
      <c r="AC398" s="46"/>
      <c r="AD398" s="46"/>
      <c r="AE398" s="46"/>
      <c r="AF398" s="46"/>
      <c r="AG398" s="46"/>
      <c r="AH398" s="46"/>
      <c r="AI398" s="46"/>
      <c r="AJ398" s="132">
        <v>3</v>
      </c>
      <c r="AK398" s="132"/>
      <c r="AL398" s="46"/>
      <c r="AM398" s="46"/>
    </row>
    <row r="399" spans="1:39" ht="39.950000000000003" customHeight="1" x14ac:dyDescent="0.45">
      <c r="A399" s="155"/>
      <c r="B399" s="157"/>
      <c r="C399" s="66">
        <v>396</v>
      </c>
      <c r="D399" s="86" t="s">
        <v>495</v>
      </c>
      <c r="E399" s="115" t="s">
        <v>953</v>
      </c>
      <c r="F399" s="49" t="s">
        <v>35</v>
      </c>
      <c r="G399" s="49" t="s">
        <v>40</v>
      </c>
      <c r="H399" s="94">
        <v>32.479999999999997</v>
      </c>
      <c r="I399" s="32">
        <v>10</v>
      </c>
      <c r="J399" s="38">
        <f t="shared" si="12"/>
        <v>6</v>
      </c>
      <c r="K399" s="39" t="str">
        <f t="shared" si="13"/>
        <v>OK</v>
      </c>
      <c r="L399" s="128"/>
      <c r="M399" s="128"/>
      <c r="N399" s="128"/>
      <c r="O399" s="128"/>
      <c r="P399" s="128"/>
      <c r="Q399" s="128"/>
      <c r="R399" s="128"/>
      <c r="S399" s="128">
        <v>1</v>
      </c>
      <c r="T399" s="128"/>
      <c r="U399" s="128"/>
      <c r="V399" s="128"/>
      <c r="W399" s="128"/>
      <c r="X399" s="46"/>
      <c r="Y399" s="46"/>
      <c r="Z399" s="46"/>
      <c r="AA399" s="46"/>
      <c r="AB399" s="46"/>
      <c r="AC399" s="46"/>
      <c r="AD399" s="46"/>
      <c r="AE399" s="46"/>
      <c r="AF399" s="46"/>
      <c r="AG399" s="46"/>
      <c r="AH399" s="46"/>
      <c r="AI399" s="46"/>
      <c r="AJ399" s="132">
        <v>3</v>
      </c>
      <c r="AK399" s="132"/>
      <c r="AL399" s="46"/>
      <c r="AM399" s="46"/>
    </row>
    <row r="400" spans="1:39" ht="39.950000000000003" customHeight="1" x14ac:dyDescent="0.45">
      <c r="A400" s="155"/>
      <c r="B400" s="157"/>
      <c r="C400" s="66">
        <v>397</v>
      </c>
      <c r="D400" s="75" t="s">
        <v>270</v>
      </c>
      <c r="E400" s="115" t="s">
        <v>947</v>
      </c>
      <c r="F400" s="49" t="s">
        <v>35</v>
      </c>
      <c r="G400" s="49" t="s">
        <v>40</v>
      </c>
      <c r="H400" s="94">
        <v>1.18</v>
      </c>
      <c r="I400" s="32">
        <v>10</v>
      </c>
      <c r="J400" s="38">
        <f t="shared" si="12"/>
        <v>10</v>
      </c>
      <c r="K400" s="39" t="str">
        <f t="shared" si="13"/>
        <v>OK</v>
      </c>
      <c r="L400" s="128"/>
      <c r="M400" s="128"/>
      <c r="N400" s="128"/>
      <c r="O400" s="128"/>
      <c r="P400" s="128"/>
      <c r="Q400" s="128"/>
      <c r="R400" s="128"/>
      <c r="S400" s="128"/>
      <c r="T400" s="128"/>
      <c r="U400" s="128"/>
      <c r="V400" s="128"/>
      <c r="W400" s="128"/>
      <c r="X400" s="46"/>
      <c r="Y400" s="46"/>
      <c r="Z400" s="46"/>
      <c r="AA400" s="46"/>
      <c r="AB400" s="46"/>
      <c r="AC400" s="46"/>
      <c r="AD400" s="46"/>
      <c r="AE400" s="46"/>
      <c r="AF400" s="46"/>
      <c r="AG400" s="46"/>
      <c r="AH400" s="46"/>
      <c r="AI400" s="46"/>
      <c r="AJ400" s="46"/>
      <c r="AK400" s="46"/>
      <c r="AL400" s="46"/>
      <c r="AM400" s="46"/>
    </row>
    <row r="401" spans="1:39" ht="39.950000000000003" customHeight="1" x14ac:dyDescent="0.45">
      <c r="A401" s="155"/>
      <c r="B401" s="157"/>
      <c r="C401" s="66">
        <v>398</v>
      </c>
      <c r="D401" s="75" t="s">
        <v>271</v>
      </c>
      <c r="E401" s="115" t="s">
        <v>954</v>
      </c>
      <c r="F401" s="49" t="s">
        <v>35</v>
      </c>
      <c r="G401" s="49" t="s">
        <v>40</v>
      </c>
      <c r="H401" s="94">
        <v>1.1000000000000001</v>
      </c>
      <c r="I401" s="32">
        <v>20</v>
      </c>
      <c r="J401" s="38">
        <f t="shared" si="12"/>
        <v>14</v>
      </c>
      <c r="K401" s="39" t="str">
        <f t="shared" si="13"/>
        <v>OK</v>
      </c>
      <c r="L401" s="128"/>
      <c r="M401" s="128"/>
      <c r="N401" s="128"/>
      <c r="O401" s="128"/>
      <c r="P401" s="128"/>
      <c r="Q401" s="128"/>
      <c r="R401" s="128"/>
      <c r="S401" s="128"/>
      <c r="T401" s="128"/>
      <c r="U401" s="128"/>
      <c r="V401" s="128"/>
      <c r="W401" s="128"/>
      <c r="X401" s="46"/>
      <c r="Y401" s="46"/>
      <c r="Z401" s="46"/>
      <c r="AA401" s="46"/>
      <c r="AB401" s="46"/>
      <c r="AC401" s="46"/>
      <c r="AD401" s="46"/>
      <c r="AE401" s="46"/>
      <c r="AF401" s="46"/>
      <c r="AG401" s="46"/>
      <c r="AH401" s="46"/>
      <c r="AI401" s="46"/>
      <c r="AJ401" s="132">
        <v>6</v>
      </c>
      <c r="AK401" s="132"/>
      <c r="AL401" s="46"/>
      <c r="AM401" s="46"/>
    </row>
    <row r="402" spans="1:39" ht="39.950000000000003" customHeight="1" x14ac:dyDescent="0.45">
      <c r="A402" s="155"/>
      <c r="B402" s="157"/>
      <c r="C402" s="66">
        <v>399</v>
      </c>
      <c r="D402" s="75" t="s">
        <v>272</v>
      </c>
      <c r="E402" s="115" t="s">
        <v>954</v>
      </c>
      <c r="F402" s="49" t="s">
        <v>35</v>
      </c>
      <c r="G402" s="49" t="s">
        <v>40</v>
      </c>
      <c r="H402" s="94">
        <v>2.72</v>
      </c>
      <c r="I402" s="32">
        <v>20</v>
      </c>
      <c r="J402" s="38">
        <f t="shared" si="12"/>
        <v>14</v>
      </c>
      <c r="K402" s="39" t="str">
        <f t="shared" si="13"/>
        <v>OK</v>
      </c>
      <c r="L402" s="128"/>
      <c r="M402" s="128"/>
      <c r="N402" s="128"/>
      <c r="O402" s="128"/>
      <c r="P402" s="128"/>
      <c r="Q402" s="128"/>
      <c r="R402" s="128"/>
      <c r="S402" s="128"/>
      <c r="T402" s="128"/>
      <c r="U402" s="128"/>
      <c r="V402" s="128"/>
      <c r="W402" s="128"/>
      <c r="X402" s="46"/>
      <c r="Y402" s="46"/>
      <c r="Z402" s="46"/>
      <c r="AA402" s="46"/>
      <c r="AB402" s="46"/>
      <c r="AC402" s="46"/>
      <c r="AD402" s="46"/>
      <c r="AE402" s="46"/>
      <c r="AF402" s="46"/>
      <c r="AG402" s="46"/>
      <c r="AH402" s="46"/>
      <c r="AI402" s="46"/>
      <c r="AJ402" s="132">
        <v>6</v>
      </c>
      <c r="AK402" s="132"/>
      <c r="AL402" s="46"/>
      <c r="AM402" s="46"/>
    </row>
    <row r="403" spans="1:39" ht="39.950000000000003" customHeight="1" x14ac:dyDescent="0.45">
      <c r="A403" s="155"/>
      <c r="B403" s="157"/>
      <c r="C403" s="66">
        <v>400</v>
      </c>
      <c r="D403" s="75" t="s">
        <v>273</v>
      </c>
      <c r="E403" s="115" t="s">
        <v>954</v>
      </c>
      <c r="F403" s="49" t="s">
        <v>35</v>
      </c>
      <c r="G403" s="49" t="s">
        <v>40</v>
      </c>
      <c r="H403" s="94">
        <v>6.37</v>
      </c>
      <c r="I403" s="32">
        <v>20</v>
      </c>
      <c r="J403" s="38">
        <f t="shared" si="12"/>
        <v>14</v>
      </c>
      <c r="K403" s="39" t="str">
        <f t="shared" si="13"/>
        <v>OK</v>
      </c>
      <c r="L403" s="128"/>
      <c r="M403" s="128"/>
      <c r="N403" s="128"/>
      <c r="O403" s="128"/>
      <c r="P403" s="128"/>
      <c r="Q403" s="128"/>
      <c r="R403" s="128"/>
      <c r="S403" s="128"/>
      <c r="T403" s="128"/>
      <c r="U403" s="128"/>
      <c r="V403" s="128"/>
      <c r="W403" s="128"/>
      <c r="X403" s="46"/>
      <c r="Y403" s="46"/>
      <c r="Z403" s="46"/>
      <c r="AA403" s="46"/>
      <c r="AB403" s="46"/>
      <c r="AC403" s="46"/>
      <c r="AD403" s="46"/>
      <c r="AE403" s="46"/>
      <c r="AF403" s="46"/>
      <c r="AG403" s="46"/>
      <c r="AH403" s="46"/>
      <c r="AI403" s="46"/>
      <c r="AJ403" s="132">
        <v>6</v>
      </c>
      <c r="AK403" s="132"/>
      <c r="AL403" s="46"/>
      <c r="AM403" s="46"/>
    </row>
    <row r="404" spans="1:39" ht="39.950000000000003" customHeight="1" x14ac:dyDescent="0.45">
      <c r="A404" s="155"/>
      <c r="B404" s="157"/>
      <c r="C404" s="66">
        <v>401</v>
      </c>
      <c r="D404" s="75" t="s">
        <v>274</v>
      </c>
      <c r="E404" s="115" t="s">
        <v>954</v>
      </c>
      <c r="F404" s="49" t="s">
        <v>35</v>
      </c>
      <c r="G404" s="49" t="s">
        <v>40</v>
      </c>
      <c r="H404" s="94">
        <v>2.87</v>
      </c>
      <c r="I404" s="32">
        <v>20</v>
      </c>
      <c r="J404" s="38">
        <f t="shared" si="12"/>
        <v>14</v>
      </c>
      <c r="K404" s="39" t="str">
        <f t="shared" si="13"/>
        <v>OK</v>
      </c>
      <c r="L404" s="128"/>
      <c r="M404" s="128"/>
      <c r="N404" s="128"/>
      <c r="O404" s="128"/>
      <c r="P404" s="128"/>
      <c r="Q404" s="128"/>
      <c r="R404" s="128"/>
      <c r="S404" s="128"/>
      <c r="T404" s="128"/>
      <c r="U404" s="128"/>
      <c r="V404" s="128"/>
      <c r="W404" s="128"/>
      <c r="X404" s="46"/>
      <c r="Y404" s="46"/>
      <c r="Z404" s="46"/>
      <c r="AA404" s="46"/>
      <c r="AB404" s="46"/>
      <c r="AC404" s="46"/>
      <c r="AD404" s="46"/>
      <c r="AE404" s="46"/>
      <c r="AF404" s="46"/>
      <c r="AG404" s="46"/>
      <c r="AH404" s="46"/>
      <c r="AI404" s="46"/>
      <c r="AJ404" s="132">
        <v>6</v>
      </c>
      <c r="AK404" s="132"/>
      <c r="AL404" s="46"/>
      <c r="AM404" s="46"/>
    </row>
    <row r="405" spans="1:39" ht="39.950000000000003" customHeight="1" x14ac:dyDescent="0.45">
      <c r="A405" s="155"/>
      <c r="B405" s="157"/>
      <c r="C405" s="66">
        <v>402</v>
      </c>
      <c r="D405" s="75" t="s">
        <v>275</v>
      </c>
      <c r="E405" s="115" t="s">
        <v>954</v>
      </c>
      <c r="F405" s="49" t="s">
        <v>35</v>
      </c>
      <c r="G405" s="49" t="s">
        <v>40</v>
      </c>
      <c r="H405" s="94">
        <v>0.99</v>
      </c>
      <c r="I405" s="32">
        <v>20</v>
      </c>
      <c r="J405" s="38">
        <f t="shared" si="12"/>
        <v>14</v>
      </c>
      <c r="K405" s="39" t="str">
        <f t="shared" si="13"/>
        <v>OK</v>
      </c>
      <c r="L405" s="128"/>
      <c r="M405" s="128"/>
      <c r="N405" s="128"/>
      <c r="O405" s="128"/>
      <c r="P405" s="128"/>
      <c r="Q405" s="128"/>
      <c r="R405" s="128"/>
      <c r="S405" s="128"/>
      <c r="T405" s="128"/>
      <c r="U405" s="128"/>
      <c r="V405" s="128"/>
      <c r="W405" s="128"/>
      <c r="X405" s="46"/>
      <c r="Y405" s="46"/>
      <c r="Z405" s="46"/>
      <c r="AA405" s="46"/>
      <c r="AB405" s="46"/>
      <c r="AC405" s="46"/>
      <c r="AD405" s="46"/>
      <c r="AE405" s="46"/>
      <c r="AF405" s="46"/>
      <c r="AG405" s="46"/>
      <c r="AH405" s="46"/>
      <c r="AI405" s="46"/>
      <c r="AJ405" s="132">
        <v>6</v>
      </c>
      <c r="AK405" s="132"/>
      <c r="AL405" s="46"/>
      <c r="AM405" s="46"/>
    </row>
    <row r="406" spans="1:39" ht="39.950000000000003" customHeight="1" x14ac:dyDescent="0.45">
      <c r="A406" s="155"/>
      <c r="B406" s="157"/>
      <c r="C406" s="66">
        <v>403</v>
      </c>
      <c r="D406" s="75" t="s">
        <v>276</v>
      </c>
      <c r="E406" s="115" t="s">
        <v>954</v>
      </c>
      <c r="F406" s="49" t="s">
        <v>35</v>
      </c>
      <c r="G406" s="49" t="s">
        <v>40</v>
      </c>
      <c r="H406" s="94">
        <v>1.04</v>
      </c>
      <c r="I406" s="32">
        <v>20</v>
      </c>
      <c r="J406" s="38">
        <f t="shared" si="12"/>
        <v>14</v>
      </c>
      <c r="K406" s="39" t="str">
        <f t="shared" si="13"/>
        <v>OK</v>
      </c>
      <c r="L406" s="128"/>
      <c r="M406" s="128"/>
      <c r="N406" s="128"/>
      <c r="O406" s="128"/>
      <c r="P406" s="128"/>
      <c r="Q406" s="128"/>
      <c r="R406" s="128"/>
      <c r="S406" s="128"/>
      <c r="T406" s="128"/>
      <c r="U406" s="128"/>
      <c r="V406" s="128"/>
      <c r="W406" s="128"/>
      <c r="X406" s="46"/>
      <c r="Y406" s="46"/>
      <c r="Z406" s="46"/>
      <c r="AA406" s="46"/>
      <c r="AB406" s="46"/>
      <c r="AC406" s="46"/>
      <c r="AD406" s="46"/>
      <c r="AE406" s="46"/>
      <c r="AF406" s="46"/>
      <c r="AG406" s="46"/>
      <c r="AH406" s="46"/>
      <c r="AI406" s="46"/>
      <c r="AJ406" s="132">
        <v>6</v>
      </c>
      <c r="AK406" s="132"/>
      <c r="AL406" s="46"/>
      <c r="AM406" s="46"/>
    </row>
    <row r="407" spans="1:39" ht="39.950000000000003" customHeight="1" x14ac:dyDescent="0.45">
      <c r="A407" s="155"/>
      <c r="B407" s="157"/>
      <c r="C407" s="66">
        <v>404</v>
      </c>
      <c r="D407" s="75" t="s">
        <v>277</v>
      </c>
      <c r="E407" s="115" t="s">
        <v>955</v>
      </c>
      <c r="F407" s="49" t="s">
        <v>35</v>
      </c>
      <c r="G407" s="49" t="s">
        <v>40</v>
      </c>
      <c r="H407" s="94">
        <v>11.78</v>
      </c>
      <c r="I407" s="32">
        <v>20</v>
      </c>
      <c r="J407" s="38">
        <f t="shared" si="12"/>
        <v>9</v>
      </c>
      <c r="K407" s="39" t="str">
        <f t="shared" si="13"/>
        <v>OK</v>
      </c>
      <c r="L407" s="128"/>
      <c r="M407" s="128"/>
      <c r="N407" s="128"/>
      <c r="O407" s="128"/>
      <c r="P407" s="128"/>
      <c r="Q407" s="128"/>
      <c r="R407" s="128"/>
      <c r="S407" s="128">
        <v>5</v>
      </c>
      <c r="T407" s="128"/>
      <c r="U407" s="128"/>
      <c r="V407" s="128"/>
      <c r="W407" s="128"/>
      <c r="X407" s="46"/>
      <c r="Y407" s="46"/>
      <c r="Z407" s="46"/>
      <c r="AA407" s="46"/>
      <c r="AB407" s="46"/>
      <c r="AC407" s="46"/>
      <c r="AD407" s="46"/>
      <c r="AE407" s="46"/>
      <c r="AF407" s="46"/>
      <c r="AG407" s="46"/>
      <c r="AH407" s="46"/>
      <c r="AI407" s="46"/>
      <c r="AJ407" s="132">
        <v>6</v>
      </c>
      <c r="AK407" s="132"/>
      <c r="AL407" s="46"/>
      <c r="AM407" s="46"/>
    </row>
    <row r="408" spans="1:39" ht="39.950000000000003" customHeight="1" x14ac:dyDescent="0.45">
      <c r="A408" s="155"/>
      <c r="B408" s="157"/>
      <c r="C408" s="66">
        <v>405</v>
      </c>
      <c r="D408" s="75" t="s">
        <v>278</v>
      </c>
      <c r="E408" s="115" t="s">
        <v>955</v>
      </c>
      <c r="F408" s="49" t="s">
        <v>35</v>
      </c>
      <c r="G408" s="49" t="s">
        <v>40</v>
      </c>
      <c r="H408" s="94">
        <v>15.09</v>
      </c>
      <c r="I408" s="32">
        <v>20</v>
      </c>
      <c r="J408" s="38">
        <f t="shared" si="12"/>
        <v>9</v>
      </c>
      <c r="K408" s="39" t="str">
        <f t="shared" si="13"/>
        <v>OK</v>
      </c>
      <c r="L408" s="128"/>
      <c r="M408" s="128"/>
      <c r="N408" s="128"/>
      <c r="O408" s="128"/>
      <c r="P408" s="128"/>
      <c r="Q408" s="128"/>
      <c r="R408" s="128"/>
      <c r="S408" s="128">
        <v>5</v>
      </c>
      <c r="T408" s="128"/>
      <c r="U408" s="128"/>
      <c r="V408" s="128"/>
      <c r="W408" s="128"/>
      <c r="X408" s="46"/>
      <c r="Y408" s="46"/>
      <c r="Z408" s="46"/>
      <c r="AA408" s="46"/>
      <c r="AB408" s="46"/>
      <c r="AC408" s="46"/>
      <c r="AD408" s="46"/>
      <c r="AE408" s="46"/>
      <c r="AF408" s="46"/>
      <c r="AG408" s="46"/>
      <c r="AH408" s="46"/>
      <c r="AI408" s="46"/>
      <c r="AJ408" s="132">
        <v>6</v>
      </c>
      <c r="AK408" s="132"/>
      <c r="AL408" s="46"/>
      <c r="AM408" s="46"/>
    </row>
    <row r="409" spans="1:39" ht="39.950000000000003" customHeight="1" x14ac:dyDescent="0.45">
      <c r="A409" s="155"/>
      <c r="B409" s="157"/>
      <c r="C409" s="66">
        <v>406</v>
      </c>
      <c r="D409" s="75" t="s">
        <v>279</v>
      </c>
      <c r="E409" s="115" t="s">
        <v>955</v>
      </c>
      <c r="F409" s="49" t="s">
        <v>35</v>
      </c>
      <c r="G409" s="49" t="s">
        <v>40</v>
      </c>
      <c r="H409" s="94">
        <v>15.44</v>
      </c>
      <c r="I409" s="32">
        <v>20</v>
      </c>
      <c r="J409" s="38">
        <f t="shared" si="12"/>
        <v>14</v>
      </c>
      <c r="K409" s="39" t="str">
        <f t="shared" si="13"/>
        <v>OK</v>
      </c>
      <c r="L409" s="128"/>
      <c r="M409" s="128"/>
      <c r="N409" s="128"/>
      <c r="O409" s="128"/>
      <c r="P409" s="128"/>
      <c r="Q409" s="128"/>
      <c r="R409" s="128"/>
      <c r="S409" s="128"/>
      <c r="T409" s="128"/>
      <c r="U409" s="128"/>
      <c r="V409" s="128"/>
      <c r="W409" s="128"/>
      <c r="X409" s="46"/>
      <c r="Y409" s="46"/>
      <c r="Z409" s="46"/>
      <c r="AA409" s="46"/>
      <c r="AB409" s="46"/>
      <c r="AC409" s="46"/>
      <c r="AD409" s="46"/>
      <c r="AE409" s="46"/>
      <c r="AF409" s="46"/>
      <c r="AG409" s="46"/>
      <c r="AH409" s="46"/>
      <c r="AI409" s="46"/>
      <c r="AJ409" s="132">
        <v>6</v>
      </c>
      <c r="AK409" s="132"/>
      <c r="AL409" s="46"/>
      <c r="AM409" s="46"/>
    </row>
    <row r="410" spans="1:39" ht="39.950000000000003" customHeight="1" x14ac:dyDescent="0.45">
      <c r="A410" s="155"/>
      <c r="B410" s="157"/>
      <c r="C410" s="66">
        <v>407</v>
      </c>
      <c r="D410" s="75" t="s">
        <v>280</v>
      </c>
      <c r="E410" s="115" t="s">
        <v>947</v>
      </c>
      <c r="F410" s="49" t="s">
        <v>35</v>
      </c>
      <c r="G410" s="49" t="s">
        <v>40</v>
      </c>
      <c r="H410" s="94">
        <v>2.29</v>
      </c>
      <c r="I410" s="32">
        <v>20</v>
      </c>
      <c r="J410" s="38">
        <f t="shared" si="12"/>
        <v>14</v>
      </c>
      <c r="K410" s="39" t="str">
        <f t="shared" si="13"/>
        <v>OK</v>
      </c>
      <c r="L410" s="128"/>
      <c r="M410" s="128"/>
      <c r="N410" s="128"/>
      <c r="O410" s="128"/>
      <c r="P410" s="128"/>
      <c r="Q410" s="128"/>
      <c r="R410" s="128"/>
      <c r="S410" s="128"/>
      <c r="T410" s="128"/>
      <c r="U410" s="128"/>
      <c r="V410" s="128"/>
      <c r="W410" s="128"/>
      <c r="X410" s="46"/>
      <c r="Y410" s="46"/>
      <c r="Z410" s="46"/>
      <c r="AA410" s="46"/>
      <c r="AB410" s="46"/>
      <c r="AC410" s="46"/>
      <c r="AD410" s="46"/>
      <c r="AE410" s="46"/>
      <c r="AF410" s="46"/>
      <c r="AG410" s="46"/>
      <c r="AH410" s="46"/>
      <c r="AI410" s="46"/>
      <c r="AJ410" s="132">
        <v>6</v>
      </c>
      <c r="AK410" s="132"/>
      <c r="AL410" s="46"/>
      <c r="AM410" s="46"/>
    </row>
    <row r="411" spans="1:39" ht="39.950000000000003" customHeight="1" x14ac:dyDescent="0.45">
      <c r="A411" s="155"/>
      <c r="B411" s="157"/>
      <c r="C411" s="66">
        <v>408</v>
      </c>
      <c r="D411" s="75" t="s">
        <v>281</v>
      </c>
      <c r="E411" s="115" t="s">
        <v>947</v>
      </c>
      <c r="F411" s="49" t="s">
        <v>35</v>
      </c>
      <c r="G411" s="49" t="s">
        <v>40</v>
      </c>
      <c r="H411" s="94">
        <v>2.88</v>
      </c>
      <c r="I411" s="32">
        <v>20</v>
      </c>
      <c r="J411" s="38">
        <f t="shared" si="12"/>
        <v>14</v>
      </c>
      <c r="K411" s="39" t="str">
        <f t="shared" si="13"/>
        <v>OK</v>
      </c>
      <c r="L411" s="128"/>
      <c r="M411" s="128"/>
      <c r="N411" s="128"/>
      <c r="O411" s="128"/>
      <c r="P411" s="128"/>
      <c r="Q411" s="128"/>
      <c r="R411" s="128"/>
      <c r="S411" s="128"/>
      <c r="T411" s="128"/>
      <c r="U411" s="128"/>
      <c r="V411" s="128"/>
      <c r="W411" s="128"/>
      <c r="X411" s="46"/>
      <c r="Y411" s="46"/>
      <c r="Z411" s="46"/>
      <c r="AA411" s="46"/>
      <c r="AB411" s="46"/>
      <c r="AC411" s="46"/>
      <c r="AD411" s="46"/>
      <c r="AE411" s="46"/>
      <c r="AF411" s="46"/>
      <c r="AG411" s="46"/>
      <c r="AH411" s="46"/>
      <c r="AI411" s="46"/>
      <c r="AJ411" s="132">
        <v>6</v>
      </c>
      <c r="AK411" s="132"/>
      <c r="AL411" s="46"/>
      <c r="AM411" s="46"/>
    </row>
    <row r="412" spans="1:39" ht="39.950000000000003" customHeight="1" x14ac:dyDescent="0.45">
      <c r="A412" s="155"/>
      <c r="B412" s="157"/>
      <c r="C412" s="66">
        <v>409</v>
      </c>
      <c r="D412" s="75" t="s">
        <v>282</v>
      </c>
      <c r="E412" s="115" t="s">
        <v>956</v>
      </c>
      <c r="F412" s="49" t="s">
        <v>35</v>
      </c>
      <c r="G412" s="49" t="s">
        <v>40</v>
      </c>
      <c r="H412" s="94">
        <v>2.09</v>
      </c>
      <c r="I412" s="32">
        <v>20</v>
      </c>
      <c r="J412" s="38">
        <f t="shared" si="12"/>
        <v>14</v>
      </c>
      <c r="K412" s="39" t="str">
        <f t="shared" si="13"/>
        <v>OK</v>
      </c>
      <c r="L412" s="128"/>
      <c r="M412" s="128"/>
      <c r="N412" s="128"/>
      <c r="O412" s="128"/>
      <c r="P412" s="128"/>
      <c r="Q412" s="128"/>
      <c r="R412" s="128"/>
      <c r="S412" s="128"/>
      <c r="T412" s="128"/>
      <c r="U412" s="128"/>
      <c r="V412" s="128"/>
      <c r="W412" s="128"/>
      <c r="X412" s="46"/>
      <c r="Y412" s="46"/>
      <c r="Z412" s="46"/>
      <c r="AA412" s="46"/>
      <c r="AB412" s="46"/>
      <c r="AC412" s="46"/>
      <c r="AD412" s="46"/>
      <c r="AE412" s="46"/>
      <c r="AF412" s="46"/>
      <c r="AG412" s="46"/>
      <c r="AH412" s="46"/>
      <c r="AI412" s="46"/>
      <c r="AJ412" s="132">
        <v>6</v>
      </c>
      <c r="AK412" s="132"/>
      <c r="AL412" s="46"/>
      <c r="AM412" s="46"/>
    </row>
    <row r="413" spans="1:39" ht="39.950000000000003" customHeight="1" x14ac:dyDescent="0.45">
      <c r="A413" s="155"/>
      <c r="B413" s="157"/>
      <c r="C413" s="66">
        <v>410</v>
      </c>
      <c r="D413" s="75" t="s">
        <v>283</v>
      </c>
      <c r="E413" s="115" t="s">
        <v>956</v>
      </c>
      <c r="F413" s="49" t="s">
        <v>35</v>
      </c>
      <c r="G413" s="49" t="s">
        <v>40</v>
      </c>
      <c r="H413" s="94">
        <v>1.55</v>
      </c>
      <c r="I413" s="32">
        <v>20</v>
      </c>
      <c r="J413" s="38">
        <f t="shared" si="12"/>
        <v>14</v>
      </c>
      <c r="K413" s="39" t="str">
        <f t="shared" si="13"/>
        <v>OK</v>
      </c>
      <c r="L413" s="128"/>
      <c r="M413" s="128"/>
      <c r="N413" s="128"/>
      <c r="O413" s="128"/>
      <c r="P413" s="128"/>
      <c r="Q413" s="128"/>
      <c r="R413" s="128"/>
      <c r="S413" s="128"/>
      <c r="T413" s="128"/>
      <c r="U413" s="128"/>
      <c r="V413" s="128"/>
      <c r="W413" s="128"/>
      <c r="X413" s="46"/>
      <c r="Y413" s="46"/>
      <c r="Z413" s="46"/>
      <c r="AA413" s="46"/>
      <c r="AB413" s="46"/>
      <c r="AC413" s="46"/>
      <c r="AD413" s="46"/>
      <c r="AE413" s="46"/>
      <c r="AF413" s="46"/>
      <c r="AG413" s="46"/>
      <c r="AH413" s="46"/>
      <c r="AI413" s="46"/>
      <c r="AJ413" s="132">
        <v>6</v>
      </c>
      <c r="AK413" s="132"/>
      <c r="AL413" s="46"/>
      <c r="AM413" s="46"/>
    </row>
    <row r="414" spans="1:39" ht="39.950000000000003" customHeight="1" x14ac:dyDescent="0.45">
      <c r="A414" s="155"/>
      <c r="B414" s="157"/>
      <c r="C414" s="66">
        <v>411</v>
      </c>
      <c r="D414" s="75" t="s">
        <v>284</v>
      </c>
      <c r="E414" s="115" t="s">
        <v>956</v>
      </c>
      <c r="F414" s="49" t="s">
        <v>35</v>
      </c>
      <c r="G414" s="49" t="s">
        <v>40</v>
      </c>
      <c r="H414" s="94">
        <v>2.2200000000000002</v>
      </c>
      <c r="I414" s="32">
        <v>20</v>
      </c>
      <c r="J414" s="38">
        <f t="shared" si="12"/>
        <v>14</v>
      </c>
      <c r="K414" s="39" t="str">
        <f t="shared" si="13"/>
        <v>OK</v>
      </c>
      <c r="L414" s="128"/>
      <c r="M414" s="128"/>
      <c r="N414" s="128"/>
      <c r="O414" s="128"/>
      <c r="P414" s="128"/>
      <c r="Q414" s="128"/>
      <c r="R414" s="128"/>
      <c r="S414" s="128"/>
      <c r="T414" s="128"/>
      <c r="U414" s="128"/>
      <c r="V414" s="128"/>
      <c r="W414" s="128"/>
      <c r="X414" s="46"/>
      <c r="Y414" s="46"/>
      <c r="Z414" s="46"/>
      <c r="AA414" s="46"/>
      <c r="AB414" s="46"/>
      <c r="AC414" s="46"/>
      <c r="AD414" s="46"/>
      <c r="AE414" s="46"/>
      <c r="AF414" s="46"/>
      <c r="AG414" s="46"/>
      <c r="AH414" s="46"/>
      <c r="AI414" s="46"/>
      <c r="AJ414" s="132">
        <v>6</v>
      </c>
      <c r="AK414" s="132"/>
      <c r="AL414" s="46"/>
      <c r="AM414" s="46"/>
    </row>
    <row r="415" spans="1:39" ht="39.950000000000003" customHeight="1" x14ac:dyDescent="0.45">
      <c r="A415" s="155"/>
      <c r="B415" s="157"/>
      <c r="C415" s="66">
        <v>412</v>
      </c>
      <c r="D415" s="75" t="s">
        <v>285</v>
      </c>
      <c r="E415" s="115" t="s">
        <v>956</v>
      </c>
      <c r="F415" s="49" t="s">
        <v>35</v>
      </c>
      <c r="G415" s="49" t="s">
        <v>40</v>
      </c>
      <c r="H415" s="94">
        <v>3.2</v>
      </c>
      <c r="I415" s="32">
        <v>20</v>
      </c>
      <c r="J415" s="38">
        <f t="shared" si="12"/>
        <v>14</v>
      </c>
      <c r="K415" s="39" t="str">
        <f t="shared" si="13"/>
        <v>OK</v>
      </c>
      <c r="L415" s="128"/>
      <c r="M415" s="128"/>
      <c r="N415" s="128"/>
      <c r="O415" s="128"/>
      <c r="P415" s="128"/>
      <c r="Q415" s="128"/>
      <c r="R415" s="128"/>
      <c r="S415" s="128"/>
      <c r="T415" s="128"/>
      <c r="U415" s="128"/>
      <c r="V415" s="128"/>
      <c r="W415" s="128"/>
      <c r="X415" s="46"/>
      <c r="Y415" s="46"/>
      <c r="Z415" s="46"/>
      <c r="AA415" s="46"/>
      <c r="AB415" s="46"/>
      <c r="AC415" s="46"/>
      <c r="AD415" s="46"/>
      <c r="AE415" s="46"/>
      <c r="AF415" s="46"/>
      <c r="AG415" s="46"/>
      <c r="AH415" s="46"/>
      <c r="AI415" s="46"/>
      <c r="AJ415" s="132">
        <v>6</v>
      </c>
      <c r="AK415" s="132"/>
      <c r="AL415" s="46"/>
      <c r="AM415" s="46"/>
    </row>
    <row r="416" spans="1:39" ht="39.950000000000003" customHeight="1" x14ac:dyDescent="0.45">
      <c r="A416" s="155"/>
      <c r="B416" s="157"/>
      <c r="C416" s="66">
        <v>413</v>
      </c>
      <c r="D416" s="75" t="s">
        <v>286</v>
      </c>
      <c r="E416" s="115" t="s">
        <v>956</v>
      </c>
      <c r="F416" s="49" t="s">
        <v>35</v>
      </c>
      <c r="G416" s="49" t="s">
        <v>40</v>
      </c>
      <c r="H416" s="94">
        <v>3.27</v>
      </c>
      <c r="I416" s="32">
        <v>20</v>
      </c>
      <c r="J416" s="38">
        <f t="shared" si="12"/>
        <v>14</v>
      </c>
      <c r="K416" s="39" t="str">
        <f t="shared" si="13"/>
        <v>OK</v>
      </c>
      <c r="L416" s="128"/>
      <c r="M416" s="128"/>
      <c r="N416" s="128"/>
      <c r="O416" s="128"/>
      <c r="P416" s="128"/>
      <c r="Q416" s="128"/>
      <c r="R416" s="128"/>
      <c r="S416" s="128"/>
      <c r="T416" s="128"/>
      <c r="U416" s="128"/>
      <c r="V416" s="128"/>
      <c r="W416" s="128"/>
      <c r="X416" s="46"/>
      <c r="Y416" s="46"/>
      <c r="Z416" s="46"/>
      <c r="AA416" s="46"/>
      <c r="AB416" s="46"/>
      <c r="AC416" s="46"/>
      <c r="AD416" s="46"/>
      <c r="AE416" s="46"/>
      <c r="AF416" s="46"/>
      <c r="AG416" s="46"/>
      <c r="AH416" s="46"/>
      <c r="AI416" s="46"/>
      <c r="AJ416" s="132">
        <v>6</v>
      </c>
      <c r="AK416" s="132"/>
      <c r="AL416" s="46"/>
      <c r="AM416" s="46"/>
    </row>
    <row r="417" spans="1:39" ht="39.950000000000003" customHeight="1" x14ac:dyDescent="0.45">
      <c r="A417" s="155"/>
      <c r="B417" s="157"/>
      <c r="C417" s="66">
        <v>414</v>
      </c>
      <c r="D417" s="75" t="s">
        <v>287</v>
      </c>
      <c r="E417" s="115" t="s">
        <v>956</v>
      </c>
      <c r="F417" s="49" t="s">
        <v>35</v>
      </c>
      <c r="G417" s="49" t="s">
        <v>40</v>
      </c>
      <c r="H417" s="94">
        <v>3.38</v>
      </c>
      <c r="I417" s="32">
        <v>20</v>
      </c>
      <c r="J417" s="38">
        <f t="shared" si="12"/>
        <v>14</v>
      </c>
      <c r="K417" s="39" t="str">
        <f t="shared" si="13"/>
        <v>OK</v>
      </c>
      <c r="L417" s="128"/>
      <c r="M417" s="128"/>
      <c r="N417" s="128"/>
      <c r="O417" s="128"/>
      <c r="P417" s="128"/>
      <c r="Q417" s="128"/>
      <c r="R417" s="128"/>
      <c r="S417" s="128"/>
      <c r="T417" s="128"/>
      <c r="U417" s="128"/>
      <c r="V417" s="128"/>
      <c r="W417" s="128"/>
      <c r="X417" s="46"/>
      <c r="Y417" s="46"/>
      <c r="Z417" s="46"/>
      <c r="AA417" s="46"/>
      <c r="AB417" s="46"/>
      <c r="AC417" s="46"/>
      <c r="AD417" s="46"/>
      <c r="AE417" s="46"/>
      <c r="AF417" s="46"/>
      <c r="AG417" s="46"/>
      <c r="AH417" s="46"/>
      <c r="AI417" s="46"/>
      <c r="AJ417" s="132">
        <v>6</v>
      </c>
      <c r="AK417" s="132"/>
      <c r="AL417" s="46"/>
      <c r="AM417" s="46"/>
    </row>
    <row r="418" spans="1:39" ht="39.950000000000003" customHeight="1" x14ac:dyDescent="0.45">
      <c r="A418" s="155"/>
      <c r="B418" s="157"/>
      <c r="C418" s="66">
        <v>415</v>
      </c>
      <c r="D418" s="75" t="s">
        <v>288</v>
      </c>
      <c r="E418" s="115" t="s">
        <v>956</v>
      </c>
      <c r="F418" s="49" t="s">
        <v>35</v>
      </c>
      <c r="G418" s="49" t="s">
        <v>40</v>
      </c>
      <c r="H418" s="94">
        <v>0.98</v>
      </c>
      <c r="I418" s="32">
        <v>20</v>
      </c>
      <c r="J418" s="38">
        <f t="shared" si="12"/>
        <v>10</v>
      </c>
      <c r="K418" s="39" t="str">
        <f t="shared" si="13"/>
        <v>OK</v>
      </c>
      <c r="L418" s="128"/>
      <c r="M418" s="128"/>
      <c r="N418" s="128"/>
      <c r="O418" s="128"/>
      <c r="P418" s="128"/>
      <c r="Q418" s="128"/>
      <c r="R418" s="128"/>
      <c r="S418" s="128">
        <v>10</v>
      </c>
      <c r="T418" s="128"/>
      <c r="U418" s="128"/>
      <c r="V418" s="128"/>
      <c r="W418" s="128"/>
      <c r="X418" s="46"/>
      <c r="Y418" s="46"/>
      <c r="Z418" s="46"/>
      <c r="AA418" s="46"/>
      <c r="AB418" s="46"/>
      <c r="AC418" s="46"/>
      <c r="AD418" s="46"/>
      <c r="AE418" s="46"/>
      <c r="AF418" s="46"/>
      <c r="AG418" s="46"/>
      <c r="AH418" s="46"/>
      <c r="AI418" s="46"/>
      <c r="AJ418" s="46"/>
      <c r="AK418" s="46"/>
      <c r="AL418" s="46"/>
      <c r="AM418" s="46"/>
    </row>
    <row r="419" spans="1:39" ht="39.950000000000003" customHeight="1" x14ac:dyDescent="0.45">
      <c r="A419" s="155"/>
      <c r="B419" s="157"/>
      <c r="C419" s="66">
        <v>416</v>
      </c>
      <c r="D419" s="75" t="s">
        <v>289</v>
      </c>
      <c r="E419" s="115" t="s">
        <v>956</v>
      </c>
      <c r="F419" s="49" t="s">
        <v>35</v>
      </c>
      <c r="G419" s="49" t="s">
        <v>40</v>
      </c>
      <c r="H419" s="94">
        <v>3.55</v>
      </c>
      <c r="I419" s="32">
        <v>20</v>
      </c>
      <c r="J419" s="38">
        <f t="shared" si="12"/>
        <v>4</v>
      </c>
      <c r="K419" s="39" t="str">
        <f t="shared" si="13"/>
        <v>OK</v>
      </c>
      <c r="L419" s="128"/>
      <c r="M419" s="128"/>
      <c r="N419" s="128"/>
      <c r="O419" s="128"/>
      <c r="P419" s="128"/>
      <c r="Q419" s="128"/>
      <c r="R419" s="128"/>
      <c r="S419" s="128">
        <v>10</v>
      </c>
      <c r="T419" s="128"/>
      <c r="U419" s="128"/>
      <c r="V419" s="128"/>
      <c r="W419" s="128"/>
      <c r="X419" s="46"/>
      <c r="Y419" s="46"/>
      <c r="Z419" s="46"/>
      <c r="AA419" s="46"/>
      <c r="AB419" s="46"/>
      <c r="AC419" s="46"/>
      <c r="AD419" s="46"/>
      <c r="AE419" s="46"/>
      <c r="AF419" s="46"/>
      <c r="AG419" s="46"/>
      <c r="AH419" s="46"/>
      <c r="AI419" s="46"/>
      <c r="AJ419" s="132">
        <v>6</v>
      </c>
      <c r="AK419" s="132"/>
      <c r="AL419" s="46"/>
      <c r="AM419" s="46"/>
    </row>
    <row r="420" spans="1:39" ht="39.950000000000003" customHeight="1" x14ac:dyDescent="0.45">
      <c r="A420" s="155"/>
      <c r="B420" s="157"/>
      <c r="C420" s="66">
        <v>417</v>
      </c>
      <c r="D420" s="75" t="s">
        <v>290</v>
      </c>
      <c r="E420" s="115" t="s">
        <v>956</v>
      </c>
      <c r="F420" s="49" t="s">
        <v>35</v>
      </c>
      <c r="G420" s="49" t="s">
        <v>40</v>
      </c>
      <c r="H420" s="94">
        <v>1.68</v>
      </c>
      <c r="I420" s="32">
        <v>20</v>
      </c>
      <c r="J420" s="38">
        <f t="shared" si="12"/>
        <v>14</v>
      </c>
      <c r="K420" s="39" t="str">
        <f t="shared" si="13"/>
        <v>OK</v>
      </c>
      <c r="L420" s="128"/>
      <c r="M420" s="128"/>
      <c r="N420" s="128"/>
      <c r="O420" s="128"/>
      <c r="P420" s="128"/>
      <c r="Q420" s="128"/>
      <c r="R420" s="128"/>
      <c r="S420" s="128"/>
      <c r="T420" s="128"/>
      <c r="U420" s="128"/>
      <c r="V420" s="128"/>
      <c r="W420" s="128"/>
      <c r="X420" s="46"/>
      <c r="Y420" s="46"/>
      <c r="Z420" s="46"/>
      <c r="AA420" s="46"/>
      <c r="AB420" s="46"/>
      <c r="AC420" s="46"/>
      <c r="AD420" s="46"/>
      <c r="AE420" s="46"/>
      <c r="AF420" s="46"/>
      <c r="AG420" s="46"/>
      <c r="AH420" s="46"/>
      <c r="AI420" s="46"/>
      <c r="AJ420" s="132">
        <v>6</v>
      </c>
      <c r="AK420" s="132"/>
      <c r="AL420" s="46"/>
      <c r="AM420" s="46"/>
    </row>
    <row r="421" spans="1:39" ht="39.950000000000003" customHeight="1" x14ac:dyDescent="0.45">
      <c r="A421" s="155"/>
      <c r="B421" s="157"/>
      <c r="C421" s="66">
        <v>418</v>
      </c>
      <c r="D421" s="75" t="s">
        <v>291</v>
      </c>
      <c r="E421" s="115" t="s">
        <v>956</v>
      </c>
      <c r="F421" s="49" t="s">
        <v>35</v>
      </c>
      <c r="G421" s="49" t="s">
        <v>40</v>
      </c>
      <c r="H421" s="94">
        <v>1.79</v>
      </c>
      <c r="I421" s="32">
        <v>20</v>
      </c>
      <c r="J421" s="38">
        <f t="shared" si="12"/>
        <v>14</v>
      </c>
      <c r="K421" s="39" t="str">
        <f t="shared" si="13"/>
        <v>OK</v>
      </c>
      <c r="L421" s="128"/>
      <c r="M421" s="128"/>
      <c r="N421" s="128"/>
      <c r="O421" s="128"/>
      <c r="P421" s="128"/>
      <c r="Q421" s="128"/>
      <c r="R421" s="128"/>
      <c r="S421" s="128"/>
      <c r="T421" s="128"/>
      <c r="U421" s="128"/>
      <c r="V421" s="128"/>
      <c r="W421" s="128"/>
      <c r="X421" s="46"/>
      <c r="Y421" s="46"/>
      <c r="Z421" s="46"/>
      <c r="AA421" s="46"/>
      <c r="AB421" s="46"/>
      <c r="AC421" s="46"/>
      <c r="AD421" s="46"/>
      <c r="AE421" s="46"/>
      <c r="AF421" s="46"/>
      <c r="AG421" s="46"/>
      <c r="AH421" s="46"/>
      <c r="AI421" s="46"/>
      <c r="AJ421" s="132">
        <v>6</v>
      </c>
      <c r="AK421" s="132"/>
      <c r="AL421" s="46"/>
      <c r="AM421" s="46"/>
    </row>
    <row r="422" spans="1:39" ht="39.950000000000003" customHeight="1" x14ac:dyDescent="0.45">
      <c r="A422" s="155"/>
      <c r="B422" s="157"/>
      <c r="C422" s="66">
        <v>419</v>
      </c>
      <c r="D422" s="75" t="s">
        <v>292</v>
      </c>
      <c r="E422" s="115" t="s">
        <v>956</v>
      </c>
      <c r="F422" s="49" t="s">
        <v>35</v>
      </c>
      <c r="G422" s="49" t="s">
        <v>40</v>
      </c>
      <c r="H422" s="94">
        <v>3.19</v>
      </c>
      <c r="I422" s="32">
        <v>20</v>
      </c>
      <c r="J422" s="38">
        <f t="shared" si="12"/>
        <v>14</v>
      </c>
      <c r="K422" s="39" t="str">
        <f t="shared" si="13"/>
        <v>OK</v>
      </c>
      <c r="L422" s="128"/>
      <c r="M422" s="128"/>
      <c r="N422" s="128"/>
      <c r="O422" s="128"/>
      <c r="P422" s="128"/>
      <c r="Q422" s="128"/>
      <c r="R422" s="128"/>
      <c r="S422" s="128"/>
      <c r="T422" s="128"/>
      <c r="U422" s="128"/>
      <c r="V422" s="128"/>
      <c r="W422" s="128"/>
      <c r="X422" s="46"/>
      <c r="Y422" s="46"/>
      <c r="Z422" s="46"/>
      <c r="AA422" s="46"/>
      <c r="AB422" s="46"/>
      <c r="AC422" s="46"/>
      <c r="AD422" s="46"/>
      <c r="AE422" s="46"/>
      <c r="AF422" s="46"/>
      <c r="AG422" s="46"/>
      <c r="AH422" s="46"/>
      <c r="AI422" s="46"/>
      <c r="AJ422" s="132">
        <v>6</v>
      </c>
      <c r="AK422" s="132"/>
      <c r="AL422" s="46"/>
      <c r="AM422" s="46"/>
    </row>
    <row r="423" spans="1:39" ht="39.950000000000003" customHeight="1" x14ac:dyDescent="0.45">
      <c r="A423" s="155"/>
      <c r="B423" s="157"/>
      <c r="C423" s="66">
        <v>420</v>
      </c>
      <c r="D423" s="75" t="s">
        <v>293</v>
      </c>
      <c r="E423" s="115" t="s">
        <v>956</v>
      </c>
      <c r="F423" s="49" t="s">
        <v>35</v>
      </c>
      <c r="G423" s="49" t="s">
        <v>40</v>
      </c>
      <c r="H423" s="94">
        <v>6.61</v>
      </c>
      <c r="I423" s="32">
        <v>20</v>
      </c>
      <c r="J423" s="38">
        <f t="shared" si="12"/>
        <v>11</v>
      </c>
      <c r="K423" s="39" t="str">
        <f t="shared" si="13"/>
        <v>OK</v>
      </c>
      <c r="L423" s="128"/>
      <c r="M423" s="128"/>
      <c r="N423" s="128"/>
      <c r="O423" s="128"/>
      <c r="P423" s="128"/>
      <c r="Q423" s="128"/>
      <c r="R423" s="128"/>
      <c r="S423" s="128">
        <v>3</v>
      </c>
      <c r="T423" s="128"/>
      <c r="U423" s="128"/>
      <c r="V423" s="128"/>
      <c r="W423" s="128"/>
      <c r="X423" s="46"/>
      <c r="Y423" s="46"/>
      <c r="Z423" s="46"/>
      <c r="AA423" s="46"/>
      <c r="AB423" s="46"/>
      <c r="AC423" s="46"/>
      <c r="AD423" s="46"/>
      <c r="AE423" s="46"/>
      <c r="AF423" s="46"/>
      <c r="AG423" s="46"/>
      <c r="AH423" s="46"/>
      <c r="AI423" s="46"/>
      <c r="AJ423" s="132">
        <v>6</v>
      </c>
      <c r="AK423" s="132"/>
      <c r="AL423" s="46"/>
      <c r="AM423" s="46"/>
    </row>
    <row r="424" spans="1:39" ht="39.950000000000003" customHeight="1" x14ac:dyDescent="0.45">
      <c r="A424" s="155"/>
      <c r="B424" s="157"/>
      <c r="C424" s="66">
        <v>421</v>
      </c>
      <c r="D424" s="75" t="s">
        <v>294</v>
      </c>
      <c r="E424" s="115" t="s">
        <v>956</v>
      </c>
      <c r="F424" s="49" t="s">
        <v>35</v>
      </c>
      <c r="G424" s="49" t="s">
        <v>40</v>
      </c>
      <c r="H424" s="94">
        <v>7.02</v>
      </c>
      <c r="I424" s="32">
        <v>20</v>
      </c>
      <c r="J424" s="38">
        <f t="shared" si="12"/>
        <v>11</v>
      </c>
      <c r="K424" s="39" t="str">
        <f t="shared" si="13"/>
        <v>OK</v>
      </c>
      <c r="L424" s="128"/>
      <c r="M424" s="128"/>
      <c r="N424" s="128"/>
      <c r="O424" s="128"/>
      <c r="P424" s="128"/>
      <c r="Q424" s="128"/>
      <c r="R424" s="128"/>
      <c r="S424" s="128">
        <v>3</v>
      </c>
      <c r="T424" s="128"/>
      <c r="U424" s="128"/>
      <c r="V424" s="128"/>
      <c r="W424" s="128"/>
      <c r="X424" s="46"/>
      <c r="Y424" s="46"/>
      <c r="Z424" s="46"/>
      <c r="AA424" s="46"/>
      <c r="AB424" s="46"/>
      <c r="AC424" s="46"/>
      <c r="AD424" s="46"/>
      <c r="AE424" s="46"/>
      <c r="AF424" s="46"/>
      <c r="AG424" s="46"/>
      <c r="AH424" s="46"/>
      <c r="AI424" s="46"/>
      <c r="AJ424" s="132">
        <v>6</v>
      </c>
      <c r="AK424" s="132"/>
      <c r="AL424" s="46"/>
      <c r="AM424" s="46"/>
    </row>
    <row r="425" spans="1:39" ht="39.950000000000003" customHeight="1" x14ac:dyDescent="0.45">
      <c r="A425" s="155"/>
      <c r="B425" s="157"/>
      <c r="C425" s="66">
        <v>422</v>
      </c>
      <c r="D425" s="75" t="s">
        <v>295</v>
      </c>
      <c r="E425" s="115" t="s">
        <v>956</v>
      </c>
      <c r="F425" s="49" t="s">
        <v>35</v>
      </c>
      <c r="G425" s="49" t="s">
        <v>40</v>
      </c>
      <c r="H425" s="94">
        <v>1.43</v>
      </c>
      <c r="I425" s="32">
        <v>20</v>
      </c>
      <c r="J425" s="38">
        <f t="shared" si="12"/>
        <v>11</v>
      </c>
      <c r="K425" s="39" t="str">
        <f t="shared" si="13"/>
        <v>OK</v>
      </c>
      <c r="L425" s="128"/>
      <c r="M425" s="128"/>
      <c r="N425" s="128"/>
      <c r="O425" s="128"/>
      <c r="P425" s="128"/>
      <c r="Q425" s="128"/>
      <c r="R425" s="128"/>
      <c r="S425" s="128">
        <v>3</v>
      </c>
      <c r="T425" s="128"/>
      <c r="U425" s="128"/>
      <c r="V425" s="128"/>
      <c r="W425" s="128"/>
      <c r="X425" s="46"/>
      <c r="Y425" s="46"/>
      <c r="Z425" s="46"/>
      <c r="AA425" s="46"/>
      <c r="AB425" s="46"/>
      <c r="AC425" s="46"/>
      <c r="AD425" s="46"/>
      <c r="AE425" s="46"/>
      <c r="AF425" s="46"/>
      <c r="AG425" s="46"/>
      <c r="AH425" s="46"/>
      <c r="AI425" s="46"/>
      <c r="AJ425" s="132">
        <v>6</v>
      </c>
      <c r="AK425" s="132"/>
      <c r="AL425" s="46"/>
      <c r="AM425" s="46"/>
    </row>
    <row r="426" spans="1:39" ht="39.950000000000003" customHeight="1" x14ac:dyDescent="0.45">
      <c r="A426" s="155"/>
      <c r="B426" s="157"/>
      <c r="C426" s="66">
        <v>423</v>
      </c>
      <c r="D426" s="75" t="s">
        <v>296</v>
      </c>
      <c r="E426" s="115" t="s">
        <v>956</v>
      </c>
      <c r="F426" s="49" t="s">
        <v>35</v>
      </c>
      <c r="G426" s="49" t="s">
        <v>40</v>
      </c>
      <c r="H426" s="94">
        <v>2.71</v>
      </c>
      <c r="I426" s="32">
        <v>20</v>
      </c>
      <c r="J426" s="38">
        <f t="shared" si="12"/>
        <v>10</v>
      </c>
      <c r="K426" s="39" t="str">
        <f t="shared" si="13"/>
        <v>OK</v>
      </c>
      <c r="L426" s="128"/>
      <c r="M426" s="128"/>
      <c r="N426" s="128"/>
      <c r="O426" s="128"/>
      <c r="P426" s="128"/>
      <c r="Q426" s="128"/>
      <c r="R426" s="128"/>
      <c r="S426" s="128">
        <v>10</v>
      </c>
      <c r="T426" s="128"/>
      <c r="U426" s="128"/>
      <c r="V426" s="128"/>
      <c r="W426" s="128"/>
      <c r="X426" s="46"/>
      <c r="Y426" s="46"/>
      <c r="Z426" s="46"/>
      <c r="AA426" s="46"/>
      <c r="AB426" s="46"/>
      <c r="AC426" s="46"/>
      <c r="AD426" s="46"/>
      <c r="AE426" s="46"/>
      <c r="AF426" s="46"/>
      <c r="AG426" s="46"/>
      <c r="AH426" s="46"/>
      <c r="AI426" s="46"/>
      <c r="AJ426" s="46"/>
      <c r="AK426" s="46"/>
      <c r="AL426" s="46"/>
      <c r="AM426" s="46"/>
    </row>
    <row r="427" spans="1:39" ht="39.950000000000003" customHeight="1" x14ac:dyDescent="0.45">
      <c r="A427" s="155"/>
      <c r="B427" s="157"/>
      <c r="C427" s="66">
        <v>424</v>
      </c>
      <c r="D427" s="75" t="s">
        <v>297</v>
      </c>
      <c r="E427" s="115" t="s">
        <v>956</v>
      </c>
      <c r="F427" s="49" t="s">
        <v>35</v>
      </c>
      <c r="G427" s="49" t="s">
        <v>40</v>
      </c>
      <c r="H427" s="94">
        <v>5.47</v>
      </c>
      <c r="I427" s="32">
        <v>20</v>
      </c>
      <c r="J427" s="38">
        <f t="shared" si="12"/>
        <v>16</v>
      </c>
      <c r="K427" s="39" t="str">
        <f t="shared" si="13"/>
        <v>OK</v>
      </c>
      <c r="L427" s="128"/>
      <c r="M427" s="128"/>
      <c r="N427" s="128"/>
      <c r="O427" s="128"/>
      <c r="P427" s="128"/>
      <c r="Q427" s="128"/>
      <c r="R427" s="128"/>
      <c r="S427" s="128"/>
      <c r="T427" s="128"/>
      <c r="U427" s="128"/>
      <c r="V427" s="128"/>
      <c r="W427" s="128"/>
      <c r="X427" s="46"/>
      <c r="Y427" s="46"/>
      <c r="Z427" s="46"/>
      <c r="AA427" s="46"/>
      <c r="AB427" s="46"/>
      <c r="AC427" s="46"/>
      <c r="AD427" s="46"/>
      <c r="AE427" s="46"/>
      <c r="AF427" s="46"/>
      <c r="AG427" s="46"/>
      <c r="AH427" s="46"/>
      <c r="AI427" s="46"/>
      <c r="AJ427" s="132">
        <v>4</v>
      </c>
      <c r="AK427" s="132"/>
      <c r="AL427" s="46"/>
      <c r="AM427" s="46"/>
    </row>
    <row r="428" spans="1:39" ht="39.950000000000003" customHeight="1" x14ac:dyDescent="0.45">
      <c r="A428" s="155"/>
      <c r="B428" s="157"/>
      <c r="C428" s="66">
        <v>425</v>
      </c>
      <c r="D428" s="75" t="s">
        <v>298</v>
      </c>
      <c r="E428" s="115" t="s">
        <v>956</v>
      </c>
      <c r="F428" s="49" t="s">
        <v>35</v>
      </c>
      <c r="G428" s="49" t="s">
        <v>40</v>
      </c>
      <c r="H428" s="94">
        <v>5.19</v>
      </c>
      <c r="I428" s="32">
        <v>20</v>
      </c>
      <c r="J428" s="38">
        <f t="shared" si="12"/>
        <v>16</v>
      </c>
      <c r="K428" s="39" t="str">
        <f t="shared" si="13"/>
        <v>OK</v>
      </c>
      <c r="L428" s="128"/>
      <c r="M428" s="128"/>
      <c r="N428" s="128"/>
      <c r="O428" s="128"/>
      <c r="P428" s="128"/>
      <c r="Q428" s="128"/>
      <c r="R428" s="128"/>
      <c r="S428" s="128"/>
      <c r="T428" s="128"/>
      <c r="U428" s="128"/>
      <c r="V428" s="128"/>
      <c r="W428" s="128"/>
      <c r="X428" s="46"/>
      <c r="Y428" s="46"/>
      <c r="Z428" s="46"/>
      <c r="AA428" s="46"/>
      <c r="AB428" s="46"/>
      <c r="AC428" s="46"/>
      <c r="AD428" s="46"/>
      <c r="AE428" s="46"/>
      <c r="AF428" s="46"/>
      <c r="AG428" s="46"/>
      <c r="AH428" s="46"/>
      <c r="AI428" s="46"/>
      <c r="AJ428" s="132">
        <v>4</v>
      </c>
      <c r="AK428" s="132"/>
      <c r="AL428" s="46"/>
      <c r="AM428" s="46"/>
    </row>
    <row r="429" spans="1:39" ht="39.950000000000003" customHeight="1" x14ac:dyDescent="0.45">
      <c r="A429" s="155"/>
      <c r="B429" s="157"/>
      <c r="C429" s="66">
        <v>426</v>
      </c>
      <c r="D429" s="75" t="s">
        <v>299</v>
      </c>
      <c r="E429" s="115" t="s">
        <v>956</v>
      </c>
      <c r="F429" s="49" t="s">
        <v>35</v>
      </c>
      <c r="G429" s="49" t="s">
        <v>40</v>
      </c>
      <c r="H429" s="94">
        <v>3.45</v>
      </c>
      <c r="I429" s="32">
        <v>20</v>
      </c>
      <c r="J429" s="38">
        <f t="shared" si="12"/>
        <v>16</v>
      </c>
      <c r="K429" s="39" t="str">
        <f t="shared" si="13"/>
        <v>OK</v>
      </c>
      <c r="L429" s="128"/>
      <c r="M429" s="128"/>
      <c r="N429" s="128"/>
      <c r="O429" s="128"/>
      <c r="P429" s="128"/>
      <c r="Q429" s="128"/>
      <c r="R429" s="128"/>
      <c r="S429" s="128"/>
      <c r="T429" s="128"/>
      <c r="U429" s="128"/>
      <c r="V429" s="128"/>
      <c r="W429" s="128"/>
      <c r="X429" s="46"/>
      <c r="Y429" s="46"/>
      <c r="Z429" s="46"/>
      <c r="AA429" s="46"/>
      <c r="AB429" s="46"/>
      <c r="AC429" s="46"/>
      <c r="AD429" s="46"/>
      <c r="AE429" s="46"/>
      <c r="AF429" s="46"/>
      <c r="AG429" s="46"/>
      <c r="AH429" s="46"/>
      <c r="AI429" s="46"/>
      <c r="AJ429" s="132">
        <v>4</v>
      </c>
      <c r="AK429" s="132"/>
      <c r="AL429" s="46"/>
      <c r="AM429" s="46"/>
    </row>
    <row r="430" spans="1:39" ht="39.950000000000003" customHeight="1" x14ac:dyDescent="0.45">
      <c r="A430" s="155"/>
      <c r="B430" s="157"/>
      <c r="C430" s="66">
        <v>427</v>
      </c>
      <c r="D430" s="75" t="s">
        <v>300</v>
      </c>
      <c r="E430" s="115" t="s">
        <v>956</v>
      </c>
      <c r="F430" s="49" t="s">
        <v>35</v>
      </c>
      <c r="G430" s="49" t="s">
        <v>40</v>
      </c>
      <c r="H430" s="94">
        <v>1.63</v>
      </c>
      <c r="I430" s="32">
        <v>20</v>
      </c>
      <c r="J430" s="38">
        <f t="shared" si="12"/>
        <v>16</v>
      </c>
      <c r="K430" s="39" t="str">
        <f t="shared" si="13"/>
        <v>OK</v>
      </c>
      <c r="L430" s="128"/>
      <c r="M430" s="128"/>
      <c r="N430" s="128"/>
      <c r="O430" s="128"/>
      <c r="P430" s="128"/>
      <c r="Q430" s="128"/>
      <c r="R430" s="128"/>
      <c r="S430" s="128"/>
      <c r="T430" s="128"/>
      <c r="U430" s="128"/>
      <c r="V430" s="128"/>
      <c r="W430" s="128"/>
      <c r="X430" s="46"/>
      <c r="Y430" s="46"/>
      <c r="Z430" s="46"/>
      <c r="AA430" s="46"/>
      <c r="AB430" s="46"/>
      <c r="AC430" s="46"/>
      <c r="AD430" s="46"/>
      <c r="AE430" s="46"/>
      <c r="AF430" s="46"/>
      <c r="AG430" s="46"/>
      <c r="AH430" s="46"/>
      <c r="AI430" s="46"/>
      <c r="AJ430" s="132">
        <v>4</v>
      </c>
      <c r="AK430" s="132"/>
      <c r="AL430" s="46"/>
      <c r="AM430" s="46"/>
    </row>
    <row r="431" spans="1:39" ht="39.950000000000003" customHeight="1" x14ac:dyDescent="0.45">
      <c r="A431" s="155"/>
      <c r="B431" s="157"/>
      <c r="C431" s="66">
        <v>428</v>
      </c>
      <c r="D431" s="75" t="s">
        <v>301</v>
      </c>
      <c r="E431" s="115" t="s">
        <v>956</v>
      </c>
      <c r="F431" s="49" t="s">
        <v>35</v>
      </c>
      <c r="G431" s="49" t="s">
        <v>40</v>
      </c>
      <c r="H431" s="94">
        <v>2.69</v>
      </c>
      <c r="I431" s="32">
        <v>20</v>
      </c>
      <c r="J431" s="38">
        <f t="shared" si="12"/>
        <v>16</v>
      </c>
      <c r="K431" s="39" t="str">
        <f t="shared" si="13"/>
        <v>OK</v>
      </c>
      <c r="L431" s="128"/>
      <c r="M431" s="128"/>
      <c r="N431" s="128"/>
      <c r="O431" s="128"/>
      <c r="P431" s="128"/>
      <c r="Q431" s="128"/>
      <c r="R431" s="128"/>
      <c r="S431" s="128"/>
      <c r="T431" s="128"/>
      <c r="U431" s="128"/>
      <c r="V431" s="128"/>
      <c r="W431" s="128"/>
      <c r="X431" s="46"/>
      <c r="Y431" s="46"/>
      <c r="Z431" s="46"/>
      <c r="AA431" s="46"/>
      <c r="AB431" s="46"/>
      <c r="AC431" s="46"/>
      <c r="AD431" s="46"/>
      <c r="AE431" s="46"/>
      <c r="AF431" s="46"/>
      <c r="AG431" s="46"/>
      <c r="AH431" s="46"/>
      <c r="AI431" s="46"/>
      <c r="AJ431" s="132">
        <v>4</v>
      </c>
      <c r="AK431" s="132"/>
      <c r="AL431" s="46"/>
      <c r="AM431" s="46"/>
    </row>
    <row r="432" spans="1:39" ht="39.950000000000003" customHeight="1" x14ac:dyDescent="0.45">
      <c r="A432" s="155"/>
      <c r="B432" s="157"/>
      <c r="C432" s="66">
        <v>429</v>
      </c>
      <c r="D432" s="75" t="s">
        <v>302</v>
      </c>
      <c r="E432" s="115" t="s">
        <v>956</v>
      </c>
      <c r="F432" s="49" t="s">
        <v>35</v>
      </c>
      <c r="G432" s="49" t="s">
        <v>40</v>
      </c>
      <c r="H432" s="94">
        <v>1.75</v>
      </c>
      <c r="I432" s="32">
        <v>20</v>
      </c>
      <c r="J432" s="38">
        <f t="shared" si="12"/>
        <v>16</v>
      </c>
      <c r="K432" s="39" t="str">
        <f t="shared" si="13"/>
        <v>OK</v>
      </c>
      <c r="L432" s="128"/>
      <c r="M432" s="128"/>
      <c r="N432" s="128"/>
      <c r="O432" s="128"/>
      <c r="P432" s="128"/>
      <c r="Q432" s="128"/>
      <c r="R432" s="128"/>
      <c r="S432" s="128"/>
      <c r="T432" s="128"/>
      <c r="U432" s="128"/>
      <c r="V432" s="128"/>
      <c r="W432" s="128"/>
      <c r="X432" s="46"/>
      <c r="Y432" s="46"/>
      <c r="Z432" s="46"/>
      <c r="AA432" s="46"/>
      <c r="AB432" s="46"/>
      <c r="AC432" s="46"/>
      <c r="AD432" s="46"/>
      <c r="AE432" s="46"/>
      <c r="AF432" s="46"/>
      <c r="AG432" s="46"/>
      <c r="AH432" s="46"/>
      <c r="AI432" s="46"/>
      <c r="AJ432" s="132">
        <v>4</v>
      </c>
      <c r="AK432" s="132"/>
      <c r="AL432" s="46"/>
      <c r="AM432" s="46"/>
    </row>
    <row r="433" spans="1:39" ht="39.950000000000003" customHeight="1" x14ac:dyDescent="0.45">
      <c r="A433" s="155"/>
      <c r="B433" s="157"/>
      <c r="C433" s="66">
        <v>430</v>
      </c>
      <c r="D433" s="75" t="s">
        <v>303</v>
      </c>
      <c r="E433" s="115" t="s">
        <v>956</v>
      </c>
      <c r="F433" s="49" t="s">
        <v>35</v>
      </c>
      <c r="G433" s="49" t="s">
        <v>40</v>
      </c>
      <c r="H433" s="94">
        <v>2.86</v>
      </c>
      <c r="I433" s="32">
        <v>20</v>
      </c>
      <c r="J433" s="38">
        <f t="shared" si="12"/>
        <v>11</v>
      </c>
      <c r="K433" s="39" t="str">
        <f t="shared" si="13"/>
        <v>OK</v>
      </c>
      <c r="L433" s="128"/>
      <c r="M433" s="128"/>
      <c r="N433" s="128"/>
      <c r="O433" s="128"/>
      <c r="P433" s="128"/>
      <c r="Q433" s="128"/>
      <c r="R433" s="128"/>
      <c r="S433" s="128">
        <v>5</v>
      </c>
      <c r="T433" s="128"/>
      <c r="U433" s="128"/>
      <c r="V433" s="128"/>
      <c r="W433" s="128"/>
      <c r="X433" s="46"/>
      <c r="Y433" s="46"/>
      <c r="Z433" s="46"/>
      <c r="AA433" s="46"/>
      <c r="AB433" s="46"/>
      <c r="AC433" s="46"/>
      <c r="AD433" s="46"/>
      <c r="AE433" s="46"/>
      <c r="AF433" s="46"/>
      <c r="AG433" s="46"/>
      <c r="AH433" s="46"/>
      <c r="AI433" s="46"/>
      <c r="AJ433" s="132">
        <v>4</v>
      </c>
      <c r="AK433" s="132"/>
      <c r="AL433" s="46"/>
      <c r="AM433" s="46"/>
    </row>
    <row r="434" spans="1:39" ht="39.950000000000003" customHeight="1" x14ac:dyDescent="0.45">
      <c r="A434" s="155"/>
      <c r="B434" s="157"/>
      <c r="C434" s="66">
        <v>431</v>
      </c>
      <c r="D434" s="75" t="s">
        <v>304</v>
      </c>
      <c r="E434" s="115" t="s">
        <v>956</v>
      </c>
      <c r="F434" s="49" t="s">
        <v>35</v>
      </c>
      <c r="G434" s="49" t="s">
        <v>40</v>
      </c>
      <c r="H434" s="94">
        <v>4.32</v>
      </c>
      <c r="I434" s="32">
        <v>20</v>
      </c>
      <c r="J434" s="38">
        <f t="shared" si="12"/>
        <v>11</v>
      </c>
      <c r="K434" s="39" t="str">
        <f t="shared" si="13"/>
        <v>OK</v>
      </c>
      <c r="L434" s="128"/>
      <c r="M434" s="128"/>
      <c r="N434" s="128"/>
      <c r="O434" s="128"/>
      <c r="P434" s="128"/>
      <c r="Q434" s="128"/>
      <c r="R434" s="128"/>
      <c r="S434" s="128">
        <v>5</v>
      </c>
      <c r="T434" s="128"/>
      <c r="U434" s="128"/>
      <c r="V434" s="128"/>
      <c r="W434" s="128"/>
      <c r="X434" s="46"/>
      <c r="Y434" s="46"/>
      <c r="Z434" s="46"/>
      <c r="AA434" s="46"/>
      <c r="AB434" s="46"/>
      <c r="AC434" s="46"/>
      <c r="AD434" s="46"/>
      <c r="AE434" s="46"/>
      <c r="AF434" s="46"/>
      <c r="AG434" s="46"/>
      <c r="AH434" s="46"/>
      <c r="AI434" s="46"/>
      <c r="AJ434" s="132">
        <v>4</v>
      </c>
      <c r="AK434" s="132"/>
      <c r="AL434" s="46"/>
      <c r="AM434" s="46"/>
    </row>
    <row r="435" spans="1:39" ht="39.950000000000003" customHeight="1" x14ac:dyDescent="0.45">
      <c r="A435" s="155"/>
      <c r="B435" s="157"/>
      <c r="C435" s="66">
        <v>432</v>
      </c>
      <c r="D435" s="75" t="s">
        <v>305</v>
      </c>
      <c r="E435" s="115" t="s">
        <v>956</v>
      </c>
      <c r="F435" s="49" t="s">
        <v>35</v>
      </c>
      <c r="G435" s="49" t="s">
        <v>40</v>
      </c>
      <c r="H435" s="94">
        <v>6.46</v>
      </c>
      <c r="I435" s="32">
        <v>20</v>
      </c>
      <c r="J435" s="38">
        <f t="shared" si="12"/>
        <v>16</v>
      </c>
      <c r="K435" s="39" t="str">
        <f t="shared" si="13"/>
        <v>OK</v>
      </c>
      <c r="L435" s="128"/>
      <c r="M435" s="128"/>
      <c r="N435" s="128"/>
      <c r="O435" s="128"/>
      <c r="P435" s="128"/>
      <c r="Q435" s="128"/>
      <c r="R435" s="128"/>
      <c r="S435" s="128"/>
      <c r="T435" s="128"/>
      <c r="U435" s="128"/>
      <c r="V435" s="128"/>
      <c r="W435" s="128"/>
      <c r="X435" s="46"/>
      <c r="Y435" s="46"/>
      <c r="Z435" s="46"/>
      <c r="AA435" s="46"/>
      <c r="AB435" s="46"/>
      <c r="AC435" s="46"/>
      <c r="AD435" s="46"/>
      <c r="AE435" s="46"/>
      <c r="AF435" s="46"/>
      <c r="AG435" s="46"/>
      <c r="AH435" s="46"/>
      <c r="AI435" s="46"/>
      <c r="AJ435" s="132">
        <v>4</v>
      </c>
      <c r="AK435" s="132"/>
      <c r="AL435" s="46"/>
      <c r="AM435" s="46"/>
    </row>
    <row r="436" spans="1:39" ht="39.950000000000003" customHeight="1" x14ac:dyDescent="0.45">
      <c r="A436" s="155"/>
      <c r="B436" s="157"/>
      <c r="C436" s="66">
        <v>433</v>
      </c>
      <c r="D436" s="75" t="s">
        <v>306</v>
      </c>
      <c r="E436" s="115" t="s">
        <v>956</v>
      </c>
      <c r="F436" s="49" t="s">
        <v>35</v>
      </c>
      <c r="G436" s="49" t="s">
        <v>40</v>
      </c>
      <c r="H436" s="94">
        <v>7.52</v>
      </c>
      <c r="I436" s="32">
        <v>20</v>
      </c>
      <c r="J436" s="38">
        <f t="shared" si="12"/>
        <v>16</v>
      </c>
      <c r="K436" s="39" t="str">
        <f t="shared" si="13"/>
        <v>OK</v>
      </c>
      <c r="L436" s="128"/>
      <c r="M436" s="128"/>
      <c r="N436" s="128"/>
      <c r="O436" s="128"/>
      <c r="P436" s="128"/>
      <c r="Q436" s="128"/>
      <c r="R436" s="128"/>
      <c r="S436" s="128"/>
      <c r="T436" s="128"/>
      <c r="U436" s="128"/>
      <c r="V436" s="128"/>
      <c r="W436" s="128"/>
      <c r="X436" s="46"/>
      <c r="Y436" s="46"/>
      <c r="Z436" s="46"/>
      <c r="AA436" s="46"/>
      <c r="AB436" s="46"/>
      <c r="AC436" s="46"/>
      <c r="AD436" s="46"/>
      <c r="AE436" s="46"/>
      <c r="AF436" s="46"/>
      <c r="AG436" s="46"/>
      <c r="AH436" s="46"/>
      <c r="AI436" s="46"/>
      <c r="AJ436" s="132">
        <v>4</v>
      </c>
      <c r="AK436" s="132"/>
      <c r="AL436" s="46"/>
      <c r="AM436" s="46"/>
    </row>
    <row r="437" spans="1:39" ht="39.950000000000003" customHeight="1" x14ac:dyDescent="0.45">
      <c r="A437" s="155"/>
      <c r="B437" s="157"/>
      <c r="C437" s="66">
        <v>434</v>
      </c>
      <c r="D437" s="75" t="s">
        <v>307</v>
      </c>
      <c r="E437" s="115" t="s">
        <v>956</v>
      </c>
      <c r="F437" s="49" t="s">
        <v>35</v>
      </c>
      <c r="G437" s="49" t="s">
        <v>40</v>
      </c>
      <c r="H437" s="94">
        <v>7.32</v>
      </c>
      <c r="I437" s="32">
        <v>20</v>
      </c>
      <c r="J437" s="38">
        <f t="shared" si="12"/>
        <v>16</v>
      </c>
      <c r="K437" s="39" t="str">
        <f t="shared" si="13"/>
        <v>OK</v>
      </c>
      <c r="L437" s="128"/>
      <c r="M437" s="128"/>
      <c r="N437" s="128"/>
      <c r="O437" s="128"/>
      <c r="P437" s="128"/>
      <c r="Q437" s="128"/>
      <c r="R437" s="128"/>
      <c r="S437" s="128"/>
      <c r="T437" s="128"/>
      <c r="U437" s="128"/>
      <c r="V437" s="128"/>
      <c r="W437" s="128"/>
      <c r="X437" s="46"/>
      <c r="Y437" s="46"/>
      <c r="Z437" s="46"/>
      <c r="AA437" s="46"/>
      <c r="AB437" s="46"/>
      <c r="AC437" s="46"/>
      <c r="AD437" s="46"/>
      <c r="AE437" s="46"/>
      <c r="AF437" s="46"/>
      <c r="AG437" s="46"/>
      <c r="AH437" s="46"/>
      <c r="AI437" s="46"/>
      <c r="AJ437" s="132">
        <v>4</v>
      </c>
      <c r="AK437" s="132"/>
      <c r="AL437" s="46"/>
      <c r="AM437" s="46"/>
    </row>
    <row r="438" spans="1:39" ht="39.950000000000003" customHeight="1" x14ac:dyDescent="0.45">
      <c r="A438" s="155"/>
      <c r="B438" s="157"/>
      <c r="C438" s="66">
        <v>435</v>
      </c>
      <c r="D438" s="75" t="s">
        <v>308</v>
      </c>
      <c r="E438" s="115" t="s">
        <v>956</v>
      </c>
      <c r="F438" s="49" t="s">
        <v>35</v>
      </c>
      <c r="G438" s="49" t="s">
        <v>40</v>
      </c>
      <c r="H438" s="94">
        <v>1.67</v>
      </c>
      <c r="I438" s="32">
        <v>20</v>
      </c>
      <c r="J438" s="38">
        <f t="shared" si="12"/>
        <v>16</v>
      </c>
      <c r="K438" s="39" t="str">
        <f t="shared" si="13"/>
        <v>OK</v>
      </c>
      <c r="L438" s="128"/>
      <c r="M438" s="128"/>
      <c r="N438" s="128"/>
      <c r="O438" s="128"/>
      <c r="P438" s="128"/>
      <c r="Q438" s="128"/>
      <c r="R438" s="128"/>
      <c r="S438" s="128"/>
      <c r="T438" s="128"/>
      <c r="U438" s="128"/>
      <c r="V438" s="128"/>
      <c r="W438" s="128"/>
      <c r="X438" s="46"/>
      <c r="Y438" s="46"/>
      <c r="Z438" s="46"/>
      <c r="AA438" s="46"/>
      <c r="AB438" s="46"/>
      <c r="AC438" s="46"/>
      <c r="AD438" s="46"/>
      <c r="AE438" s="46"/>
      <c r="AF438" s="46"/>
      <c r="AG438" s="46"/>
      <c r="AH438" s="46"/>
      <c r="AI438" s="46"/>
      <c r="AJ438" s="132">
        <v>4</v>
      </c>
      <c r="AK438" s="132"/>
      <c r="AL438" s="46"/>
      <c r="AM438" s="46"/>
    </row>
    <row r="439" spans="1:39" ht="39.950000000000003" customHeight="1" x14ac:dyDescent="0.45">
      <c r="A439" s="155"/>
      <c r="B439" s="157"/>
      <c r="C439" s="66">
        <v>436</v>
      </c>
      <c r="D439" s="75" t="s">
        <v>309</v>
      </c>
      <c r="E439" s="115" t="s">
        <v>956</v>
      </c>
      <c r="F439" s="49" t="s">
        <v>35</v>
      </c>
      <c r="G439" s="49" t="s">
        <v>40</v>
      </c>
      <c r="H439" s="94">
        <v>2.37</v>
      </c>
      <c r="I439" s="32">
        <v>20</v>
      </c>
      <c r="J439" s="38">
        <f t="shared" si="12"/>
        <v>16</v>
      </c>
      <c r="K439" s="39" t="str">
        <f t="shared" si="13"/>
        <v>OK</v>
      </c>
      <c r="L439" s="128"/>
      <c r="M439" s="128"/>
      <c r="N439" s="128"/>
      <c r="O439" s="128"/>
      <c r="P439" s="128"/>
      <c r="Q439" s="128"/>
      <c r="R439" s="128"/>
      <c r="S439" s="128"/>
      <c r="T439" s="128"/>
      <c r="U439" s="128"/>
      <c r="V439" s="128"/>
      <c r="W439" s="128"/>
      <c r="X439" s="46"/>
      <c r="Y439" s="46"/>
      <c r="Z439" s="46"/>
      <c r="AA439" s="46"/>
      <c r="AB439" s="46"/>
      <c r="AC439" s="46"/>
      <c r="AD439" s="46"/>
      <c r="AE439" s="46"/>
      <c r="AF439" s="46"/>
      <c r="AG439" s="46"/>
      <c r="AH439" s="46"/>
      <c r="AI439" s="46"/>
      <c r="AJ439" s="132">
        <v>4</v>
      </c>
      <c r="AK439" s="132"/>
      <c r="AL439" s="46"/>
      <c r="AM439" s="46"/>
    </row>
    <row r="440" spans="1:39" ht="39.950000000000003" customHeight="1" x14ac:dyDescent="0.45">
      <c r="A440" s="155"/>
      <c r="B440" s="157"/>
      <c r="C440" s="66">
        <v>437</v>
      </c>
      <c r="D440" s="75" t="s">
        <v>310</v>
      </c>
      <c r="E440" s="115" t="s">
        <v>956</v>
      </c>
      <c r="F440" s="49" t="s">
        <v>35</v>
      </c>
      <c r="G440" s="49" t="s">
        <v>40</v>
      </c>
      <c r="H440" s="94">
        <v>2.79</v>
      </c>
      <c r="I440" s="32">
        <v>20</v>
      </c>
      <c r="J440" s="38">
        <f t="shared" si="12"/>
        <v>16</v>
      </c>
      <c r="K440" s="39" t="str">
        <f t="shared" si="13"/>
        <v>OK</v>
      </c>
      <c r="L440" s="128"/>
      <c r="M440" s="128"/>
      <c r="N440" s="128"/>
      <c r="O440" s="128"/>
      <c r="P440" s="128"/>
      <c r="Q440" s="128"/>
      <c r="R440" s="128"/>
      <c r="S440" s="128"/>
      <c r="T440" s="128"/>
      <c r="U440" s="128"/>
      <c r="V440" s="128"/>
      <c r="W440" s="128"/>
      <c r="X440" s="46"/>
      <c r="Y440" s="46"/>
      <c r="Z440" s="46"/>
      <c r="AA440" s="46"/>
      <c r="AB440" s="46"/>
      <c r="AC440" s="46"/>
      <c r="AD440" s="46"/>
      <c r="AE440" s="46"/>
      <c r="AF440" s="46"/>
      <c r="AG440" s="46"/>
      <c r="AH440" s="46"/>
      <c r="AI440" s="46"/>
      <c r="AJ440" s="132">
        <v>4</v>
      </c>
      <c r="AK440" s="132"/>
      <c r="AL440" s="46"/>
      <c r="AM440" s="46"/>
    </row>
    <row r="441" spans="1:39" ht="39.950000000000003" customHeight="1" x14ac:dyDescent="0.45">
      <c r="A441" s="155"/>
      <c r="B441" s="157"/>
      <c r="C441" s="66">
        <v>438</v>
      </c>
      <c r="D441" s="75" t="s">
        <v>311</v>
      </c>
      <c r="E441" s="115" t="s">
        <v>948</v>
      </c>
      <c r="F441" s="49" t="s">
        <v>35</v>
      </c>
      <c r="G441" s="49" t="s">
        <v>40</v>
      </c>
      <c r="H441" s="94">
        <v>19.41</v>
      </c>
      <c r="I441" s="32">
        <v>20</v>
      </c>
      <c r="J441" s="38">
        <f t="shared" si="12"/>
        <v>16</v>
      </c>
      <c r="K441" s="39" t="str">
        <f t="shared" si="13"/>
        <v>OK</v>
      </c>
      <c r="L441" s="128"/>
      <c r="M441" s="128"/>
      <c r="N441" s="128"/>
      <c r="O441" s="128"/>
      <c r="P441" s="128"/>
      <c r="Q441" s="128"/>
      <c r="R441" s="128"/>
      <c r="S441" s="128"/>
      <c r="T441" s="128"/>
      <c r="U441" s="128"/>
      <c r="V441" s="128"/>
      <c r="W441" s="128"/>
      <c r="X441" s="46"/>
      <c r="Y441" s="46"/>
      <c r="Z441" s="46"/>
      <c r="AA441" s="46"/>
      <c r="AB441" s="46"/>
      <c r="AC441" s="46"/>
      <c r="AD441" s="46"/>
      <c r="AE441" s="46"/>
      <c r="AF441" s="46"/>
      <c r="AG441" s="46"/>
      <c r="AH441" s="46"/>
      <c r="AI441" s="46"/>
      <c r="AJ441" s="132">
        <v>4</v>
      </c>
      <c r="AK441" s="132"/>
      <c r="AL441" s="46"/>
      <c r="AM441" s="46"/>
    </row>
    <row r="442" spans="1:39" ht="39.950000000000003" customHeight="1" x14ac:dyDescent="0.45">
      <c r="A442" s="155"/>
      <c r="B442" s="157"/>
      <c r="C442" s="66">
        <v>439</v>
      </c>
      <c r="D442" s="75" t="s">
        <v>312</v>
      </c>
      <c r="E442" s="115" t="s">
        <v>948</v>
      </c>
      <c r="F442" s="49" t="s">
        <v>35</v>
      </c>
      <c r="G442" s="49" t="s">
        <v>40</v>
      </c>
      <c r="H442" s="94">
        <v>20.309999999999999</v>
      </c>
      <c r="I442" s="32">
        <v>5</v>
      </c>
      <c r="J442" s="38">
        <f t="shared" si="12"/>
        <v>4</v>
      </c>
      <c r="K442" s="39" t="str">
        <f t="shared" si="13"/>
        <v>OK</v>
      </c>
      <c r="L442" s="128"/>
      <c r="M442" s="128"/>
      <c r="N442" s="128"/>
      <c r="O442" s="128"/>
      <c r="P442" s="128"/>
      <c r="Q442" s="128"/>
      <c r="R442" s="128"/>
      <c r="S442" s="128"/>
      <c r="T442" s="128"/>
      <c r="U442" s="128"/>
      <c r="V442" s="128"/>
      <c r="W442" s="128"/>
      <c r="X442" s="46"/>
      <c r="Y442" s="46"/>
      <c r="Z442" s="46"/>
      <c r="AA442" s="46"/>
      <c r="AB442" s="46"/>
      <c r="AC442" s="46"/>
      <c r="AD442" s="46"/>
      <c r="AE442" s="46"/>
      <c r="AF442" s="46"/>
      <c r="AG442" s="46"/>
      <c r="AH442" s="46"/>
      <c r="AI442" s="46"/>
      <c r="AJ442" s="132">
        <v>1</v>
      </c>
      <c r="AK442" s="132"/>
      <c r="AL442" s="46"/>
      <c r="AM442" s="46"/>
    </row>
    <row r="443" spans="1:39" ht="39.950000000000003" customHeight="1" x14ac:dyDescent="0.45">
      <c r="A443" s="155"/>
      <c r="B443" s="157"/>
      <c r="C443" s="66">
        <v>440</v>
      </c>
      <c r="D443" s="75" t="s">
        <v>313</v>
      </c>
      <c r="E443" s="115" t="s">
        <v>948</v>
      </c>
      <c r="F443" s="49" t="s">
        <v>35</v>
      </c>
      <c r="G443" s="49" t="s">
        <v>40</v>
      </c>
      <c r="H443" s="94">
        <v>10.55</v>
      </c>
      <c r="I443" s="32">
        <v>25</v>
      </c>
      <c r="J443" s="38">
        <f t="shared" si="12"/>
        <v>21</v>
      </c>
      <c r="K443" s="39" t="str">
        <f t="shared" si="13"/>
        <v>OK</v>
      </c>
      <c r="L443" s="128"/>
      <c r="M443" s="128"/>
      <c r="N443" s="128"/>
      <c r="O443" s="128"/>
      <c r="P443" s="128"/>
      <c r="Q443" s="128"/>
      <c r="R443" s="128"/>
      <c r="S443" s="128"/>
      <c r="T443" s="128"/>
      <c r="U443" s="128"/>
      <c r="V443" s="128"/>
      <c r="W443" s="128"/>
      <c r="X443" s="46"/>
      <c r="Y443" s="46"/>
      <c r="Z443" s="46"/>
      <c r="AA443" s="46"/>
      <c r="AB443" s="46"/>
      <c r="AC443" s="46"/>
      <c r="AD443" s="46"/>
      <c r="AE443" s="46"/>
      <c r="AF443" s="46"/>
      <c r="AG443" s="46"/>
      <c r="AH443" s="46"/>
      <c r="AI443" s="46"/>
      <c r="AJ443" s="132">
        <v>4</v>
      </c>
      <c r="AK443" s="132"/>
      <c r="AL443" s="46"/>
      <c r="AM443" s="46"/>
    </row>
    <row r="444" spans="1:39" ht="39.950000000000003" customHeight="1" x14ac:dyDescent="0.45">
      <c r="A444" s="155"/>
      <c r="B444" s="157"/>
      <c r="C444" s="66">
        <v>441</v>
      </c>
      <c r="D444" s="75" t="s">
        <v>314</v>
      </c>
      <c r="E444" s="115" t="s">
        <v>948</v>
      </c>
      <c r="F444" s="49" t="s">
        <v>35</v>
      </c>
      <c r="G444" s="49" t="s">
        <v>40</v>
      </c>
      <c r="H444" s="94">
        <v>1.34</v>
      </c>
      <c r="I444" s="32">
        <v>25</v>
      </c>
      <c r="J444" s="38">
        <f t="shared" si="12"/>
        <v>20</v>
      </c>
      <c r="K444" s="39" t="str">
        <f t="shared" si="13"/>
        <v>OK</v>
      </c>
      <c r="L444" s="128"/>
      <c r="M444" s="128"/>
      <c r="N444" s="128"/>
      <c r="O444" s="128"/>
      <c r="P444" s="128"/>
      <c r="Q444" s="128"/>
      <c r="R444" s="128"/>
      <c r="S444" s="128"/>
      <c r="T444" s="128"/>
      <c r="U444" s="128"/>
      <c r="V444" s="128"/>
      <c r="W444" s="128"/>
      <c r="X444" s="46"/>
      <c r="Y444" s="46"/>
      <c r="Z444" s="46"/>
      <c r="AA444" s="46"/>
      <c r="AB444" s="46"/>
      <c r="AC444" s="46"/>
      <c r="AD444" s="46"/>
      <c r="AE444" s="46"/>
      <c r="AF444" s="46"/>
      <c r="AG444" s="46"/>
      <c r="AH444" s="46"/>
      <c r="AI444" s="46"/>
      <c r="AJ444" s="132">
        <v>5</v>
      </c>
      <c r="AK444" s="132"/>
      <c r="AL444" s="46"/>
      <c r="AM444" s="46"/>
    </row>
    <row r="445" spans="1:39" ht="39.950000000000003" customHeight="1" x14ac:dyDescent="0.45">
      <c r="A445" s="155"/>
      <c r="B445" s="157"/>
      <c r="C445" s="66">
        <v>442</v>
      </c>
      <c r="D445" s="75" t="s">
        <v>315</v>
      </c>
      <c r="E445" s="115" t="s">
        <v>948</v>
      </c>
      <c r="F445" s="49" t="s">
        <v>35</v>
      </c>
      <c r="G445" s="49" t="s">
        <v>40</v>
      </c>
      <c r="H445" s="94">
        <v>5.58</v>
      </c>
      <c r="I445" s="32">
        <v>10</v>
      </c>
      <c r="J445" s="38">
        <f t="shared" si="12"/>
        <v>8</v>
      </c>
      <c r="K445" s="39" t="str">
        <f t="shared" si="13"/>
        <v>OK</v>
      </c>
      <c r="L445" s="128"/>
      <c r="M445" s="128"/>
      <c r="N445" s="128"/>
      <c r="O445" s="128"/>
      <c r="P445" s="128"/>
      <c r="Q445" s="128"/>
      <c r="R445" s="128"/>
      <c r="S445" s="128"/>
      <c r="T445" s="128"/>
      <c r="U445" s="128"/>
      <c r="V445" s="128"/>
      <c r="W445" s="128"/>
      <c r="X445" s="46"/>
      <c r="Y445" s="46"/>
      <c r="Z445" s="46"/>
      <c r="AA445" s="46"/>
      <c r="AB445" s="46"/>
      <c r="AC445" s="46"/>
      <c r="AD445" s="46"/>
      <c r="AE445" s="46"/>
      <c r="AF445" s="46"/>
      <c r="AG445" s="46"/>
      <c r="AH445" s="46"/>
      <c r="AI445" s="46"/>
      <c r="AJ445" s="132">
        <v>2</v>
      </c>
      <c r="AK445" s="132"/>
      <c r="AL445" s="46"/>
      <c r="AM445" s="46"/>
    </row>
    <row r="446" spans="1:39" ht="39.950000000000003" customHeight="1" x14ac:dyDescent="0.45">
      <c r="A446" s="155"/>
      <c r="B446" s="157"/>
      <c r="C446" s="66">
        <v>443</v>
      </c>
      <c r="D446" s="75" t="s">
        <v>316</v>
      </c>
      <c r="E446" s="115" t="s">
        <v>948</v>
      </c>
      <c r="F446" s="49" t="s">
        <v>35</v>
      </c>
      <c r="G446" s="49" t="s">
        <v>40</v>
      </c>
      <c r="H446" s="94">
        <v>14.9</v>
      </c>
      <c r="I446" s="32">
        <v>10</v>
      </c>
      <c r="J446" s="38">
        <f t="shared" si="12"/>
        <v>8</v>
      </c>
      <c r="K446" s="39" t="str">
        <f t="shared" si="13"/>
        <v>OK</v>
      </c>
      <c r="L446" s="128"/>
      <c r="M446" s="128"/>
      <c r="N446" s="128"/>
      <c r="O446" s="128"/>
      <c r="P446" s="128"/>
      <c r="Q446" s="128"/>
      <c r="R446" s="128"/>
      <c r="S446" s="128"/>
      <c r="T446" s="128"/>
      <c r="U446" s="128"/>
      <c r="V446" s="128"/>
      <c r="W446" s="128"/>
      <c r="X446" s="46"/>
      <c r="Y446" s="46"/>
      <c r="Z446" s="46"/>
      <c r="AA446" s="46"/>
      <c r="AB446" s="46"/>
      <c r="AC446" s="46"/>
      <c r="AD446" s="46"/>
      <c r="AE446" s="46"/>
      <c r="AF446" s="46"/>
      <c r="AG446" s="46"/>
      <c r="AH446" s="46"/>
      <c r="AI446" s="46"/>
      <c r="AJ446" s="132">
        <v>2</v>
      </c>
      <c r="AK446" s="132"/>
      <c r="AL446" s="46"/>
      <c r="AM446" s="46"/>
    </row>
    <row r="447" spans="1:39" ht="39.950000000000003" customHeight="1" x14ac:dyDescent="0.45">
      <c r="A447" s="155"/>
      <c r="B447" s="157"/>
      <c r="C447" s="66">
        <v>444</v>
      </c>
      <c r="D447" s="75" t="s">
        <v>317</v>
      </c>
      <c r="E447" s="115" t="s">
        <v>948</v>
      </c>
      <c r="F447" s="49" t="s">
        <v>35</v>
      </c>
      <c r="G447" s="49" t="s">
        <v>40</v>
      </c>
      <c r="H447" s="94">
        <v>4.8899999999999997</v>
      </c>
      <c r="I447" s="32">
        <v>10</v>
      </c>
      <c r="J447" s="38">
        <f t="shared" si="12"/>
        <v>2</v>
      </c>
      <c r="K447" s="39" t="str">
        <f t="shared" si="13"/>
        <v>OK</v>
      </c>
      <c r="L447" s="128"/>
      <c r="M447" s="128"/>
      <c r="N447" s="128"/>
      <c r="O447" s="128"/>
      <c r="P447" s="128"/>
      <c r="Q447" s="128"/>
      <c r="R447" s="128"/>
      <c r="S447" s="128"/>
      <c r="T447" s="128"/>
      <c r="U447" s="128"/>
      <c r="V447" s="128"/>
      <c r="W447" s="128"/>
      <c r="X447" s="46"/>
      <c r="Y447" s="46"/>
      <c r="Z447" s="46"/>
      <c r="AA447" s="46"/>
      <c r="AB447" s="46"/>
      <c r="AC447" s="46"/>
      <c r="AD447" s="46"/>
      <c r="AE447" s="46"/>
      <c r="AF447" s="46"/>
      <c r="AG447" s="46"/>
      <c r="AH447" s="46"/>
      <c r="AI447" s="46"/>
      <c r="AJ447" s="132">
        <v>8</v>
      </c>
      <c r="AK447" s="132"/>
      <c r="AL447" s="46"/>
      <c r="AM447" s="46"/>
    </row>
    <row r="448" spans="1:39" ht="39.950000000000003" customHeight="1" x14ac:dyDescent="0.45">
      <c r="A448" s="155"/>
      <c r="B448" s="157"/>
      <c r="C448" s="66">
        <v>445</v>
      </c>
      <c r="D448" s="75" t="s">
        <v>318</v>
      </c>
      <c r="E448" s="115" t="s">
        <v>948</v>
      </c>
      <c r="F448" s="49" t="s">
        <v>35</v>
      </c>
      <c r="G448" s="49" t="s">
        <v>40</v>
      </c>
      <c r="H448" s="94">
        <v>5.79</v>
      </c>
      <c r="I448" s="32">
        <v>10</v>
      </c>
      <c r="J448" s="38">
        <f t="shared" si="12"/>
        <v>2</v>
      </c>
      <c r="K448" s="39" t="str">
        <f t="shared" si="13"/>
        <v>OK</v>
      </c>
      <c r="L448" s="128"/>
      <c r="M448" s="128"/>
      <c r="N448" s="128"/>
      <c r="O448" s="128"/>
      <c r="P448" s="128"/>
      <c r="Q448" s="128"/>
      <c r="R448" s="128"/>
      <c r="S448" s="128"/>
      <c r="T448" s="128"/>
      <c r="U448" s="128"/>
      <c r="V448" s="128"/>
      <c r="W448" s="128"/>
      <c r="X448" s="46"/>
      <c r="Y448" s="46"/>
      <c r="Z448" s="46"/>
      <c r="AA448" s="46"/>
      <c r="AB448" s="46"/>
      <c r="AC448" s="46"/>
      <c r="AD448" s="46"/>
      <c r="AE448" s="46"/>
      <c r="AF448" s="46"/>
      <c r="AG448" s="46"/>
      <c r="AH448" s="46"/>
      <c r="AI448" s="46"/>
      <c r="AJ448" s="132">
        <v>8</v>
      </c>
      <c r="AK448" s="132"/>
      <c r="AL448" s="46"/>
      <c r="AM448" s="46"/>
    </row>
    <row r="449" spans="1:39" ht="39.950000000000003" customHeight="1" x14ac:dyDescent="0.45">
      <c r="A449" s="155"/>
      <c r="B449" s="157"/>
      <c r="C449" s="66">
        <v>446</v>
      </c>
      <c r="D449" s="75" t="s">
        <v>319</v>
      </c>
      <c r="E449" s="115" t="s">
        <v>948</v>
      </c>
      <c r="F449" s="49" t="s">
        <v>35</v>
      </c>
      <c r="G449" s="49" t="s">
        <v>40</v>
      </c>
      <c r="H449" s="94">
        <v>4.26</v>
      </c>
      <c r="I449" s="32">
        <v>10</v>
      </c>
      <c r="J449" s="38">
        <f t="shared" si="12"/>
        <v>8</v>
      </c>
      <c r="K449" s="39" t="str">
        <f t="shared" si="13"/>
        <v>OK</v>
      </c>
      <c r="L449" s="128"/>
      <c r="M449" s="128"/>
      <c r="N449" s="128"/>
      <c r="O449" s="128"/>
      <c r="P449" s="128"/>
      <c r="Q449" s="128"/>
      <c r="R449" s="128"/>
      <c r="S449" s="128"/>
      <c r="T449" s="128"/>
      <c r="U449" s="128"/>
      <c r="V449" s="128"/>
      <c r="W449" s="128"/>
      <c r="X449" s="46"/>
      <c r="Y449" s="46"/>
      <c r="Z449" s="46"/>
      <c r="AA449" s="46"/>
      <c r="AB449" s="46"/>
      <c r="AC449" s="46"/>
      <c r="AD449" s="46"/>
      <c r="AE449" s="46"/>
      <c r="AF449" s="46"/>
      <c r="AG449" s="46"/>
      <c r="AH449" s="46"/>
      <c r="AI449" s="46"/>
      <c r="AJ449" s="132">
        <v>2</v>
      </c>
      <c r="AK449" s="132"/>
      <c r="AL449" s="46"/>
      <c r="AM449" s="46"/>
    </row>
    <row r="450" spans="1:39" ht="39.950000000000003" customHeight="1" x14ac:dyDescent="0.45">
      <c r="A450" s="155"/>
      <c r="B450" s="157"/>
      <c r="C450" s="66">
        <v>447</v>
      </c>
      <c r="D450" s="75" t="s">
        <v>320</v>
      </c>
      <c r="E450" s="115" t="s">
        <v>948</v>
      </c>
      <c r="F450" s="49" t="s">
        <v>35</v>
      </c>
      <c r="G450" s="49" t="s">
        <v>40</v>
      </c>
      <c r="H450" s="94">
        <v>3.16</v>
      </c>
      <c r="I450" s="32">
        <v>10</v>
      </c>
      <c r="J450" s="38">
        <f t="shared" si="12"/>
        <v>6</v>
      </c>
      <c r="K450" s="39" t="str">
        <f t="shared" si="13"/>
        <v>OK</v>
      </c>
      <c r="L450" s="128"/>
      <c r="M450" s="128"/>
      <c r="N450" s="128"/>
      <c r="O450" s="128"/>
      <c r="P450" s="128"/>
      <c r="Q450" s="128"/>
      <c r="R450" s="128"/>
      <c r="S450" s="128"/>
      <c r="T450" s="128"/>
      <c r="U450" s="128"/>
      <c r="V450" s="128"/>
      <c r="W450" s="128"/>
      <c r="X450" s="46"/>
      <c r="Y450" s="46"/>
      <c r="Z450" s="46"/>
      <c r="AA450" s="46"/>
      <c r="AB450" s="46"/>
      <c r="AC450" s="46"/>
      <c r="AD450" s="46"/>
      <c r="AE450" s="46"/>
      <c r="AF450" s="46"/>
      <c r="AG450" s="46"/>
      <c r="AH450" s="46"/>
      <c r="AI450" s="46"/>
      <c r="AJ450" s="132">
        <v>4</v>
      </c>
      <c r="AK450" s="132"/>
      <c r="AL450" s="46"/>
      <c r="AM450" s="46"/>
    </row>
    <row r="451" spans="1:39" ht="39.950000000000003" customHeight="1" x14ac:dyDescent="0.45">
      <c r="A451" s="155"/>
      <c r="B451" s="157"/>
      <c r="C451" s="66">
        <v>448</v>
      </c>
      <c r="D451" s="75" t="s">
        <v>321</v>
      </c>
      <c r="E451" s="115" t="s">
        <v>948</v>
      </c>
      <c r="F451" s="49" t="s">
        <v>35</v>
      </c>
      <c r="G451" s="49" t="s">
        <v>40</v>
      </c>
      <c r="H451" s="94">
        <v>2.63</v>
      </c>
      <c r="I451" s="32">
        <v>10</v>
      </c>
      <c r="J451" s="38">
        <f t="shared" si="12"/>
        <v>8</v>
      </c>
      <c r="K451" s="39" t="str">
        <f t="shared" si="13"/>
        <v>OK</v>
      </c>
      <c r="L451" s="128"/>
      <c r="M451" s="128"/>
      <c r="N451" s="128"/>
      <c r="O451" s="128"/>
      <c r="P451" s="128"/>
      <c r="Q451" s="128"/>
      <c r="R451" s="128"/>
      <c r="S451" s="128"/>
      <c r="T451" s="128"/>
      <c r="U451" s="128"/>
      <c r="V451" s="128"/>
      <c r="W451" s="128"/>
      <c r="X451" s="46"/>
      <c r="Y451" s="46"/>
      <c r="Z451" s="46"/>
      <c r="AA451" s="46"/>
      <c r="AB451" s="46"/>
      <c r="AC451" s="46"/>
      <c r="AD451" s="46"/>
      <c r="AE451" s="46"/>
      <c r="AF451" s="46"/>
      <c r="AG451" s="46"/>
      <c r="AH451" s="46"/>
      <c r="AI451" s="46"/>
      <c r="AJ451" s="132">
        <v>2</v>
      </c>
      <c r="AK451" s="132"/>
      <c r="AL451" s="46"/>
      <c r="AM451" s="46"/>
    </row>
    <row r="452" spans="1:39" ht="39.950000000000003" customHeight="1" x14ac:dyDescent="0.45">
      <c r="A452" s="155"/>
      <c r="B452" s="157"/>
      <c r="C452" s="66">
        <v>449</v>
      </c>
      <c r="D452" s="75" t="s">
        <v>322</v>
      </c>
      <c r="E452" s="115" t="s">
        <v>948</v>
      </c>
      <c r="F452" s="49" t="s">
        <v>35</v>
      </c>
      <c r="G452" s="49" t="s">
        <v>40</v>
      </c>
      <c r="H452" s="94">
        <v>4.0999999999999996</v>
      </c>
      <c r="I452" s="32">
        <v>10</v>
      </c>
      <c r="J452" s="38">
        <f t="shared" si="12"/>
        <v>8</v>
      </c>
      <c r="K452" s="39" t="str">
        <f t="shared" si="13"/>
        <v>OK</v>
      </c>
      <c r="L452" s="128"/>
      <c r="M452" s="128"/>
      <c r="N452" s="128"/>
      <c r="O452" s="128"/>
      <c r="P452" s="128"/>
      <c r="Q452" s="128"/>
      <c r="R452" s="128"/>
      <c r="S452" s="128"/>
      <c r="T452" s="128"/>
      <c r="U452" s="128"/>
      <c r="V452" s="128"/>
      <c r="W452" s="128"/>
      <c r="X452" s="46"/>
      <c r="Y452" s="46"/>
      <c r="Z452" s="46"/>
      <c r="AA452" s="46"/>
      <c r="AB452" s="46"/>
      <c r="AC452" s="46"/>
      <c r="AD452" s="46"/>
      <c r="AE452" s="46"/>
      <c r="AF452" s="46"/>
      <c r="AG452" s="46"/>
      <c r="AH452" s="46"/>
      <c r="AI452" s="46"/>
      <c r="AJ452" s="132">
        <v>2</v>
      </c>
      <c r="AK452" s="132"/>
      <c r="AL452" s="46"/>
      <c r="AM452" s="46"/>
    </row>
    <row r="453" spans="1:39" ht="39.950000000000003" customHeight="1" x14ac:dyDescent="0.45">
      <c r="A453" s="155"/>
      <c r="B453" s="157"/>
      <c r="C453" s="66">
        <v>450</v>
      </c>
      <c r="D453" s="75" t="s">
        <v>323</v>
      </c>
      <c r="E453" s="115" t="s">
        <v>948</v>
      </c>
      <c r="F453" s="49" t="s">
        <v>35</v>
      </c>
      <c r="G453" s="49" t="s">
        <v>40</v>
      </c>
      <c r="H453" s="94">
        <v>2.82</v>
      </c>
      <c r="I453" s="32">
        <v>10</v>
      </c>
      <c r="J453" s="38">
        <f t="shared" ref="J453:J516" si="14">I453-(SUM(L453:AM453))</f>
        <v>8</v>
      </c>
      <c r="K453" s="39" t="str">
        <f t="shared" ref="K453:K516" si="15">IF(J453&lt;0,"ATENÇÃO","OK")</f>
        <v>OK</v>
      </c>
      <c r="L453" s="128"/>
      <c r="M453" s="128"/>
      <c r="N453" s="128"/>
      <c r="O453" s="128"/>
      <c r="P453" s="128"/>
      <c r="Q453" s="128"/>
      <c r="R453" s="128"/>
      <c r="S453" s="128"/>
      <c r="T453" s="128"/>
      <c r="U453" s="128"/>
      <c r="V453" s="128"/>
      <c r="W453" s="128"/>
      <c r="X453" s="46"/>
      <c r="Y453" s="46"/>
      <c r="Z453" s="46"/>
      <c r="AA453" s="46"/>
      <c r="AB453" s="46"/>
      <c r="AC453" s="46"/>
      <c r="AD453" s="46"/>
      <c r="AE453" s="46"/>
      <c r="AF453" s="46"/>
      <c r="AG453" s="46"/>
      <c r="AH453" s="46"/>
      <c r="AI453" s="46"/>
      <c r="AJ453" s="132">
        <v>2</v>
      </c>
      <c r="AK453" s="132"/>
      <c r="AL453" s="46"/>
      <c r="AM453" s="46"/>
    </row>
    <row r="454" spans="1:39" ht="39.950000000000003" customHeight="1" x14ac:dyDescent="0.45">
      <c r="A454" s="155"/>
      <c r="B454" s="157"/>
      <c r="C454" s="66">
        <v>451</v>
      </c>
      <c r="D454" s="75" t="s">
        <v>324</v>
      </c>
      <c r="E454" s="115" t="s">
        <v>948</v>
      </c>
      <c r="F454" s="49" t="s">
        <v>35</v>
      </c>
      <c r="G454" s="49" t="s">
        <v>40</v>
      </c>
      <c r="H454" s="94">
        <v>4.25</v>
      </c>
      <c r="I454" s="32">
        <v>10</v>
      </c>
      <c r="J454" s="38">
        <f t="shared" si="14"/>
        <v>8</v>
      </c>
      <c r="K454" s="39" t="str">
        <f t="shared" si="15"/>
        <v>OK</v>
      </c>
      <c r="L454" s="128"/>
      <c r="M454" s="128"/>
      <c r="N454" s="128"/>
      <c r="O454" s="128"/>
      <c r="P454" s="128"/>
      <c r="Q454" s="128"/>
      <c r="R454" s="128"/>
      <c r="S454" s="128"/>
      <c r="T454" s="128"/>
      <c r="U454" s="128"/>
      <c r="V454" s="128"/>
      <c r="W454" s="128"/>
      <c r="X454" s="46"/>
      <c r="Y454" s="46"/>
      <c r="Z454" s="46"/>
      <c r="AA454" s="46"/>
      <c r="AB454" s="46"/>
      <c r="AC454" s="46"/>
      <c r="AD454" s="46"/>
      <c r="AE454" s="46"/>
      <c r="AF454" s="46"/>
      <c r="AG454" s="46"/>
      <c r="AH454" s="46"/>
      <c r="AI454" s="46"/>
      <c r="AJ454" s="132">
        <v>2</v>
      </c>
      <c r="AK454" s="132"/>
      <c r="AL454" s="46"/>
      <c r="AM454" s="46"/>
    </row>
    <row r="455" spans="1:39" ht="39.950000000000003" customHeight="1" x14ac:dyDescent="0.45">
      <c r="A455" s="155"/>
      <c r="B455" s="157"/>
      <c r="C455" s="66">
        <v>452</v>
      </c>
      <c r="D455" s="75" t="s">
        <v>325</v>
      </c>
      <c r="E455" s="115" t="s">
        <v>948</v>
      </c>
      <c r="F455" s="49" t="s">
        <v>35</v>
      </c>
      <c r="G455" s="49" t="s">
        <v>40</v>
      </c>
      <c r="H455" s="94">
        <v>1.57</v>
      </c>
      <c r="I455" s="32">
        <v>10</v>
      </c>
      <c r="J455" s="38">
        <f t="shared" si="14"/>
        <v>2</v>
      </c>
      <c r="K455" s="39" t="str">
        <f t="shared" si="15"/>
        <v>OK</v>
      </c>
      <c r="L455" s="128"/>
      <c r="M455" s="128"/>
      <c r="N455" s="128"/>
      <c r="O455" s="128"/>
      <c r="P455" s="128"/>
      <c r="Q455" s="128"/>
      <c r="R455" s="128"/>
      <c r="S455" s="128"/>
      <c r="T455" s="128"/>
      <c r="U455" s="128"/>
      <c r="V455" s="128"/>
      <c r="W455" s="128"/>
      <c r="X455" s="46"/>
      <c r="Y455" s="46"/>
      <c r="Z455" s="46"/>
      <c r="AA455" s="46"/>
      <c r="AB455" s="46"/>
      <c r="AC455" s="46"/>
      <c r="AD455" s="46"/>
      <c r="AE455" s="46"/>
      <c r="AF455" s="46"/>
      <c r="AG455" s="46"/>
      <c r="AH455" s="46"/>
      <c r="AI455" s="46"/>
      <c r="AJ455" s="132">
        <v>8</v>
      </c>
      <c r="AK455" s="132"/>
      <c r="AL455" s="46"/>
      <c r="AM455" s="46"/>
    </row>
    <row r="456" spans="1:39" ht="39.950000000000003" customHeight="1" x14ac:dyDescent="0.45">
      <c r="A456" s="155"/>
      <c r="B456" s="157"/>
      <c r="C456" s="66">
        <v>453</v>
      </c>
      <c r="D456" s="75" t="s">
        <v>326</v>
      </c>
      <c r="E456" s="115" t="s">
        <v>948</v>
      </c>
      <c r="F456" s="49" t="s">
        <v>35</v>
      </c>
      <c r="G456" s="49" t="s">
        <v>40</v>
      </c>
      <c r="H456" s="94">
        <v>7.85</v>
      </c>
      <c r="I456" s="32">
        <v>10</v>
      </c>
      <c r="J456" s="38">
        <f t="shared" si="14"/>
        <v>7</v>
      </c>
      <c r="K456" s="39" t="str">
        <f t="shared" si="15"/>
        <v>OK</v>
      </c>
      <c r="L456" s="128"/>
      <c r="M456" s="128"/>
      <c r="N456" s="128"/>
      <c r="O456" s="128"/>
      <c r="P456" s="128"/>
      <c r="Q456" s="128"/>
      <c r="R456" s="128"/>
      <c r="S456" s="128"/>
      <c r="T456" s="128"/>
      <c r="U456" s="128"/>
      <c r="V456" s="128"/>
      <c r="W456" s="128"/>
      <c r="X456" s="46"/>
      <c r="Y456" s="46"/>
      <c r="Z456" s="46"/>
      <c r="AA456" s="46"/>
      <c r="AB456" s="46"/>
      <c r="AC456" s="46"/>
      <c r="AD456" s="46"/>
      <c r="AE456" s="46"/>
      <c r="AF456" s="46"/>
      <c r="AG456" s="46"/>
      <c r="AH456" s="46"/>
      <c r="AI456" s="46"/>
      <c r="AJ456" s="132">
        <v>3</v>
      </c>
      <c r="AK456" s="132"/>
      <c r="AL456" s="46"/>
      <c r="AM456" s="46"/>
    </row>
    <row r="457" spans="1:39" ht="39.950000000000003" customHeight="1" x14ac:dyDescent="0.45">
      <c r="A457" s="155"/>
      <c r="B457" s="157"/>
      <c r="C457" s="66">
        <v>454</v>
      </c>
      <c r="D457" s="75" t="s">
        <v>327</v>
      </c>
      <c r="E457" s="115" t="s">
        <v>948</v>
      </c>
      <c r="F457" s="49" t="s">
        <v>35</v>
      </c>
      <c r="G457" s="49" t="s">
        <v>40</v>
      </c>
      <c r="H457" s="94">
        <v>8.91</v>
      </c>
      <c r="I457" s="32">
        <v>10</v>
      </c>
      <c r="J457" s="38">
        <f t="shared" si="14"/>
        <v>7</v>
      </c>
      <c r="K457" s="39" t="str">
        <f t="shared" si="15"/>
        <v>OK</v>
      </c>
      <c r="L457" s="128"/>
      <c r="M457" s="128"/>
      <c r="N457" s="128"/>
      <c r="O457" s="128"/>
      <c r="P457" s="128"/>
      <c r="Q457" s="128"/>
      <c r="R457" s="128"/>
      <c r="S457" s="128"/>
      <c r="T457" s="128"/>
      <c r="U457" s="128"/>
      <c r="V457" s="128"/>
      <c r="W457" s="128"/>
      <c r="X457" s="46"/>
      <c r="Y457" s="46"/>
      <c r="Z457" s="46"/>
      <c r="AA457" s="46"/>
      <c r="AB457" s="46"/>
      <c r="AC457" s="46"/>
      <c r="AD457" s="46"/>
      <c r="AE457" s="46"/>
      <c r="AF457" s="46"/>
      <c r="AG457" s="46"/>
      <c r="AH457" s="46"/>
      <c r="AI457" s="46"/>
      <c r="AJ457" s="132">
        <v>3</v>
      </c>
      <c r="AK457" s="132"/>
      <c r="AL457" s="46"/>
      <c r="AM457" s="46"/>
    </row>
    <row r="458" spans="1:39" ht="39.950000000000003" customHeight="1" x14ac:dyDescent="0.45">
      <c r="A458" s="155"/>
      <c r="B458" s="157"/>
      <c r="C458" s="66">
        <v>455</v>
      </c>
      <c r="D458" s="75" t="s">
        <v>328</v>
      </c>
      <c r="E458" s="115" t="s">
        <v>948</v>
      </c>
      <c r="F458" s="49" t="s">
        <v>35</v>
      </c>
      <c r="G458" s="49" t="s">
        <v>40</v>
      </c>
      <c r="H458" s="94">
        <v>9.02</v>
      </c>
      <c r="I458" s="32">
        <v>10</v>
      </c>
      <c r="J458" s="38">
        <f t="shared" si="14"/>
        <v>7</v>
      </c>
      <c r="K458" s="39" t="str">
        <f t="shared" si="15"/>
        <v>OK</v>
      </c>
      <c r="L458" s="128"/>
      <c r="M458" s="128"/>
      <c r="N458" s="128"/>
      <c r="O458" s="128"/>
      <c r="P458" s="128"/>
      <c r="Q458" s="128"/>
      <c r="R458" s="128"/>
      <c r="S458" s="128"/>
      <c r="T458" s="128"/>
      <c r="U458" s="128"/>
      <c r="V458" s="128"/>
      <c r="W458" s="128"/>
      <c r="X458" s="46"/>
      <c r="Y458" s="46"/>
      <c r="Z458" s="46"/>
      <c r="AA458" s="46"/>
      <c r="AB458" s="46"/>
      <c r="AC458" s="46"/>
      <c r="AD458" s="46"/>
      <c r="AE458" s="46"/>
      <c r="AF458" s="46"/>
      <c r="AG458" s="46"/>
      <c r="AH458" s="46"/>
      <c r="AI458" s="46"/>
      <c r="AJ458" s="132">
        <v>3</v>
      </c>
      <c r="AK458" s="132"/>
      <c r="AL458" s="46"/>
      <c r="AM458" s="46"/>
    </row>
    <row r="459" spans="1:39" ht="39.950000000000003" customHeight="1" x14ac:dyDescent="0.45">
      <c r="A459" s="155"/>
      <c r="B459" s="157"/>
      <c r="C459" s="66">
        <v>456</v>
      </c>
      <c r="D459" s="75" t="s">
        <v>329</v>
      </c>
      <c r="E459" s="115" t="s">
        <v>948</v>
      </c>
      <c r="F459" s="49" t="s">
        <v>35</v>
      </c>
      <c r="G459" s="49" t="s">
        <v>40</v>
      </c>
      <c r="H459" s="94">
        <v>1.0900000000000001</v>
      </c>
      <c r="I459" s="32">
        <v>10</v>
      </c>
      <c r="J459" s="38">
        <f t="shared" si="14"/>
        <v>0</v>
      </c>
      <c r="K459" s="39" t="str">
        <f t="shared" si="15"/>
        <v>OK</v>
      </c>
      <c r="L459" s="128"/>
      <c r="M459" s="128"/>
      <c r="N459" s="128"/>
      <c r="O459" s="128"/>
      <c r="P459" s="128"/>
      <c r="Q459" s="128"/>
      <c r="R459" s="128"/>
      <c r="S459" s="128"/>
      <c r="T459" s="128"/>
      <c r="U459" s="128"/>
      <c r="V459" s="128"/>
      <c r="W459" s="128"/>
      <c r="X459" s="46"/>
      <c r="Y459" s="46"/>
      <c r="Z459" s="46"/>
      <c r="AA459" s="46"/>
      <c r="AB459" s="46"/>
      <c r="AC459" s="46"/>
      <c r="AD459" s="46"/>
      <c r="AE459" s="46"/>
      <c r="AF459" s="46"/>
      <c r="AG459" s="46"/>
      <c r="AH459" s="46"/>
      <c r="AI459" s="46"/>
      <c r="AJ459" s="132">
        <v>10</v>
      </c>
      <c r="AK459" s="132"/>
      <c r="AL459" s="46"/>
      <c r="AM459" s="46"/>
    </row>
    <row r="460" spans="1:39" ht="39.950000000000003" customHeight="1" x14ac:dyDescent="0.45">
      <c r="A460" s="155"/>
      <c r="B460" s="157"/>
      <c r="C460" s="66">
        <v>457</v>
      </c>
      <c r="D460" s="75" t="s">
        <v>330</v>
      </c>
      <c r="E460" s="115" t="s">
        <v>948</v>
      </c>
      <c r="F460" s="49" t="s">
        <v>35</v>
      </c>
      <c r="G460" s="49" t="s">
        <v>40</v>
      </c>
      <c r="H460" s="94">
        <v>2.2000000000000002</v>
      </c>
      <c r="I460" s="32">
        <v>10</v>
      </c>
      <c r="J460" s="38">
        <f t="shared" si="14"/>
        <v>7</v>
      </c>
      <c r="K460" s="39" t="str">
        <f t="shared" si="15"/>
        <v>OK</v>
      </c>
      <c r="L460" s="128"/>
      <c r="M460" s="128"/>
      <c r="N460" s="128"/>
      <c r="O460" s="128"/>
      <c r="P460" s="128"/>
      <c r="Q460" s="128"/>
      <c r="R460" s="128"/>
      <c r="S460" s="128"/>
      <c r="T460" s="128"/>
      <c r="U460" s="128"/>
      <c r="V460" s="128"/>
      <c r="W460" s="128"/>
      <c r="X460" s="46"/>
      <c r="Y460" s="46"/>
      <c r="Z460" s="46"/>
      <c r="AA460" s="46"/>
      <c r="AB460" s="46"/>
      <c r="AC460" s="46"/>
      <c r="AD460" s="46"/>
      <c r="AE460" s="46"/>
      <c r="AF460" s="46"/>
      <c r="AG460" s="46"/>
      <c r="AH460" s="46"/>
      <c r="AI460" s="46"/>
      <c r="AJ460" s="132">
        <v>3</v>
      </c>
      <c r="AK460" s="132"/>
      <c r="AL460" s="46"/>
      <c r="AM460" s="46"/>
    </row>
    <row r="461" spans="1:39" ht="39.950000000000003" customHeight="1" x14ac:dyDescent="0.45">
      <c r="A461" s="155"/>
      <c r="B461" s="157"/>
      <c r="C461" s="66">
        <v>458</v>
      </c>
      <c r="D461" s="75" t="s">
        <v>331</v>
      </c>
      <c r="E461" s="115" t="s">
        <v>948</v>
      </c>
      <c r="F461" s="49" t="s">
        <v>35</v>
      </c>
      <c r="G461" s="49" t="s">
        <v>40</v>
      </c>
      <c r="H461" s="94">
        <v>3.71</v>
      </c>
      <c r="I461" s="32">
        <v>10</v>
      </c>
      <c r="J461" s="38">
        <f t="shared" si="14"/>
        <v>7</v>
      </c>
      <c r="K461" s="39" t="str">
        <f t="shared" si="15"/>
        <v>OK</v>
      </c>
      <c r="L461" s="128"/>
      <c r="M461" s="128"/>
      <c r="N461" s="128"/>
      <c r="O461" s="128"/>
      <c r="P461" s="128"/>
      <c r="Q461" s="128"/>
      <c r="R461" s="128"/>
      <c r="S461" s="128"/>
      <c r="T461" s="128"/>
      <c r="U461" s="128"/>
      <c r="V461" s="128"/>
      <c r="W461" s="128"/>
      <c r="X461" s="46"/>
      <c r="Y461" s="46"/>
      <c r="Z461" s="46"/>
      <c r="AA461" s="46"/>
      <c r="AB461" s="46"/>
      <c r="AC461" s="46"/>
      <c r="AD461" s="46"/>
      <c r="AE461" s="46"/>
      <c r="AF461" s="46"/>
      <c r="AG461" s="46"/>
      <c r="AH461" s="46"/>
      <c r="AI461" s="46"/>
      <c r="AJ461" s="132">
        <v>3</v>
      </c>
      <c r="AK461" s="132"/>
      <c r="AL461" s="46"/>
      <c r="AM461" s="46"/>
    </row>
    <row r="462" spans="1:39" ht="39.950000000000003" customHeight="1" x14ac:dyDescent="0.45">
      <c r="A462" s="155"/>
      <c r="B462" s="157"/>
      <c r="C462" s="66">
        <v>459</v>
      </c>
      <c r="D462" s="75" t="s">
        <v>332</v>
      </c>
      <c r="E462" s="115" t="s">
        <v>948</v>
      </c>
      <c r="F462" s="49" t="s">
        <v>35</v>
      </c>
      <c r="G462" s="49" t="s">
        <v>40</v>
      </c>
      <c r="H462" s="94">
        <v>6.8</v>
      </c>
      <c r="I462" s="32">
        <v>10</v>
      </c>
      <c r="J462" s="38">
        <f t="shared" si="14"/>
        <v>8</v>
      </c>
      <c r="K462" s="39" t="str">
        <f t="shared" si="15"/>
        <v>OK</v>
      </c>
      <c r="L462" s="128"/>
      <c r="M462" s="128"/>
      <c r="N462" s="128"/>
      <c r="O462" s="128"/>
      <c r="P462" s="128"/>
      <c r="Q462" s="128"/>
      <c r="R462" s="128"/>
      <c r="S462" s="128"/>
      <c r="T462" s="128"/>
      <c r="U462" s="128"/>
      <c r="V462" s="128"/>
      <c r="W462" s="128"/>
      <c r="X462" s="46"/>
      <c r="Y462" s="46"/>
      <c r="Z462" s="46"/>
      <c r="AA462" s="46"/>
      <c r="AB462" s="46"/>
      <c r="AC462" s="46"/>
      <c r="AD462" s="46"/>
      <c r="AE462" s="46"/>
      <c r="AF462" s="46"/>
      <c r="AG462" s="46"/>
      <c r="AH462" s="46"/>
      <c r="AI462" s="46"/>
      <c r="AJ462" s="132">
        <v>2</v>
      </c>
      <c r="AK462" s="132"/>
      <c r="AL462" s="46"/>
      <c r="AM462" s="46"/>
    </row>
    <row r="463" spans="1:39" ht="39.950000000000003" customHeight="1" x14ac:dyDescent="0.45">
      <c r="A463" s="155"/>
      <c r="B463" s="157"/>
      <c r="C463" s="66">
        <v>460</v>
      </c>
      <c r="D463" s="75" t="s">
        <v>333</v>
      </c>
      <c r="E463" s="115" t="s">
        <v>948</v>
      </c>
      <c r="F463" s="49" t="s">
        <v>35</v>
      </c>
      <c r="G463" s="49" t="s">
        <v>40</v>
      </c>
      <c r="H463" s="94">
        <v>2.66</v>
      </c>
      <c r="I463" s="32">
        <v>10</v>
      </c>
      <c r="J463" s="38">
        <f t="shared" si="14"/>
        <v>8</v>
      </c>
      <c r="K463" s="39" t="str">
        <f t="shared" si="15"/>
        <v>OK</v>
      </c>
      <c r="L463" s="128"/>
      <c r="M463" s="128"/>
      <c r="N463" s="128"/>
      <c r="O463" s="128"/>
      <c r="P463" s="128"/>
      <c r="Q463" s="128"/>
      <c r="R463" s="128"/>
      <c r="S463" s="128"/>
      <c r="T463" s="128"/>
      <c r="U463" s="128"/>
      <c r="V463" s="128"/>
      <c r="W463" s="128"/>
      <c r="X463" s="46"/>
      <c r="Y463" s="46"/>
      <c r="Z463" s="46"/>
      <c r="AA463" s="46"/>
      <c r="AB463" s="46"/>
      <c r="AC463" s="46"/>
      <c r="AD463" s="46"/>
      <c r="AE463" s="46"/>
      <c r="AF463" s="46"/>
      <c r="AG463" s="46"/>
      <c r="AH463" s="46"/>
      <c r="AI463" s="46"/>
      <c r="AJ463" s="132">
        <v>2</v>
      </c>
      <c r="AK463" s="132"/>
      <c r="AL463" s="46"/>
      <c r="AM463" s="46"/>
    </row>
    <row r="464" spans="1:39" ht="39.950000000000003" customHeight="1" x14ac:dyDescent="0.45">
      <c r="A464" s="155"/>
      <c r="B464" s="157"/>
      <c r="C464" s="66">
        <v>461</v>
      </c>
      <c r="D464" s="75" t="s">
        <v>334</v>
      </c>
      <c r="E464" s="115" t="s">
        <v>948</v>
      </c>
      <c r="F464" s="49" t="s">
        <v>35</v>
      </c>
      <c r="G464" s="49" t="s">
        <v>40</v>
      </c>
      <c r="H464" s="94">
        <v>5.69</v>
      </c>
      <c r="I464" s="32">
        <v>10</v>
      </c>
      <c r="J464" s="38">
        <f t="shared" si="14"/>
        <v>2</v>
      </c>
      <c r="K464" s="39" t="str">
        <f t="shared" si="15"/>
        <v>OK</v>
      </c>
      <c r="L464" s="128"/>
      <c r="M464" s="128"/>
      <c r="N464" s="128"/>
      <c r="O464" s="128"/>
      <c r="P464" s="128"/>
      <c r="Q464" s="128"/>
      <c r="R464" s="128"/>
      <c r="S464" s="128"/>
      <c r="T464" s="128"/>
      <c r="U464" s="128"/>
      <c r="V464" s="128"/>
      <c r="W464" s="128"/>
      <c r="X464" s="46"/>
      <c r="Y464" s="46"/>
      <c r="Z464" s="46"/>
      <c r="AA464" s="46"/>
      <c r="AB464" s="46"/>
      <c r="AC464" s="46"/>
      <c r="AD464" s="46"/>
      <c r="AE464" s="46"/>
      <c r="AF464" s="46"/>
      <c r="AG464" s="46"/>
      <c r="AH464" s="46"/>
      <c r="AI464" s="46"/>
      <c r="AJ464" s="132">
        <v>8</v>
      </c>
      <c r="AK464" s="132"/>
      <c r="AL464" s="46"/>
      <c r="AM464" s="46"/>
    </row>
    <row r="465" spans="1:39" ht="39.950000000000003" customHeight="1" x14ac:dyDescent="0.45">
      <c r="A465" s="155"/>
      <c r="B465" s="157"/>
      <c r="C465" s="66">
        <v>462</v>
      </c>
      <c r="D465" s="75" t="s">
        <v>335</v>
      </c>
      <c r="E465" s="115" t="s">
        <v>948</v>
      </c>
      <c r="F465" s="49" t="s">
        <v>35</v>
      </c>
      <c r="G465" s="49" t="s">
        <v>40</v>
      </c>
      <c r="H465" s="94">
        <v>1.8</v>
      </c>
      <c r="I465" s="32">
        <v>10</v>
      </c>
      <c r="J465" s="38">
        <f t="shared" si="14"/>
        <v>8</v>
      </c>
      <c r="K465" s="39" t="str">
        <f t="shared" si="15"/>
        <v>OK</v>
      </c>
      <c r="L465" s="128"/>
      <c r="M465" s="128"/>
      <c r="N465" s="128"/>
      <c r="O465" s="128"/>
      <c r="P465" s="128"/>
      <c r="Q465" s="128"/>
      <c r="R465" s="128"/>
      <c r="S465" s="128"/>
      <c r="T465" s="128"/>
      <c r="U465" s="128"/>
      <c r="V465" s="128"/>
      <c r="W465" s="128"/>
      <c r="X465" s="46"/>
      <c r="Y465" s="46"/>
      <c r="Z465" s="46"/>
      <c r="AA465" s="46"/>
      <c r="AB465" s="46"/>
      <c r="AC465" s="46"/>
      <c r="AD465" s="46"/>
      <c r="AE465" s="46"/>
      <c r="AF465" s="46"/>
      <c r="AG465" s="46"/>
      <c r="AH465" s="46"/>
      <c r="AI465" s="46"/>
      <c r="AJ465" s="132">
        <v>2</v>
      </c>
      <c r="AK465" s="132"/>
      <c r="AL465" s="46"/>
      <c r="AM465" s="46"/>
    </row>
    <row r="466" spans="1:39" ht="39.950000000000003" customHeight="1" x14ac:dyDescent="0.45">
      <c r="A466" s="155"/>
      <c r="B466" s="157"/>
      <c r="C466" s="66">
        <v>463</v>
      </c>
      <c r="D466" s="75" t="s">
        <v>336</v>
      </c>
      <c r="E466" s="115" t="s">
        <v>948</v>
      </c>
      <c r="F466" s="49" t="s">
        <v>35</v>
      </c>
      <c r="G466" s="49" t="s">
        <v>40</v>
      </c>
      <c r="H466" s="94">
        <v>7.31</v>
      </c>
      <c r="I466" s="32">
        <v>10</v>
      </c>
      <c r="J466" s="38">
        <f t="shared" si="14"/>
        <v>8</v>
      </c>
      <c r="K466" s="39" t="str">
        <f t="shared" si="15"/>
        <v>OK</v>
      </c>
      <c r="L466" s="128"/>
      <c r="M466" s="128"/>
      <c r="N466" s="128"/>
      <c r="O466" s="128"/>
      <c r="P466" s="128"/>
      <c r="Q466" s="128"/>
      <c r="R466" s="128"/>
      <c r="S466" s="128"/>
      <c r="T466" s="128"/>
      <c r="U466" s="128"/>
      <c r="V466" s="128"/>
      <c r="W466" s="128"/>
      <c r="X466" s="46"/>
      <c r="Y466" s="46"/>
      <c r="Z466" s="46"/>
      <c r="AA466" s="46"/>
      <c r="AB466" s="46"/>
      <c r="AC466" s="46"/>
      <c r="AD466" s="46"/>
      <c r="AE466" s="46"/>
      <c r="AF466" s="46"/>
      <c r="AG466" s="46"/>
      <c r="AH466" s="46"/>
      <c r="AI466" s="46"/>
      <c r="AJ466" s="132">
        <v>2</v>
      </c>
      <c r="AK466" s="132"/>
      <c r="AL466" s="46"/>
      <c r="AM466" s="46"/>
    </row>
    <row r="467" spans="1:39" ht="39.950000000000003" customHeight="1" x14ac:dyDescent="0.45">
      <c r="A467" s="155"/>
      <c r="B467" s="157"/>
      <c r="C467" s="66">
        <v>464</v>
      </c>
      <c r="D467" s="75" t="s">
        <v>337</v>
      </c>
      <c r="E467" s="115" t="s">
        <v>957</v>
      </c>
      <c r="F467" s="49" t="s">
        <v>4</v>
      </c>
      <c r="G467" s="49" t="s">
        <v>40</v>
      </c>
      <c r="H467" s="94">
        <v>9.25</v>
      </c>
      <c r="I467" s="32">
        <v>10</v>
      </c>
      <c r="J467" s="38">
        <f t="shared" si="14"/>
        <v>8</v>
      </c>
      <c r="K467" s="39" t="str">
        <f t="shared" si="15"/>
        <v>OK</v>
      </c>
      <c r="L467" s="128"/>
      <c r="M467" s="128"/>
      <c r="N467" s="128"/>
      <c r="O467" s="128"/>
      <c r="P467" s="128"/>
      <c r="Q467" s="128"/>
      <c r="R467" s="128"/>
      <c r="S467" s="128"/>
      <c r="T467" s="128"/>
      <c r="U467" s="128"/>
      <c r="V467" s="128"/>
      <c r="W467" s="128"/>
      <c r="X467" s="46"/>
      <c r="Y467" s="46"/>
      <c r="Z467" s="46"/>
      <c r="AA467" s="46"/>
      <c r="AB467" s="46"/>
      <c r="AC467" s="46"/>
      <c r="AD467" s="46"/>
      <c r="AE467" s="46"/>
      <c r="AF467" s="46"/>
      <c r="AG467" s="46"/>
      <c r="AH467" s="46"/>
      <c r="AI467" s="46"/>
      <c r="AJ467" s="132">
        <v>2</v>
      </c>
      <c r="AK467" s="132"/>
      <c r="AL467" s="46"/>
      <c r="AM467" s="46"/>
    </row>
    <row r="468" spans="1:39" ht="39.950000000000003" customHeight="1" x14ac:dyDescent="0.45">
      <c r="A468" s="155"/>
      <c r="B468" s="157"/>
      <c r="C468" s="66">
        <v>465</v>
      </c>
      <c r="D468" s="75" t="s">
        <v>958</v>
      </c>
      <c r="E468" s="115" t="s">
        <v>957</v>
      </c>
      <c r="F468" s="49" t="s">
        <v>4</v>
      </c>
      <c r="G468" s="49" t="s">
        <v>40</v>
      </c>
      <c r="H468" s="94">
        <v>3.58</v>
      </c>
      <c r="I468" s="32">
        <v>1</v>
      </c>
      <c r="J468" s="38">
        <f t="shared" si="14"/>
        <v>0</v>
      </c>
      <c r="K468" s="39" t="str">
        <f t="shared" si="15"/>
        <v>OK</v>
      </c>
      <c r="L468" s="128"/>
      <c r="M468" s="128"/>
      <c r="N468" s="128"/>
      <c r="O468" s="128"/>
      <c r="P468" s="128"/>
      <c r="Q468" s="128"/>
      <c r="R468" s="128"/>
      <c r="S468" s="128"/>
      <c r="T468" s="128"/>
      <c r="U468" s="128"/>
      <c r="V468" s="128"/>
      <c r="W468" s="128"/>
      <c r="X468" s="46"/>
      <c r="Y468" s="46"/>
      <c r="Z468" s="46"/>
      <c r="AA468" s="46"/>
      <c r="AB468" s="46"/>
      <c r="AC468" s="46"/>
      <c r="AD468" s="46"/>
      <c r="AE468" s="46"/>
      <c r="AF468" s="46"/>
      <c r="AG468" s="46"/>
      <c r="AH468" s="46"/>
      <c r="AI468" s="46"/>
      <c r="AJ468" s="132">
        <v>1</v>
      </c>
      <c r="AK468" s="132"/>
      <c r="AL468" s="46"/>
      <c r="AM468" s="46"/>
    </row>
    <row r="469" spans="1:39" ht="39.950000000000003" customHeight="1" x14ac:dyDescent="0.45">
      <c r="A469" s="155"/>
      <c r="B469" s="157"/>
      <c r="C469" s="66">
        <v>466</v>
      </c>
      <c r="D469" s="75" t="s">
        <v>338</v>
      </c>
      <c r="E469" s="115" t="s">
        <v>957</v>
      </c>
      <c r="F469" s="49" t="s">
        <v>4</v>
      </c>
      <c r="G469" s="49" t="s">
        <v>40</v>
      </c>
      <c r="H469" s="94">
        <v>18.72</v>
      </c>
      <c r="I469" s="32">
        <v>1</v>
      </c>
      <c r="J469" s="38">
        <f t="shared" si="14"/>
        <v>0</v>
      </c>
      <c r="K469" s="39" t="str">
        <f t="shared" si="15"/>
        <v>OK</v>
      </c>
      <c r="L469" s="128"/>
      <c r="M469" s="128"/>
      <c r="N469" s="128"/>
      <c r="O469" s="128"/>
      <c r="P469" s="128"/>
      <c r="Q469" s="128"/>
      <c r="R469" s="128"/>
      <c r="S469" s="128"/>
      <c r="T469" s="128"/>
      <c r="U469" s="128"/>
      <c r="V469" s="128"/>
      <c r="W469" s="128"/>
      <c r="X469" s="46"/>
      <c r="Y469" s="46"/>
      <c r="Z469" s="46"/>
      <c r="AA469" s="46"/>
      <c r="AB469" s="46"/>
      <c r="AC469" s="46"/>
      <c r="AD469" s="46"/>
      <c r="AE469" s="46"/>
      <c r="AF469" s="46"/>
      <c r="AG469" s="46"/>
      <c r="AH469" s="46"/>
      <c r="AI469" s="46"/>
      <c r="AJ469" s="132">
        <v>1</v>
      </c>
      <c r="AK469" s="132"/>
      <c r="AL469" s="46"/>
      <c r="AM469" s="46"/>
    </row>
    <row r="470" spans="1:39" ht="39.950000000000003" customHeight="1" x14ac:dyDescent="0.45">
      <c r="A470" s="155"/>
      <c r="B470" s="157"/>
      <c r="C470" s="66">
        <v>467</v>
      </c>
      <c r="D470" s="75" t="s">
        <v>339</v>
      </c>
      <c r="E470" s="115" t="s">
        <v>957</v>
      </c>
      <c r="F470" s="49" t="s">
        <v>4</v>
      </c>
      <c r="G470" s="49" t="s">
        <v>40</v>
      </c>
      <c r="H470" s="94">
        <v>50.3</v>
      </c>
      <c r="I470" s="32"/>
      <c r="J470" s="38">
        <f t="shared" si="14"/>
        <v>0</v>
      </c>
      <c r="K470" s="39" t="str">
        <f t="shared" si="15"/>
        <v>OK</v>
      </c>
      <c r="L470" s="128"/>
      <c r="M470" s="128"/>
      <c r="N470" s="128"/>
      <c r="O470" s="128"/>
      <c r="P470" s="128"/>
      <c r="Q470" s="128"/>
      <c r="R470" s="128"/>
      <c r="S470" s="128"/>
      <c r="T470" s="128"/>
      <c r="U470" s="128"/>
      <c r="V470" s="128"/>
      <c r="W470" s="128"/>
      <c r="X470" s="46"/>
      <c r="Y470" s="46"/>
      <c r="Z470" s="46"/>
      <c r="AA470" s="46"/>
      <c r="AB470" s="46"/>
      <c r="AC470" s="46"/>
      <c r="AD470" s="46"/>
      <c r="AE470" s="46"/>
      <c r="AF470" s="46"/>
      <c r="AG470" s="46"/>
      <c r="AH470" s="46"/>
      <c r="AI470" s="46"/>
      <c r="AJ470" s="46"/>
      <c r="AK470" s="46"/>
      <c r="AL470" s="46"/>
      <c r="AM470" s="46"/>
    </row>
    <row r="471" spans="1:39" ht="39.950000000000003" customHeight="1" x14ac:dyDescent="0.45">
      <c r="A471" s="155"/>
      <c r="B471" s="157"/>
      <c r="C471" s="66">
        <v>468</v>
      </c>
      <c r="D471" s="75" t="s">
        <v>340</v>
      </c>
      <c r="E471" s="115" t="s">
        <v>959</v>
      </c>
      <c r="F471" s="49" t="s">
        <v>35</v>
      </c>
      <c r="G471" s="49" t="s">
        <v>40</v>
      </c>
      <c r="H471" s="94">
        <v>1.59</v>
      </c>
      <c r="I471" s="32">
        <v>10</v>
      </c>
      <c r="J471" s="38">
        <f t="shared" si="14"/>
        <v>10</v>
      </c>
      <c r="K471" s="39" t="str">
        <f t="shared" si="15"/>
        <v>OK</v>
      </c>
      <c r="L471" s="128"/>
      <c r="M471" s="128"/>
      <c r="N471" s="128"/>
      <c r="O471" s="128"/>
      <c r="P471" s="128"/>
      <c r="Q471" s="128"/>
      <c r="R471" s="128"/>
      <c r="S471" s="128"/>
      <c r="T471" s="128"/>
      <c r="U471" s="128"/>
      <c r="V471" s="128"/>
      <c r="W471" s="128"/>
      <c r="X471" s="46"/>
      <c r="Y471" s="46"/>
      <c r="Z471" s="46"/>
      <c r="AA471" s="46"/>
      <c r="AB471" s="46"/>
      <c r="AC471" s="46"/>
      <c r="AD471" s="46"/>
      <c r="AE471" s="46"/>
      <c r="AF471" s="46"/>
      <c r="AG471" s="46"/>
      <c r="AH471" s="46"/>
      <c r="AI471" s="46"/>
      <c r="AJ471" s="46"/>
      <c r="AK471" s="46"/>
      <c r="AL471" s="46"/>
      <c r="AM471" s="46"/>
    </row>
    <row r="472" spans="1:39" ht="39.950000000000003" customHeight="1" x14ac:dyDescent="0.45">
      <c r="A472" s="155"/>
      <c r="B472" s="157"/>
      <c r="C472" s="66">
        <v>469</v>
      </c>
      <c r="D472" s="75" t="s">
        <v>341</v>
      </c>
      <c r="E472" s="115" t="s">
        <v>960</v>
      </c>
      <c r="F472" s="49" t="s">
        <v>35</v>
      </c>
      <c r="G472" s="49" t="s">
        <v>40</v>
      </c>
      <c r="H472" s="94">
        <v>2.4300000000000002</v>
      </c>
      <c r="I472" s="32">
        <v>10</v>
      </c>
      <c r="J472" s="38">
        <f t="shared" si="14"/>
        <v>10</v>
      </c>
      <c r="K472" s="39" t="str">
        <f t="shared" si="15"/>
        <v>OK</v>
      </c>
      <c r="L472" s="128"/>
      <c r="M472" s="128"/>
      <c r="N472" s="128"/>
      <c r="O472" s="128"/>
      <c r="P472" s="128"/>
      <c r="Q472" s="128"/>
      <c r="R472" s="128"/>
      <c r="S472" s="128"/>
      <c r="T472" s="128"/>
      <c r="U472" s="128"/>
      <c r="V472" s="128"/>
      <c r="W472" s="128"/>
      <c r="X472" s="46"/>
      <c r="Y472" s="46"/>
      <c r="Z472" s="46"/>
      <c r="AA472" s="46"/>
      <c r="AB472" s="46"/>
      <c r="AC472" s="46"/>
      <c r="AD472" s="46"/>
      <c r="AE472" s="46"/>
      <c r="AF472" s="46"/>
      <c r="AG472" s="46"/>
      <c r="AH472" s="46"/>
      <c r="AI472" s="46"/>
      <c r="AJ472" s="46"/>
      <c r="AK472" s="46"/>
      <c r="AL472" s="46"/>
      <c r="AM472" s="46"/>
    </row>
    <row r="473" spans="1:39" ht="39.950000000000003" customHeight="1" x14ac:dyDescent="0.45">
      <c r="A473" s="155"/>
      <c r="B473" s="157"/>
      <c r="C473" s="66">
        <v>470</v>
      </c>
      <c r="D473" s="75" t="s">
        <v>342</v>
      </c>
      <c r="E473" s="115" t="s">
        <v>961</v>
      </c>
      <c r="F473" s="49" t="s">
        <v>35</v>
      </c>
      <c r="G473" s="49" t="s">
        <v>40</v>
      </c>
      <c r="H473" s="94">
        <v>72</v>
      </c>
      <c r="I473" s="32">
        <v>4</v>
      </c>
      <c r="J473" s="38">
        <f t="shared" si="14"/>
        <v>4</v>
      </c>
      <c r="K473" s="39" t="str">
        <f t="shared" si="15"/>
        <v>OK</v>
      </c>
      <c r="L473" s="128"/>
      <c r="M473" s="128"/>
      <c r="N473" s="128"/>
      <c r="O473" s="128"/>
      <c r="P473" s="128"/>
      <c r="Q473" s="128"/>
      <c r="R473" s="128"/>
      <c r="S473" s="128"/>
      <c r="T473" s="128"/>
      <c r="U473" s="128"/>
      <c r="V473" s="128"/>
      <c r="W473" s="128"/>
      <c r="X473" s="46"/>
      <c r="Y473" s="46"/>
      <c r="Z473" s="46"/>
      <c r="AA473" s="46"/>
      <c r="AB473" s="46"/>
      <c r="AC473" s="46"/>
      <c r="AD473" s="46"/>
      <c r="AE473" s="46"/>
      <c r="AF473" s="46"/>
      <c r="AG473" s="46"/>
      <c r="AH473" s="46"/>
      <c r="AI473" s="46"/>
      <c r="AJ473" s="46"/>
      <c r="AK473" s="46"/>
      <c r="AL473" s="46"/>
      <c r="AM473" s="46"/>
    </row>
    <row r="474" spans="1:39" ht="39.950000000000003" customHeight="1" x14ac:dyDescent="0.45">
      <c r="A474" s="155"/>
      <c r="B474" s="157"/>
      <c r="C474" s="63">
        <v>471</v>
      </c>
      <c r="D474" s="81" t="s">
        <v>962</v>
      </c>
      <c r="E474" s="115" t="s">
        <v>963</v>
      </c>
      <c r="F474" s="54" t="s">
        <v>99</v>
      </c>
      <c r="G474" s="50" t="s">
        <v>40</v>
      </c>
      <c r="H474" s="93">
        <v>128.72999999999999</v>
      </c>
      <c r="I474" s="32"/>
      <c r="J474" s="38">
        <f t="shared" si="14"/>
        <v>0</v>
      </c>
      <c r="K474" s="39" t="str">
        <f t="shared" si="15"/>
        <v>OK</v>
      </c>
      <c r="L474" s="128"/>
      <c r="M474" s="128"/>
      <c r="N474" s="128"/>
      <c r="O474" s="128"/>
      <c r="P474" s="128"/>
      <c r="Q474" s="128"/>
      <c r="R474" s="128"/>
      <c r="S474" s="128"/>
      <c r="T474" s="128"/>
      <c r="U474" s="128"/>
      <c r="V474" s="128"/>
      <c r="W474" s="128"/>
      <c r="X474" s="46"/>
      <c r="Y474" s="46"/>
      <c r="Z474" s="46"/>
      <c r="AA474" s="46"/>
      <c r="AB474" s="46"/>
      <c r="AC474" s="46"/>
      <c r="AD474" s="46"/>
      <c r="AE474" s="46"/>
      <c r="AF474" s="46"/>
      <c r="AG474" s="46"/>
      <c r="AH474" s="46"/>
      <c r="AI474" s="46"/>
      <c r="AJ474" s="46"/>
      <c r="AK474" s="46"/>
      <c r="AL474" s="46"/>
      <c r="AM474" s="46"/>
    </row>
    <row r="475" spans="1:39" ht="39.950000000000003" customHeight="1" x14ac:dyDescent="0.45">
      <c r="A475" s="155"/>
      <c r="B475" s="157"/>
      <c r="C475" s="63">
        <v>472</v>
      </c>
      <c r="D475" s="75" t="s">
        <v>964</v>
      </c>
      <c r="E475" s="115" t="s">
        <v>965</v>
      </c>
      <c r="F475" s="50" t="s">
        <v>228</v>
      </c>
      <c r="G475" s="50" t="s">
        <v>40</v>
      </c>
      <c r="H475" s="93">
        <v>45</v>
      </c>
      <c r="I475" s="32">
        <v>5</v>
      </c>
      <c r="J475" s="38">
        <f t="shared" si="14"/>
        <v>5</v>
      </c>
      <c r="K475" s="39" t="str">
        <f t="shared" si="15"/>
        <v>OK</v>
      </c>
      <c r="L475" s="128"/>
      <c r="M475" s="128"/>
      <c r="N475" s="128"/>
      <c r="O475" s="128"/>
      <c r="P475" s="128"/>
      <c r="Q475" s="128"/>
      <c r="R475" s="128"/>
      <c r="S475" s="128"/>
      <c r="T475" s="128"/>
      <c r="U475" s="128"/>
      <c r="V475" s="128"/>
      <c r="W475" s="128"/>
      <c r="X475" s="46"/>
      <c r="Y475" s="46"/>
      <c r="Z475" s="46"/>
      <c r="AA475" s="46"/>
      <c r="AB475" s="46"/>
      <c r="AC475" s="46"/>
      <c r="AD475" s="46"/>
      <c r="AE475" s="46"/>
      <c r="AF475" s="46"/>
      <c r="AG475" s="46"/>
      <c r="AH475" s="46"/>
      <c r="AI475" s="46"/>
      <c r="AJ475" s="46"/>
      <c r="AK475" s="46"/>
      <c r="AL475" s="46"/>
      <c r="AM475" s="46"/>
    </row>
    <row r="476" spans="1:39" ht="39.950000000000003" customHeight="1" x14ac:dyDescent="0.45">
      <c r="A476" s="155"/>
      <c r="B476" s="157"/>
      <c r="C476" s="63">
        <v>473</v>
      </c>
      <c r="D476" s="84" t="s">
        <v>966</v>
      </c>
      <c r="E476" s="115" t="s">
        <v>967</v>
      </c>
      <c r="F476" s="50" t="s">
        <v>228</v>
      </c>
      <c r="G476" s="50" t="s">
        <v>40</v>
      </c>
      <c r="H476" s="93">
        <v>69.66</v>
      </c>
      <c r="I476" s="32">
        <v>5</v>
      </c>
      <c r="J476" s="38">
        <f t="shared" si="14"/>
        <v>2</v>
      </c>
      <c r="K476" s="39" t="str">
        <f t="shared" si="15"/>
        <v>OK</v>
      </c>
      <c r="L476" s="128"/>
      <c r="M476" s="128"/>
      <c r="N476" s="128"/>
      <c r="O476" s="128"/>
      <c r="P476" s="128"/>
      <c r="Q476" s="128"/>
      <c r="R476" s="128"/>
      <c r="S476" s="128">
        <v>1</v>
      </c>
      <c r="T476" s="128"/>
      <c r="U476" s="128"/>
      <c r="V476" s="128"/>
      <c r="W476" s="128"/>
      <c r="X476" s="46"/>
      <c r="Y476" s="46"/>
      <c r="Z476" s="46"/>
      <c r="AA476" s="46"/>
      <c r="AB476" s="46"/>
      <c r="AC476" s="46"/>
      <c r="AD476" s="46"/>
      <c r="AE476" s="46"/>
      <c r="AF476" s="203">
        <v>2</v>
      </c>
      <c r="AG476" s="46"/>
      <c r="AH476" s="46"/>
      <c r="AI476" s="46"/>
      <c r="AJ476" s="46"/>
      <c r="AK476" s="46"/>
      <c r="AL476" s="46"/>
      <c r="AM476" s="46"/>
    </row>
    <row r="477" spans="1:39" ht="39.950000000000003" customHeight="1" x14ac:dyDescent="0.45">
      <c r="A477" s="155"/>
      <c r="B477" s="157"/>
      <c r="C477" s="63">
        <v>474</v>
      </c>
      <c r="D477" s="84" t="s">
        <v>968</v>
      </c>
      <c r="E477" s="115" t="s">
        <v>969</v>
      </c>
      <c r="F477" s="50" t="s">
        <v>228</v>
      </c>
      <c r="G477" s="50" t="s">
        <v>40</v>
      </c>
      <c r="H477" s="93">
        <v>22.28</v>
      </c>
      <c r="I477" s="32">
        <v>5</v>
      </c>
      <c r="J477" s="38">
        <f t="shared" si="14"/>
        <v>-2</v>
      </c>
      <c r="K477" s="39" t="str">
        <f t="shared" si="15"/>
        <v>ATENÇÃO</v>
      </c>
      <c r="L477" s="128"/>
      <c r="M477" s="128"/>
      <c r="N477" s="128"/>
      <c r="O477" s="128"/>
      <c r="P477" s="128"/>
      <c r="Q477" s="128"/>
      <c r="R477" s="128"/>
      <c r="S477" s="128">
        <v>5</v>
      </c>
      <c r="T477" s="128"/>
      <c r="U477" s="128"/>
      <c r="V477" s="128"/>
      <c r="W477" s="128"/>
      <c r="X477" s="46"/>
      <c r="Y477" s="46"/>
      <c r="Z477" s="46"/>
      <c r="AA477" s="46"/>
      <c r="AB477" s="46"/>
      <c r="AC477" s="46"/>
      <c r="AD477" s="46"/>
      <c r="AE477" s="46"/>
      <c r="AF477" s="203">
        <v>2</v>
      </c>
      <c r="AG477" s="46"/>
      <c r="AH477" s="46"/>
      <c r="AI477" s="46"/>
      <c r="AJ477" s="46"/>
      <c r="AK477" s="46"/>
      <c r="AL477" s="46"/>
      <c r="AM477" s="46"/>
    </row>
    <row r="478" spans="1:39" ht="39.950000000000003" customHeight="1" x14ac:dyDescent="0.45">
      <c r="A478" s="155"/>
      <c r="B478" s="157"/>
      <c r="C478" s="66">
        <v>475</v>
      </c>
      <c r="D478" s="75" t="s">
        <v>970</v>
      </c>
      <c r="E478" s="115" t="s">
        <v>956</v>
      </c>
      <c r="F478" s="50" t="s">
        <v>35</v>
      </c>
      <c r="G478" s="50" t="s">
        <v>40</v>
      </c>
      <c r="H478" s="93">
        <v>0.5</v>
      </c>
      <c r="I478" s="32">
        <v>30</v>
      </c>
      <c r="J478" s="38">
        <f t="shared" si="14"/>
        <v>30</v>
      </c>
      <c r="K478" s="39" t="str">
        <f t="shared" si="15"/>
        <v>OK</v>
      </c>
      <c r="L478" s="128"/>
      <c r="M478" s="128"/>
      <c r="N478" s="128"/>
      <c r="O478" s="128"/>
      <c r="P478" s="128"/>
      <c r="Q478" s="128"/>
      <c r="R478" s="128"/>
      <c r="S478" s="128"/>
      <c r="T478" s="128"/>
      <c r="U478" s="128"/>
      <c r="V478" s="128"/>
      <c r="W478" s="128"/>
      <c r="X478" s="46"/>
      <c r="Y478" s="46"/>
      <c r="Z478" s="46"/>
      <c r="AA478" s="46"/>
      <c r="AB478" s="46"/>
      <c r="AC478" s="46"/>
      <c r="AD478" s="46"/>
      <c r="AE478" s="46"/>
      <c r="AF478" s="46"/>
      <c r="AG478" s="46"/>
      <c r="AH478" s="46"/>
      <c r="AI478" s="46"/>
      <c r="AJ478" s="46"/>
      <c r="AK478" s="46"/>
      <c r="AL478" s="46"/>
      <c r="AM478" s="46"/>
    </row>
    <row r="479" spans="1:39" ht="39.950000000000003" customHeight="1" x14ac:dyDescent="0.45">
      <c r="A479" s="155"/>
      <c r="B479" s="157"/>
      <c r="C479" s="66">
        <v>476</v>
      </c>
      <c r="D479" s="75" t="s">
        <v>971</v>
      </c>
      <c r="E479" s="115" t="s">
        <v>956</v>
      </c>
      <c r="F479" s="50" t="s">
        <v>35</v>
      </c>
      <c r="G479" s="50" t="s">
        <v>40</v>
      </c>
      <c r="H479" s="93">
        <v>0.64</v>
      </c>
      <c r="I479" s="32">
        <v>30</v>
      </c>
      <c r="J479" s="38">
        <f t="shared" si="14"/>
        <v>30</v>
      </c>
      <c r="K479" s="39" t="str">
        <f t="shared" si="15"/>
        <v>OK</v>
      </c>
      <c r="L479" s="128"/>
      <c r="M479" s="128"/>
      <c r="N479" s="128"/>
      <c r="O479" s="128"/>
      <c r="P479" s="128"/>
      <c r="Q479" s="128"/>
      <c r="R479" s="128"/>
      <c r="S479" s="128"/>
      <c r="T479" s="128"/>
      <c r="U479" s="128"/>
      <c r="V479" s="128"/>
      <c r="W479" s="128"/>
      <c r="X479" s="46"/>
      <c r="Y479" s="46"/>
      <c r="Z479" s="46"/>
      <c r="AA479" s="46"/>
      <c r="AB479" s="46"/>
      <c r="AC479" s="46"/>
      <c r="AD479" s="46"/>
      <c r="AE479" s="46"/>
      <c r="AF479" s="46"/>
      <c r="AG479" s="46"/>
      <c r="AH479" s="46"/>
      <c r="AI479" s="46"/>
      <c r="AJ479" s="46"/>
      <c r="AK479" s="46"/>
      <c r="AL479" s="46"/>
      <c r="AM479" s="46"/>
    </row>
    <row r="480" spans="1:39" ht="39.950000000000003" customHeight="1" x14ac:dyDescent="0.45">
      <c r="A480" s="155"/>
      <c r="B480" s="157"/>
      <c r="C480" s="63">
        <v>477</v>
      </c>
      <c r="D480" s="75" t="s">
        <v>972</v>
      </c>
      <c r="E480" s="115" t="s">
        <v>973</v>
      </c>
      <c r="F480" s="49" t="s">
        <v>99</v>
      </c>
      <c r="G480" s="50" t="s">
        <v>40</v>
      </c>
      <c r="H480" s="93">
        <v>78</v>
      </c>
      <c r="I480" s="32"/>
      <c r="J480" s="38">
        <f t="shared" si="14"/>
        <v>0</v>
      </c>
      <c r="K480" s="39" t="str">
        <f t="shared" si="15"/>
        <v>OK</v>
      </c>
      <c r="L480" s="128"/>
      <c r="M480" s="128"/>
      <c r="N480" s="128"/>
      <c r="O480" s="128"/>
      <c r="P480" s="128"/>
      <c r="Q480" s="128"/>
      <c r="R480" s="128"/>
      <c r="S480" s="128"/>
      <c r="T480" s="128"/>
      <c r="U480" s="128"/>
      <c r="V480" s="128"/>
      <c r="W480" s="128"/>
      <c r="X480" s="46"/>
      <c r="Y480" s="46"/>
      <c r="Z480" s="46"/>
      <c r="AA480" s="46"/>
      <c r="AB480" s="46"/>
      <c r="AC480" s="46"/>
      <c r="AD480" s="46"/>
      <c r="AE480" s="46"/>
      <c r="AF480" s="46"/>
      <c r="AG480" s="46"/>
      <c r="AH480" s="46"/>
      <c r="AI480" s="46"/>
      <c r="AJ480" s="46"/>
      <c r="AK480" s="46"/>
      <c r="AL480" s="46"/>
      <c r="AM480" s="46"/>
    </row>
    <row r="481" spans="1:39" ht="39.950000000000003" customHeight="1" x14ac:dyDescent="0.45">
      <c r="A481" s="155"/>
      <c r="B481" s="157"/>
      <c r="C481" s="63">
        <v>478</v>
      </c>
      <c r="D481" s="87" t="s">
        <v>974</v>
      </c>
      <c r="E481" s="115" t="s">
        <v>975</v>
      </c>
      <c r="F481" s="49" t="s">
        <v>99</v>
      </c>
      <c r="G481" s="50" t="s">
        <v>40</v>
      </c>
      <c r="H481" s="93">
        <v>4.4000000000000004</v>
      </c>
      <c r="I481" s="32"/>
      <c r="J481" s="38">
        <f t="shared" si="14"/>
        <v>0</v>
      </c>
      <c r="K481" s="39" t="str">
        <f t="shared" si="15"/>
        <v>OK</v>
      </c>
      <c r="L481" s="128"/>
      <c r="M481" s="128"/>
      <c r="N481" s="128"/>
      <c r="O481" s="128"/>
      <c r="P481" s="128"/>
      <c r="Q481" s="128"/>
      <c r="R481" s="128"/>
      <c r="S481" s="128"/>
      <c r="T481" s="128"/>
      <c r="U481" s="128"/>
      <c r="V481" s="128"/>
      <c r="W481" s="128"/>
      <c r="X481" s="46"/>
      <c r="Y481" s="46"/>
      <c r="Z481" s="46"/>
      <c r="AA481" s="46"/>
      <c r="AB481" s="46"/>
      <c r="AC481" s="46"/>
      <c r="AD481" s="46"/>
      <c r="AE481" s="46"/>
      <c r="AF481" s="46"/>
      <c r="AG481" s="46"/>
      <c r="AH481" s="46"/>
      <c r="AI481" s="46"/>
      <c r="AJ481" s="46"/>
      <c r="AK481" s="46"/>
      <c r="AL481" s="46"/>
      <c r="AM481" s="46"/>
    </row>
    <row r="482" spans="1:39" ht="39.950000000000003" customHeight="1" x14ac:dyDescent="0.45">
      <c r="A482" s="155"/>
      <c r="B482" s="157"/>
      <c r="C482" s="66">
        <v>479</v>
      </c>
      <c r="D482" s="75" t="s">
        <v>976</v>
      </c>
      <c r="E482" s="115" t="s">
        <v>977</v>
      </c>
      <c r="F482" s="50" t="s">
        <v>35</v>
      </c>
      <c r="G482" s="50" t="s">
        <v>40</v>
      </c>
      <c r="H482" s="93">
        <v>1.1000000000000001</v>
      </c>
      <c r="I482" s="32">
        <f>30-10</f>
        <v>20</v>
      </c>
      <c r="J482" s="38">
        <f t="shared" si="14"/>
        <v>20</v>
      </c>
      <c r="K482" s="39" t="str">
        <f t="shared" si="15"/>
        <v>OK</v>
      </c>
      <c r="L482" s="128"/>
      <c r="M482" s="128"/>
      <c r="N482" s="128"/>
      <c r="O482" s="128"/>
      <c r="P482" s="128"/>
      <c r="Q482" s="128"/>
      <c r="R482" s="128"/>
      <c r="S482" s="128"/>
      <c r="T482" s="128"/>
      <c r="U482" s="128"/>
      <c r="V482" s="128"/>
      <c r="W482" s="128"/>
      <c r="X482" s="46"/>
      <c r="Y482" s="46"/>
      <c r="Z482" s="46"/>
      <c r="AA482" s="46"/>
      <c r="AB482" s="46"/>
      <c r="AC482" s="46"/>
      <c r="AD482" s="46"/>
      <c r="AE482" s="46"/>
      <c r="AF482" s="46"/>
      <c r="AG482" s="46"/>
      <c r="AH482" s="46"/>
      <c r="AI482" s="46"/>
      <c r="AJ482" s="46"/>
      <c r="AK482" s="46"/>
      <c r="AL482" s="46"/>
      <c r="AM482" s="46"/>
    </row>
    <row r="483" spans="1:39" ht="39.950000000000003" customHeight="1" x14ac:dyDescent="0.45">
      <c r="A483" s="155"/>
      <c r="B483" s="157"/>
      <c r="C483" s="66">
        <v>480</v>
      </c>
      <c r="D483" s="75" t="s">
        <v>978</v>
      </c>
      <c r="E483" s="115" t="s">
        <v>979</v>
      </c>
      <c r="F483" s="50" t="s">
        <v>35</v>
      </c>
      <c r="G483" s="50" t="s">
        <v>40</v>
      </c>
      <c r="H483" s="93">
        <v>460</v>
      </c>
      <c r="I483" s="32">
        <v>6</v>
      </c>
      <c r="J483" s="38">
        <f t="shared" si="14"/>
        <v>6</v>
      </c>
      <c r="K483" s="39" t="str">
        <f t="shared" si="15"/>
        <v>OK</v>
      </c>
      <c r="L483" s="128"/>
      <c r="M483" s="128"/>
      <c r="N483" s="128"/>
      <c r="O483" s="128"/>
      <c r="P483" s="128"/>
      <c r="Q483" s="128"/>
      <c r="R483" s="128"/>
      <c r="S483" s="128"/>
      <c r="T483" s="128"/>
      <c r="U483" s="128"/>
      <c r="V483" s="128"/>
      <c r="W483" s="128"/>
      <c r="X483" s="46"/>
      <c r="Y483" s="46"/>
      <c r="Z483" s="46"/>
      <c r="AA483" s="46"/>
      <c r="AB483" s="46"/>
      <c r="AC483" s="46"/>
      <c r="AD483" s="46"/>
      <c r="AE483" s="46"/>
      <c r="AF483" s="46"/>
      <c r="AG483" s="46"/>
      <c r="AH483" s="46"/>
      <c r="AI483" s="46"/>
      <c r="AJ483" s="46"/>
      <c r="AK483" s="46"/>
      <c r="AL483" s="46"/>
      <c r="AM483" s="46"/>
    </row>
    <row r="484" spans="1:39" ht="39.950000000000003" customHeight="1" x14ac:dyDescent="0.45">
      <c r="A484" s="155"/>
      <c r="B484" s="157"/>
      <c r="C484" s="66">
        <v>481</v>
      </c>
      <c r="D484" s="75" t="s">
        <v>980</v>
      </c>
      <c r="E484" s="115" t="s">
        <v>956</v>
      </c>
      <c r="F484" s="50" t="s">
        <v>35</v>
      </c>
      <c r="G484" s="50" t="s">
        <v>40</v>
      </c>
      <c r="H484" s="93">
        <v>0.61</v>
      </c>
      <c r="I484" s="32">
        <v>30</v>
      </c>
      <c r="J484" s="38">
        <f t="shared" si="14"/>
        <v>30</v>
      </c>
      <c r="K484" s="39" t="str">
        <f t="shared" si="15"/>
        <v>OK</v>
      </c>
      <c r="L484" s="128"/>
      <c r="M484" s="128"/>
      <c r="N484" s="128"/>
      <c r="O484" s="128"/>
      <c r="P484" s="128"/>
      <c r="Q484" s="128"/>
      <c r="R484" s="128"/>
      <c r="S484" s="128"/>
      <c r="T484" s="128"/>
      <c r="U484" s="128"/>
      <c r="V484" s="128"/>
      <c r="W484" s="128"/>
      <c r="X484" s="46"/>
      <c r="Y484" s="46"/>
      <c r="Z484" s="46"/>
      <c r="AA484" s="46"/>
      <c r="AB484" s="46"/>
      <c r="AC484" s="46"/>
      <c r="AD484" s="46"/>
      <c r="AE484" s="46"/>
      <c r="AF484" s="46"/>
      <c r="AG484" s="46"/>
      <c r="AH484" s="46"/>
      <c r="AI484" s="46"/>
      <c r="AJ484" s="46"/>
      <c r="AK484" s="46"/>
      <c r="AL484" s="46"/>
      <c r="AM484" s="46"/>
    </row>
    <row r="485" spans="1:39" ht="39.950000000000003" customHeight="1" x14ac:dyDescent="0.45">
      <c r="A485" s="155"/>
      <c r="B485" s="157"/>
      <c r="C485" s="66">
        <v>482</v>
      </c>
      <c r="D485" s="75" t="s">
        <v>981</v>
      </c>
      <c r="E485" s="115" t="s">
        <v>982</v>
      </c>
      <c r="F485" s="50" t="s">
        <v>35</v>
      </c>
      <c r="G485" s="50" t="s">
        <v>40</v>
      </c>
      <c r="H485" s="93">
        <v>34</v>
      </c>
      <c r="I485" s="32">
        <v>20</v>
      </c>
      <c r="J485" s="38">
        <f t="shared" si="14"/>
        <v>7</v>
      </c>
      <c r="K485" s="39" t="str">
        <f t="shared" si="15"/>
        <v>OK</v>
      </c>
      <c r="L485" s="128"/>
      <c r="M485" s="128"/>
      <c r="N485" s="128"/>
      <c r="O485" s="128"/>
      <c r="P485" s="128"/>
      <c r="Q485" s="128"/>
      <c r="R485" s="128"/>
      <c r="S485" s="128">
        <v>5</v>
      </c>
      <c r="T485" s="128"/>
      <c r="U485" s="128"/>
      <c r="V485" s="128"/>
      <c r="W485" s="128"/>
      <c r="X485" s="46"/>
      <c r="Y485" s="46"/>
      <c r="Z485" s="46"/>
      <c r="AA485" s="46"/>
      <c r="AB485" s="46"/>
      <c r="AC485" s="46"/>
      <c r="AD485" s="46"/>
      <c r="AE485" s="46"/>
      <c r="AF485" s="203">
        <v>8</v>
      </c>
      <c r="AG485" s="46"/>
      <c r="AH485" s="46"/>
      <c r="AI485" s="46"/>
      <c r="AJ485" s="46"/>
      <c r="AK485" s="46"/>
      <c r="AL485" s="46"/>
      <c r="AM485" s="46"/>
    </row>
    <row r="486" spans="1:39" ht="39.950000000000003" customHeight="1" x14ac:dyDescent="0.45">
      <c r="A486" s="156"/>
      <c r="B486" s="158"/>
      <c r="C486" s="66">
        <v>483</v>
      </c>
      <c r="D486" s="75" t="s">
        <v>983</v>
      </c>
      <c r="E486" s="115" t="s">
        <v>982</v>
      </c>
      <c r="F486" s="50" t="s">
        <v>35</v>
      </c>
      <c r="G486" s="50" t="s">
        <v>40</v>
      </c>
      <c r="H486" s="93">
        <v>38.08</v>
      </c>
      <c r="I486" s="32">
        <v>10</v>
      </c>
      <c r="J486" s="38">
        <f t="shared" si="14"/>
        <v>5</v>
      </c>
      <c r="K486" s="39" t="str">
        <f t="shared" si="15"/>
        <v>OK</v>
      </c>
      <c r="L486" s="128"/>
      <c r="M486" s="128"/>
      <c r="N486" s="128"/>
      <c r="O486" s="128"/>
      <c r="P486" s="128"/>
      <c r="Q486" s="128"/>
      <c r="R486" s="128"/>
      <c r="S486" s="128"/>
      <c r="T486" s="128"/>
      <c r="U486" s="128"/>
      <c r="V486" s="128"/>
      <c r="W486" s="128"/>
      <c r="X486" s="46"/>
      <c r="Y486" s="46"/>
      <c r="Z486" s="46"/>
      <c r="AA486" s="46"/>
      <c r="AB486" s="46"/>
      <c r="AC486" s="46"/>
      <c r="AD486" s="46"/>
      <c r="AE486" s="46"/>
      <c r="AF486" s="203">
        <v>5</v>
      </c>
      <c r="AG486" s="46"/>
      <c r="AH486" s="46"/>
      <c r="AI486" s="46"/>
      <c r="AJ486" s="46"/>
      <c r="AK486" s="46"/>
      <c r="AL486" s="46"/>
      <c r="AM486" s="46"/>
    </row>
    <row r="487" spans="1:39" ht="39.950000000000003" customHeight="1" x14ac:dyDescent="0.45">
      <c r="A487" s="139">
        <v>8</v>
      </c>
      <c r="B487" s="151" t="s">
        <v>626</v>
      </c>
      <c r="C487" s="67">
        <v>484</v>
      </c>
      <c r="D487" s="78" t="s">
        <v>343</v>
      </c>
      <c r="E487" s="107" t="s">
        <v>984</v>
      </c>
      <c r="F487" s="51" t="s">
        <v>35</v>
      </c>
      <c r="G487" s="51" t="s">
        <v>157</v>
      </c>
      <c r="H487" s="95">
        <v>10.28</v>
      </c>
      <c r="I487" s="32">
        <v>10</v>
      </c>
      <c r="J487" s="38">
        <f t="shared" si="14"/>
        <v>10</v>
      </c>
      <c r="K487" s="39" t="str">
        <f t="shared" si="15"/>
        <v>OK</v>
      </c>
      <c r="L487" s="128"/>
      <c r="M487" s="128"/>
      <c r="N487" s="128"/>
      <c r="O487" s="128"/>
      <c r="P487" s="128"/>
      <c r="Q487" s="128"/>
      <c r="R487" s="128"/>
      <c r="S487" s="128"/>
      <c r="T487" s="128"/>
      <c r="U487" s="128"/>
      <c r="V487" s="128"/>
      <c r="W487" s="128"/>
      <c r="X487" s="46"/>
      <c r="Y487" s="46"/>
      <c r="Z487" s="46"/>
      <c r="AA487" s="46"/>
      <c r="AB487" s="46"/>
      <c r="AC487" s="46"/>
      <c r="AD487" s="46"/>
      <c r="AE487" s="46"/>
      <c r="AF487" s="46"/>
      <c r="AG487" s="46"/>
      <c r="AH487" s="46"/>
      <c r="AI487" s="46"/>
      <c r="AJ487" s="46"/>
      <c r="AK487" s="46"/>
      <c r="AL487" s="46"/>
      <c r="AM487" s="46"/>
    </row>
    <row r="488" spans="1:39" ht="39.950000000000003" customHeight="1" x14ac:dyDescent="0.45">
      <c r="A488" s="140"/>
      <c r="B488" s="152"/>
      <c r="C488" s="67">
        <v>485</v>
      </c>
      <c r="D488" s="78" t="s">
        <v>344</v>
      </c>
      <c r="E488" s="107" t="s">
        <v>985</v>
      </c>
      <c r="F488" s="51" t="s">
        <v>35</v>
      </c>
      <c r="G488" s="51" t="s">
        <v>157</v>
      </c>
      <c r="H488" s="95">
        <v>2.4700000000000002</v>
      </c>
      <c r="I488" s="32">
        <v>10</v>
      </c>
      <c r="J488" s="38">
        <f t="shared" si="14"/>
        <v>10</v>
      </c>
      <c r="K488" s="39" t="str">
        <f t="shared" si="15"/>
        <v>OK</v>
      </c>
      <c r="L488" s="128"/>
      <c r="M488" s="128"/>
      <c r="N488" s="128"/>
      <c r="O488" s="128"/>
      <c r="P488" s="128"/>
      <c r="Q488" s="128"/>
      <c r="R488" s="128"/>
      <c r="S488" s="128"/>
      <c r="T488" s="128"/>
      <c r="U488" s="128"/>
      <c r="V488" s="128"/>
      <c r="W488" s="128"/>
      <c r="X488" s="46"/>
      <c r="Y488" s="46"/>
      <c r="Z488" s="46"/>
      <c r="AA488" s="46"/>
      <c r="AB488" s="46"/>
      <c r="AC488" s="46"/>
      <c r="AD488" s="46"/>
      <c r="AE488" s="46"/>
      <c r="AF488" s="46"/>
      <c r="AG488" s="46"/>
      <c r="AH488" s="46"/>
      <c r="AI488" s="46"/>
      <c r="AJ488" s="46"/>
      <c r="AK488" s="46"/>
      <c r="AL488" s="46"/>
      <c r="AM488" s="46"/>
    </row>
    <row r="489" spans="1:39" ht="39.950000000000003" customHeight="1" x14ac:dyDescent="0.45">
      <c r="A489" s="140"/>
      <c r="B489" s="152"/>
      <c r="C489" s="67">
        <v>486</v>
      </c>
      <c r="D489" s="78" t="s">
        <v>986</v>
      </c>
      <c r="E489" s="107" t="s">
        <v>987</v>
      </c>
      <c r="F489" s="51" t="s">
        <v>35</v>
      </c>
      <c r="G489" s="51" t="s">
        <v>157</v>
      </c>
      <c r="H489" s="95">
        <v>2.31</v>
      </c>
      <c r="I489" s="32">
        <v>10</v>
      </c>
      <c r="J489" s="38">
        <f t="shared" si="14"/>
        <v>10</v>
      </c>
      <c r="K489" s="39" t="str">
        <f t="shared" si="15"/>
        <v>OK</v>
      </c>
      <c r="L489" s="128"/>
      <c r="M489" s="128"/>
      <c r="N489" s="128"/>
      <c r="O489" s="128"/>
      <c r="P489" s="128"/>
      <c r="Q489" s="128"/>
      <c r="R489" s="128"/>
      <c r="S489" s="128"/>
      <c r="T489" s="128"/>
      <c r="U489" s="128"/>
      <c r="V489" s="128"/>
      <c r="W489" s="128"/>
      <c r="X489" s="46"/>
      <c r="Y489" s="46"/>
      <c r="Z489" s="46"/>
      <c r="AA489" s="46"/>
      <c r="AB489" s="46"/>
      <c r="AC489" s="46"/>
      <c r="AD489" s="46"/>
      <c r="AE489" s="46"/>
      <c r="AF489" s="46"/>
      <c r="AG489" s="46"/>
      <c r="AH489" s="46"/>
      <c r="AI489" s="46"/>
      <c r="AJ489" s="46"/>
      <c r="AK489" s="46"/>
      <c r="AL489" s="46"/>
      <c r="AM489" s="46"/>
    </row>
    <row r="490" spans="1:39" ht="39.950000000000003" customHeight="1" x14ac:dyDescent="0.45">
      <c r="A490" s="140"/>
      <c r="B490" s="152"/>
      <c r="C490" s="67">
        <v>487</v>
      </c>
      <c r="D490" s="78" t="s">
        <v>345</v>
      </c>
      <c r="E490" s="107" t="s">
        <v>988</v>
      </c>
      <c r="F490" s="51" t="s">
        <v>35</v>
      </c>
      <c r="G490" s="51" t="s">
        <v>157</v>
      </c>
      <c r="H490" s="95">
        <v>6.49</v>
      </c>
      <c r="I490" s="32">
        <v>10</v>
      </c>
      <c r="J490" s="38">
        <f t="shared" si="14"/>
        <v>10</v>
      </c>
      <c r="K490" s="39" t="str">
        <f t="shared" si="15"/>
        <v>OK</v>
      </c>
      <c r="L490" s="128"/>
      <c r="M490" s="128"/>
      <c r="N490" s="128"/>
      <c r="O490" s="128"/>
      <c r="P490" s="128"/>
      <c r="Q490" s="128"/>
      <c r="R490" s="128"/>
      <c r="S490" s="128"/>
      <c r="T490" s="128"/>
      <c r="U490" s="128"/>
      <c r="V490" s="128"/>
      <c r="W490" s="128"/>
      <c r="X490" s="46"/>
      <c r="Y490" s="46"/>
      <c r="Z490" s="46"/>
      <c r="AA490" s="46"/>
      <c r="AB490" s="46"/>
      <c r="AC490" s="46"/>
      <c r="AD490" s="46"/>
      <c r="AE490" s="46"/>
      <c r="AF490" s="46"/>
      <c r="AG490" s="46"/>
      <c r="AH490" s="46"/>
      <c r="AI490" s="46"/>
      <c r="AJ490" s="46"/>
      <c r="AK490" s="46"/>
      <c r="AL490" s="46"/>
      <c r="AM490" s="46"/>
    </row>
    <row r="491" spans="1:39" ht="39.950000000000003" customHeight="1" x14ac:dyDescent="0.45">
      <c r="A491" s="140"/>
      <c r="B491" s="152"/>
      <c r="C491" s="67">
        <v>488</v>
      </c>
      <c r="D491" s="78" t="s">
        <v>346</v>
      </c>
      <c r="E491" s="107" t="s">
        <v>989</v>
      </c>
      <c r="F491" s="51" t="s">
        <v>35</v>
      </c>
      <c r="G491" s="51" t="s">
        <v>157</v>
      </c>
      <c r="H491" s="95">
        <v>6.04</v>
      </c>
      <c r="I491" s="32">
        <v>10</v>
      </c>
      <c r="J491" s="38">
        <f t="shared" si="14"/>
        <v>10</v>
      </c>
      <c r="K491" s="39" t="str">
        <f t="shared" si="15"/>
        <v>OK</v>
      </c>
      <c r="L491" s="128"/>
      <c r="M491" s="128"/>
      <c r="N491" s="128"/>
      <c r="O491" s="128"/>
      <c r="P491" s="128"/>
      <c r="Q491" s="128"/>
      <c r="R491" s="128"/>
      <c r="S491" s="128"/>
      <c r="T491" s="128"/>
      <c r="U491" s="128"/>
      <c r="V491" s="128"/>
      <c r="W491" s="128"/>
      <c r="X491" s="46"/>
      <c r="Y491" s="46"/>
      <c r="Z491" s="46"/>
      <c r="AA491" s="46"/>
      <c r="AB491" s="46"/>
      <c r="AC491" s="46"/>
      <c r="AD491" s="46"/>
      <c r="AE491" s="46"/>
      <c r="AF491" s="46"/>
      <c r="AG491" s="46"/>
      <c r="AH491" s="46"/>
      <c r="AI491" s="46"/>
      <c r="AJ491" s="46"/>
      <c r="AK491" s="46"/>
      <c r="AL491" s="46"/>
      <c r="AM491" s="46"/>
    </row>
    <row r="492" spans="1:39" ht="39.950000000000003" customHeight="1" x14ac:dyDescent="0.45">
      <c r="A492" s="140"/>
      <c r="B492" s="152"/>
      <c r="C492" s="67">
        <v>489</v>
      </c>
      <c r="D492" s="78" t="s">
        <v>347</v>
      </c>
      <c r="E492" s="107" t="s">
        <v>990</v>
      </c>
      <c r="F492" s="51" t="s">
        <v>35</v>
      </c>
      <c r="G492" s="51" t="s">
        <v>157</v>
      </c>
      <c r="H492" s="95">
        <v>6.18</v>
      </c>
      <c r="I492" s="32">
        <v>10</v>
      </c>
      <c r="J492" s="38">
        <f t="shared" si="14"/>
        <v>10</v>
      </c>
      <c r="K492" s="39" t="str">
        <f t="shared" si="15"/>
        <v>OK</v>
      </c>
      <c r="L492" s="128"/>
      <c r="M492" s="128"/>
      <c r="N492" s="128"/>
      <c r="O492" s="128"/>
      <c r="P492" s="128"/>
      <c r="Q492" s="128"/>
      <c r="R492" s="128"/>
      <c r="S492" s="128"/>
      <c r="T492" s="128"/>
      <c r="U492" s="128"/>
      <c r="V492" s="128"/>
      <c r="W492" s="128"/>
      <c r="X492" s="46"/>
      <c r="Y492" s="46"/>
      <c r="Z492" s="46"/>
      <c r="AA492" s="46"/>
      <c r="AB492" s="46"/>
      <c r="AC492" s="46"/>
      <c r="AD492" s="46"/>
      <c r="AE492" s="46"/>
      <c r="AF492" s="46"/>
      <c r="AG492" s="46"/>
      <c r="AH492" s="46"/>
      <c r="AI492" s="46"/>
      <c r="AJ492" s="46"/>
      <c r="AK492" s="46"/>
      <c r="AL492" s="46"/>
      <c r="AM492" s="46"/>
    </row>
    <row r="493" spans="1:39" ht="39.950000000000003" customHeight="1" x14ac:dyDescent="0.45">
      <c r="A493" s="140"/>
      <c r="B493" s="152"/>
      <c r="C493" s="67">
        <v>490</v>
      </c>
      <c r="D493" s="78" t="s">
        <v>348</v>
      </c>
      <c r="E493" s="107" t="s">
        <v>991</v>
      </c>
      <c r="F493" s="51" t="s">
        <v>35</v>
      </c>
      <c r="G493" s="51" t="s">
        <v>157</v>
      </c>
      <c r="H493" s="95">
        <v>9.6</v>
      </c>
      <c r="I493" s="32">
        <v>10</v>
      </c>
      <c r="J493" s="38">
        <f t="shared" si="14"/>
        <v>10</v>
      </c>
      <c r="K493" s="39" t="str">
        <f t="shared" si="15"/>
        <v>OK</v>
      </c>
      <c r="L493" s="128"/>
      <c r="M493" s="128"/>
      <c r="N493" s="128"/>
      <c r="O493" s="128"/>
      <c r="P493" s="128"/>
      <c r="Q493" s="128"/>
      <c r="R493" s="128"/>
      <c r="S493" s="128"/>
      <c r="T493" s="128"/>
      <c r="U493" s="128"/>
      <c r="V493" s="128"/>
      <c r="W493" s="128"/>
      <c r="X493" s="46"/>
      <c r="Y493" s="46"/>
      <c r="Z493" s="46"/>
      <c r="AA493" s="46"/>
      <c r="AB493" s="46"/>
      <c r="AC493" s="46"/>
      <c r="AD493" s="46"/>
      <c r="AE493" s="46"/>
      <c r="AF493" s="46"/>
      <c r="AG493" s="46"/>
      <c r="AH493" s="46"/>
      <c r="AI493" s="46"/>
      <c r="AJ493" s="46"/>
      <c r="AK493" s="46"/>
      <c r="AL493" s="46"/>
      <c r="AM493" s="46"/>
    </row>
    <row r="494" spans="1:39" ht="39.950000000000003" customHeight="1" x14ac:dyDescent="0.45">
      <c r="A494" s="140"/>
      <c r="B494" s="152"/>
      <c r="C494" s="67">
        <v>491</v>
      </c>
      <c r="D494" s="78" t="s">
        <v>349</v>
      </c>
      <c r="E494" s="107" t="s">
        <v>992</v>
      </c>
      <c r="F494" s="51" t="s">
        <v>35</v>
      </c>
      <c r="G494" s="51" t="s">
        <v>157</v>
      </c>
      <c r="H494" s="95">
        <v>7.94</v>
      </c>
      <c r="I494" s="32">
        <v>10</v>
      </c>
      <c r="J494" s="38">
        <f t="shared" si="14"/>
        <v>5</v>
      </c>
      <c r="K494" s="39" t="str">
        <f t="shared" si="15"/>
        <v>OK</v>
      </c>
      <c r="L494" s="128"/>
      <c r="M494" s="128"/>
      <c r="N494" s="128"/>
      <c r="O494" s="128">
        <v>5</v>
      </c>
      <c r="P494" s="128"/>
      <c r="Q494" s="128"/>
      <c r="R494" s="128"/>
      <c r="S494" s="128"/>
      <c r="T494" s="128"/>
      <c r="U494" s="128"/>
      <c r="V494" s="128"/>
      <c r="W494" s="128"/>
      <c r="X494" s="46"/>
      <c r="Y494" s="46"/>
      <c r="Z494" s="46"/>
      <c r="AA494" s="46"/>
      <c r="AB494" s="46"/>
      <c r="AC494" s="46"/>
      <c r="AD494" s="46"/>
      <c r="AE494" s="46"/>
      <c r="AF494" s="46"/>
      <c r="AG494" s="46"/>
      <c r="AH494" s="46"/>
      <c r="AI494" s="46"/>
      <c r="AJ494" s="46"/>
      <c r="AK494" s="46"/>
      <c r="AL494" s="46"/>
      <c r="AM494" s="46"/>
    </row>
    <row r="495" spans="1:39" ht="39.950000000000003" customHeight="1" x14ac:dyDescent="0.45">
      <c r="A495" s="140"/>
      <c r="B495" s="152"/>
      <c r="C495" s="67">
        <v>492</v>
      </c>
      <c r="D495" s="78" t="s">
        <v>350</v>
      </c>
      <c r="E495" s="107" t="s">
        <v>993</v>
      </c>
      <c r="F495" s="51" t="s">
        <v>35</v>
      </c>
      <c r="G495" s="51" t="s">
        <v>157</v>
      </c>
      <c r="H495" s="95">
        <v>3.89</v>
      </c>
      <c r="I495" s="32">
        <v>20</v>
      </c>
      <c r="J495" s="38">
        <f t="shared" si="14"/>
        <v>15</v>
      </c>
      <c r="K495" s="39" t="str">
        <f t="shared" si="15"/>
        <v>OK</v>
      </c>
      <c r="L495" s="128"/>
      <c r="M495" s="128"/>
      <c r="N495" s="128"/>
      <c r="O495" s="128">
        <v>5</v>
      </c>
      <c r="P495" s="128"/>
      <c r="Q495" s="128"/>
      <c r="R495" s="128"/>
      <c r="S495" s="128"/>
      <c r="T495" s="128"/>
      <c r="U495" s="128"/>
      <c r="V495" s="128"/>
      <c r="W495" s="128"/>
      <c r="X495" s="46"/>
      <c r="Y495" s="46"/>
      <c r="Z495" s="46"/>
      <c r="AA495" s="46"/>
      <c r="AB495" s="46"/>
      <c r="AC495" s="46"/>
      <c r="AD495" s="46"/>
      <c r="AE495" s="46"/>
      <c r="AF495" s="46"/>
      <c r="AG495" s="46"/>
      <c r="AH495" s="46"/>
      <c r="AI495" s="46"/>
      <c r="AJ495" s="46"/>
      <c r="AK495" s="46"/>
      <c r="AL495" s="46"/>
      <c r="AM495" s="46"/>
    </row>
    <row r="496" spans="1:39" ht="39.950000000000003" customHeight="1" x14ac:dyDescent="0.45">
      <c r="A496" s="140"/>
      <c r="B496" s="152"/>
      <c r="C496" s="67">
        <v>493</v>
      </c>
      <c r="D496" s="78" t="s">
        <v>351</v>
      </c>
      <c r="E496" s="107" t="s">
        <v>994</v>
      </c>
      <c r="F496" s="51" t="s">
        <v>35</v>
      </c>
      <c r="G496" s="51" t="s">
        <v>157</v>
      </c>
      <c r="H496" s="95">
        <v>5.4</v>
      </c>
      <c r="I496" s="32">
        <v>20</v>
      </c>
      <c r="J496" s="38">
        <f t="shared" si="14"/>
        <v>15</v>
      </c>
      <c r="K496" s="39" t="str">
        <f t="shared" si="15"/>
        <v>OK</v>
      </c>
      <c r="L496" s="128"/>
      <c r="M496" s="128"/>
      <c r="N496" s="128"/>
      <c r="O496" s="128">
        <v>5</v>
      </c>
      <c r="P496" s="128"/>
      <c r="Q496" s="128"/>
      <c r="R496" s="128"/>
      <c r="S496" s="128"/>
      <c r="T496" s="128"/>
      <c r="U496" s="128"/>
      <c r="V496" s="128"/>
      <c r="W496" s="128"/>
      <c r="X496" s="46"/>
      <c r="Y496" s="46"/>
      <c r="Z496" s="46"/>
      <c r="AA496" s="46"/>
      <c r="AB496" s="46"/>
      <c r="AC496" s="46"/>
      <c r="AD496" s="46"/>
      <c r="AE496" s="46"/>
      <c r="AF496" s="46"/>
      <c r="AG496" s="46"/>
      <c r="AH496" s="46"/>
      <c r="AI496" s="46"/>
      <c r="AJ496" s="46"/>
      <c r="AK496" s="46"/>
      <c r="AL496" s="46"/>
      <c r="AM496" s="46"/>
    </row>
    <row r="497" spans="1:39" ht="39.950000000000003" customHeight="1" x14ac:dyDescent="0.45">
      <c r="A497" s="140"/>
      <c r="B497" s="152"/>
      <c r="C497" s="67">
        <v>494</v>
      </c>
      <c r="D497" s="78" t="s">
        <v>352</v>
      </c>
      <c r="E497" s="107" t="s">
        <v>995</v>
      </c>
      <c r="F497" s="51" t="s">
        <v>35</v>
      </c>
      <c r="G497" s="51" t="s">
        <v>157</v>
      </c>
      <c r="H497" s="95">
        <v>7.61</v>
      </c>
      <c r="I497" s="32">
        <v>20</v>
      </c>
      <c r="J497" s="38">
        <f t="shared" si="14"/>
        <v>15</v>
      </c>
      <c r="K497" s="39" t="str">
        <f t="shared" si="15"/>
        <v>OK</v>
      </c>
      <c r="L497" s="128"/>
      <c r="M497" s="128"/>
      <c r="N497" s="128"/>
      <c r="O497" s="128">
        <v>5</v>
      </c>
      <c r="P497" s="128"/>
      <c r="Q497" s="128"/>
      <c r="R497" s="128"/>
      <c r="S497" s="128"/>
      <c r="T497" s="128"/>
      <c r="U497" s="128"/>
      <c r="V497" s="128"/>
      <c r="W497" s="128"/>
      <c r="X497" s="46"/>
      <c r="Y497" s="46"/>
      <c r="Z497" s="46"/>
      <c r="AA497" s="46"/>
      <c r="AB497" s="46"/>
      <c r="AC497" s="46"/>
      <c r="AD497" s="46"/>
      <c r="AE497" s="46"/>
      <c r="AF497" s="46"/>
      <c r="AG497" s="46"/>
      <c r="AH497" s="46"/>
      <c r="AI497" s="46"/>
      <c r="AJ497" s="46"/>
      <c r="AK497" s="46"/>
      <c r="AL497" s="46"/>
      <c r="AM497" s="46"/>
    </row>
    <row r="498" spans="1:39" ht="39.950000000000003" customHeight="1" x14ac:dyDescent="0.45">
      <c r="A498" s="140"/>
      <c r="B498" s="152"/>
      <c r="C498" s="67">
        <v>495</v>
      </c>
      <c r="D498" s="78" t="s">
        <v>353</v>
      </c>
      <c r="E498" s="107" t="s">
        <v>996</v>
      </c>
      <c r="F498" s="51" t="s">
        <v>35</v>
      </c>
      <c r="G498" s="51" t="s">
        <v>157</v>
      </c>
      <c r="H498" s="95">
        <v>6.1</v>
      </c>
      <c r="I498" s="32">
        <v>20</v>
      </c>
      <c r="J498" s="38">
        <f t="shared" si="14"/>
        <v>15</v>
      </c>
      <c r="K498" s="39" t="str">
        <f t="shared" si="15"/>
        <v>OK</v>
      </c>
      <c r="L498" s="128"/>
      <c r="M498" s="128"/>
      <c r="N498" s="128"/>
      <c r="O498" s="128">
        <v>5</v>
      </c>
      <c r="P498" s="128"/>
      <c r="Q498" s="128"/>
      <c r="R498" s="128"/>
      <c r="S498" s="128"/>
      <c r="T498" s="128"/>
      <c r="U498" s="128"/>
      <c r="V498" s="128"/>
      <c r="W498" s="128"/>
      <c r="X498" s="46"/>
      <c r="Y498" s="46"/>
      <c r="Z498" s="46"/>
      <c r="AA498" s="46"/>
      <c r="AB498" s="46"/>
      <c r="AC498" s="46"/>
      <c r="AD498" s="46"/>
      <c r="AE498" s="46"/>
      <c r="AF498" s="46"/>
      <c r="AG498" s="46"/>
      <c r="AH498" s="46"/>
      <c r="AI498" s="46"/>
      <c r="AJ498" s="46"/>
      <c r="AK498" s="46"/>
      <c r="AL498" s="46"/>
      <c r="AM498" s="46"/>
    </row>
    <row r="499" spans="1:39" ht="39.950000000000003" customHeight="1" x14ac:dyDescent="0.45">
      <c r="A499" s="140"/>
      <c r="B499" s="152"/>
      <c r="C499" s="67">
        <v>496</v>
      </c>
      <c r="D499" s="78" t="s">
        <v>354</v>
      </c>
      <c r="E499" s="107" t="s">
        <v>997</v>
      </c>
      <c r="F499" s="51" t="s">
        <v>35</v>
      </c>
      <c r="G499" s="51" t="s">
        <v>157</v>
      </c>
      <c r="H499" s="95">
        <v>8.6300000000000008</v>
      </c>
      <c r="I499" s="32">
        <v>10</v>
      </c>
      <c r="J499" s="38">
        <f t="shared" si="14"/>
        <v>5</v>
      </c>
      <c r="K499" s="39" t="str">
        <f t="shared" si="15"/>
        <v>OK</v>
      </c>
      <c r="L499" s="128"/>
      <c r="M499" s="128"/>
      <c r="N499" s="128"/>
      <c r="O499" s="128">
        <v>5</v>
      </c>
      <c r="P499" s="128"/>
      <c r="Q499" s="128"/>
      <c r="R499" s="128"/>
      <c r="S499" s="128"/>
      <c r="T499" s="128"/>
      <c r="U499" s="128"/>
      <c r="V499" s="128"/>
      <c r="W499" s="128"/>
      <c r="X499" s="46"/>
      <c r="Y499" s="46"/>
      <c r="Z499" s="46"/>
      <c r="AA499" s="46"/>
      <c r="AB499" s="46"/>
      <c r="AC499" s="46"/>
      <c r="AD499" s="46"/>
      <c r="AE499" s="46"/>
      <c r="AF499" s="46"/>
      <c r="AG499" s="46"/>
      <c r="AH499" s="46"/>
      <c r="AI499" s="46"/>
      <c r="AJ499" s="46"/>
      <c r="AK499" s="46"/>
      <c r="AL499" s="46"/>
      <c r="AM499" s="46"/>
    </row>
    <row r="500" spans="1:39" ht="39.950000000000003" customHeight="1" x14ac:dyDescent="0.45">
      <c r="A500" s="140"/>
      <c r="B500" s="152"/>
      <c r="C500" s="67">
        <v>497</v>
      </c>
      <c r="D500" s="78" t="s">
        <v>355</v>
      </c>
      <c r="E500" s="107" t="s">
        <v>998</v>
      </c>
      <c r="F500" s="51" t="s">
        <v>35</v>
      </c>
      <c r="G500" s="51" t="s">
        <v>157</v>
      </c>
      <c r="H500" s="95">
        <v>3.65</v>
      </c>
      <c r="I500" s="32">
        <v>20</v>
      </c>
      <c r="J500" s="38">
        <f t="shared" si="14"/>
        <v>15</v>
      </c>
      <c r="K500" s="39" t="str">
        <f t="shared" si="15"/>
        <v>OK</v>
      </c>
      <c r="L500" s="128"/>
      <c r="M500" s="128"/>
      <c r="N500" s="128"/>
      <c r="O500" s="128">
        <v>5</v>
      </c>
      <c r="P500" s="128"/>
      <c r="Q500" s="128"/>
      <c r="R500" s="128"/>
      <c r="S500" s="128"/>
      <c r="T500" s="128"/>
      <c r="U500" s="128"/>
      <c r="V500" s="128"/>
      <c r="W500" s="128"/>
      <c r="X500" s="46"/>
      <c r="Y500" s="46"/>
      <c r="Z500" s="46"/>
      <c r="AA500" s="46"/>
      <c r="AB500" s="46"/>
      <c r="AC500" s="46"/>
      <c r="AD500" s="46"/>
      <c r="AE500" s="46"/>
      <c r="AF500" s="46"/>
      <c r="AG500" s="46"/>
      <c r="AH500" s="46"/>
      <c r="AI500" s="46"/>
      <c r="AJ500" s="46"/>
      <c r="AK500" s="46"/>
      <c r="AL500" s="46"/>
      <c r="AM500" s="46"/>
    </row>
    <row r="501" spans="1:39" ht="39.950000000000003" customHeight="1" x14ac:dyDescent="0.45">
      <c r="A501" s="140"/>
      <c r="B501" s="152"/>
      <c r="C501" s="67">
        <v>498</v>
      </c>
      <c r="D501" s="78" t="s">
        <v>356</v>
      </c>
      <c r="E501" s="107" t="s">
        <v>999</v>
      </c>
      <c r="F501" s="51" t="s">
        <v>35</v>
      </c>
      <c r="G501" s="51" t="s">
        <v>157</v>
      </c>
      <c r="H501" s="95">
        <v>5.2</v>
      </c>
      <c r="I501" s="32">
        <v>20</v>
      </c>
      <c r="J501" s="38">
        <f t="shared" si="14"/>
        <v>15</v>
      </c>
      <c r="K501" s="39" t="str">
        <f t="shared" si="15"/>
        <v>OK</v>
      </c>
      <c r="L501" s="128"/>
      <c r="M501" s="128"/>
      <c r="N501" s="128"/>
      <c r="O501" s="128">
        <v>5</v>
      </c>
      <c r="P501" s="128"/>
      <c r="Q501" s="128"/>
      <c r="R501" s="128"/>
      <c r="S501" s="128"/>
      <c r="T501" s="128"/>
      <c r="U501" s="128"/>
      <c r="V501" s="128"/>
      <c r="W501" s="128"/>
      <c r="X501" s="46"/>
      <c r="Y501" s="46"/>
      <c r="Z501" s="46"/>
      <c r="AA501" s="46"/>
      <c r="AB501" s="46"/>
      <c r="AC501" s="46"/>
      <c r="AD501" s="46"/>
      <c r="AE501" s="46"/>
      <c r="AF501" s="46"/>
      <c r="AG501" s="46"/>
      <c r="AH501" s="46"/>
      <c r="AI501" s="46"/>
      <c r="AJ501" s="46"/>
      <c r="AK501" s="46"/>
      <c r="AL501" s="46"/>
      <c r="AM501" s="46"/>
    </row>
    <row r="502" spans="1:39" ht="39.950000000000003" customHeight="1" x14ac:dyDescent="0.45">
      <c r="A502" s="140"/>
      <c r="B502" s="152"/>
      <c r="C502" s="67">
        <v>499</v>
      </c>
      <c r="D502" s="78" t="s">
        <v>357</v>
      </c>
      <c r="E502" s="107" t="s">
        <v>1000</v>
      </c>
      <c r="F502" s="51" t="s">
        <v>35</v>
      </c>
      <c r="G502" s="51" t="s">
        <v>157</v>
      </c>
      <c r="H502" s="95">
        <v>34.72</v>
      </c>
      <c r="I502" s="32">
        <v>10</v>
      </c>
      <c r="J502" s="38">
        <f t="shared" si="14"/>
        <v>10</v>
      </c>
      <c r="K502" s="39" t="str">
        <f t="shared" si="15"/>
        <v>OK</v>
      </c>
      <c r="L502" s="128"/>
      <c r="M502" s="128"/>
      <c r="N502" s="128"/>
      <c r="O502" s="128"/>
      <c r="P502" s="128"/>
      <c r="Q502" s="128"/>
      <c r="R502" s="128"/>
      <c r="S502" s="128"/>
      <c r="T502" s="128"/>
      <c r="U502" s="128"/>
      <c r="V502" s="128"/>
      <c r="W502" s="128"/>
      <c r="X502" s="46"/>
      <c r="Y502" s="46"/>
      <c r="Z502" s="46"/>
      <c r="AA502" s="46"/>
      <c r="AB502" s="46"/>
      <c r="AC502" s="46"/>
      <c r="AD502" s="46"/>
      <c r="AE502" s="46"/>
      <c r="AF502" s="46"/>
      <c r="AG502" s="46"/>
      <c r="AH502" s="46"/>
      <c r="AI502" s="46"/>
      <c r="AJ502" s="46"/>
      <c r="AK502" s="46"/>
      <c r="AL502" s="46"/>
      <c r="AM502" s="46"/>
    </row>
    <row r="503" spans="1:39" ht="39.950000000000003" customHeight="1" x14ac:dyDescent="0.45">
      <c r="A503" s="140"/>
      <c r="B503" s="152"/>
      <c r="C503" s="67">
        <v>500</v>
      </c>
      <c r="D503" s="78" t="s">
        <v>358</v>
      </c>
      <c r="E503" s="107" t="s">
        <v>1001</v>
      </c>
      <c r="F503" s="51" t="s">
        <v>35</v>
      </c>
      <c r="G503" s="51" t="s">
        <v>157</v>
      </c>
      <c r="H503" s="95">
        <v>23.73</v>
      </c>
      <c r="I503" s="32">
        <v>10</v>
      </c>
      <c r="J503" s="38">
        <f t="shared" si="14"/>
        <v>10</v>
      </c>
      <c r="K503" s="39" t="str">
        <f t="shared" si="15"/>
        <v>OK</v>
      </c>
      <c r="L503" s="128"/>
      <c r="M503" s="128"/>
      <c r="N503" s="128"/>
      <c r="O503" s="128"/>
      <c r="P503" s="128"/>
      <c r="Q503" s="128"/>
      <c r="R503" s="128"/>
      <c r="S503" s="128"/>
      <c r="T503" s="128"/>
      <c r="U503" s="128"/>
      <c r="V503" s="128"/>
      <c r="W503" s="128"/>
      <c r="X503" s="46"/>
      <c r="Y503" s="46"/>
      <c r="Z503" s="46"/>
      <c r="AA503" s="46"/>
      <c r="AB503" s="46"/>
      <c r="AC503" s="46"/>
      <c r="AD503" s="46"/>
      <c r="AE503" s="46"/>
      <c r="AF503" s="46"/>
      <c r="AG503" s="46"/>
      <c r="AH503" s="46"/>
      <c r="AI503" s="46"/>
      <c r="AJ503" s="46"/>
      <c r="AK503" s="46"/>
      <c r="AL503" s="46"/>
      <c r="AM503" s="46"/>
    </row>
    <row r="504" spans="1:39" ht="39.950000000000003" customHeight="1" x14ac:dyDescent="0.45">
      <c r="A504" s="140"/>
      <c r="B504" s="152"/>
      <c r="C504" s="67">
        <v>501</v>
      </c>
      <c r="D504" s="78" t="s">
        <v>359</v>
      </c>
      <c r="E504" s="107" t="s">
        <v>1002</v>
      </c>
      <c r="F504" s="51" t="s">
        <v>35</v>
      </c>
      <c r="G504" s="51" t="s">
        <v>157</v>
      </c>
      <c r="H504" s="95">
        <v>6.65</v>
      </c>
      <c r="I504" s="32">
        <v>10</v>
      </c>
      <c r="J504" s="38">
        <f t="shared" si="14"/>
        <v>8</v>
      </c>
      <c r="K504" s="39" t="str">
        <f t="shared" si="15"/>
        <v>OK</v>
      </c>
      <c r="L504" s="128"/>
      <c r="M504" s="128"/>
      <c r="N504" s="128"/>
      <c r="O504" s="128"/>
      <c r="P504" s="128"/>
      <c r="Q504" s="128"/>
      <c r="R504" s="128"/>
      <c r="S504" s="128"/>
      <c r="T504" s="128"/>
      <c r="U504" s="128"/>
      <c r="V504" s="128"/>
      <c r="W504" s="128"/>
      <c r="X504" s="46"/>
      <c r="Y504" s="46"/>
      <c r="Z504" s="46"/>
      <c r="AA504" s="46"/>
      <c r="AB504" s="46"/>
      <c r="AC504" s="46"/>
      <c r="AD504" s="46"/>
      <c r="AE504" s="46"/>
      <c r="AF504" s="46"/>
      <c r="AG504" s="46"/>
      <c r="AH504" s="46"/>
      <c r="AI504" s="46"/>
      <c r="AJ504" s="46"/>
      <c r="AK504" s="46"/>
      <c r="AL504" s="46"/>
      <c r="AM504" s="132">
        <v>2</v>
      </c>
    </row>
    <row r="505" spans="1:39" ht="39.950000000000003" customHeight="1" x14ac:dyDescent="0.45">
      <c r="A505" s="140"/>
      <c r="B505" s="152"/>
      <c r="C505" s="67">
        <v>502</v>
      </c>
      <c r="D505" s="78" t="s">
        <v>496</v>
      </c>
      <c r="E505" s="107" t="s">
        <v>1003</v>
      </c>
      <c r="F505" s="52" t="s">
        <v>228</v>
      </c>
      <c r="G505" s="51" t="s">
        <v>157</v>
      </c>
      <c r="H505" s="95">
        <v>22.96</v>
      </c>
      <c r="I505" s="32">
        <v>10</v>
      </c>
      <c r="J505" s="38">
        <f t="shared" si="14"/>
        <v>8</v>
      </c>
      <c r="K505" s="39" t="str">
        <f t="shared" si="15"/>
        <v>OK</v>
      </c>
      <c r="L505" s="128"/>
      <c r="M505" s="128"/>
      <c r="N505" s="128"/>
      <c r="O505" s="128">
        <v>2</v>
      </c>
      <c r="P505" s="128"/>
      <c r="Q505" s="128"/>
      <c r="R505" s="128"/>
      <c r="S505" s="128"/>
      <c r="T505" s="128"/>
      <c r="U505" s="128"/>
      <c r="V505" s="128"/>
      <c r="W505" s="128"/>
      <c r="X505" s="46"/>
      <c r="Y505" s="46"/>
      <c r="Z505" s="46"/>
      <c r="AA505" s="46"/>
      <c r="AB505" s="46"/>
      <c r="AC505" s="46"/>
      <c r="AD505" s="46"/>
      <c r="AE505" s="46"/>
      <c r="AF505" s="46"/>
      <c r="AG505" s="46"/>
      <c r="AH505" s="46"/>
      <c r="AI505" s="46"/>
      <c r="AJ505" s="46"/>
      <c r="AK505" s="46"/>
      <c r="AL505" s="46"/>
      <c r="AM505" s="46"/>
    </row>
    <row r="506" spans="1:39" ht="39.950000000000003" customHeight="1" x14ac:dyDescent="0.45">
      <c r="A506" s="140"/>
      <c r="B506" s="152"/>
      <c r="C506" s="67">
        <v>503</v>
      </c>
      <c r="D506" s="78" t="s">
        <v>497</v>
      </c>
      <c r="E506" s="107" t="s">
        <v>1003</v>
      </c>
      <c r="F506" s="52" t="s">
        <v>228</v>
      </c>
      <c r="G506" s="51" t="s">
        <v>157</v>
      </c>
      <c r="H506" s="95">
        <v>15.02</v>
      </c>
      <c r="I506" s="32">
        <v>10</v>
      </c>
      <c r="J506" s="38">
        <f t="shared" si="14"/>
        <v>0</v>
      </c>
      <c r="K506" s="39" t="str">
        <f t="shared" si="15"/>
        <v>OK</v>
      </c>
      <c r="L506" s="128"/>
      <c r="M506" s="128"/>
      <c r="N506" s="128"/>
      <c r="O506" s="128">
        <v>5</v>
      </c>
      <c r="P506" s="128"/>
      <c r="Q506" s="128"/>
      <c r="R506" s="128"/>
      <c r="S506" s="128"/>
      <c r="T506" s="128"/>
      <c r="U506" s="128"/>
      <c r="V506" s="128"/>
      <c r="W506" s="128"/>
      <c r="X506" s="46"/>
      <c r="Y506" s="46"/>
      <c r="Z506" s="46"/>
      <c r="AA506" s="46"/>
      <c r="AB506" s="46"/>
      <c r="AC506" s="46"/>
      <c r="AD506" s="46"/>
      <c r="AE506" s="46"/>
      <c r="AF506" s="46"/>
      <c r="AG506" s="46"/>
      <c r="AH506" s="46"/>
      <c r="AI506" s="46"/>
      <c r="AJ506" s="46"/>
      <c r="AK506" s="46"/>
      <c r="AL506" s="46"/>
      <c r="AM506" s="132">
        <v>5</v>
      </c>
    </row>
    <row r="507" spans="1:39" ht="39.950000000000003" customHeight="1" x14ac:dyDescent="0.45">
      <c r="A507" s="140"/>
      <c r="B507" s="152"/>
      <c r="C507" s="67">
        <v>504</v>
      </c>
      <c r="D507" s="78" t="s">
        <v>498</v>
      </c>
      <c r="E507" s="107" t="s">
        <v>1004</v>
      </c>
      <c r="F507" s="52" t="s">
        <v>228</v>
      </c>
      <c r="G507" s="51" t="s">
        <v>157</v>
      </c>
      <c r="H507" s="95">
        <v>8.23</v>
      </c>
      <c r="I507" s="32">
        <v>10</v>
      </c>
      <c r="J507" s="38">
        <f t="shared" si="14"/>
        <v>0</v>
      </c>
      <c r="K507" s="39" t="str">
        <f t="shared" si="15"/>
        <v>OK</v>
      </c>
      <c r="L507" s="128"/>
      <c r="M507" s="128"/>
      <c r="N507" s="128"/>
      <c r="O507" s="128">
        <v>5</v>
      </c>
      <c r="P507" s="128"/>
      <c r="Q507" s="128"/>
      <c r="R507" s="128"/>
      <c r="S507" s="128"/>
      <c r="T507" s="128"/>
      <c r="U507" s="128"/>
      <c r="V507" s="128"/>
      <c r="W507" s="128"/>
      <c r="X507" s="46"/>
      <c r="Y507" s="46"/>
      <c r="Z507" s="46"/>
      <c r="AA507" s="46"/>
      <c r="AB507" s="46"/>
      <c r="AC507" s="46"/>
      <c r="AD507" s="46"/>
      <c r="AE507" s="46"/>
      <c r="AF507" s="46"/>
      <c r="AG507" s="46"/>
      <c r="AH507" s="46"/>
      <c r="AI507" s="46"/>
      <c r="AJ507" s="46"/>
      <c r="AK507" s="46"/>
      <c r="AL507" s="46"/>
      <c r="AM507" s="132">
        <v>5</v>
      </c>
    </row>
    <row r="508" spans="1:39" ht="39.950000000000003" customHeight="1" x14ac:dyDescent="0.45">
      <c r="A508" s="140"/>
      <c r="B508" s="152"/>
      <c r="C508" s="67">
        <v>505</v>
      </c>
      <c r="D508" s="78" t="s">
        <v>499</v>
      </c>
      <c r="E508" s="107" t="s">
        <v>1005</v>
      </c>
      <c r="F508" s="52" t="s">
        <v>228</v>
      </c>
      <c r="G508" s="51" t="s">
        <v>157</v>
      </c>
      <c r="H508" s="95">
        <v>7.7</v>
      </c>
      <c r="I508" s="32">
        <v>20</v>
      </c>
      <c r="J508" s="38">
        <f t="shared" si="14"/>
        <v>20</v>
      </c>
      <c r="K508" s="39" t="str">
        <f t="shared" si="15"/>
        <v>OK</v>
      </c>
      <c r="L508" s="128"/>
      <c r="M508" s="128"/>
      <c r="N508" s="128"/>
      <c r="O508" s="128"/>
      <c r="P508" s="128"/>
      <c r="Q508" s="128"/>
      <c r="R508" s="128"/>
      <c r="S508" s="128"/>
      <c r="T508" s="128"/>
      <c r="U508" s="128"/>
      <c r="V508" s="128"/>
      <c r="W508" s="128"/>
      <c r="X508" s="46"/>
      <c r="Y508" s="46"/>
      <c r="Z508" s="46"/>
      <c r="AA508" s="46"/>
      <c r="AB508" s="46"/>
      <c r="AC508" s="46"/>
      <c r="AD508" s="46"/>
      <c r="AE508" s="46"/>
      <c r="AF508" s="46"/>
      <c r="AG508" s="46"/>
      <c r="AH508" s="46"/>
      <c r="AI508" s="46"/>
      <c r="AJ508" s="46"/>
      <c r="AK508" s="46"/>
      <c r="AL508" s="46"/>
      <c r="AM508" s="46"/>
    </row>
    <row r="509" spans="1:39" ht="39.950000000000003" customHeight="1" x14ac:dyDescent="0.45">
      <c r="A509" s="140"/>
      <c r="B509" s="152"/>
      <c r="C509" s="67">
        <v>506</v>
      </c>
      <c r="D509" s="78" t="s">
        <v>500</v>
      </c>
      <c r="E509" s="107" t="s">
        <v>1006</v>
      </c>
      <c r="F509" s="52" t="s">
        <v>501</v>
      </c>
      <c r="G509" s="51" t="s">
        <v>157</v>
      </c>
      <c r="H509" s="95">
        <v>6.99</v>
      </c>
      <c r="I509" s="32">
        <v>10</v>
      </c>
      <c r="J509" s="38">
        <f t="shared" si="14"/>
        <v>10</v>
      </c>
      <c r="K509" s="39" t="str">
        <f t="shared" si="15"/>
        <v>OK</v>
      </c>
      <c r="L509" s="128"/>
      <c r="M509" s="128"/>
      <c r="N509" s="128"/>
      <c r="O509" s="128"/>
      <c r="P509" s="128"/>
      <c r="Q509" s="128"/>
      <c r="R509" s="128"/>
      <c r="S509" s="128"/>
      <c r="T509" s="128"/>
      <c r="U509" s="128"/>
      <c r="V509" s="128"/>
      <c r="W509" s="128"/>
      <c r="X509" s="46"/>
      <c r="Y509" s="46"/>
      <c r="Z509" s="46"/>
      <c r="AA509" s="46"/>
      <c r="AB509" s="46"/>
      <c r="AC509" s="46"/>
      <c r="AD509" s="46"/>
      <c r="AE509" s="46"/>
      <c r="AF509" s="46"/>
      <c r="AG509" s="46"/>
      <c r="AH509" s="46"/>
      <c r="AI509" s="46"/>
      <c r="AJ509" s="46"/>
      <c r="AK509" s="46"/>
      <c r="AL509" s="46"/>
      <c r="AM509" s="46"/>
    </row>
    <row r="510" spans="1:39" ht="39.950000000000003" customHeight="1" x14ac:dyDescent="0.45">
      <c r="A510" s="140"/>
      <c r="B510" s="152"/>
      <c r="C510" s="67">
        <v>507</v>
      </c>
      <c r="D510" s="88" t="s">
        <v>502</v>
      </c>
      <c r="E510" s="107" t="s">
        <v>1007</v>
      </c>
      <c r="F510" s="52" t="s">
        <v>228</v>
      </c>
      <c r="G510" s="51" t="s">
        <v>157</v>
      </c>
      <c r="H510" s="95">
        <v>11.78</v>
      </c>
      <c r="I510" s="32">
        <v>20</v>
      </c>
      <c r="J510" s="38">
        <f t="shared" si="14"/>
        <v>15</v>
      </c>
      <c r="K510" s="39" t="str">
        <f t="shared" si="15"/>
        <v>OK</v>
      </c>
      <c r="L510" s="128"/>
      <c r="M510" s="128"/>
      <c r="N510" s="128"/>
      <c r="O510" s="128">
        <v>5</v>
      </c>
      <c r="P510" s="128"/>
      <c r="Q510" s="128"/>
      <c r="R510" s="128"/>
      <c r="S510" s="128"/>
      <c r="T510" s="128"/>
      <c r="U510" s="128"/>
      <c r="V510" s="128"/>
      <c r="W510" s="128"/>
      <c r="X510" s="46"/>
      <c r="Y510" s="46"/>
      <c r="Z510" s="46"/>
      <c r="AA510" s="46"/>
      <c r="AB510" s="46"/>
      <c r="AC510" s="46"/>
      <c r="AD510" s="46"/>
      <c r="AE510" s="46"/>
      <c r="AF510" s="46"/>
      <c r="AG510" s="46"/>
      <c r="AH510" s="46"/>
      <c r="AI510" s="46"/>
      <c r="AJ510" s="46"/>
      <c r="AK510" s="46"/>
      <c r="AL510" s="46"/>
      <c r="AM510" s="46"/>
    </row>
    <row r="511" spans="1:39" ht="39.950000000000003" customHeight="1" x14ac:dyDescent="0.45">
      <c r="A511" s="140"/>
      <c r="B511" s="152"/>
      <c r="C511" s="67">
        <v>508</v>
      </c>
      <c r="D511" s="78" t="s">
        <v>360</v>
      </c>
      <c r="E511" s="107" t="s">
        <v>1008</v>
      </c>
      <c r="F511" s="51" t="s">
        <v>35</v>
      </c>
      <c r="G511" s="51" t="s">
        <v>157</v>
      </c>
      <c r="H511" s="95">
        <v>175.69</v>
      </c>
      <c r="I511" s="32">
        <v>1</v>
      </c>
      <c r="J511" s="38">
        <f t="shared" si="14"/>
        <v>1</v>
      </c>
      <c r="K511" s="39" t="str">
        <f t="shared" si="15"/>
        <v>OK</v>
      </c>
      <c r="L511" s="128"/>
      <c r="M511" s="128"/>
      <c r="N511" s="128"/>
      <c r="O511" s="128"/>
      <c r="P511" s="128"/>
      <c r="Q511" s="128"/>
      <c r="R511" s="128"/>
      <c r="S511" s="128"/>
      <c r="T511" s="128"/>
      <c r="U511" s="128"/>
      <c r="V511" s="128"/>
      <c r="W511" s="128"/>
      <c r="X511" s="46"/>
      <c r="Y511" s="46"/>
      <c r="Z511" s="46"/>
      <c r="AA511" s="46"/>
      <c r="AB511" s="46"/>
      <c r="AC511" s="46"/>
      <c r="AD511" s="46"/>
      <c r="AE511" s="46"/>
      <c r="AF511" s="46"/>
      <c r="AG511" s="46"/>
      <c r="AH511" s="46"/>
      <c r="AI511" s="46"/>
      <c r="AJ511" s="46"/>
      <c r="AK511" s="46"/>
      <c r="AL511" s="46"/>
      <c r="AM511" s="46"/>
    </row>
    <row r="512" spans="1:39" ht="39.950000000000003" customHeight="1" x14ac:dyDescent="0.45">
      <c r="A512" s="140"/>
      <c r="B512" s="152"/>
      <c r="C512" s="67">
        <v>509</v>
      </c>
      <c r="D512" s="78" t="s">
        <v>361</v>
      </c>
      <c r="E512" s="107" t="s">
        <v>1004</v>
      </c>
      <c r="F512" s="51" t="s">
        <v>35</v>
      </c>
      <c r="G512" s="51" t="s">
        <v>157</v>
      </c>
      <c r="H512" s="95">
        <v>14.98</v>
      </c>
      <c r="I512" s="32">
        <v>10</v>
      </c>
      <c r="J512" s="38">
        <f t="shared" si="14"/>
        <v>9</v>
      </c>
      <c r="K512" s="39" t="str">
        <f t="shared" si="15"/>
        <v>OK</v>
      </c>
      <c r="L512" s="128"/>
      <c r="M512" s="128"/>
      <c r="N512" s="128"/>
      <c r="O512" s="128"/>
      <c r="P512" s="128"/>
      <c r="Q512" s="128"/>
      <c r="R512" s="128"/>
      <c r="S512" s="128"/>
      <c r="T512" s="128"/>
      <c r="U512" s="128"/>
      <c r="V512" s="128"/>
      <c r="W512" s="128"/>
      <c r="X512" s="46"/>
      <c r="Y512" s="46"/>
      <c r="Z512" s="46"/>
      <c r="AA512" s="46"/>
      <c r="AB512" s="46"/>
      <c r="AC512" s="46"/>
      <c r="AD512" s="46"/>
      <c r="AE512" s="46"/>
      <c r="AF512" s="46"/>
      <c r="AG512" s="46"/>
      <c r="AH512" s="46"/>
      <c r="AI512" s="46"/>
      <c r="AJ512" s="46"/>
      <c r="AK512" s="46"/>
      <c r="AL512" s="46"/>
      <c r="AM512" s="132">
        <v>1</v>
      </c>
    </row>
    <row r="513" spans="1:39" ht="39.950000000000003" customHeight="1" x14ac:dyDescent="0.45">
      <c r="A513" s="140"/>
      <c r="B513" s="152"/>
      <c r="C513" s="67">
        <v>510</v>
      </c>
      <c r="D513" s="78" t="s">
        <v>362</v>
      </c>
      <c r="E513" s="107" t="s">
        <v>1009</v>
      </c>
      <c r="F513" s="51" t="s">
        <v>35</v>
      </c>
      <c r="G513" s="51" t="s">
        <v>157</v>
      </c>
      <c r="H513" s="95">
        <v>26.72</v>
      </c>
      <c r="I513" s="32">
        <v>3</v>
      </c>
      <c r="J513" s="38">
        <f t="shared" si="14"/>
        <v>1</v>
      </c>
      <c r="K513" s="39" t="str">
        <f t="shared" si="15"/>
        <v>OK</v>
      </c>
      <c r="L513" s="128"/>
      <c r="M513" s="128"/>
      <c r="N513" s="128"/>
      <c r="O513" s="128"/>
      <c r="P513" s="128"/>
      <c r="Q513" s="128"/>
      <c r="R513" s="128"/>
      <c r="S513" s="128"/>
      <c r="T513" s="128"/>
      <c r="U513" s="128"/>
      <c r="V513" s="128"/>
      <c r="W513" s="128"/>
      <c r="X513" s="46"/>
      <c r="Y513" s="46"/>
      <c r="Z513" s="46"/>
      <c r="AA513" s="46"/>
      <c r="AB513" s="46"/>
      <c r="AC513" s="46"/>
      <c r="AD513" s="46"/>
      <c r="AE513" s="46"/>
      <c r="AF513" s="46"/>
      <c r="AG513" s="46"/>
      <c r="AH513" s="46"/>
      <c r="AI513" s="46"/>
      <c r="AJ513" s="46"/>
      <c r="AK513" s="46"/>
      <c r="AL513" s="46"/>
      <c r="AM513" s="132">
        <v>2</v>
      </c>
    </row>
    <row r="514" spans="1:39" ht="39.950000000000003" customHeight="1" x14ac:dyDescent="0.45">
      <c r="A514" s="140"/>
      <c r="B514" s="152"/>
      <c r="C514" s="67">
        <v>511</v>
      </c>
      <c r="D514" s="78" t="s">
        <v>363</v>
      </c>
      <c r="E514" s="107" t="s">
        <v>1010</v>
      </c>
      <c r="F514" s="51" t="s">
        <v>35</v>
      </c>
      <c r="G514" s="51" t="s">
        <v>157</v>
      </c>
      <c r="H514" s="95">
        <v>33.049999999999997</v>
      </c>
      <c r="I514" s="32">
        <v>2</v>
      </c>
      <c r="J514" s="38">
        <f t="shared" si="14"/>
        <v>2</v>
      </c>
      <c r="K514" s="39" t="str">
        <f t="shared" si="15"/>
        <v>OK</v>
      </c>
      <c r="L514" s="128"/>
      <c r="M514" s="128"/>
      <c r="N514" s="128"/>
      <c r="O514" s="128"/>
      <c r="P514" s="128"/>
      <c r="Q514" s="128"/>
      <c r="R514" s="128"/>
      <c r="S514" s="128"/>
      <c r="T514" s="128"/>
      <c r="U514" s="128"/>
      <c r="V514" s="128"/>
      <c r="W514" s="128"/>
      <c r="X514" s="46"/>
      <c r="Y514" s="46"/>
      <c r="Z514" s="46"/>
      <c r="AA514" s="46"/>
      <c r="AB514" s="46"/>
      <c r="AC514" s="46"/>
      <c r="AD514" s="46"/>
      <c r="AE514" s="46"/>
      <c r="AF514" s="46"/>
      <c r="AG514" s="46"/>
      <c r="AH514" s="46"/>
      <c r="AI514" s="46"/>
      <c r="AJ514" s="46"/>
      <c r="AK514" s="46"/>
      <c r="AL514" s="46"/>
      <c r="AM514" s="46"/>
    </row>
    <row r="515" spans="1:39" ht="39.950000000000003" customHeight="1" x14ac:dyDescent="0.45">
      <c r="A515" s="140"/>
      <c r="B515" s="152"/>
      <c r="C515" s="67">
        <v>512</v>
      </c>
      <c r="D515" s="78" t="s">
        <v>364</v>
      </c>
      <c r="E515" s="107" t="s">
        <v>1011</v>
      </c>
      <c r="F515" s="51" t="s">
        <v>35</v>
      </c>
      <c r="G515" s="51" t="s">
        <v>157</v>
      </c>
      <c r="H515" s="95">
        <v>20.3</v>
      </c>
      <c r="I515" s="32">
        <v>3</v>
      </c>
      <c r="J515" s="38">
        <f t="shared" si="14"/>
        <v>3</v>
      </c>
      <c r="K515" s="39" t="str">
        <f t="shared" si="15"/>
        <v>OK</v>
      </c>
      <c r="L515" s="128"/>
      <c r="M515" s="128"/>
      <c r="N515" s="128"/>
      <c r="O515" s="128"/>
      <c r="P515" s="128"/>
      <c r="Q515" s="128"/>
      <c r="R515" s="128"/>
      <c r="S515" s="128"/>
      <c r="T515" s="128"/>
      <c r="U515" s="128"/>
      <c r="V515" s="128"/>
      <c r="W515" s="128"/>
      <c r="X515" s="46"/>
      <c r="Y515" s="46"/>
      <c r="Z515" s="46"/>
      <c r="AA515" s="46"/>
      <c r="AB515" s="46"/>
      <c r="AC515" s="46"/>
      <c r="AD515" s="46"/>
      <c r="AE515" s="46"/>
      <c r="AF515" s="46"/>
      <c r="AG515" s="46"/>
      <c r="AH515" s="46"/>
      <c r="AI515" s="46"/>
      <c r="AJ515" s="46"/>
      <c r="AK515" s="46"/>
      <c r="AL515" s="46"/>
      <c r="AM515" s="46"/>
    </row>
    <row r="516" spans="1:39" ht="39.950000000000003" customHeight="1" x14ac:dyDescent="0.45">
      <c r="A516" s="140"/>
      <c r="B516" s="152"/>
      <c r="C516" s="67">
        <v>513</v>
      </c>
      <c r="D516" s="78" t="s">
        <v>365</v>
      </c>
      <c r="E516" s="107" t="s">
        <v>1012</v>
      </c>
      <c r="F516" s="51" t="s">
        <v>233</v>
      </c>
      <c r="G516" s="51" t="s">
        <v>157</v>
      </c>
      <c r="H516" s="95">
        <v>25.14</v>
      </c>
      <c r="I516" s="32">
        <v>2</v>
      </c>
      <c r="J516" s="38">
        <f t="shared" si="14"/>
        <v>0</v>
      </c>
      <c r="K516" s="39" t="str">
        <f t="shared" si="15"/>
        <v>OK</v>
      </c>
      <c r="L516" s="128"/>
      <c r="M516" s="128"/>
      <c r="N516" s="128"/>
      <c r="O516" s="128"/>
      <c r="P516" s="128"/>
      <c r="Q516" s="128"/>
      <c r="R516" s="128"/>
      <c r="S516" s="128"/>
      <c r="T516" s="128"/>
      <c r="U516" s="128"/>
      <c r="V516" s="128"/>
      <c r="W516" s="128"/>
      <c r="X516" s="46"/>
      <c r="Y516" s="46"/>
      <c r="Z516" s="46"/>
      <c r="AA516" s="46"/>
      <c r="AB516" s="132">
        <v>2</v>
      </c>
      <c r="AC516" s="46"/>
      <c r="AD516" s="46"/>
      <c r="AE516" s="46"/>
      <c r="AF516" s="46"/>
      <c r="AG516" s="132"/>
      <c r="AH516" s="132"/>
      <c r="AI516" s="132"/>
      <c r="AJ516" s="132"/>
      <c r="AK516" s="132"/>
      <c r="AL516" s="132"/>
      <c r="AM516" s="132"/>
    </row>
    <row r="517" spans="1:39" ht="39.950000000000003" customHeight="1" x14ac:dyDescent="0.45">
      <c r="A517" s="140"/>
      <c r="B517" s="152"/>
      <c r="C517" s="67">
        <v>514</v>
      </c>
      <c r="D517" s="78" t="s">
        <v>366</v>
      </c>
      <c r="E517" s="107" t="s">
        <v>1013</v>
      </c>
      <c r="F517" s="51" t="s">
        <v>35</v>
      </c>
      <c r="G517" s="51" t="s">
        <v>157</v>
      </c>
      <c r="H517" s="95">
        <v>18.97</v>
      </c>
      <c r="I517" s="32">
        <v>10</v>
      </c>
      <c r="J517" s="38">
        <f t="shared" ref="J517:J580" si="16">I517-(SUM(L517:AM517))</f>
        <v>5</v>
      </c>
      <c r="K517" s="39" t="str">
        <f t="shared" ref="K517:K580" si="17">IF(J517&lt;0,"ATENÇÃO","OK")</f>
        <v>OK</v>
      </c>
      <c r="L517" s="128"/>
      <c r="M517" s="128"/>
      <c r="N517" s="128"/>
      <c r="O517" s="128">
        <v>5</v>
      </c>
      <c r="P517" s="128"/>
      <c r="Q517" s="128"/>
      <c r="R517" s="128"/>
      <c r="S517" s="128"/>
      <c r="T517" s="128"/>
      <c r="U517" s="128"/>
      <c r="V517" s="128"/>
      <c r="W517" s="128"/>
      <c r="X517" s="46"/>
      <c r="Y517" s="46"/>
      <c r="Z517" s="46"/>
      <c r="AA517" s="46"/>
      <c r="AB517" s="46"/>
      <c r="AC517" s="46"/>
      <c r="AD517" s="46"/>
      <c r="AE517" s="46"/>
      <c r="AF517" s="46"/>
      <c r="AG517" s="46"/>
      <c r="AH517" s="46"/>
      <c r="AI517" s="46"/>
      <c r="AJ517" s="46"/>
      <c r="AK517" s="46"/>
      <c r="AL517" s="46"/>
      <c r="AM517" s="46"/>
    </row>
    <row r="518" spans="1:39" ht="39.950000000000003" customHeight="1" x14ac:dyDescent="0.45">
      <c r="A518" s="140"/>
      <c r="B518" s="152"/>
      <c r="C518" s="67">
        <v>515</v>
      </c>
      <c r="D518" s="78" t="s">
        <v>367</v>
      </c>
      <c r="E518" s="107" t="s">
        <v>1014</v>
      </c>
      <c r="F518" s="51" t="s">
        <v>35</v>
      </c>
      <c r="G518" s="51" t="s">
        <v>368</v>
      </c>
      <c r="H518" s="95">
        <v>472.66</v>
      </c>
      <c r="I518" s="32">
        <v>1</v>
      </c>
      <c r="J518" s="38">
        <f t="shared" si="16"/>
        <v>1</v>
      </c>
      <c r="K518" s="39" t="str">
        <f t="shared" si="17"/>
        <v>OK</v>
      </c>
      <c r="L518" s="128"/>
      <c r="M518" s="128"/>
      <c r="N518" s="128"/>
      <c r="O518" s="128"/>
      <c r="P518" s="128"/>
      <c r="Q518" s="128"/>
      <c r="R518" s="128"/>
      <c r="S518" s="128"/>
      <c r="T518" s="128"/>
      <c r="U518" s="128"/>
      <c r="V518" s="128"/>
      <c r="W518" s="128"/>
      <c r="X518" s="46"/>
      <c r="Y518" s="46"/>
      <c r="Z518" s="46"/>
      <c r="AA518" s="46"/>
      <c r="AB518" s="46"/>
      <c r="AC518" s="46"/>
      <c r="AD518" s="46"/>
      <c r="AE518" s="46"/>
      <c r="AF518" s="46"/>
      <c r="AG518" s="46"/>
      <c r="AH518" s="46"/>
      <c r="AI518" s="46"/>
      <c r="AJ518" s="46"/>
      <c r="AK518" s="46"/>
      <c r="AL518" s="46"/>
      <c r="AM518" s="46"/>
    </row>
    <row r="519" spans="1:39" ht="39.950000000000003" customHeight="1" x14ac:dyDescent="0.45">
      <c r="A519" s="140"/>
      <c r="B519" s="152"/>
      <c r="C519" s="67">
        <v>516</v>
      </c>
      <c r="D519" s="78" t="s">
        <v>369</v>
      </c>
      <c r="E519" s="107" t="s">
        <v>1015</v>
      </c>
      <c r="F519" s="51" t="s">
        <v>35</v>
      </c>
      <c r="G519" s="51" t="s">
        <v>368</v>
      </c>
      <c r="H519" s="95">
        <v>416.56</v>
      </c>
      <c r="I519" s="32">
        <v>1</v>
      </c>
      <c r="J519" s="38">
        <f t="shared" si="16"/>
        <v>1</v>
      </c>
      <c r="K519" s="39" t="str">
        <f t="shared" si="17"/>
        <v>OK</v>
      </c>
      <c r="L519" s="128"/>
      <c r="M519" s="128"/>
      <c r="N519" s="128"/>
      <c r="O519" s="128"/>
      <c r="P519" s="128"/>
      <c r="Q519" s="128"/>
      <c r="R519" s="128"/>
      <c r="S519" s="128"/>
      <c r="T519" s="128"/>
      <c r="U519" s="128"/>
      <c r="V519" s="128"/>
      <c r="W519" s="128"/>
      <c r="X519" s="46"/>
      <c r="Y519" s="46"/>
      <c r="Z519" s="46"/>
      <c r="AA519" s="46"/>
      <c r="AB519" s="46"/>
      <c r="AC519" s="46"/>
      <c r="AD519" s="46"/>
      <c r="AE519" s="46"/>
      <c r="AF519" s="46"/>
      <c r="AG519" s="46"/>
      <c r="AH519" s="46"/>
      <c r="AI519" s="46"/>
      <c r="AJ519" s="46"/>
      <c r="AK519" s="46"/>
      <c r="AL519" s="46"/>
      <c r="AM519" s="46"/>
    </row>
    <row r="520" spans="1:39" ht="39.950000000000003" customHeight="1" x14ac:dyDescent="0.45">
      <c r="A520" s="140"/>
      <c r="B520" s="152"/>
      <c r="C520" s="67">
        <v>517</v>
      </c>
      <c r="D520" s="78" t="s">
        <v>370</v>
      </c>
      <c r="E520" s="107" t="s">
        <v>1016</v>
      </c>
      <c r="F520" s="51" t="s">
        <v>35</v>
      </c>
      <c r="G520" s="51" t="s">
        <v>368</v>
      </c>
      <c r="H520" s="95">
        <v>437.67</v>
      </c>
      <c r="I520" s="32">
        <v>1</v>
      </c>
      <c r="J520" s="38">
        <f t="shared" si="16"/>
        <v>1</v>
      </c>
      <c r="K520" s="39" t="str">
        <f t="shared" si="17"/>
        <v>OK</v>
      </c>
      <c r="L520" s="128"/>
      <c r="M520" s="128"/>
      <c r="N520" s="128"/>
      <c r="O520" s="128"/>
      <c r="P520" s="128"/>
      <c r="Q520" s="128"/>
      <c r="R520" s="128"/>
      <c r="S520" s="128"/>
      <c r="T520" s="128"/>
      <c r="U520" s="128"/>
      <c r="V520" s="128"/>
      <c r="W520" s="128"/>
      <c r="X520" s="46"/>
      <c r="Y520" s="46"/>
      <c r="Z520" s="46"/>
      <c r="AA520" s="46"/>
      <c r="AB520" s="46"/>
      <c r="AC520" s="46"/>
      <c r="AD520" s="46"/>
      <c r="AE520" s="46"/>
      <c r="AF520" s="46"/>
      <c r="AG520" s="46"/>
      <c r="AH520" s="46"/>
      <c r="AI520" s="46"/>
      <c r="AJ520" s="46"/>
      <c r="AK520" s="46"/>
      <c r="AL520" s="46"/>
      <c r="AM520" s="46"/>
    </row>
    <row r="521" spans="1:39" ht="39.950000000000003" customHeight="1" x14ac:dyDescent="0.45">
      <c r="A521" s="140"/>
      <c r="B521" s="152"/>
      <c r="C521" s="67">
        <v>518</v>
      </c>
      <c r="D521" s="78" t="s">
        <v>371</v>
      </c>
      <c r="E521" s="107" t="s">
        <v>1017</v>
      </c>
      <c r="F521" s="51" t="s">
        <v>35</v>
      </c>
      <c r="G521" s="51" t="s">
        <v>368</v>
      </c>
      <c r="H521" s="95">
        <v>375.16</v>
      </c>
      <c r="I521" s="32">
        <v>1</v>
      </c>
      <c r="J521" s="38">
        <f t="shared" si="16"/>
        <v>0</v>
      </c>
      <c r="K521" s="39" t="str">
        <f t="shared" si="17"/>
        <v>OK</v>
      </c>
      <c r="L521" s="128"/>
      <c r="M521" s="128"/>
      <c r="N521" s="128"/>
      <c r="O521" s="128"/>
      <c r="P521" s="128"/>
      <c r="Q521" s="128"/>
      <c r="R521" s="128"/>
      <c r="S521" s="128"/>
      <c r="T521" s="128"/>
      <c r="U521" s="128"/>
      <c r="V521" s="128"/>
      <c r="W521" s="128"/>
      <c r="X521" s="46"/>
      <c r="Y521" s="46"/>
      <c r="Z521" s="46"/>
      <c r="AA521" s="46"/>
      <c r="AB521" s="46"/>
      <c r="AC521" s="46"/>
      <c r="AD521" s="46"/>
      <c r="AE521" s="46"/>
      <c r="AF521" s="46"/>
      <c r="AG521" s="46"/>
      <c r="AH521" s="46"/>
      <c r="AI521" s="46"/>
      <c r="AJ521" s="46"/>
      <c r="AK521" s="46"/>
      <c r="AL521" s="46"/>
      <c r="AM521" s="132">
        <v>1</v>
      </c>
    </row>
    <row r="522" spans="1:39" ht="39.950000000000003" customHeight="1" x14ac:dyDescent="0.45">
      <c r="A522" s="140"/>
      <c r="B522" s="152"/>
      <c r="C522" s="67">
        <v>519</v>
      </c>
      <c r="D522" s="78" t="s">
        <v>430</v>
      </c>
      <c r="E522" s="107" t="s">
        <v>1017</v>
      </c>
      <c r="F522" s="51" t="s">
        <v>228</v>
      </c>
      <c r="G522" s="51" t="s">
        <v>368</v>
      </c>
      <c r="H522" s="95">
        <v>310.54000000000002</v>
      </c>
      <c r="I522" s="32">
        <v>1</v>
      </c>
      <c r="J522" s="38">
        <f t="shared" si="16"/>
        <v>1</v>
      </c>
      <c r="K522" s="39" t="str">
        <f t="shared" si="17"/>
        <v>OK</v>
      </c>
      <c r="L522" s="128"/>
      <c r="M522" s="128"/>
      <c r="N522" s="128"/>
      <c r="O522" s="128"/>
      <c r="P522" s="128"/>
      <c r="Q522" s="128"/>
      <c r="R522" s="128"/>
      <c r="S522" s="128"/>
      <c r="T522" s="128"/>
      <c r="U522" s="128"/>
      <c r="V522" s="128"/>
      <c r="W522" s="128"/>
      <c r="X522" s="46"/>
      <c r="Y522" s="46"/>
      <c r="Z522" s="46"/>
      <c r="AA522" s="46"/>
      <c r="AB522" s="46"/>
      <c r="AC522" s="46"/>
      <c r="AD522" s="46"/>
      <c r="AE522" s="46"/>
      <c r="AF522" s="46"/>
      <c r="AG522" s="46"/>
      <c r="AH522" s="46"/>
      <c r="AI522" s="46"/>
      <c r="AJ522" s="46"/>
      <c r="AK522" s="46"/>
      <c r="AL522" s="46"/>
      <c r="AM522" s="46"/>
    </row>
    <row r="523" spans="1:39" ht="39.950000000000003" customHeight="1" x14ac:dyDescent="0.45">
      <c r="A523" s="140"/>
      <c r="B523" s="152"/>
      <c r="C523" s="67">
        <v>520</v>
      </c>
      <c r="D523" s="78" t="s">
        <v>372</v>
      </c>
      <c r="E523" s="107" t="s">
        <v>1017</v>
      </c>
      <c r="F523" s="51" t="s">
        <v>35</v>
      </c>
      <c r="G523" s="51" t="s">
        <v>368</v>
      </c>
      <c r="H523" s="95">
        <v>254.42</v>
      </c>
      <c r="I523" s="32">
        <v>1</v>
      </c>
      <c r="J523" s="38">
        <f t="shared" si="16"/>
        <v>1</v>
      </c>
      <c r="K523" s="39" t="str">
        <f t="shared" si="17"/>
        <v>OK</v>
      </c>
      <c r="L523" s="128"/>
      <c r="M523" s="128"/>
      <c r="N523" s="128"/>
      <c r="O523" s="128"/>
      <c r="P523" s="128"/>
      <c r="Q523" s="128"/>
      <c r="R523" s="128"/>
      <c r="S523" s="128"/>
      <c r="T523" s="128"/>
      <c r="U523" s="128"/>
      <c r="V523" s="128"/>
      <c r="W523" s="128"/>
      <c r="X523" s="46"/>
      <c r="Y523" s="46"/>
      <c r="Z523" s="46"/>
      <c r="AA523" s="46"/>
      <c r="AB523" s="46"/>
      <c r="AC523" s="46"/>
      <c r="AD523" s="46"/>
      <c r="AE523" s="46"/>
      <c r="AF523" s="46"/>
      <c r="AG523" s="46"/>
      <c r="AH523" s="46"/>
      <c r="AI523" s="46"/>
      <c r="AJ523" s="46"/>
      <c r="AK523" s="46"/>
      <c r="AL523" s="46"/>
      <c r="AM523" s="46"/>
    </row>
    <row r="524" spans="1:39" ht="39.950000000000003" customHeight="1" x14ac:dyDescent="0.45">
      <c r="A524" s="140"/>
      <c r="B524" s="152"/>
      <c r="C524" s="67">
        <v>521</v>
      </c>
      <c r="D524" s="78" t="s">
        <v>373</v>
      </c>
      <c r="E524" s="107" t="s">
        <v>1018</v>
      </c>
      <c r="F524" s="51" t="s">
        <v>35</v>
      </c>
      <c r="G524" s="51" t="s">
        <v>368</v>
      </c>
      <c r="H524" s="95">
        <v>713.13</v>
      </c>
      <c r="I524" s="32">
        <v>1</v>
      </c>
      <c r="J524" s="38">
        <f t="shared" si="16"/>
        <v>0</v>
      </c>
      <c r="K524" s="39" t="str">
        <f t="shared" si="17"/>
        <v>OK</v>
      </c>
      <c r="L524" s="128"/>
      <c r="M524" s="128"/>
      <c r="N524" s="128"/>
      <c r="O524" s="128"/>
      <c r="P524" s="128"/>
      <c r="Q524" s="128"/>
      <c r="R524" s="128"/>
      <c r="S524" s="128"/>
      <c r="T524" s="128"/>
      <c r="U524" s="128"/>
      <c r="V524" s="128"/>
      <c r="W524" s="128"/>
      <c r="X524" s="46"/>
      <c r="Y524" s="46"/>
      <c r="Z524" s="46"/>
      <c r="AA524" s="46"/>
      <c r="AB524" s="46"/>
      <c r="AC524" s="46"/>
      <c r="AD524" s="46"/>
      <c r="AE524" s="46"/>
      <c r="AF524" s="46"/>
      <c r="AG524" s="46"/>
      <c r="AH524" s="46"/>
      <c r="AI524" s="46"/>
      <c r="AJ524" s="46"/>
      <c r="AK524" s="46"/>
      <c r="AL524" s="46"/>
      <c r="AM524" s="132">
        <v>1</v>
      </c>
    </row>
    <row r="525" spans="1:39" ht="39.950000000000003" customHeight="1" x14ac:dyDescent="0.45">
      <c r="A525" s="140"/>
      <c r="B525" s="152"/>
      <c r="C525" s="67">
        <v>522</v>
      </c>
      <c r="D525" s="78" t="s">
        <v>374</v>
      </c>
      <c r="E525" s="107" t="s">
        <v>1017</v>
      </c>
      <c r="F525" s="51" t="s">
        <v>35</v>
      </c>
      <c r="G525" s="51" t="s">
        <v>368</v>
      </c>
      <c r="H525" s="95">
        <v>428.13</v>
      </c>
      <c r="I525" s="32"/>
      <c r="J525" s="38">
        <f t="shared" si="16"/>
        <v>0</v>
      </c>
      <c r="K525" s="39" t="str">
        <f t="shared" si="17"/>
        <v>OK</v>
      </c>
      <c r="L525" s="128"/>
      <c r="M525" s="128"/>
      <c r="N525" s="128"/>
      <c r="O525" s="128"/>
      <c r="P525" s="128"/>
      <c r="Q525" s="128"/>
      <c r="R525" s="128"/>
      <c r="S525" s="128"/>
      <c r="T525" s="128"/>
      <c r="U525" s="128"/>
      <c r="V525" s="128"/>
      <c r="W525" s="128"/>
      <c r="X525" s="46"/>
      <c r="Y525" s="46"/>
      <c r="Z525" s="46"/>
      <c r="AA525" s="46"/>
      <c r="AB525" s="46"/>
      <c r="AC525" s="46"/>
      <c r="AD525" s="46"/>
      <c r="AE525" s="46"/>
      <c r="AF525" s="46"/>
      <c r="AG525" s="46"/>
      <c r="AH525" s="46"/>
      <c r="AI525" s="46"/>
      <c r="AJ525" s="46"/>
      <c r="AK525" s="46"/>
      <c r="AL525" s="46"/>
      <c r="AM525" s="46"/>
    </row>
    <row r="526" spans="1:39" ht="39.950000000000003" customHeight="1" x14ac:dyDescent="0.45">
      <c r="A526" s="140"/>
      <c r="B526" s="152"/>
      <c r="C526" s="68">
        <v>523</v>
      </c>
      <c r="D526" s="78" t="s">
        <v>375</v>
      </c>
      <c r="E526" s="107" t="s">
        <v>1019</v>
      </c>
      <c r="F526" s="51" t="s">
        <v>99</v>
      </c>
      <c r="G526" s="51" t="s">
        <v>368</v>
      </c>
      <c r="H526" s="95">
        <v>5295.06</v>
      </c>
      <c r="I526" s="32">
        <v>1</v>
      </c>
      <c r="J526" s="38">
        <f t="shared" si="16"/>
        <v>1</v>
      </c>
      <c r="K526" s="39" t="str">
        <f t="shared" si="17"/>
        <v>OK</v>
      </c>
      <c r="L526" s="128"/>
      <c r="M526" s="128"/>
      <c r="N526" s="128"/>
      <c r="O526" s="128"/>
      <c r="P526" s="128"/>
      <c r="Q526" s="128"/>
      <c r="R526" s="128"/>
      <c r="S526" s="128"/>
      <c r="T526" s="128"/>
      <c r="U526" s="128"/>
      <c r="V526" s="128"/>
      <c r="W526" s="128"/>
      <c r="X526" s="46"/>
      <c r="Y526" s="46"/>
      <c r="Z526" s="46"/>
      <c r="AA526" s="46"/>
      <c r="AB526" s="46"/>
      <c r="AC526" s="46"/>
      <c r="AD526" s="46"/>
      <c r="AE526" s="46"/>
      <c r="AF526" s="46"/>
      <c r="AG526" s="46"/>
      <c r="AH526" s="46"/>
      <c r="AI526" s="46"/>
      <c r="AJ526" s="46"/>
      <c r="AK526" s="46"/>
      <c r="AL526" s="46"/>
      <c r="AM526" s="46"/>
    </row>
    <row r="527" spans="1:39" ht="39.950000000000003" customHeight="1" x14ac:dyDescent="0.45">
      <c r="A527" s="140"/>
      <c r="B527" s="152"/>
      <c r="C527" s="67">
        <v>524</v>
      </c>
      <c r="D527" s="78" t="s">
        <v>451</v>
      </c>
      <c r="E527" s="107" t="s">
        <v>1017</v>
      </c>
      <c r="F527" s="51" t="s">
        <v>228</v>
      </c>
      <c r="G527" s="51" t="s">
        <v>368</v>
      </c>
      <c r="H527" s="95">
        <v>392.07</v>
      </c>
      <c r="I527" s="32">
        <v>1</v>
      </c>
      <c r="J527" s="38">
        <f t="shared" si="16"/>
        <v>1</v>
      </c>
      <c r="K527" s="39" t="str">
        <f t="shared" si="17"/>
        <v>OK</v>
      </c>
      <c r="L527" s="128"/>
      <c r="M527" s="128"/>
      <c r="N527" s="128"/>
      <c r="O527" s="128"/>
      <c r="P527" s="128"/>
      <c r="Q527" s="128"/>
      <c r="R527" s="128"/>
      <c r="S527" s="128"/>
      <c r="T527" s="128"/>
      <c r="U527" s="128"/>
      <c r="V527" s="128"/>
      <c r="W527" s="128"/>
      <c r="X527" s="46"/>
      <c r="Y527" s="46"/>
      <c r="Z527" s="46"/>
      <c r="AA527" s="46"/>
      <c r="AB527" s="46"/>
      <c r="AC527" s="46"/>
      <c r="AD527" s="46"/>
      <c r="AE527" s="46"/>
      <c r="AF527" s="46"/>
      <c r="AG527" s="46"/>
      <c r="AH527" s="46"/>
      <c r="AI527" s="46"/>
      <c r="AJ527" s="46"/>
      <c r="AK527" s="46"/>
      <c r="AL527" s="46"/>
      <c r="AM527" s="46"/>
    </row>
    <row r="528" spans="1:39" ht="39.950000000000003" customHeight="1" x14ac:dyDescent="0.45">
      <c r="A528" s="140"/>
      <c r="B528" s="152"/>
      <c r="C528" s="68">
        <v>525</v>
      </c>
      <c r="D528" s="83" t="s">
        <v>458</v>
      </c>
      <c r="E528" s="110" t="s">
        <v>1020</v>
      </c>
      <c r="F528" s="52" t="s">
        <v>424</v>
      </c>
      <c r="G528" s="52" t="s">
        <v>157</v>
      </c>
      <c r="H528" s="96">
        <v>751.08</v>
      </c>
      <c r="I528" s="32"/>
      <c r="J528" s="38">
        <f t="shared" si="16"/>
        <v>0</v>
      </c>
      <c r="K528" s="39" t="str">
        <f t="shared" si="17"/>
        <v>OK</v>
      </c>
      <c r="L528" s="128"/>
      <c r="M528" s="128"/>
      <c r="N528" s="128"/>
      <c r="O528" s="128"/>
      <c r="P528" s="128"/>
      <c r="Q528" s="128"/>
      <c r="R528" s="128"/>
      <c r="S528" s="128"/>
      <c r="T528" s="128"/>
      <c r="U528" s="128"/>
      <c r="V528" s="128"/>
      <c r="W528" s="128"/>
      <c r="X528" s="46"/>
      <c r="Y528" s="46"/>
      <c r="Z528" s="46"/>
      <c r="AA528" s="46"/>
      <c r="AB528" s="46"/>
      <c r="AC528" s="46"/>
      <c r="AD528" s="46"/>
      <c r="AE528" s="46"/>
      <c r="AF528" s="46"/>
      <c r="AG528" s="46"/>
      <c r="AH528" s="46"/>
      <c r="AI528" s="46"/>
      <c r="AJ528" s="46"/>
      <c r="AK528" s="46"/>
      <c r="AL528" s="46"/>
      <c r="AM528" s="46"/>
    </row>
    <row r="529" spans="1:39" ht="39.950000000000003" customHeight="1" x14ac:dyDescent="0.45">
      <c r="A529" s="140"/>
      <c r="B529" s="152"/>
      <c r="C529" s="68">
        <v>526</v>
      </c>
      <c r="D529" s="78" t="s">
        <v>1021</v>
      </c>
      <c r="E529" s="107" t="s">
        <v>1022</v>
      </c>
      <c r="F529" s="51" t="s">
        <v>4</v>
      </c>
      <c r="G529" s="52" t="s">
        <v>157</v>
      </c>
      <c r="H529" s="96">
        <v>1357.6</v>
      </c>
      <c r="I529" s="32"/>
      <c r="J529" s="38">
        <f t="shared" si="16"/>
        <v>0</v>
      </c>
      <c r="K529" s="39" t="str">
        <f t="shared" si="17"/>
        <v>OK</v>
      </c>
      <c r="L529" s="128"/>
      <c r="M529" s="128"/>
      <c r="N529" s="128"/>
      <c r="O529" s="128"/>
      <c r="P529" s="128"/>
      <c r="Q529" s="128"/>
      <c r="R529" s="128"/>
      <c r="S529" s="128"/>
      <c r="T529" s="128"/>
      <c r="U529" s="128"/>
      <c r="V529" s="128"/>
      <c r="W529" s="128"/>
      <c r="X529" s="46"/>
      <c r="Y529" s="46"/>
      <c r="Z529" s="46"/>
      <c r="AA529" s="46"/>
      <c r="AB529" s="46"/>
      <c r="AC529" s="46"/>
      <c r="AD529" s="46"/>
      <c r="AE529" s="46"/>
      <c r="AF529" s="46"/>
      <c r="AG529" s="46"/>
      <c r="AH529" s="46"/>
      <c r="AI529" s="46"/>
      <c r="AJ529" s="46"/>
      <c r="AK529" s="46"/>
      <c r="AL529" s="46"/>
      <c r="AM529" s="46"/>
    </row>
    <row r="530" spans="1:39" ht="39.950000000000003" customHeight="1" x14ac:dyDescent="0.45">
      <c r="A530" s="140"/>
      <c r="B530" s="152"/>
      <c r="C530" s="67">
        <v>527</v>
      </c>
      <c r="D530" s="78" t="s">
        <v>1023</v>
      </c>
      <c r="E530" s="107" t="s">
        <v>1024</v>
      </c>
      <c r="F530" s="52" t="s">
        <v>35</v>
      </c>
      <c r="G530" s="52" t="s">
        <v>157</v>
      </c>
      <c r="H530" s="96">
        <v>1384.5</v>
      </c>
      <c r="I530" s="32">
        <v>1</v>
      </c>
      <c r="J530" s="38">
        <f t="shared" si="16"/>
        <v>0</v>
      </c>
      <c r="K530" s="39" t="str">
        <f t="shared" si="17"/>
        <v>OK</v>
      </c>
      <c r="L530" s="128"/>
      <c r="M530" s="128"/>
      <c r="N530" s="128"/>
      <c r="O530" s="128">
        <v>1</v>
      </c>
      <c r="P530" s="128"/>
      <c r="Q530" s="128"/>
      <c r="R530" s="128"/>
      <c r="S530" s="128"/>
      <c r="T530" s="128"/>
      <c r="U530" s="128"/>
      <c r="V530" s="128"/>
      <c r="W530" s="128"/>
      <c r="X530" s="46"/>
      <c r="Y530" s="46"/>
      <c r="Z530" s="46"/>
      <c r="AA530" s="46"/>
      <c r="AB530" s="46"/>
      <c r="AC530" s="46"/>
      <c r="AD530" s="46"/>
      <c r="AE530" s="46"/>
      <c r="AF530" s="46"/>
      <c r="AG530" s="46"/>
      <c r="AH530" s="46"/>
      <c r="AI530" s="46"/>
      <c r="AJ530" s="46"/>
      <c r="AK530" s="46"/>
      <c r="AL530" s="46"/>
      <c r="AM530" s="46"/>
    </row>
    <row r="531" spans="1:39" ht="39.950000000000003" customHeight="1" x14ac:dyDescent="0.45">
      <c r="A531" s="140"/>
      <c r="B531" s="152"/>
      <c r="C531" s="68">
        <v>528</v>
      </c>
      <c r="D531" s="78" t="s">
        <v>1025</v>
      </c>
      <c r="E531" s="107" t="s">
        <v>1026</v>
      </c>
      <c r="F531" s="51" t="s">
        <v>99</v>
      </c>
      <c r="G531" s="52" t="s">
        <v>1027</v>
      </c>
      <c r="H531" s="96">
        <v>810.3</v>
      </c>
      <c r="I531" s="32"/>
      <c r="J531" s="38">
        <f t="shared" si="16"/>
        <v>0</v>
      </c>
      <c r="K531" s="39" t="str">
        <f t="shared" si="17"/>
        <v>OK</v>
      </c>
      <c r="L531" s="128"/>
      <c r="M531" s="128"/>
      <c r="N531" s="128"/>
      <c r="O531" s="128"/>
      <c r="P531" s="128"/>
      <c r="Q531" s="128"/>
      <c r="R531" s="128"/>
      <c r="S531" s="128"/>
      <c r="T531" s="128"/>
      <c r="U531" s="128"/>
      <c r="V531" s="128"/>
      <c r="W531" s="128"/>
      <c r="X531" s="46"/>
      <c r="Y531" s="46"/>
      <c r="Z531" s="46"/>
      <c r="AA531" s="46"/>
      <c r="AB531" s="46"/>
      <c r="AC531" s="46"/>
      <c r="AD531" s="46"/>
      <c r="AE531" s="46"/>
      <c r="AF531" s="46"/>
      <c r="AG531" s="46"/>
      <c r="AH531" s="46"/>
      <c r="AI531" s="46"/>
      <c r="AJ531" s="46"/>
      <c r="AK531" s="46"/>
      <c r="AL531" s="46"/>
      <c r="AM531" s="46"/>
    </row>
    <row r="532" spans="1:39" ht="39.950000000000003" customHeight="1" x14ac:dyDescent="0.45">
      <c r="A532" s="140"/>
      <c r="B532" s="152"/>
      <c r="C532" s="67">
        <v>529</v>
      </c>
      <c r="D532" s="78" t="s">
        <v>1028</v>
      </c>
      <c r="E532" s="107" t="s">
        <v>1029</v>
      </c>
      <c r="F532" s="52" t="s">
        <v>419</v>
      </c>
      <c r="G532" s="52" t="s">
        <v>157</v>
      </c>
      <c r="H532" s="96">
        <v>290.52999999999997</v>
      </c>
      <c r="I532" s="32">
        <v>2</v>
      </c>
      <c r="J532" s="38">
        <f t="shared" si="16"/>
        <v>2</v>
      </c>
      <c r="K532" s="39" t="str">
        <f t="shared" si="17"/>
        <v>OK</v>
      </c>
      <c r="L532" s="128"/>
      <c r="M532" s="128"/>
      <c r="N532" s="128"/>
      <c r="O532" s="128"/>
      <c r="P532" s="128"/>
      <c r="Q532" s="128"/>
      <c r="R532" s="128"/>
      <c r="S532" s="128"/>
      <c r="T532" s="128"/>
      <c r="U532" s="128"/>
      <c r="V532" s="128"/>
      <c r="W532" s="128"/>
      <c r="X532" s="46"/>
      <c r="Y532" s="46"/>
      <c r="Z532" s="46"/>
      <c r="AA532" s="46"/>
      <c r="AB532" s="46"/>
      <c r="AC532" s="46"/>
      <c r="AD532" s="46"/>
      <c r="AE532" s="46"/>
      <c r="AF532" s="46"/>
      <c r="AG532" s="46"/>
      <c r="AH532" s="46"/>
      <c r="AI532" s="46"/>
      <c r="AJ532" s="46"/>
      <c r="AK532" s="46"/>
      <c r="AL532" s="46"/>
      <c r="AM532" s="46"/>
    </row>
    <row r="533" spans="1:39" ht="39.950000000000003" customHeight="1" x14ac:dyDescent="0.45">
      <c r="A533" s="140"/>
      <c r="B533" s="152"/>
      <c r="C533" s="67">
        <v>530</v>
      </c>
      <c r="D533" s="78" t="s">
        <v>1030</v>
      </c>
      <c r="E533" s="107" t="s">
        <v>1029</v>
      </c>
      <c r="F533" s="52" t="s">
        <v>419</v>
      </c>
      <c r="G533" s="52" t="s">
        <v>157</v>
      </c>
      <c r="H533" s="96">
        <v>290.52999999999997</v>
      </c>
      <c r="I533" s="32">
        <v>1</v>
      </c>
      <c r="J533" s="38">
        <f t="shared" si="16"/>
        <v>1</v>
      </c>
      <c r="K533" s="39" t="str">
        <f t="shared" si="17"/>
        <v>OK</v>
      </c>
      <c r="L533" s="128"/>
      <c r="M533" s="128"/>
      <c r="N533" s="128"/>
      <c r="O533" s="128"/>
      <c r="P533" s="128"/>
      <c r="Q533" s="128"/>
      <c r="R533" s="128"/>
      <c r="S533" s="128"/>
      <c r="T533" s="128"/>
      <c r="U533" s="128"/>
      <c r="V533" s="128"/>
      <c r="W533" s="128"/>
      <c r="X533" s="46"/>
      <c r="Y533" s="46"/>
      <c r="Z533" s="46"/>
      <c r="AA533" s="46"/>
      <c r="AB533" s="46"/>
      <c r="AC533" s="46"/>
      <c r="AD533" s="46"/>
      <c r="AE533" s="46"/>
      <c r="AF533" s="46"/>
      <c r="AG533" s="46"/>
      <c r="AH533" s="46"/>
      <c r="AI533" s="46"/>
      <c r="AJ533" s="46"/>
      <c r="AK533" s="46"/>
      <c r="AL533" s="46"/>
      <c r="AM533" s="46"/>
    </row>
    <row r="534" spans="1:39" ht="39.950000000000003" customHeight="1" x14ac:dyDescent="0.45">
      <c r="A534" s="140"/>
      <c r="B534" s="152"/>
      <c r="C534" s="67">
        <v>531</v>
      </c>
      <c r="D534" s="78" t="s">
        <v>1031</v>
      </c>
      <c r="E534" s="107" t="s">
        <v>1032</v>
      </c>
      <c r="F534" s="52" t="s">
        <v>35</v>
      </c>
      <c r="G534" s="52" t="s">
        <v>157</v>
      </c>
      <c r="H534" s="96">
        <v>2.25</v>
      </c>
      <c r="I534" s="32">
        <v>20</v>
      </c>
      <c r="J534" s="38">
        <f t="shared" si="16"/>
        <v>5</v>
      </c>
      <c r="K534" s="39" t="str">
        <f t="shared" si="17"/>
        <v>OK</v>
      </c>
      <c r="L534" s="128"/>
      <c r="M534" s="128"/>
      <c r="N534" s="128"/>
      <c r="O534" s="128">
        <v>5</v>
      </c>
      <c r="P534" s="128"/>
      <c r="Q534" s="128"/>
      <c r="R534" s="128"/>
      <c r="S534" s="128"/>
      <c r="T534" s="128"/>
      <c r="U534" s="128"/>
      <c r="V534" s="128"/>
      <c r="W534" s="128"/>
      <c r="X534" s="46"/>
      <c r="Y534" s="46"/>
      <c r="Z534" s="46"/>
      <c r="AA534" s="46"/>
      <c r="AB534" s="46"/>
      <c r="AC534" s="46"/>
      <c r="AD534" s="46"/>
      <c r="AE534" s="46"/>
      <c r="AF534" s="46"/>
      <c r="AG534" s="46"/>
      <c r="AH534" s="46"/>
      <c r="AI534" s="46"/>
      <c r="AJ534" s="46"/>
      <c r="AK534" s="46"/>
      <c r="AL534" s="46"/>
      <c r="AM534" s="132">
        <v>10</v>
      </c>
    </row>
    <row r="535" spans="1:39" ht="39.950000000000003" customHeight="1" x14ac:dyDescent="0.45">
      <c r="A535" s="140"/>
      <c r="B535" s="152"/>
      <c r="C535" s="68">
        <v>532</v>
      </c>
      <c r="D535" s="88" t="s">
        <v>1033</v>
      </c>
      <c r="E535" s="107" t="s">
        <v>1004</v>
      </c>
      <c r="F535" s="52" t="s">
        <v>228</v>
      </c>
      <c r="G535" s="52" t="s">
        <v>157</v>
      </c>
      <c r="H535" s="96">
        <v>2.69</v>
      </c>
      <c r="I535" s="32"/>
      <c r="J535" s="38">
        <f t="shared" si="16"/>
        <v>0</v>
      </c>
      <c r="K535" s="39" t="str">
        <f t="shared" si="17"/>
        <v>OK</v>
      </c>
      <c r="L535" s="128"/>
      <c r="M535" s="128"/>
      <c r="N535" s="128"/>
      <c r="O535" s="128"/>
      <c r="P535" s="128"/>
      <c r="Q535" s="128"/>
      <c r="R535" s="128"/>
      <c r="S535" s="128"/>
      <c r="T535" s="128"/>
      <c r="U535" s="128"/>
      <c r="V535" s="128"/>
      <c r="W535" s="128"/>
      <c r="X535" s="46"/>
      <c r="Y535" s="46"/>
      <c r="Z535" s="46"/>
      <c r="AA535" s="46"/>
      <c r="AB535" s="46"/>
      <c r="AC535" s="46"/>
      <c r="AD535" s="46"/>
      <c r="AE535" s="46"/>
      <c r="AF535" s="46"/>
      <c r="AG535" s="46"/>
      <c r="AH535" s="46"/>
      <c r="AI535" s="46"/>
      <c r="AJ535" s="46"/>
      <c r="AK535" s="46"/>
      <c r="AL535" s="46"/>
      <c r="AM535" s="46"/>
    </row>
    <row r="536" spans="1:39" ht="39.950000000000003" customHeight="1" x14ac:dyDescent="0.45">
      <c r="A536" s="140"/>
      <c r="B536" s="152"/>
      <c r="C536" s="68">
        <v>533</v>
      </c>
      <c r="D536" s="78" t="s">
        <v>1034</v>
      </c>
      <c r="E536" s="107" t="s">
        <v>1004</v>
      </c>
      <c r="F536" s="51" t="s">
        <v>99</v>
      </c>
      <c r="G536" s="52" t="s">
        <v>157</v>
      </c>
      <c r="H536" s="96">
        <v>154.88</v>
      </c>
      <c r="I536" s="32"/>
      <c r="J536" s="38">
        <f t="shared" si="16"/>
        <v>0</v>
      </c>
      <c r="K536" s="39" t="str">
        <f t="shared" si="17"/>
        <v>OK</v>
      </c>
      <c r="L536" s="128"/>
      <c r="M536" s="128"/>
      <c r="N536" s="128"/>
      <c r="O536" s="128"/>
      <c r="P536" s="128"/>
      <c r="Q536" s="128"/>
      <c r="R536" s="128"/>
      <c r="S536" s="128"/>
      <c r="T536" s="128"/>
      <c r="U536" s="128"/>
      <c r="V536" s="128"/>
      <c r="W536" s="128"/>
      <c r="X536" s="46"/>
      <c r="Y536" s="46"/>
      <c r="Z536" s="46"/>
      <c r="AA536" s="46"/>
      <c r="AB536" s="46"/>
      <c r="AC536" s="46"/>
      <c r="AD536" s="46"/>
      <c r="AE536" s="46"/>
      <c r="AF536" s="46"/>
      <c r="AG536" s="46"/>
      <c r="AH536" s="46"/>
      <c r="AI536" s="46"/>
      <c r="AJ536" s="46"/>
      <c r="AK536" s="46"/>
      <c r="AL536" s="46"/>
      <c r="AM536" s="46"/>
    </row>
    <row r="537" spans="1:39" ht="39.950000000000003" customHeight="1" x14ac:dyDescent="0.45">
      <c r="A537" s="140"/>
      <c r="B537" s="152"/>
      <c r="C537" s="67">
        <v>534</v>
      </c>
      <c r="D537" s="78" t="s">
        <v>1035</v>
      </c>
      <c r="E537" s="110" t="s">
        <v>1036</v>
      </c>
      <c r="F537" s="52" t="s">
        <v>35</v>
      </c>
      <c r="G537" s="52" t="s">
        <v>157</v>
      </c>
      <c r="H537" s="96">
        <v>3.37</v>
      </c>
      <c r="I537" s="32">
        <v>20</v>
      </c>
      <c r="J537" s="38">
        <f t="shared" si="16"/>
        <v>5</v>
      </c>
      <c r="K537" s="39" t="str">
        <f t="shared" si="17"/>
        <v>OK</v>
      </c>
      <c r="L537" s="128"/>
      <c r="M537" s="128"/>
      <c r="N537" s="128"/>
      <c r="O537" s="128">
        <v>5</v>
      </c>
      <c r="P537" s="128"/>
      <c r="Q537" s="128"/>
      <c r="R537" s="128"/>
      <c r="S537" s="128"/>
      <c r="T537" s="128"/>
      <c r="U537" s="128"/>
      <c r="V537" s="128"/>
      <c r="W537" s="128"/>
      <c r="X537" s="46"/>
      <c r="Y537" s="46"/>
      <c r="Z537" s="46"/>
      <c r="AA537" s="46"/>
      <c r="AB537" s="46"/>
      <c r="AC537" s="46"/>
      <c r="AD537" s="46"/>
      <c r="AE537" s="46"/>
      <c r="AF537" s="46"/>
      <c r="AG537" s="46"/>
      <c r="AH537" s="46"/>
      <c r="AI537" s="46"/>
      <c r="AJ537" s="46"/>
      <c r="AK537" s="46"/>
      <c r="AL537" s="46"/>
      <c r="AM537" s="132">
        <v>10</v>
      </c>
    </row>
    <row r="538" spans="1:39" ht="39.950000000000003" customHeight="1" x14ac:dyDescent="0.45">
      <c r="A538" s="140"/>
      <c r="B538" s="152"/>
      <c r="C538" s="68">
        <v>535</v>
      </c>
      <c r="D538" s="85" t="s">
        <v>1037</v>
      </c>
      <c r="E538" s="110" t="s">
        <v>1038</v>
      </c>
      <c r="F538" s="51" t="s">
        <v>35</v>
      </c>
      <c r="G538" s="52" t="s">
        <v>157</v>
      </c>
      <c r="H538" s="96">
        <v>17.14</v>
      </c>
      <c r="I538" s="32"/>
      <c r="J538" s="38">
        <f t="shared" si="16"/>
        <v>0</v>
      </c>
      <c r="K538" s="39" t="str">
        <f t="shared" si="17"/>
        <v>OK</v>
      </c>
      <c r="L538" s="128"/>
      <c r="M538" s="128"/>
      <c r="N538" s="128"/>
      <c r="O538" s="128"/>
      <c r="P538" s="128"/>
      <c r="Q538" s="128"/>
      <c r="R538" s="128"/>
      <c r="S538" s="128"/>
      <c r="T538" s="128"/>
      <c r="U538" s="128"/>
      <c r="V538" s="128"/>
      <c r="W538" s="128"/>
      <c r="X538" s="46"/>
      <c r="Y538" s="46"/>
      <c r="Z538" s="46"/>
      <c r="AA538" s="46"/>
      <c r="AB538" s="46"/>
      <c r="AC538" s="46"/>
      <c r="AD538" s="46"/>
      <c r="AE538" s="46"/>
      <c r="AF538" s="46"/>
      <c r="AG538" s="46"/>
      <c r="AH538" s="46"/>
      <c r="AI538" s="46"/>
      <c r="AJ538" s="46"/>
      <c r="AK538" s="46"/>
      <c r="AL538" s="46"/>
      <c r="AM538" s="46"/>
    </row>
    <row r="539" spans="1:39" ht="39.950000000000003" customHeight="1" x14ac:dyDescent="0.45">
      <c r="A539" s="140"/>
      <c r="B539" s="152"/>
      <c r="C539" s="68">
        <v>536</v>
      </c>
      <c r="D539" s="78" t="s">
        <v>1039</v>
      </c>
      <c r="E539" s="110" t="s">
        <v>1040</v>
      </c>
      <c r="F539" s="51" t="s">
        <v>99</v>
      </c>
      <c r="G539" s="52" t="s">
        <v>157</v>
      </c>
      <c r="H539" s="96">
        <v>16.02</v>
      </c>
      <c r="I539" s="32"/>
      <c r="J539" s="38">
        <f t="shared" si="16"/>
        <v>0</v>
      </c>
      <c r="K539" s="39" t="str">
        <f t="shared" si="17"/>
        <v>OK</v>
      </c>
      <c r="L539" s="128"/>
      <c r="M539" s="128"/>
      <c r="N539" s="128"/>
      <c r="O539" s="128"/>
      <c r="P539" s="128"/>
      <c r="Q539" s="128"/>
      <c r="R539" s="128"/>
      <c r="S539" s="128"/>
      <c r="T539" s="128"/>
      <c r="U539" s="128"/>
      <c r="V539" s="128"/>
      <c r="W539" s="128"/>
      <c r="X539" s="46"/>
      <c r="Y539" s="46"/>
      <c r="Z539" s="46"/>
      <c r="AA539" s="46"/>
      <c r="AB539" s="46"/>
      <c r="AC539" s="46"/>
      <c r="AD539" s="46"/>
      <c r="AE539" s="46"/>
      <c r="AF539" s="46"/>
      <c r="AG539" s="46"/>
      <c r="AH539" s="46"/>
      <c r="AI539" s="46"/>
      <c r="AJ539" s="46"/>
      <c r="AK539" s="46"/>
      <c r="AL539" s="46"/>
      <c r="AM539" s="46"/>
    </row>
    <row r="540" spans="1:39" ht="39.950000000000003" customHeight="1" x14ac:dyDescent="0.45">
      <c r="A540" s="140"/>
      <c r="B540" s="152"/>
      <c r="C540" s="68">
        <v>537</v>
      </c>
      <c r="D540" s="78" t="s">
        <v>1041</v>
      </c>
      <c r="E540" s="107" t="s">
        <v>1042</v>
      </c>
      <c r="F540" s="52" t="s">
        <v>4</v>
      </c>
      <c r="G540" s="52" t="s">
        <v>157</v>
      </c>
      <c r="H540" s="96">
        <v>10.27</v>
      </c>
      <c r="I540" s="32"/>
      <c r="J540" s="38">
        <f t="shared" si="16"/>
        <v>0</v>
      </c>
      <c r="K540" s="39" t="str">
        <f t="shared" si="17"/>
        <v>OK</v>
      </c>
      <c r="L540" s="128"/>
      <c r="M540" s="128"/>
      <c r="N540" s="128"/>
      <c r="O540" s="128"/>
      <c r="P540" s="128"/>
      <c r="Q540" s="128"/>
      <c r="R540" s="128"/>
      <c r="S540" s="128"/>
      <c r="T540" s="128"/>
      <c r="U540" s="128"/>
      <c r="V540" s="128"/>
      <c r="W540" s="128"/>
      <c r="X540" s="46"/>
      <c r="Y540" s="46"/>
      <c r="Z540" s="46"/>
      <c r="AA540" s="46"/>
      <c r="AB540" s="46"/>
      <c r="AC540" s="46"/>
      <c r="AD540" s="46"/>
      <c r="AE540" s="46"/>
      <c r="AF540" s="46"/>
      <c r="AG540" s="46"/>
      <c r="AH540" s="46"/>
      <c r="AI540" s="46"/>
      <c r="AJ540" s="46"/>
      <c r="AK540" s="46"/>
      <c r="AL540" s="46"/>
      <c r="AM540" s="46"/>
    </row>
    <row r="541" spans="1:39" ht="39.950000000000003" customHeight="1" x14ac:dyDescent="0.45">
      <c r="A541" s="140"/>
      <c r="B541" s="152"/>
      <c r="C541" s="67">
        <v>538</v>
      </c>
      <c r="D541" s="78" t="s">
        <v>1043</v>
      </c>
      <c r="E541" s="107" t="s">
        <v>1004</v>
      </c>
      <c r="F541" s="51" t="s">
        <v>434</v>
      </c>
      <c r="G541" s="52" t="s">
        <v>40</v>
      </c>
      <c r="H541" s="96">
        <v>90.61</v>
      </c>
      <c r="I541" s="32">
        <v>1</v>
      </c>
      <c r="J541" s="38">
        <f t="shared" si="16"/>
        <v>0</v>
      </c>
      <c r="K541" s="39" t="str">
        <f t="shared" si="17"/>
        <v>OK</v>
      </c>
      <c r="L541" s="128"/>
      <c r="M541" s="128"/>
      <c r="N541" s="128"/>
      <c r="O541" s="128"/>
      <c r="P541" s="128"/>
      <c r="Q541" s="128"/>
      <c r="R541" s="128"/>
      <c r="S541" s="128"/>
      <c r="T541" s="128"/>
      <c r="U541" s="128"/>
      <c r="V541" s="128"/>
      <c r="W541" s="128"/>
      <c r="X541" s="46"/>
      <c r="Y541" s="46"/>
      <c r="Z541" s="46"/>
      <c r="AA541" s="46"/>
      <c r="AB541" s="46"/>
      <c r="AC541" s="46"/>
      <c r="AD541" s="46"/>
      <c r="AE541" s="46"/>
      <c r="AF541" s="46"/>
      <c r="AG541" s="46"/>
      <c r="AH541" s="46"/>
      <c r="AI541" s="46"/>
      <c r="AJ541" s="46"/>
      <c r="AK541" s="46"/>
      <c r="AL541" s="46"/>
      <c r="AM541" s="132">
        <v>1</v>
      </c>
    </row>
    <row r="542" spans="1:39" ht="39.950000000000003" customHeight="1" x14ac:dyDescent="0.45">
      <c r="A542" s="140"/>
      <c r="B542" s="152"/>
      <c r="C542" s="68">
        <v>539</v>
      </c>
      <c r="D542" s="78" t="s">
        <v>1044</v>
      </c>
      <c r="E542" s="107" t="s">
        <v>1004</v>
      </c>
      <c r="F542" s="51" t="s">
        <v>406</v>
      </c>
      <c r="G542" s="52" t="s">
        <v>157</v>
      </c>
      <c r="H542" s="96">
        <v>67.16</v>
      </c>
      <c r="I542" s="32"/>
      <c r="J542" s="38">
        <f t="shared" si="16"/>
        <v>0</v>
      </c>
      <c r="K542" s="39" t="str">
        <f t="shared" si="17"/>
        <v>OK</v>
      </c>
      <c r="L542" s="128"/>
      <c r="M542" s="128"/>
      <c r="N542" s="128"/>
      <c r="O542" s="128"/>
      <c r="P542" s="128"/>
      <c r="Q542" s="128"/>
      <c r="R542" s="128"/>
      <c r="S542" s="128"/>
      <c r="T542" s="128"/>
      <c r="U542" s="128"/>
      <c r="V542" s="128"/>
      <c r="W542" s="128"/>
      <c r="X542" s="46"/>
      <c r="Y542" s="46"/>
      <c r="Z542" s="46"/>
      <c r="AA542" s="46"/>
      <c r="AB542" s="46"/>
      <c r="AC542" s="46"/>
      <c r="AD542" s="46"/>
      <c r="AE542" s="46"/>
      <c r="AF542" s="46"/>
      <c r="AG542" s="46"/>
      <c r="AH542" s="46"/>
      <c r="AI542" s="46"/>
      <c r="AJ542" s="46"/>
      <c r="AK542" s="46"/>
      <c r="AL542" s="46"/>
      <c r="AM542" s="46"/>
    </row>
    <row r="543" spans="1:39" ht="39.950000000000003" customHeight="1" x14ac:dyDescent="0.45">
      <c r="A543" s="140"/>
      <c r="B543" s="152"/>
      <c r="C543" s="68">
        <v>540</v>
      </c>
      <c r="D543" s="78" t="s">
        <v>1045</v>
      </c>
      <c r="E543" s="107" t="s">
        <v>1046</v>
      </c>
      <c r="F543" s="51" t="s">
        <v>99</v>
      </c>
      <c r="G543" s="52" t="s">
        <v>1027</v>
      </c>
      <c r="H543" s="96">
        <v>543.07000000000005</v>
      </c>
      <c r="I543" s="32"/>
      <c r="J543" s="38">
        <f t="shared" si="16"/>
        <v>0</v>
      </c>
      <c r="K543" s="39" t="str">
        <f t="shared" si="17"/>
        <v>OK</v>
      </c>
      <c r="L543" s="128"/>
      <c r="M543" s="128"/>
      <c r="N543" s="128"/>
      <c r="O543" s="128"/>
      <c r="P543" s="128"/>
      <c r="Q543" s="128"/>
      <c r="R543" s="128"/>
      <c r="S543" s="128"/>
      <c r="T543" s="128"/>
      <c r="U543" s="128"/>
      <c r="V543" s="128"/>
      <c r="W543" s="128"/>
      <c r="X543" s="46"/>
      <c r="Y543" s="46"/>
      <c r="Z543" s="46"/>
      <c r="AA543" s="46"/>
      <c r="AB543" s="46"/>
      <c r="AC543" s="46"/>
      <c r="AD543" s="46"/>
      <c r="AE543" s="46"/>
      <c r="AF543" s="46"/>
      <c r="AG543" s="46"/>
      <c r="AH543" s="46"/>
      <c r="AI543" s="46"/>
      <c r="AJ543" s="46"/>
      <c r="AK543" s="46"/>
      <c r="AL543" s="46"/>
      <c r="AM543" s="46"/>
    </row>
    <row r="544" spans="1:39" ht="39.950000000000003" customHeight="1" x14ac:dyDescent="0.45">
      <c r="A544" s="140"/>
      <c r="B544" s="152"/>
      <c r="C544" s="67">
        <v>541</v>
      </c>
      <c r="D544" s="78" t="s">
        <v>1047</v>
      </c>
      <c r="E544" s="107" t="s">
        <v>1048</v>
      </c>
      <c r="F544" s="51" t="s">
        <v>35</v>
      </c>
      <c r="G544" s="52" t="s">
        <v>157</v>
      </c>
      <c r="H544" s="96">
        <v>35.81</v>
      </c>
      <c r="I544" s="32">
        <v>2</v>
      </c>
      <c r="J544" s="38">
        <f t="shared" si="16"/>
        <v>2</v>
      </c>
      <c r="K544" s="39" t="str">
        <f t="shared" si="17"/>
        <v>OK</v>
      </c>
      <c r="L544" s="128"/>
      <c r="M544" s="128"/>
      <c r="N544" s="128"/>
      <c r="O544" s="128"/>
      <c r="P544" s="128"/>
      <c r="Q544" s="128"/>
      <c r="R544" s="128"/>
      <c r="S544" s="128"/>
      <c r="T544" s="128"/>
      <c r="U544" s="128"/>
      <c r="V544" s="128"/>
      <c r="W544" s="128"/>
      <c r="X544" s="46"/>
      <c r="Y544" s="46"/>
      <c r="Z544" s="46"/>
      <c r="AA544" s="46"/>
      <c r="AB544" s="46"/>
      <c r="AC544" s="46"/>
      <c r="AD544" s="46"/>
      <c r="AE544" s="46"/>
      <c r="AF544" s="46"/>
      <c r="AG544" s="46"/>
      <c r="AH544" s="46"/>
      <c r="AI544" s="46"/>
      <c r="AJ544" s="46"/>
      <c r="AK544" s="46"/>
      <c r="AL544" s="46"/>
      <c r="AM544" s="46"/>
    </row>
    <row r="545" spans="1:39" ht="39.950000000000003" customHeight="1" x14ac:dyDescent="0.45">
      <c r="A545" s="140"/>
      <c r="B545" s="152"/>
      <c r="C545" s="68">
        <v>542</v>
      </c>
      <c r="D545" s="78" t="s">
        <v>1194</v>
      </c>
      <c r="E545" s="110" t="s">
        <v>1049</v>
      </c>
      <c r="F545" s="52" t="s">
        <v>99</v>
      </c>
      <c r="G545" s="52" t="s">
        <v>1027</v>
      </c>
      <c r="H545" s="96">
        <v>1317.98</v>
      </c>
      <c r="I545" s="32"/>
      <c r="J545" s="38">
        <f t="shared" si="16"/>
        <v>0</v>
      </c>
      <c r="K545" s="39" t="str">
        <f t="shared" si="17"/>
        <v>OK</v>
      </c>
      <c r="L545" s="128"/>
      <c r="M545" s="128"/>
      <c r="N545" s="128"/>
      <c r="O545" s="128"/>
      <c r="P545" s="128"/>
      <c r="Q545" s="128"/>
      <c r="R545" s="128"/>
      <c r="S545" s="128"/>
      <c r="T545" s="128"/>
      <c r="U545" s="128"/>
      <c r="V545" s="128"/>
      <c r="W545" s="128"/>
      <c r="X545" s="46"/>
      <c r="Y545" s="46"/>
      <c r="Z545" s="46"/>
      <c r="AA545" s="46"/>
      <c r="AB545" s="46"/>
      <c r="AC545" s="46"/>
      <c r="AD545" s="46"/>
      <c r="AE545" s="46"/>
      <c r="AF545" s="46"/>
      <c r="AG545" s="46"/>
      <c r="AH545" s="46"/>
      <c r="AI545" s="46"/>
      <c r="AJ545" s="46"/>
      <c r="AK545" s="46"/>
      <c r="AL545" s="46"/>
      <c r="AM545" s="46"/>
    </row>
    <row r="546" spans="1:39" ht="39.950000000000003" customHeight="1" x14ac:dyDescent="0.45">
      <c r="A546" s="140"/>
      <c r="B546" s="152"/>
      <c r="C546" s="68">
        <v>543</v>
      </c>
      <c r="D546" s="85" t="s">
        <v>1050</v>
      </c>
      <c r="E546" s="107" t="s">
        <v>1051</v>
      </c>
      <c r="F546" s="51" t="s">
        <v>35</v>
      </c>
      <c r="G546" s="52" t="s">
        <v>1027</v>
      </c>
      <c r="H546" s="96">
        <v>373.73</v>
      </c>
      <c r="I546" s="32"/>
      <c r="J546" s="38">
        <f t="shared" si="16"/>
        <v>0</v>
      </c>
      <c r="K546" s="39" t="str">
        <f t="shared" si="17"/>
        <v>OK</v>
      </c>
      <c r="L546" s="128"/>
      <c r="M546" s="128"/>
      <c r="N546" s="128"/>
      <c r="O546" s="128"/>
      <c r="P546" s="128"/>
      <c r="Q546" s="128"/>
      <c r="R546" s="128"/>
      <c r="S546" s="128"/>
      <c r="T546" s="128"/>
      <c r="U546" s="128"/>
      <c r="V546" s="128"/>
      <c r="W546" s="128"/>
      <c r="X546" s="46"/>
      <c r="Y546" s="46"/>
      <c r="Z546" s="46"/>
      <c r="AA546" s="46"/>
      <c r="AB546" s="46"/>
      <c r="AC546" s="46"/>
      <c r="AD546" s="46"/>
      <c r="AE546" s="46"/>
      <c r="AF546" s="46"/>
      <c r="AG546" s="46"/>
      <c r="AH546" s="46"/>
      <c r="AI546" s="46"/>
      <c r="AJ546" s="46"/>
      <c r="AK546" s="46"/>
      <c r="AL546" s="46"/>
      <c r="AM546" s="46"/>
    </row>
    <row r="547" spans="1:39" ht="39.950000000000003" customHeight="1" x14ac:dyDescent="0.45">
      <c r="A547" s="140"/>
      <c r="B547" s="152"/>
      <c r="C547" s="68">
        <v>544</v>
      </c>
      <c r="D547" s="78" t="s">
        <v>1052</v>
      </c>
      <c r="E547" s="107" t="s">
        <v>1053</v>
      </c>
      <c r="F547" s="51" t="s">
        <v>99</v>
      </c>
      <c r="G547" s="52" t="s">
        <v>1027</v>
      </c>
      <c r="H547" s="96">
        <v>412.12</v>
      </c>
      <c r="I547" s="32"/>
      <c r="J547" s="38">
        <f t="shared" si="16"/>
        <v>0</v>
      </c>
      <c r="K547" s="39" t="str">
        <f t="shared" si="17"/>
        <v>OK</v>
      </c>
      <c r="L547" s="128"/>
      <c r="M547" s="128"/>
      <c r="N547" s="128"/>
      <c r="O547" s="128"/>
      <c r="P547" s="128"/>
      <c r="Q547" s="128"/>
      <c r="R547" s="128"/>
      <c r="S547" s="128"/>
      <c r="T547" s="128"/>
      <c r="U547" s="128"/>
      <c r="V547" s="128"/>
      <c r="W547" s="128"/>
      <c r="X547" s="46"/>
      <c r="Y547" s="46"/>
      <c r="Z547" s="46"/>
      <c r="AA547" s="46"/>
      <c r="AB547" s="46"/>
      <c r="AC547" s="46"/>
      <c r="AD547" s="46"/>
      <c r="AE547" s="46"/>
      <c r="AF547" s="46"/>
      <c r="AG547" s="46"/>
      <c r="AH547" s="46"/>
      <c r="AI547" s="46"/>
      <c r="AJ547" s="46"/>
      <c r="AK547" s="46"/>
      <c r="AL547" s="46"/>
      <c r="AM547" s="46"/>
    </row>
    <row r="548" spans="1:39" ht="39.950000000000003" customHeight="1" x14ac:dyDescent="0.45">
      <c r="A548" s="140"/>
      <c r="B548" s="152"/>
      <c r="C548" s="68">
        <v>545</v>
      </c>
      <c r="D548" s="78" t="s">
        <v>1195</v>
      </c>
      <c r="E548" s="107" t="s">
        <v>1054</v>
      </c>
      <c r="F548" s="52" t="s">
        <v>99</v>
      </c>
      <c r="G548" s="52" t="s">
        <v>1027</v>
      </c>
      <c r="H548" s="96">
        <v>726.26</v>
      </c>
      <c r="I548" s="32"/>
      <c r="J548" s="38">
        <f t="shared" si="16"/>
        <v>0</v>
      </c>
      <c r="K548" s="39" t="str">
        <f t="shared" si="17"/>
        <v>OK</v>
      </c>
      <c r="L548" s="128"/>
      <c r="M548" s="128"/>
      <c r="N548" s="128"/>
      <c r="O548" s="128"/>
      <c r="P548" s="128"/>
      <c r="Q548" s="128"/>
      <c r="R548" s="128"/>
      <c r="S548" s="128"/>
      <c r="T548" s="128"/>
      <c r="U548" s="128"/>
      <c r="V548" s="128"/>
      <c r="W548" s="128"/>
      <c r="X548" s="46"/>
      <c r="Y548" s="46"/>
      <c r="Z548" s="46"/>
      <c r="AA548" s="46"/>
      <c r="AB548" s="46"/>
      <c r="AC548" s="46"/>
      <c r="AD548" s="46"/>
      <c r="AE548" s="46"/>
      <c r="AF548" s="46"/>
      <c r="AG548" s="46"/>
      <c r="AH548" s="46"/>
      <c r="AI548" s="46"/>
      <c r="AJ548" s="46"/>
      <c r="AK548" s="46"/>
      <c r="AL548" s="46"/>
      <c r="AM548" s="46"/>
    </row>
    <row r="549" spans="1:39" ht="39.950000000000003" customHeight="1" x14ac:dyDescent="0.45">
      <c r="A549" s="140"/>
      <c r="B549" s="152"/>
      <c r="C549" s="67">
        <v>546</v>
      </c>
      <c r="D549" s="78" t="s">
        <v>1055</v>
      </c>
      <c r="E549" s="110" t="s">
        <v>1056</v>
      </c>
      <c r="F549" s="52" t="s">
        <v>35</v>
      </c>
      <c r="G549" s="52" t="s">
        <v>1027</v>
      </c>
      <c r="H549" s="96">
        <v>393.61</v>
      </c>
      <c r="I549" s="32">
        <v>1</v>
      </c>
      <c r="J549" s="38">
        <f t="shared" si="16"/>
        <v>0</v>
      </c>
      <c r="K549" s="39" t="str">
        <f t="shared" si="17"/>
        <v>OK</v>
      </c>
      <c r="L549" s="128"/>
      <c r="M549" s="128"/>
      <c r="N549" s="128"/>
      <c r="O549" s="128">
        <v>1</v>
      </c>
      <c r="P549" s="128"/>
      <c r="Q549" s="128"/>
      <c r="R549" s="128"/>
      <c r="S549" s="128"/>
      <c r="T549" s="128"/>
      <c r="U549" s="128"/>
      <c r="V549" s="128"/>
      <c r="W549" s="128"/>
      <c r="X549" s="46"/>
      <c r="Y549" s="46"/>
      <c r="Z549" s="46"/>
      <c r="AA549" s="46"/>
      <c r="AB549" s="46"/>
      <c r="AC549" s="46"/>
      <c r="AD549" s="46"/>
      <c r="AE549" s="46"/>
      <c r="AF549" s="46"/>
      <c r="AG549" s="46"/>
      <c r="AH549" s="46"/>
      <c r="AI549" s="46"/>
      <c r="AJ549" s="46"/>
      <c r="AK549" s="46"/>
      <c r="AL549" s="46"/>
      <c r="AM549" s="46"/>
    </row>
    <row r="550" spans="1:39" ht="39.950000000000003" customHeight="1" x14ac:dyDescent="0.45">
      <c r="A550" s="140"/>
      <c r="B550" s="152"/>
      <c r="C550" s="68">
        <v>547</v>
      </c>
      <c r="D550" s="78" t="s">
        <v>1057</v>
      </c>
      <c r="E550" s="107" t="s">
        <v>1058</v>
      </c>
      <c r="F550" s="51" t="s">
        <v>99</v>
      </c>
      <c r="G550" s="52" t="s">
        <v>1027</v>
      </c>
      <c r="H550" s="96">
        <v>202.29</v>
      </c>
      <c r="I550" s="32"/>
      <c r="J550" s="38">
        <f t="shared" si="16"/>
        <v>0</v>
      </c>
      <c r="K550" s="39" t="str">
        <f t="shared" si="17"/>
        <v>OK</v>
      </c>
      <c r="L550" s="128"/>
      <c r="M550" s="128"/>
      <c r="N550" s="128"/>
      <c r="O550" s="128"/>
      <c r="P550" s="128"/>
      <c r="Q550" s="128"/>
      <c r="R550" s="128"/>
      <c r="S550" s="128"/>
      <c r="T550" s="128"/>
      <c r="U550" s="128"/>
      <c r="V550" s="128"/>
      <c r="W550" s="128"/>
      <c r="X550" s="46"/>
      <c r="Y550" s="46"/>
      <c r="Z550" s="46"/>
      <c r="AA550" s="46"/>
      <c r="AB550" s="46"/>
      <c r="AC550" s="46"/>
      <c r="AD550" s="46"/>
      <c r="AE550" s="46"/>
      <c r="AF550" s="46"/>
      <c r="AG550" s="46"/>
      <c r="AH550" s="46"/>
      <c r="AI550" s="46"/>
      <c r="AJ550" s="46"/>
      <c r="AK550" s="46"/>
      <c r="AL550" s="46"/>
      <c r="AM550" s="46"/>
    </row>
    <row r="551" spans="1:39" ht="39.950000000000003" customHeight="1" x14ac:dyDescent="0.45">
      <c r="A551" s="140"/>
      <c r="B551" s="152"/>
      <c r="C551" s="67">
        <v>548</v>
      </c>
      <c r="D551" s="78" t="s">
        <v>1059</v>
      </c>
      <c r="E551" s="110" t="s">
        <v>1060</v>
      </c>
      <c r="F551" s="52" t="s">
        <v>35</v>
      </c>
      <c r="G551" s="52" t="s">
        <v>157</v>
      </c>
      <c r="H551" s="96">
        <v>259.04000000000002</v>
      </c>
      <c r="I551" s="32">
        <v>2</v>
      </c>
      <c r="J551" s="38">
        <f t="shared" si="16"/>
        <v>2</v>
      </c>
      <c r="K551" s="39" t="str">
        <f t="shared" si="17"/>
        <v>OK</v>
      </c>
      <c r="L551" s="128"/>
      <c r="M551" s="128"/>
      <c r="N551" s="128"/>
      <c r="O551" s="128"/>
      <c r="P551" s="128"/>
      <c r="Q551" s="128"/>
      <c r="R551" s="128"/>
      <c r="S551" s="128"/>
      <c r="T551" s="128"/>
      <c r="U551" s="128"/>
      <c r="V551" s="128"/>
      <c r="W551" s="128"/>
      <c r="X551" s="46"/>
      <c r="Y551" s="46"/>
      <c r="Z551" s="46"/>
      <c r="AA551" s="46"/>
      <c r="AB551" s="46"/>
      <c r="AC551" s="46"/>
      <c r="AD551" s="46"/>
      <c r="AE551" s="46"/>
      <c r="AF551" s="46"/>
      <c r="AG551" s="46"/>
      <c r="AH551" s="46"/>
      <c r="AI551" s="46"/>
      <c r="AJ551" s="46"/>
      <c r="AK551" s="46"/>
      <c r="AL551" s="46"/>
      <c r="AM551" s="46"/>
    </row>
    <row r="552" spans="1:39" ht="39.950000000000003" customHeight="1" x14ac:dyDescent="0.45">
      <c r="A552" s="140"/>
      <c r="B552" s="152"/>
      <c r="C552" s="68">
        <v>549</v>
      </c>
      <c r="D552" s="85" t="s">
        <v>1061</v>
      </c>
      <c r="E552" s="107" t="s">
        <v>1062</v>
      </c>
      <c r="F552" s="51" t="s">
        <v>35</v>
      </c>
      <c r="G552" s="52" t="s">
        <v>1027</v>
      </c>
      <c r="H552" s="96">
        <v>861.2</v>
      </c>
      <c r="I552" s="32"/>
      <c r="J552" s="38">
        <f t="shared" si="16"/>
        <v>0</v>
      </c>
      <c r="K552" s="39" t="str">
        <f t="shared" si="17"/>
        <v>OK</v>
      </c>
      <c r="L552" s="128"/>
      <c r="M552" s="128"/>
      <c r="N552" s="128"/>
      <c r="O552" s="128"/>
      <c r="P552" s="128"/>
      <c r="Q552" s="128"/>
      <c r="R552" s="128"/>
      <c r="S552" s="128"/>
      <c r="T552" s="128"/>
      <c r="U552" s="128"/>
      <c r="V552" s="128"/>
      <c r="W552" s="128"/>
      <c r="X552" s="46"/>
      <c r="Y552" s="46"/>
      <c r="Z552" s="46"/>
      <c r="AA552" s="46"/>
      <c r="AB552" s="46"/>
      <c r="AC552" s="46"/>
      <c r="AD552" s="46"/>
      <c r="AE552" s="46"/>
      <c r="AF552" s="46"/>
      <c r="AG552" s="46"/>
      <c r="AH552" s="46"/>
      <c r="AI552" s="46"/>
      <c r="AJ552" s="46"/>
      <c r="AK552" s="46"/>
      <c r="AL552" s="46"/>
      <c r="AM552" s="46"/>
    </row>
    <row r="553" spans="1:39" ht="39.950000000000003" customHeight="1" x14ac:dyDescent="0.45">
      <c r="A553" s="140"/>
      <c r="B553" s="152"/>
      <c r="C553" s="68">
        <v>550</v>
      </c>
      <c r="D553" s="78" t="s">
        <v>1196</v>
      </c>
      <c r="E553" s="110" t="s">
        <v>1063</v>
      </c>
      <c r="F553" s="52" t="s">
        <v>99</v>
      </c>
      <c r="G553" s="52" t="s">
        <v>1027</v>
      </c>
      <c r="H553" s="96">
        <v>2698.17</v>
      </c>
      <c r="I553" s="32"/>
      <c r="J553" s="38">
        <f t="shared" si="16"/>
        <v>0</v>
      </c>
      <c r="K553" s="39" t="str">
        <f t="shared" si="17"/>
        <v>OK</v>
      </c>
      <c r="L553" s="128"/>
      <c r="M553" s="128"/>
      <c r="N553" s="128"/>
      <c r="O553" s="128"/>
      <c r="P553" s="128"/>
      <c r="Q553" s="128"/>
      <c r="R553" s="128"/>
      <c r="S553" s="128"/>
      <c r="T553" s="128"/>
      <c r="U553" s="128"/>
      <c r="V553" s="128"/>
      <c r="W553" s="128"/>
      <c r="X553" s="46"/>
      <c r="Y553" s="46"/>
      <c r="Z553" s="46"/>
      <c r="AA553" s="46"/>
      <c r="AB553" s="46"/>
      <c r="AC553" s="46"/>
      <c r="AD553" s="46"/>
      <c r="AE553" s="46"/>
      <c r="AF553" s="46"/>
      <c r="AG553" s="46"/>
      <c r="AH553" s="46"/>
      <c r="AI553" s="46"/>
      <c r="AJ553" s="46"/>
      <c r="AK553" s="46"/>
      <c r="AL553" s="46"/>
      <c r="AM553" s="46"/>
    </row>
    <row r="554" spans="1:39" ht="39.950000000000003" customHeight="1" x14ac:dyDescent="0.45">
      <c r="A554" s="140"/>
      <c r="B554" s="152"/>
      <c r="C554" s="68">
        <v>551</v>
      </c>
      <c r="D554" s="78" t="s">
        <v>1064</v>
      </c>
      <c r="E554" s="107" t="s">
        <v>1065</v>
      </c>
      <c r="F554" s="51" t="s">
        <v>99</v>
      </c>
      <c r="G554" s="52" t="s">
        <v>1027</v>
      </c>
      <c r="H554" s="96">
        <v>265.95999999999998</v>
      </c>
      <c r="I554" s="32"/>
      <c r="J554" s="38">
        <f t="shared" si="16"/>
        <v>0</v>
      </c>
      <c r="K554" s="39" t="str">
        <f t="shared" si="17"/>
        <v>OK</v>
      </c>
      <c r="L554" s="128"/>
      <c r="M554" s="128"/>
      <c r="N554" s="128"/>
      <c r="O554" s="128"/>
      <c r="P554" s="128"/>
      <c r="Q554" s="128"/>
      <c r="R554" s="128"/>
      <c r="S554" s="128"/>
      <c r="T554" s="128"/>
      <c r="U554" s="128"/>
      <c r="V554" s="128"/>
      <c r="W554" s="128"/>
      <c r="X554" s="46"/>
      <c r="Y554" s="46"/>
      <c r="Z554" s="46"/>
      <c r="AA554" s="46"/>
      <c r="AB554" s="46"/>
      <c r="AC554" s="46"/>
      <c r="AD554" s="46"/>
      <c r="AE554" s="46"/>
      <c r="AF554" s="46"/>
      <c r="AG554" s="46"/>
      <c r="AH554" s="46"/>
      <c r="AI554" s="46"/>
      <c r="AJ554" s="46"/>
      <c r="AK554" s="46"/>
      <c r="AL554" s="46"/>
      <c r="AM554" s="46"/>
    </row>
    <row r="555" spans="1:39" ht="39.950000000000003" customHeight="1" x14ac:dyDescent="0.45">
      <c r="A555" s="140"/>
      <c r="B555" s="152"/>
      <c r="C555" s="67">
        <v>552</v>
      </c>
      <c r="D555" s="78" t="s">
        <v>1066</v>
      </c>
      <c r="E555" s="107" t="s">
        <v>1067</v>
      </c>
      <c r="F555" s="51" t="s">
        <v>35</v>
      </c>
      <c r="G555" s="52" t="s">
        <v>40</v>
      </c>
      <c r="H555" s="96">
        <v>78.099999999999994</v>
      </c>
      <c r="I555" s="32">
        <v>1</v>
      </c>
      <c r="J555" s="38">
        <f t="shared" si="16"/>
        <v>1</v>
      </c>
      <c r="K555" s="39" t="str">
        <f t="shared" si="17"/>
        <v>OK</v>
      </c>
      <c r="L555" s="128"/>
      <c r="M555" s="128"/>
      <c r="N555" s="128"/>
      <c r="O555" s="128"/>
      <c r="P555" s="128"/>
      <c r="Q555" s="128"/>
      <c r="R555" s="128"/>
      <c r="S555" s="128"/>
      <c r="T555" s="128"/>
      <c r="U555" s="128"/>
      <c r="V555" s="128"/>
      <c r="W555" s="128"/>
      <c r="X555" s="46"/>
      <c r="Y555" s="46"/>
      <c r="Z555" s="46"/>
      <c r="AA555" s="46"/>
      <c r="AB555" s="46"/>
      <c r="AC555" s="46"/>
      <c r="AD555" s="46"/>
      <c r="AE555" s="46"/>
      <c r="AF555" s="46"/>
      <c r="AG555" s="46"/>
      <c r="AH555" s="46"/>
      <c r="AI555" s="46"/>
      <c r="AJ555" s="46"/>
      <c r="AK555" s="46"/>
      <c r="AL555" s="46"/>
      <c r="AM555" s="46"/>
    </row>
    <row r="556" spans="1:39" ht="39.950000000000003" customHeight="1" x14ac:dyDescent="0.45">
      <c r="A556" s="140"/>
      <c r="B556" s="152"/>
      <c r="C556" s="68">
        <v>553</v>
      </c>
      <c r="D556" s="78" t="s">
        <v>1197</v>
      </c>
      <c r="E556" s="110" t="s">
        <v>1068</v>
      </c>
      <c r="F556" s="52" t="s">
        <v>99</v>
      </c>
      <c r="G556" s="52" t="s">
        <v>1027</v>
      </c>
      <c r="H556" s="96">
        <v>2643.37</v>
      </c>
      <c r="I556" s="32"/>
      <c r="J556" s="38">
        <f t="shared" si="16"/>
        <v>0</v>
      </c>
      <c r="K556" s="39" t="str">
        <f t="shared" si="17"/>
        <v>OK</v>
      </c>
      <c r="L556" s="128"/>
      <c r="M556" s="128"/>
      <c r="N556" s="128"/>
      <c r="O556" s="128"/>
      <c r="P556" s="128"/>
      <c r="Q556" s="128"/>
      <c r="R556" s="128"/>
      <c r="S556" s="128"/>
      <c r="T556" s="128"/>
      <c r="U556" s="128"/>
      <c r="V556" s="128"/>
      <c r="W556" s="128"/>
      <c r="X556" s="46"/>
      <c r="Y556" s="46"/>
      <c r="Z556" s="46"/>
      <c r="AA556" s="46"/>
      <c r="AB556" s="46"/>
      <c r="AC556" s="46"/>
      <c r="AD556" s="46"/>
      <c r="AE556" s="46"/>
      <c r="AF556" s="46"/>
      <c r="AG556" s="46"/>
      <c r="AH556" s="46"/>
      <c r="AI556" s="46"/>
      <c r="AJ556" s="46"/>
      <c r="AK556" s="46"/>
      <c r="AL556" s="46"/>
      <c r="AM556" s="46"/>
    </row>
    <row r="557" spans="1:39" ht="39.950000000000003" customHeight="1" x14ac:dyDescent="0.45">
      <c r="A557" s="140"/>
      <c r="B557" s="152"/>
      <c r="C557" s="68">
        <v>554</v>
      </c>
      <c r="D557" s="78" t="s">
        <v>456</v>
      </c>
      <c r="E557" s="110" t="s">
        <v>1069</v>
      </c>
      <c r="F557" s="52" t="s">
        <v>528</v>
      </c>
      <c r="G557" s="52" t="s">
        <v>1027</v>
      </c>
      <c r="H557" s="96">
        <v>882.49</v>
      </c>
      <c r="I557" s="32"/>
      <c r="J557" s="38">
        <f t="shared" si="16"/>
        <v>0</v>
      </c>
      <c r="K557" s="39" t="str">
        <f t="shared" si="17"/>
        <v>OK</v>
      </c>
      <c r="L557" s="128"/>
      <c r="M557" s="128"/>
      <c r="N557" s="128"/>
      <c r="O557" s="128"/>
      <c r="P557" s="128"/>
      <c r="Q557" s="128"/>
      <c r="R557" s="128"/>
      <c r="S557" s="128"/>
      <c r="T557" s="128"/>
      <c r="U557" s="128"/>
      <c r="V557" s="128"/>
      <c r="W557" s="128"/>
      <c r="X557" s="46"/>
      <c r="Y557" s="46"/>
      <c r="Z557" s="46"/>
      <c r="AA557" s="46"/>
      <c r="AB557" s="46"/>
      <c r="AC557" s="46"/>
      <c r="AD557" s="46"/>
      <c r="AE557" s="46"/>
      <c r="AF557" s="46"/>
      <c r="AG557" s="46"/>
      <c r="AH557" s="46"/>
      <c r="AI557" s="46"/>
      <c r="AJ557" s="46"/>
      <c r="AK557" s="46"/>
      <c r="AL557" s="46"/>
      <c r="AM557" s="46"/>
    </row>
    <row r="558" spans="1:39" ht="39.950000000000003" customHeight="1" x14ac:dyDescent="0.45">
      <c r="A558" s="140"/>
      <c r="B558" s="152"/>
      <c r="C558" s="68">
        <v>555</v>
      </c>
      <c r="D558" s="78" t="s">
        <v>1198</v>
      </c>
      <c r="E558" s="110" t="s">
        <v>1070</v>
      </c>
      <c r="F558" s="52" t="s">
        <v>99</v>
      </c>
      <c r="G558" s="52" t="s">
        <v>1027</v>
      </c>
      <c r="H558" s="96">
        <v>2332.63</v>
      </c>
      <c r="I558" s="32"/>
      <c r="J558" s="38">
        <f t="shared" si="16"/>
        <v>0</v>
      </c>
      <c r="K558" s="39" t="str">
        <f t="shared" si="17"/>
        <v>OK</v>
      </c>
      <c r="L558" s="128"/>
      <c r="M558" s="128"/>
      <c r="N558" s="128"/>
      <c r="O558" s="128"/>
      <c r="P558" s="128"/>
      <c r="Q558" s="128"/>
      <c r="R558" s="128"/>
      <c r="S558" s="128"/>
      <c r="T558" s="128"/>
      <c r="U558" s="128"/>
      <c r="V558" s="128"/>
      <c r="W558" s="128"/>
      <c r="X558" s="46"/>
      <c r="Y558" s="46"/>
      <c r="Z558" s="46"/>
      <c r="AA558" s="46"/>
      <c r="AB558" s="46"/>
      <c r="AC558" s="46"/>
      <c r="AD558" s="46"/>
      <c r="AE558" s="46"/>
      <c r="AF558" s="46"/>
      <c r="AG558" s="46"/>
      <c r="AH558" s="46"/>
      <c r="AI558" s="46"/>
      <c r="AJ558" s="46"/>
      <c r="AK558" s="46"/>
      <c r="AL558" s="46"/>
      <c r="AM558" s="46"/>
    </row>
    <row r="559" spans="1:39" ht="39.950000000000003" customHeight="1" x14ac:dyDescent="0.45">
      <c r="A559" s="140"/>
      <c r="B559" s="152"/>
      <c r="C559" s="68">
        <v>556</v>
      </c>
      <c r="D559" s="78" t="s">
        <v>457</v>
      </c>
      <c r="E559" s="110" t="s">
        <v>1071</v>
      </c>
      <c r="F559" s="52" t="s">
        <v>528</v>
      </c>
      <c r="G559" s="52" t="s">
        <v>1027</v>
      </c>
      <c r="H559" s="96">
        <v>1038.6600000000001</v>
      </c>
      <c r="I559" s="32"/>
      <c r="J559" s="38">
        <f t="shared" si="16"/>
        <v>0</v>
      </c>
      <c r="K559" s="39" t="str">
        <f t="shared" si="17"/>
        <v>OK</v>
      </c>
      <c r="L559" s="128"/>
      <c r="M559" s="128"/>
      <c r="N559" s="128"/>
      <c r="O559" s="128"/>
      <c r="P559" s="128"/>
      <c r="Q559" s="128"/>
      <c r="R559" s="128"/>
      <c r="S559" s="128"/>
      <c r="T559" s="128"/>
      <c r="U559" s="128"/>
      <c r="V559" s="128"/>
      <c r="W559" s="128"/>
      <c r="X559" s="46"/>
      <c r="Y559" s="46"/>
      <c r="Z559" s="46"/>
      <c r="AA559" s="46"/>
      <c r="AB559" s="46"/>
      <c r="AC559" s="46"/>
      <c r="AD559" s="46"/>
      <c r="AE559" s="46"/>
      <c r="AF559" s="46"/>
      <c r="AG559" s="46"/>
      <c r="AH559" s="46"/>
      <c r="AI559" s="46"/>
      <c r="AJ559" s="46"/>
      <c r="AK559" s="46"/>
      <c r="AL559" s="46"/>
      <c r="AM559" s="46"/>
    </row>
    <row r="560" spans="1:39" ht="39.950000000000003" customHeight="1" x14ac:dyDescent="0.45">
      <c r="A560" s="140"/>
      <c r="B560" s="152"/>
      <c r="C560" s="67">
        <v>557</v>
      </c>
      <c r="D560" s="78" t="s">
        <v>1072</v>
      </c>
      <c r="E560" s="110" t="s">
        <v>1073</v>
      </c>
      <c r="F560" s="52" t="s">
        <v>35</v>
      </c>
      <c r="G560" s="52" t="s">
        <v>1027</v>
      </c>
      <c r="H560" s="96">
        <v>397.5</v>
      </c>
      <c r="I560" s="32">
        <f>1-1</f>
        <v>0</v>
      </c>
      <c r="J560" s="38">
        <f t="shared" si="16"/>
        <v>0</v>
      </c>
      <c r="K560" s="39" t="str">
        <f t="shared" si="17"/>
        <v>OK</v>
      </c>
      <c r="L560" s="128"/>
      <c r="M560" s="128"/>
      <c r="N560" s="128"/>
      <c r="O560" s="128"/>
      <c r="P560" s="128"/>
      <c r="Q560" s="128"/>
      <c r="R560" s="128"/>
      <c r="S560" s="128"/>
      <c r="T560" s="128"/>
      <c r="U560" s="128"/>
      <c r="V560" s="128"/>
      <c r="W560" s="128"/>
      <c r="X560" s="46"/>
      <c r="Y560" s="46"/>
      <c r="Z560" s="46"/>
      <c r="AA560" s="46"/>
      <c r="AB560" s="46"/>
      <c r="AC560" s="46"/>
      <c r="AD560" s="46"/>
      <c r="AE560" s="46"/>
      <c r="AF560" s="46"/>
      <c r="AG560" s="46"/>
      <c r="AH560" s="46"/>
      <c r="AI560" s="46"/>
      <c r="AJ560" s="46"/>
      <c r="AK560" s="46"/>
      <c r="AL560" s="46"/>
      <c r="AM560" s="46"/>
    </row>
    <row r="561" spans="1:39" ht="39.950000000000003" customHeight="1" x14ac:dyDescent="0.45">
      <c r="A561" s="140"/>
      <c r="B561" s="152"/>
      <c r="C561" s="68">
        <v>558</v>
      </c>
      <c r="D561" s="85" t="s">
        <v>1074</v>
      </c>
      <c r="E561" s="107" t="s">
        <v>1075</v>
      </c>
      <c r="F561" s="51" t="s">
        <v>228</v>
      </c>
      <c r="G561" s="52" t="s">
        <v>1027</v>
      </c>
      <c r="H561" s="96">
        <v>3272.78</v>
      </c>
      <c r="I561" s="32"/>
      <c r="J561" s="38">
        <f t="shared" si="16"/>
        <v>0</v>
      </c>
      <c r="K561" s="39" t="str">
        <f t="shared" si="17"/>
        <v>OK</v>
      </c>
      <c r="L561" s="98"/>
      <c r="M561" s="98"/>
      <c r="N561" s="98"/>
      <c r="O561" s="98"/>
      <c r="P561" s="99"/>
      <c r="Q561" s="99"/>
      <c r="R561" s="99"/>
      <c r="S561" s="99"/>
      <c r="T561" s="99"/>
      <c r="U561" s="99"/>
      <c r="V561" s="99"/>
      <c r="W561" s="57"/>
      <c r="X561" s="46"/>
      <c r="Y561" s="46"/>
      <c r="Z561" s="46"/>
      <c r="AA561" s="46"/>
      <c r="AB561" s="46"/>
      <c r="AC561" s="46"/>
      <c r="AD561" s="46"/>
      <c r="AE561" s="46"/>
      <c r="AF561" s="46"/>
      <c r="AG561" s="46"/>
      <c r="AH561" s="46"/>
      <c r="AI561" s="46"/>
      <c r="AJ561" s="46"/>
      <c r="AK561" s="46"/>
      <c r="AL561" s="46"/>
      <c r="AM561" s="46"/>
    </row>
    <row r="562" spans="1:39" ht="39.950000000000003" customHeight="1" x14ac:dyDescent="0.45">
      <c r="A562" s="140"/>
      <c r="B562" s="152"/>
      <c r="C562" s="68">
        <v>559</v>
      </c>
      <c r="D562" s="78" t="s">
        <v>1199</v>
      </c>
      <c r="E562" s="110" t="s">
        <v>1056</v>
      </c>
      <c r="F562" s="52" t="s">
        <v>99</v>
      </c>
      <c r="G562" s="52" t="s">
        <v>1027</v>
      </c>
      <c r="H562" s="96">
        <v>420.69</v>
      </c>
      <c r="I562" s="32"/>
      <c r="J562" s="38">
        <f t="shared" si="16"/>
        <v>0</v>
      </c>
      <c r="K562" s="39" t="str">
        <f t="shared" si="17"/>
        <v>OK</v>
      </c>
      <c r="L562" s="57"/>
      <c r="M562" s="57"/>
      <c r="N562" s="57"/>
      <c r="O562" s="57"/>
      <c r="P562" s="57"/>
      <c r="Q562" s="57"/>
      <c r="R562" s="57"/>
      <c r="S562" s="57"/>
      <c r="T562" s="57"/>
      <c r="U562" s="57"/>
      <c r="V562" s="57"/>
      <c r="W562" s="57"/>
      <c r="X562" s="46"/>
      <c r="Y562" s="46"/>
      <c r="Z562" s="46"/>
      <c r="AA562" s="46"/>
      <c r="AB562" s="46"/>
      <c r="AC562" s="46"/>
      <c r="AD562" s="46"/>
      <c r="AE562" s="46"/>
      <c r="AF562" s="46"/>
      <c r="AG562" s="46"/>
      <c r="AH562" s="46"/>
      <c r="AI562" s="46"/>
      <c r="AJ562" s="46"/>
      <c r="AK562" s="46"/>
      <c r="AL562" s="46"/>
      <c r="AM562" s="46"/>
    </row>
    <row r="563" spans="1:39" ht="39.950000000000003" customHeight="1" x14ac:dyDescent="0.45">
      <c r="A563" s="140"/>
      <c r="B563" s="152"/>
      <c r="C563" s="68">
        <v>560</v>
      </c>
      <c r="D563" s="78" t="s">
        <v>1200</v>
      </c>
      <c r="E563" s="110" t="s">
        <v>1076</v>
      </c>
      <c r="F563" s="52" t="s">
        <v>99</v>
      </c>
      <c r="G563" s="52" t="s">
        <v>1027</v>
      </c>
      <c r="H563" s="96">
        <v>1848.19</v>
      </c>
      <c r="I563" s="32"/>
      <c r="J563" s="38">
        <f t="shared" si="16"/>
        <v>0</v>
      </c>
      <c r="K563" s="39" t="str">
        <f t="shared" si="17"/>
        <v>OK</v>
      </c>
      <c r="L563" s="57"/>
      <c r="M563" s="57"/>
      <c r="N563" s="57"/>
      <c r="O563" s="57"/>
      <c r="P563" s="57"/>
      <c r="Q563" s="57"/>
      <c r="R563" s="57"/>
      <c r="S563" s="57"/>
      <c r="T563" s="57"/>
      <c r="U563" s="57"/>
      <c r="V563" s="57"/>
      <c r="W563" s="57"/>
      <c r="X563" s="46"/>
      <c r="Y563" s="46"/>
      <c r="Z563" s="46"/>
      <c r="AA563" s="46"/>
      <c r="AB563" s="46"/>
      <c r="AC563" s="46"/>
      <c r="AD563" s="46"/>
      <c r="AE563" s="46"/>
      <c r="AF563" s="46"/>
      <c r="AG563" s="46"/>
      <c r="AH563" s="46"/>
      <c r="AI563" s="46"/>
      <c r="AJ563" s="46"/>
      <c r="AK563" s="46"/>
      <c r="AL563" s="46"/>
      <c r="AM563" s="46"/>
    </row>
    <row r="564" spans="1:39" ht="39.950000000000003" customHeight="1" x14ac:dyDescent="0.45">
      <c r="A564" s="140"/>
      <c r="B564" s="152"/>
      <c r="C564" s="68">
        <v>561</v>
      </c>
      <c r="D564" s="85" t="s">
        <v>1077</v>
      </c>
      <c r="E564" s="107" t="s">
        <v>1076</v>
      </c>
      <c r="F564" s="51" t="s">
        <v>228</v>
      </c>
      <c r="G564" s="52" t="s">
        <v>1027</v>
      </c>
      <c r="H564" s="96">
        <v>1403.45</v>
      </c>
      <c r="I564" s="32"/>
      <c r="J564" s="38">
        <f t="shared" si="16"/>
        <v>0</v>
      </c>
      <c r="K564" s="39" t="str">
        <f t="shared" si="17"/>
        <v>OK</v>
      </c>
      <c r="L564" s="57"/>
      <c r="M564" s="57"/>
      <c r="N564" s="57"/>
      <c r="O564" s="57"/>
      <c r="P564" s="57"/>
      <c r="Q564" s="57"/>
      <c r="R564" s="57"/>
      <c r="S564" s="57"/>
      <c r="T564" s="57"/>
      <c r="U564" s="57"/>
      <c r="V564" s="57"/>
      <c r="W564" s="57"/>
      <c r="X564" s="46"/>
      <c r="Y564" s="46"/>
      <c r="Z564" s="46"/>
      <c r="AA564" s="46"/>
      <c r="AB564" s="46"/>
      <c r="AC564" s="46"/>
      <c r="AD564" s="46"/>
      <c r="AE564" s="46"/>
      <c r="AF564" s="46"/>
      <c r="AG564" s="46"/>
      <c r="AH564" s="46"/>
      <c r="AI564" s="46"/>
      <c r="AJ564" s="46"/>
      <c r="AK564" s="46"/>
      <c r="AL564" s="46"/>
      <c r="AM564" s="46"/>
    </row>
    <row r="565" spans="1:39" ht="39.950000000000003" customHeight="1" x14ac:dyDescent="0.45">
      <c r="A565" s="141"/>
      <c r="B565" s="153"/>
      <c r="C565" s="67">
        <v>562</v>
      </c>
      <c r="D565" s="83" t="s">
        <v>503</v>
      </c>
      <c r="E565" s="107" t="s">
        <v>1078</v>
      </c>
      <c r="F565" s="51" t="s">
        <v>228</v>
      </c>
      <c r="G565" s="52" t="s">
        <v>368</v>
      </c>
      <c r="H565" s="95">
        <v>841.81</v>
      </c>
      <c r="I565" s="32">
        <v>2</v>
      </c>
      <c r="J565" s="38">
        <f t="shared" si="16"/>
        <v>2</v>
      </c>
      <c r="K565" s="39" t="str">
        <f t="shared" si="17"/>
        <v>OK</v>
      </c>
      <c r="L565" s="57"/>
      <c r="M565" s="57"/>
      <c r="N565" s="57"/>
      <c r="O565" s="57"/>
      <c r="P565" s="57"/>
      <c r="Q565" s="57"/>
      <c r="R565" s="57"/>
      <c r="S565" s="57"/>
      <c r="T565" s="57"/>
      <c r="U565" s="57"/>
      <c r="V565" s="57"/>
      <c r="W565" s="57"/>
      <c r="X565" s="46"/>
      <c r="Y565" s="46"/>
      <c r="Z565" s="46"/>
      <c r="AA565" s="46"/>
      <c r="AB565" s="46"/>
      <c r="AC565" s="46"/>
      <c r="AD565" s="46"/>
      <c r="AE565" s="46"/>
      <c r="AF565" s="46"/>
      <c r="AG565" s="46"/>
      <c r="AH565" s="46"/>
      <c r="AI565" s="46"/>
      <c r="AJ565" s="46"/>
      <c r="AK565" s="46"/>
      <c r="AL565" s="46"/>
      <c r="AM565" s="46"/>
    </row>
    <row r="566" spans="1:39" ht="39.950000000000003" customHeight="1" x14ac:dyDescent="0.45">
      <c r="A566" s="154">
        <v>9</v>
      </c>
      <c r="B566" s="159" t="s">
        <v>740</v>
      </c>
      <c r="C566" s="66">
        <v>563</v>
      </c>
      <c r="D566" s="75" t="s">
        <v>376</v>
      </c>
      <c r="E566" s="104" t="s">
        <v>1079</v>
      </c>
      <c r="F566" s="49" t="s">
        <v>377</v>
      </c>
      <c r="G566" s="49" t="s">
        <v>40</v>
      </c>
      <c r="H566" s="94">
        <v>2.9</v>
      </c>
      <c r="I566" s="32">
        <v>3</v>
      </c>
      <c r="J566" s="38">
        <f t="shared" si="16"/>
        <v>3</v>
      </c>
      <c r="K566" s="39" t="str">
        <f t="shared" si="17"/>
        <v>OK</v>
      </c>
      <c r="L566" s="57"/>
      <c r="M566" s="57"/>
      <c r="N566" s="57"/>
      <c r="O566" s="57"/>
      <c r="P566" s="57"/>
      <c r="Q566" s="57"/>
      <c r="R566" s="57"/>
      <c r="S566" s="57"/>
      <c r="T566" s="57"/>
      <c r="U566" s="57"/>
      <c r="V566" s="57"/>
      <c r="W566" s="57"/>
      <c r="X566" s="46"/>
      <c r="Y566" s="46"/>
      <c r="Z566" s="46"/>
      <c r="AA566" s="46"/>
      <c r="AB566" s="46"/>
      <c r="AC566" s="46"/>
      <c r="AD566" s="46"/>
      <c r="AE566" s="46"/>
      <c r="AF566" s="46"/>
      <c r="AG566" s="46"/>
      <c r="AH566" s="46"/>
      <c r="AI566" s="46"/>
      <c r="AJ566" s="46"/>
      <c r="AK566" s="46"/>
      <c r="AL566" s="46"/>
      <c r="AM566" s="46"/>
    </row>
    <row r="567" spans="1:39" ht="39.950000000000003" customHeight="1" x14ac:dyDescent="0.45">
      <c r="A567" s="155"/>
      <c r="B567" s="157"/>
      <c r="C567" s="66">
        <v>564</v>
      </c>
      <c r="D567" s="75" t="s">
        <v>378</v>
      </c>
      <c r="E567" s="104" t="s">
        <v>1080</v>
      </c>
      <c r="F567" s="49" t="s">
        <v>35</v>
      </c>
      <c r="G567" s="49" t="s">
        <v>40</v>
      </c>
      <c r="H567" s="94">
        <v>18.46</v>
      </c>
      <c r="I567" s="32">
        <v>2</v>
      </c>
      <c r="J567" s="38">
        <f t="shared" si="16"/>
        <v>2</v>
      </c>
      <c r="K567" s="39" t="str">
        <f t="shared" si="17"/>
        <v>OK</v>
      </c>
      <c r="L567" s="57"/>
      <c r="M567" s="57"/>
      <c r="N567" s="57"/>
      <c r="O567" s="57"/>
      <c r="P567" s="57"/>
      <c r="Q567" s="57"/>
      <c r="R567" s="57"/>
      <c r="S567" s="57"/>
      <c r="T567" s="57"/>
      <c r="U567" s="57"/>
      <c r="V567" s="57"/>
      <c r="W567" s="57"/>
      <c r="X567" s="46"/>
      <c r="Y567" s="46"/>
      <c r="Z567" s="46"/>
      <c r="AA567" s="46"/>
      <c r="AB567" s="46"/>
      <c r="AC567" s="46"/>
      <c r="AD567" s="46"/>
      <c r="AE567" s="46"/>
      <c r="AF567" s="46"/>
      <c r="AG567" s="46"/>
      <c r="AH567" s="46"/>
      <c r="AI567" s="46"/>
      <c r="AJ567" s="46"/>
      <c r="AK567" s="46"/>
      <c r="AL567" s="46"/>
      <c r="AM567" s="46"/>
    </row>
    <row r="568" spans="1:39" ht="39.950000000000003" customHeight="1" x14ac:dyDescent="0.45">
      <c r="A568" s="155"/>
      <c r="B568" s="157"/>
      <c r="C568" s="66">
        <v>565</v>
      </c>
      <c r="D568" s="75" t="s">
        <v>379</v>
      </c>
      <c r="E568" s="104" t="s">
        <v>1081</v>
      </c>
      <c r="F568" s="49" t="s">
        <v>35</v>
      </c>
      <c r="G568" s="49" t="s">
        <v>40</v>
      </c>
      <c r="H568" s="94">
        <v>8.66</v>
      </c>
      <c r="I568" s="32">
        <v>36</v>
      </c>
      <c r="J568" s="38">
        <f t="shared" si="16"/>
        <v>31</v>
      </c>
      <c r="K568" s="39" t="str">
        <f t="shared" si="17"/>
        <v>OK</v>
      </c>
      <c r="L568" s="57"/>
      <c r="M568" s="57"/>
      <c r="N568" s="57"/>
      <c r="O568" s="57"/>
      <c r="P568" s="57"/>
      <c r="Q568" s="57"/>
      <c r="R568" s="57"/>
      <c r="S568" s="57"/>
      <c r="T568" s="57"/>
      <c r="U568" s="57"/>
      <c r="V568" s="57"/>
      <c r="W568" s="57"/>
      <c r="X568" s="46"/>
      <c r="Y568" s="46"/>
      <c r="Z568" s="46"/>
      <c r="AA568" s="46"/>
      <c r="AB568" s="46"/>
      <c r="AC568" s="46"/>
      <c r="AD568" s="46"/>
      <c r="AE568" s="46"/>
      <c r="AF568" s="46"/>
      <c r="AG568" s="46"/>
      <c r="AH568" s="46"/>
      <c r="AI568" s="46"/>
      <c r="AJ568" s="46"/>
      <c r="AK568" s="132">
        <v>5</v>
      </c>
      <c r="AL568" s="46"/>
      <c r="AM568" s="46"/>
    </row>
    <row r="569" spans="1:39" ht="39.950000000000003" customHeight="1" x14ac:dyDescent="0.45">
      <c r="A569" s="155"/>
      <c r="B569" s="157"/>
      <c r="C569" s="66">
        <v>566</v>
      </c>
      <c r="D569" s="75" t="s">
        <v>380</v>
      </c>
      <c r="E569" s="104" t="s">
        <v>1082</v>
      </c>
      <c r="F569" s="49" t="s">
        <v>35</v>
      </c>
      <c r="G569" s="49" t="s">
        <v>40</v>
      </c>
      <c r="H569" s="94">
        <v>11.38</v>
      </c>
      <c r="I569" s="32">
        <v>10</v>
      </c>
      <c r="J569" s="38">
        <f t="shared" si="16"/>
        <v>7</v>
      </c>
      <c r="K569" s="39" t="str">
        <f t="shared" si="17"/>
        <v>OK</v>
      </c>
      <c r="L569" s="57"/>
      <c r="M569" s="57"/>
      <c r="N569" s="57"/>
      <c r="O569" s="57"/>
      <c r="P569" s="133">
        <v>2</v>
      </c>
      <c r="Q569" s="57"/>
      <c r="R569" s="57"/>
      <c r="S569" s="57"/>
      <c r="T569" s="57"/>
      <c r="U569" s="57"/>
      <c r="V569" s="57"/>
      <c r="W569" s="57"/>
      <c r="X569" s="46"/>
      <c r="Y569" s="46"/>
      <c r="Z569" s="46"/>
      <c r="AA569" s="46"/>
      <c r="AB569" s="46"/>
      <c r="AC569" s="46"/>
      <c r="AD569" s="46"/>
      <c r="AE569" s="46"/>
      <c r="AF569" s="46"/>
      <c r="AG569" s="46"/>
      <c r="AH569" s="46"/>
      <c r="AI569" s="46"/>
      <c r="AJ569" s="46"/>
      <c r="AK569" s="132">
        <v>1</v>
      </c>
      <c r="AL569" s="46"/>
      <c r="AM569" s="46"/>
    </row>
    <row r="570" spans="1:39" ht="39.950000000000003" customHeight="1" x14ac:dyDescent="0.45">
      <c r="A570" s="155"/>
      <c r="B570" s="157"/>
      <c r="C570" s="66">
        <v>567</v>
      </c>
      <c r="D570" s="75" t="s">
        <v>381</v>
      </c>
      <c r="E570" s="104" t="s">
        <v>1083</v>
      </c>
      <c r="F570" s="49" t="s">
        <v>35</v>
      </c>
      <c r="G570" s="49" t="s">
        <v>40</v>
      </c>
      <c r="H570" s="94">
        <v>13.56</v>
      </c>
      <c r="I570" s="32">
        <v>2</v>
      </c>
      <c r="J570" s="38">
        <f t="shared" si="16"/>
        <v>0</v>
      </c>
      <c r="K570" s="39" t="str">
        <f t="shared" si="17"/>
        <v>OK</v>
      </c>
      <c r="L570" s="57"/>
      <c r="M570" s="57"/>
      <c r="N570" s="57"/>
      <c r="O570" s="57"/>
      <c r="P570" s="57"/>
      <c r="Q570" s="57"/>
      <c r="R570" s="57"/>
      <c r="S570" s="57"/>
      <c r="T570" s="57"/>
      <c r="U570" s="57"/>
      <c r="V570" s="57"/>
      <c r="W570" s="57"/>
      <c r="X570" s="46"/>
      <c r="Y570" s="46"/>
      <c r="Z570" s="46"/>
      <c r="AA570" s="46"/>
      <c r="AB570" s="46"/>
      <c r="AC570" s="46"/>
      <c r="AD570" s="46"/>
      <c r="AE570" s="46"/>
      <c r="AF570" s="46"/>
      <c r="AG570" s="46"/>
      <c r="AH570" s="46"/>
      <c r="AI570" s="46"/>
      <c r="AJ570" s="46"/>
      <c r="AK570" s="132">
        <v>2</v>
      </c>
      <c r="AL570" s="46"/>
      <c r="AM570" s="46"/>
    </row>
    <row r="571" spans="1:39" ht="39.950000000000003" customHeight="1" x14ac:dyDescent="0.45">
      <c r="A571" s="155"/>
      <c r="B571" s="157"/>
      <c r="C571" s="63">
        <v>568</v>
      </c>
      <c r="D571" s="75" t="s">
        <v>382</v>
      </c>
      <c r="E571" s="104" t="s">
        <v>1084</v>
      </c>
      <c r="F571" s="49" t="s">
        <v>383</v>
      </c>
      <c r="G571" s="49" t="s">
        <v>384</v>
      </c>
      <c r="H571" s="94">
        <v>38.590000000000003</v>
      </c>
      <c r="I571" s="32">
        <v>1</v>
      </c>
      <c r="J571" s="38">
        <f t="shared" si="16"/>
        <v>0</v>
      </c>
      <c r="K571" s="39" t="str">
        <f t="shared" si="17"/>
        <v>OK</v>
      </c>
      <c r="L571" s="57"/>
      <c r="M571" s="57"/>
      <c r="N571" s="57"/>
      <c r="O571" s="57"/>
      <c r="P571" s="57"/>
      <c r="Q571" s="57"/>
      <c r="R571" s="57"/>
      <c r="S571" s="57"/>
      <c r="T571" s="57"/>
      <c r="U571" s="57"/>
      <c r="V571" s="57"/>
      <c r="W571" s="57"/>
      <c r="X571" s="46"/>
      <c r="Y571" s="46"/>
      <c r="Z571" s="46"/>
      <c r="AA571" s="46"/>
      <c r="AB571" s="46"/>
      <c r="AC571" s="46"/>
      <c r="AD571" s="46"/>
      <c r="AE571" s="46"/>
      <c r="AF571" s="46"/>
      <c r="AG571" s="46"/>
      <c r="AH571" s="46"/>
      <c r="AI571" s="46"/>
      <c r="AJ571" s="46"/>
      <c r="AK571" s="132">
        <v>1</v>
      </c>
      <c r="AL571" s="46"/>
      <c r="AM571" s="46"/>
    </row>
    <row r="572" spans="1:39" ht="39.950000000000003" customHeight="1" x14ac:dyDescent="0.45">
      <c r="A572" s="155"/>
      <c r="B572" s="157"/>
      <c r="C572" s="66">
        <v>569</v>
      </c>
      <c r="D572" s="75" t="s">
        <v>385</v>
      </c>
      <c r="E572" s="104" t="s">
        <v>1085</v>
      </c>
      <c r="F572" s="49" t="s">
        <v>35</v>
      </c>
      <c r="G572" s="49" t="s">
        <v>40</v>
      </c>
      <c r="H572" s="94">
        <v>19.7</v>
      </c>
      <c r="I572" s="32">
        <v>30</v>
      </c>
      <c r="J572" s="38">
        <f t="shared" si="16"/>
        <v>18</v>
      </c>
      <c r="K572" s="39" t="str">
        <f t="shared" si="17"/>
        <v>OK</v>
      </c>
      <c r="L572" s="57"/>
      <c r="M572" s="57"/>
      <c r="N572" s="57"/>
      <c r="O572" s="57"/>
      <c r="P572" s="133">
        <v>10</v>
      </c>
      <c r="Q572" s="57"/>
      <c r="R572" s="57"/>
      <c r="S572" s="57"/>
      <c r="T572" s="57"/>
      <c r="U572" s="57"/>
      <c r="V572" s="57"/>
      <c r="W572" s="57"/>
      <c r="X572" s="46"/>
      <c r="Y572" s="46"/>
      <c r="Z572" s="46"/>
      <c r="AA572" s="46"/>
      <c r="AB572" s="46"/>
      <c r="AC572" s="46"/>
      <c r="AD572" s="46"/>
      <c r="AE572" s="46"/>
      <c r="AF572" s="46"/>
      <c r="AG572" s="46"/>
      <c r="AH572" s="46"/>
      <c r="AI572" s="46"/>
      <c r="AJ572" s="46"/>
      <c r="AK572" s="132">
        <v>2</v>
      </c>
      <c r="AL572" s="46"/>
      <c r="AM572" s="46"/>
    </row>
    <row r="573" spans="1:39" ht="39.950000000000003" customHeight="1" x14ac:dyDescent="0.45">
      <c r="A573" s="155"/>
      <c r="B573" s="157"/>
      <c r="C573" s="63">
        <v>570</v>
      </c>
      <c r="D573" s="75" t="s">
        <v>386</v>
      </c>
      <c r="E573" s="104" t="s">
        <v>1086</v>
      </c>
      <c r="F573" s="49" t="s">
        <v>232</v>
      </c>
      <c r="G573" s="49" t="s">
        <v>40</v>
      </c>
      <c r="H573" s="94">
        <v>12.8</v>
      </c>
      <c r="I573" s="32">
        <v>20</v>
      </c>
      <c r="J573" s="38">
        <f t="shared" si="16"/>
        <v>20</v>
      </c>
      <c r="K573" s="39" t="str">
        <f t="shared" si="17"/>
        <v>OK</v>
      </c>
      <c r="L573" s="57"/>
      <c r="M573" s="57"/>
      <c r="N573" s="57"/>
      <c r="O573" s="57"/>
      <c r="P573" s="57"/>
      <c r="Q573" s="57"/>
      <c r="R573" s="57"/>
      <c r="S573" s="57"/>
      <c r="T573" s="57"/>
      <c r="U573" s="57"/>
      <c r="V573" s="57"/>
      <c r="W573" s="57"/>
      <c r="X573" s="46"/>
      <c r="Y573" s="46"/>
      <c r="Z573" s="46"/>
      <c r="AA573" s="46"/>
      <c r="AB573" s="46"/>
      <c r="AC573" s="46"/>
      <c r="AD573" s="46"/>
      <c r="AE573" s="46"/>
      <c r="AF573" s="46"/>
      <c r="AG573" s="46"/>
      <c r="AH573" s="46"/>
      <c r="AI573" s="46"/>
      <c r="AJ573" s="46"/>
      <c r="AK573" s="46"/>
      <c r="AL573" s="46"/>
      <c r="AM573" s="46"/>
    </row>
    <row r="574" spans="1:39" ht="39.950000000000003" customHeight="1" x14ac:dyDescent="0.45">
      <c r="A574" s="155"/>
      <c r="B574" s="157"/>
      <c r="C574" s="63">
        <v>571</v>
      </c>
      <c r="D574" s="75" t="s">
        <v>1087</v>
      </c>
      <c r="E574" s="104" t="s">
        <v>1088</v>
      </c>
      <c r="F574" s="49" t="s">
        <v>4</v>
      </c>
      <c r="G574" s="50" t="s">
        <v>384</v>
      </c>
      <c r="H574" s="93">
        <v>9.75</v>
      </c>
      <c r="I574" s="32"/>
      <c r="J574" s="38">
        <f t="shared" si="16"/>
        <v>0</v>
      </c>
      <c r="K574" s="39" t="str">
        <f t="shared" si="17"/>
        <v>OK</v>
      </c>
      <c r="L574" s="57"/>
      <c r="M574" s="57"/>
      <c r="N574" s="57"/>
      <c r="O574" s="57"/>
      <c r="P574" s="57"/>
      <c r="Q574" s="57"/>
      <c r="R574" s="57"/>
      <c r="S574" s="57"/>
      <c r="T574" s="57"/>
      <c r="U574" s="57"/>
      <c r="V574" s="57"/>
      <c r="W574" s="57"/>
      <c r="X574" s="46"/>
      <c r="Y574" s="46"/>
      <c r="Z574" s="46"/>
      <c r="AA574" s="46"/>
      <c r="AB574" s="46"/>
      <c r="AC574" s="46"/>
      <c r="AD574" s="46"/>
      <c r="AE574" s="46"/>
      <c r="AF574" s="46"/>
      <c r="AG574" s="46"/>
      <c r="AH574" s="46"/>
      <c r="AI574" s="46"/>
      <c r="AJ574" s="46"/>
      <c r="AK574" s="46"/>
      <c r="AL574" s="46"/>
      <c r="AM574" s="46"/>
    </row>
    <row r="575" spans="1:39" ht="39.950000000000003" customHeight="1" x14ac:dyDescent="0.45">
      <c r="A575" s="155"/>
      <c r="B575" s="157"/>
      <c r="C575" s="66">
        <v>572</v>
      </c>
      <c r="D575" s="75" t="s">
        <v>1089</v>
      </c>
      <c r="E575" s="104" t="s">
        <v>1090</v>
      </c>
      <c r="F575" s="50" t="s">
        <v>35</v>
      </c>
      <c r="G575" s="50" t="s">
        <v>1027</v>
      </c>
      <c r="H575" s="93">
        <v>999.99</v>
      </c>
      <c r="I575" s="32">
        <v>1</v>
      </c>
      <c r="J575" s="38">
        <f t="shared" si="16"/>
        <v>0</v>
      </c>
      <c r="K575" s="39" t="str">
        <f t="shared" si="17"/>
        <v>OK</v>
      </c>
      <c r="L575" s="57"/>
      <c r="M575" s="57"/>
      <c r="N575" s="57"/>
      <c r="O575" s="57"/>
      <c r="P575" s="133">
        <v>1</v>
      </c>
      <c r="Q575" s="57"/>
      <c r="R575" s="57"/>
      <c r="S575" s="57"/>
      <c r="T575" s="57"/>
      <c r="U575" s="57"/>
      <c r="V575" s="57"/>
      <c r="W575" s="57"/>
      <c r="X575" s="46"/>
      <c r="Y575" s="46"/>
      <c r="Z575" s="46"/>
      <c r="AA575" s="46"/>
      <c r="AB575" s="46"/>
      <c r="AC575" s="46"/>
      <c r="AD575" s="46"/>
      <c r="AE575" s="46"/>
      <c r="AF575" s="46"/>
      <c r="AG575" s="46"/>
      <c r="AH575" s="46"/>
      <c r="AI575" s="46"/>
      <c r="AJ575" s="46"/>
      <c r="AK575" s="46"/>
      <c r="AL575" s="46"/>
      <c r="AM575" s="46"/>
    </row>
    <row r="576" spans="1:39" ht="39.950000000000003" customHeight="1" x14ac:dyDescent="0.45">
      <c r="A576" s="155"/>
      <c r="B576" s="157"/>
      <c r="C576" s="63">
        <v>573</v>
      </c>
      <c r="D576" s="76" t="s">
        <v>1091</v>
      </c>
      <c r="E576" s="105" t="s">
        <v>1084</v>
      </c>
      <c r="F576" s="49" t="s">
        <v>35</v>
      </c>
      <c r="G576" s="50" t="s">
        <v>384</v>
      </c>
      <c r="H576" s="93">
        <v>34.049999999999997</v>
      </c>
      <c r="I576" s="32"/>
      <c r="J576" s="38">
        <f t="shared" si="16"/>
        <v>0</v>
      </c>
      <c r="K576" s="39" t="str">
        <f t="shared" si="17"/>
        <v>OK</v>
      </c>
      <c r="L576" s="57"/>
      <c r="M576" s="57"/>
      <c r="N576" s="57"/>
      <c r="O576" s="57"/>
      <c r="P576" s="57"/>
      <c r="Q576" s="57"/>
      <c r="R576" s="57"/>
      <c r="S576" s="57"/>
      <c r="T576" s="57"/>
      <c r="U576" s="57"/>
      <c r="V576" s="57"/>
      <c r="W576" s="57"/>
      <c r="X576" s="46"/>
      <c r="Y576" s="46"/>
      <c r="Z576" s="46"/>
      <c r="AA576" s="46"/>
      <c r="AB576" s="46"/>
      <c r="AC576" s="46"/>
      <c r="AD576" s="46"/>
      <c r="AE576" s="46"/>
      <c r="AF576" s="46"/>
      <c r="AG576" s="46"/>
      <c r="AH576" s="46"/>
      <c r="AI576" s="46"/>
      <c r="AJ576" s="46"/>
      <c r="AK576" s="46"/>
      <c r="AL576" s="46"/>
      <c r="AM576" s="46"/>
    </row>
    <row r="577" spans="1:39" ht="39.950000000000003" customHeight="1" x14ac:dyDescent="0.45">
      <c r="A577" s="155"/>
      <c r="B577" s="157"/>
      <c r="C577" s="63">
        <v>574</v>
      </c>
      <c r="D577" s="89" t="s">
        <v>1092</v>
      </c>
      <c r="E577" s="116" t="s">
        <v>1093</v>
      </c>
      <c r="F577" s="50" t="s">
        <v>1094</v>
      </c>
      <c r="G577" s="50" t="s">
        <v>40</v>
      </c>
      <c r="H577" s="93">
        <v>12.9</v>
      </c>
      <c r="I577" s="32"/>
      <c r="J577" s="38">
        <f t="shared" si="16"/>
        <v>0</v>
      </c>
      <c r="K577" s="39" t="str">
        <f t="shared" si="17"/>
        <v>OK</v>
      </c>
      <c r="L577" s="57"/>
      <c r="M577" s="57"/>
      <c r="N577" s="57"/>
      <c r="O577" s="57"/>
      <c r="P577" s="57"/>
      <c r="Q577" s="57"/>
      <c r="R577" s="57"/>
      <c r="S577" s="57"/>
      <c r="T577" s="57"/>
      <c r="U577" s="57"/>
      <c r="V577" s="57"/>
      <c r="W577" s="57"/>
      <c r="X577" s="46"/>
      <c r="Y577" s="46"/>
      <c r="Z577" s="46"/>
      <c r="AA577" s="46"/>
      <c r="AB577" s="46"/>
      <c r="AC577" s="46"/>
      <c r="AD577" s="46"/>
      <c r="AE577" s="46"/>
      <c r="AF577" s="46"/>
      <c r="AG577" s="46"/>
      <c r="AH577" s="46"/>
      <c r="AI577" s="46"/>
      <c r="AJ577" s="46"/>
      <c r="AK577" s="46"/>
      <c r="AL577" s="46"/>
      <c r="AM577" s="46"/>
    </row>
    <row r="578" spans="1:39" ht="39.950000000000003" customHeight="1" x14ac:dyDescent="0.45">
      <c r="A578" s="155"/>
      <c r="B578" s="157"/>
      <c r="C578" s="63">
        <v>575</v>
      </c>
      <c r="D578" s="75" t="s">
        <v>1095</v>
      </c>
      <c r="E578" s="104" t="s">
        <v>1088</v>
      </c>
      <c r="F578" s="50" t="s">
        <v>228</v>
      </c>
      <c r="G578" s="50" t="s">
        <v>384</v>
      </c>
      <c r="H578" s="93">
        <v>38.33</v>
      </c>
      <c r="I578" s="32"/>
      <c r="J578" s="38">
        <f t="shared" si="16"/>
        <v>0</v>
      </c>
      <c r="K578" s="39" t="str">
        <f t="shared" si="17"/>
        <v>OK</v>
      </c>
      <c r="L578" s="57"/>
      <c r="M578" s="57"/>
      <c r="N578" s="57"/>
      <c r="O578" s="57"/>
      <c r="P578" s="57"/>
      <c r="Q578" s="57"/>
      <c r="R578" s="57"/>
      <c r="S578" s="57"/>
      <c r="T578" s="57"/>
      <c r="U578" s="57"/>
      <c r="V578" s="57"/>
      <c r="W578" s="57"/>
      <c r="X578" s="46"/>
      <c r="Y578" s="46"/>
      <c r="Z578" s="46"/>
      <c r="AA578" s="46"/>
      <c r="AB578" s="46"/>
      <c r="AC578" s="46"/>
      <c r="AD578" s="46"/>
      <c r="AE578" s="46"/>
      <c r="AF578" s="46"/>
      <c r="AG578" s="46"/>
      <c r="AH578" s="46"/>
      <c r="AI578" s="46"/>
      <c r="AJ578" s="46"/>
      <c r="AK578" s="46"/>
      <c r="AL578" s="46"/>
      <c r="AM578" s="46"/>
    </row>
    <row r="579" spans="1:39" ht="39.950000000000003" customHeight="1" x14ac:dyDescent="0.45">
      <c r="A579" s="155"/>
      <c r="B579" s="157"/>
      <c r="C579" s="63">
        <v>576</v>
      </c>
      <c r="D579" s="76" t="s">
        <v>1096</v>
      </c>
      <c r="E579" s="105" t="s">
        <v>1088</v>
      </c>
      <c r="F579" s="49" t="s">
        <v>228</v>
      </c>
      <c r="G579" s="50" t="s">
        <v>384</v>
      </c>
      <c r="H579" s="93">
        <v>46.03</v>
      </c>
      <c r="I579" s="32"/>
      <c r="J579" s="38">
        <f t="shared" si="16"/>
        <v>0</v>
      </c>
      <c r="K579" s="39" t="str">
        <f t="shared" si="17"/>
        <v>OK</v>
      </c>
      <c r="L579" s="57"/>
      <c r="M579" s="57"/>
      <c r="N579" s="57"/>
      <c r="O579" s="57"/>
      <c r="P579" s="57"/>
      <c r="Q579" s="57"/>
      <c r="R579" s="57"/>
      <c r="S579" s="57"/>
      <c r="T579" s="57"/>
      <c r="U579" s="57"/>
      <c r="V579" s="57"/>
      <c r="W579" s="57"/>
      <c r="X579" s="46"/>
      <c r="Y579" s="46"/>
      <c r="Z579" s="46"/>
      <c r="AA579" s="46"/>
      <c r="AB579" s="46"/>
      <c r="AC579" s="46"/>
      <c r="AD579" s="46"/>
      <c r="AE579" s="46"/>
      <c r="AF579" s="46"/>
      <c r="AG579" s="46"/>
      <c r="AH579" s="46"/>
      <c r="AI579" s="46"/>
      <c r="AJ579" s="46"/>
      <c r="AK579" s="46"/>
      <c r="AL579" s="46"/>
      <c r="AM579" s="46"/>
    </row>
    <row r="580" spans="1:39" ht="39.950000000000003" customHeight="1" x14ac:dyDescent="0.45">
      <c r="A580" s="155"/>
      <c r="B580" s="157"/>
      <c r="C580" s="63">
        <v>577</v>
      </c>
      <c r="D580" s="76" t="s">
        <v>1097</v>
      </c>
      <c r="E580" s="105" t="s">
        <v>1084</v>
      </c>
      <c r="F580" s="49" t="s">
        <v>35</v>
      </c>
      <c r="G580" s="50" t="s">
        <v>384</v>
      </c>
      <c r="H580" s="93">
        <v>54.5</v>
      </c>
      <c r="I580" s="32"/>
      <c r="J580" s="38">
        <f t="shared" si="16"/>
        <v>0</v>
      </c>
      <c r="K580" s="39" t="str">
        <f t="shared" si="17"/>
        <v>OK</v>
      </c>
      <c r="L580" s="57"/>
      <c r="M580" s="57"/>
      <c r="N580" s="57"/>
      <c r="O580" s="57"/>
      <c r="P580" s="57"/>
      <c r="Q580" s="57"/>
      <c r="R580" s="57"/>
      <c r="S580" s="57"/>
      <c r="T580" s="57"/>
      <c r="U580" s="57"/>
      <c r="V580" s="57"/>
      <c r="W580" s="57"/>
      <c r="X580" s="46"/>
      <c r="Y580" s="46"/>
      <c r="Z580" s="46"/>
      <c r="AA580" s="46"/>
      <c r="AB580" s="46"/>
      <c r="AC580" s="46"/>
      <c r="AD580" s="46"/>
      <c r="AE580" s="46"/>
      <c r="AF580" s="46"/>
      <c r="AG580" s="46"/>
      <c r="AH580" s="46"/>
      <c r="AI580" s="46"/>
      <c r="AJ580" s="46"/>
      <c r="AK580" s="46"/>
      <c r="AL580" s="46"/>
      <c r="AM580" s="46"/>
    </row>
    <row r="581" spans="1:39" ht="39.950000000000003" customHeight="1" x14ac:dyDescent="0.45">
      <c r="A581" s="155"/>
      <c r="B581" s="157"/>
      <c r="C581" s="66">
        <v>578</v>
      </c>
      <c r="D581" s="75" t="s">
        <v>1098</v>
      </c>
      <c r="E581" s="104" t="s">
        <v>1081</v>
      </c>
      <c r="F581" s="49" t="s">
        <v>35</v>
      </c>
      <c r="G581" s="50" t="s">
        <v>40</v>
      </c>
      <c r="H581" s="93">
        <v>16.21</v>
      </c>
      <c r="I581" s="32">
        <v>4</v>
      </c>
      <c r="J581" s="38">
        <f t="shared" ref="J581:J644" si="18">I581-(SUM(L581:AM581))</f>
        <v>0</v>
      </c>
      <c r="K581" s="39" t="str">
        <f t="shared" ref="K581:K644" si="19">IF(J581&lt;0,"ATENÇÃO","OK")</f>
        <v>OK</v>
      </c>
      <c r="L581" s="57"/>
      <c r="M581" s="57"/>
      <c r="N581" s="57"/>
      <c r="O581" s="57"/>
      <c r="P581" s="57"/>
      <c r="Q581" s="57"/>
      <c r="R581" s="57"/>
      <c r="S581" s="57"/>
      <c r="T581" s="57"/>
      <c r="U581" s="57"/>
      <c r="V581" s="57"/>
      <c r="W581" s="57"/>
      <c r="X581" s="46"/>
      <c r="Y581" s="46"/>
      <c r="Z581" s="46"/>
      <c r="AA581" s="46"/>
      <c r="AB581" s="46"/>
      <c r="AC581" s="46"/>
      <c r="AD581" s="46"/>
      <c r="AE581" s="46"/>
      <c r="AF581" s="46"/>
      <c r="AG581" s="46"/>
      <c r="AH581" s="46"/>
      <c r="AI581" s="46"/>
      <c r="AJ581" s="46"/>
      <c r="AK581" s="132">
        <v>4</v>
      </c>
      <c r="AL581" s="46"/>
      <c r="AM581" s="46"/>
    </row>
    <row r="582" spans="1:39" ht="39.950000000000003" customHeight="1" x14ac:dyDescent="0.45">
      <c r="A582" s="155"/>
      <c r="B582" s="157"/>
      <c r="C582" s="66">
        <v>579</v>
      </c>
      <c r="D582" s="75" t="s">
        <v>1099</v>
      </c>
      <c r="E582" s="104" t="s">
        <v>1079</v>
      </c>
      <c r="F582" s="50" t="s">
        <v>35</v>
      </c>
      <c r="G582" s="50" t="s">
        <v>40</v>
      </c>
      <c r="H582" s="93">
        <v>18.8</v>
      </c>
      <c r="I582" s="32">
        <v>20</v>
      </c>
      <c r="J582" s="38">
        <f t="shared" si="18"/>
        <v>2</v>
      </c>
      <c r="K582" s="39" t="str">
        <f t="shared" si="19"/>
        <v>OK</v>
      </c>
      <c r="L582" s="57"/>
      <c r="M582" s="57"/>
      <c r="N582" s="57"/>
      <c r="O582" s="57"/>
      <c r="P582" s="133">
        <v>10</v>
      </c>
      <c r="Q582" s="57"/>
      <c r="R582" s="57"/>
      <c r="S582" s="57"/>
      <c r="T582" s="57"/>
      <c r="U582" s="57"/>
      <c r="V582" s="57"/>
      <c r="W582" s="57"/>
      <c r="X582" s="46"/>
      <c r="Y582" s="46"/>
      <c r="Z582" s="46"/>
      <c r="AA582" s="46"/>
      <c r="AB582" s="46"/>
      <c r="AC582" s="46"/>
      <c r="AD582" s="46"/>
      <c r="AE582" s="46"/>
      <c r="AF582" s="46"/>
      <c r="AG582" s="46"/>
      <c r="AH582" s="46"/>
      <c r="AI582" s="46"/>
      <c r="AJ582" s="46"/>
      <c r="AK582" s="132">
        <v>8</v>
      </c>
      <c r="AL582" s="46"/>
      <c r="AM582" s="46"/>
    </row>
    <row r="583" spans="1:39" ht="39.950000000000003" customHeight="1" x14ac:dyDescent="0.45">
      <c r="A583" s="155"/>
      <c r="B583" s="157"/>
      <c r="C583" s="66">
        <v>580</v>
      </c>
      <c r="D583" s="75" t="s">
        <v>1100</v>
      </c>
      <c r="E583" s="104" t="s">
        <v>1079</v>
      </c>
      <c r="F583" s="50" t="s">
        <v>31</v>
      </c>
      <c r="G583" s="50" t="s">
        <v>40</v>
      </c>
      <c r="H583" s="93">
        <v>670</v>
      </c>
      <c r="I583" s="32">
        <v>1</v>
      </c>
      <c r="J583" s="38">
        <f t="shared" si="18"/>
        <v>1</v>
      </c>
      <c r="K583" s="39" t="str">
        <f t="shared" si="19"/>
        <v>OK</v>
      </c>
      <c r="L583" s="57"/>
      <c r="M583" s="57"/>
      <c r="N583" s="57"/>
      <c r="O583" s="57"/>
      <c r="P583" s="57"/>
      <c r="Q583" s="57"/>
      <c r="R583" s="57"/>
      <c r="S583" s="57"/>
      <c r="T583" s="57"/>
      <c r="U583" s="57"/>
      <c r="V583" s="57"/>
      <c r="W583" s="57"/>
      <c r="X583" s="46"/>
      <c r="Y583" s="46"/>
      <c r="Z583" s="46"/>
      <c r="AA583" s="46"/>
      <c r="AB583" s="46"/>
      <c r="AC583" s="46"/>
      <c r="AD583" s="46"/>
      <c r="AE583" s="46"/>
      <c r="AF583" s="46"/>
      <c r="AG583" s="46"/>
      <c r="AH583" s="46"/>
      <c r="AI583" s="46"/>
      <c r="AJ583" s="46"/>
      <c r="AK583" s="46"/>
      <c r="AL583" s="46"/>
      <c r="AM583" s="46"/>
    </row>
    <row r="584" spans="1:39" ht="39.950000000000003" customHeight="1" x14ac:dyDescent="0.45">
      <c r="A584" s="156"/>
      <c r="B584" s="158"/>
      <c r="C584" s="66">
        <v>581</v>
      </c>
      <c r="D584" s="75" t="s">
        <v>1101</v>
      </c>
      <c r="E584" s="104" t="s">
        <v>1102</v>
      </c>
      <c r="F584" s="50" t="s">
        <v>232</v>
      </c>
      <c r="G584" s="50" t="s">
        <v>40</v>
      </c>
      <c r="H584" s="93">
        <v>21.5</v>
      </c>
      <c r="I584" s="32">
        <v>150</v>
      </c>
      <c r="J584" s="38">
        <f t="shared" si="18"/>
        <v>150</v>
      </c>
      <c r="K584" s="39" t="str">
        <f t="shared" si="19"/>
        <v>OK</v>
      </c>
      <c r="L584" s="57"/>
      <c r="M584" s="57"/>
      <c r="N584" s="57"/>
      <c r="O584" s="57"/>
      <c r="P584" s="57"/>
      <c r="Q584" s="57"/>
      <c r="R584" s="57"/>
      <c r="S584" s="57"/>
      <c r="T584" s="57"/>
      <c r="U584" s="57"/>
      <c r="V584" s="57"/>
      <c r="W584" s="57"/>
      <c r="X584" s="46"/>
      <c r="Y584" s="46"/>
      <c r="Z584" s="46"/>
      <c r="AA584" s="46"/>
      <c r="AB584" s="46"/>
      <c r="AC584" s="46"/>
      <c r="AD584" s="46"/>
      <c r="AE584" s="46"/>
      <c r="AF584" s="46"/>
      <c r="AG584" s="46"/>
      <c r="AH584" s="46"/>
      <c r="AI584" s="46"/>
      <c r="AJ584" s="46"/>
      <c r="AK584" s="46"/>
      <c r="AL584" s="46"/>
      <c r="AM584" s="46"/>
    </row>
    <row r="585" spans="1:39" ht="39.950000000000003" customHeight="1" x14ac:dyDescent="0.45">
      <c r="A585" s="139">
        <v>10</v>
      </c>
      <c r="B585" s="151" t="s">
        <v>1103</v>
      </c>
      <c r="C585" s="67">
        <v>582</v>
      </c>
      <c r="D585" s="78" t="s">
        <v>387</v>
      </c>
      <c r="E585" s="107" t="s">
        <v>1104</v>
      </c>
      <c r="F585" s="51" t="s">
        <v>35</v>
      </c>
      <c r="G585" s="51" t="s">
        <v>36</v>
      </c>
      <c r="H585" s="95">
        <v>19.2</v>
      </c>
      <c r="I585" s="32">
        <v>10</v>
      </c>
      <c r="J585" s="38">
        <f t="shared" si="18"/>
        <v>10</v>
      </c>
      <c r="K585" s="39" t="str">
        <f t="shared" si="19"/>
        <v>OK</v>
      </c>
      <c r="L585" s="57"/>
      <c r="M585" s="57"/>
      <c r="N585" s="57"/>
      <c r="O585" s="57"/>
      <c r="P585" s="57"/>
      <c r="Q585" s="57"/>
      <c r="R585" s="57"/>
      <c r="S585" s="57"/>
      <c r="T585" s="57"/>
      <c r="U585" s="57"/>
      <c r="V585" s="57"/>
      <c r="W585" s="57"/>
      <c r="X585" s="46"/>
      <c r="Y585" s="46"/>
      <c r="Z585" s="46"/>
      <c r="AA585" s="46"/>
      <c r="AB585" s="46"/>
      <c r="AC585" s="46"/>
      <c r="AD585" s="46"/>
      <c r="AE585" s="46"/>
      <c r="AF585" s="46"/>
      <c r="AG585" s="46"/>
      <c r="AH585" s="46"/>
      <c r="AI585" s="46"/>
      <c r="AJ585" s="46"/>
      <c r="AK585" s="46"/>
      <c r="AL585" s="46"/>
      <c r="AM585" s="46"/>
    </row>
    <row r="586" spans="1:39" ht="39.950000000000003" customHeight="1" x14ac:dyDescent="0.45">
      <c r="A586" s="140"/>
      <c r="B586" s="152"/>
      <c r="C586" s="67">
        <v>583</v>
      </c>
      <c r="D586" s="78" t="s">
        <v>388</v>
      </c>
      <c r="E586" s="107" t="s">
        <v>1105</v>
      </c>
      <c r="F586" s="51" t="s">
        <v>35</v>
      </c>
      <c r="G586" s="51" t="s">
        <v>36</v>
      </c>
      <c r="H586" s="95">
        <v>25.95</v>
      </c>
      <c r="I586" s="32">
        <f>20-3</f>
        <v>17</v>
      </c>
      <c r="J586" s="38">
        <f t="shared" si="18"/>
        <v>17</v>
      </c>
      <c r="K586" s="39" t="str">
        <f t="shared" si="19"/>
        <v>OK</v>
      </c>
      <c r="L586" s="57"/>
      <c r="M586" s="57"/>
      <c r="N586" s="57"/>
      <c r="O586" s="57"/>
      <c r="P586" s="57"/>
      <c r="Q586" s="57"/>
      <c r="R586" s="57"/>
      <c r="S586" s="57"/>
      <c r="T586" s="57"/>
      <c r="U586" s="57"/>
      <c r="V586" s="57"/>
      <c r="W586" s="57"/>
      <c r="X586" s="46"/>
      <c r="Y586" s="46"/>
      <c r="Z586" s="46"/>
      <c r="AA586" s="46"/>
      <c r="AB586" s="46"/>
      <c r="AC586" s="46"/>
      <c r="AD586" s="46"/>
      <c r="AE586" s="46"/>
      <c r="AF586" s="46"/>
      <c r="AG586" s="46"/>
      <c r="AH586" s="46"/>
      <c r="AI586" s="46"/>
      <c r="AJ586" s="46"/>
      <c r="AK586" s="46"/>
      <c r="AL586" s="46"/>
      <c r="AM586" s="46"/>
    </row>
    <row r="587" spans="1:39" ht="39.950000000000003" customHeight="1" x14ac:dyDescent="0.45">
      <c r="A587" s="140"/>
      <c r="B587" s="152"/>
      <c r="C587" s="67">
        <v>584</v>
      </c>
      <c r="D587" s="78" t="s">
        <v>389</v>
      </c>
      <c r="E587" s="107" t="s">
        <v>1106</v>
      </c>
      <c r="F587" s="51" t="s">
        <v>35</v>
      </c>
      <c r="G587" s="51" t="s">
        <v>36</v>
      </c>
      <c r="H587" s="95">
        <v>9.89</v>
      </c>
      <c r="I587" s="32">
        <v>15</v>
      </c>
      <c r="J587" s="38">
        <f t="shared" si="18"/>
        <v>15</v>
      </c>
      <c r="K587" s="39" t="str">
        <f t="shared" si="19"/>
        <v>OK</v>
      </c>
      <c r="L587" s="57"/>
      <c r="M587" s="57"/>
      <c r="N587" s="57"/>
      <c r="O587" s="57"/>
      <c r="P587" s="57"/>
      <c r="Q587" s="57"/>
      <c r="R587" s="57"/>
      <c r="S587" s="57"/>
      <c r="T587" s="57"/>
      <c r="U587" s="57"/>
      <c r="V587" s="129"/>
      <c r="W587" s="57"/>
      <c r="X587" s="46"/>
      <c r="Y587" s="46"/>
      <c r="Z587" s="46"/>
      <c r="AA587" s="46"/>
      <c r="AB587" s="46"/>
      <c r="AC587" s="46"/>
      <c r="AD587" s="46"/>
      <c r="AE587" s="46"/>
      <c r="AF587" s="46"/>
      <c r="AG587" s="46"/>
      <c r="AH587" s="46"/>
      <c r="AI587" s="46"/>
      <c r="AJ587" s="46"/>
      <c r="AK587" s="46"/>
      <c r="AL587" s="46"/>
      <c r="AM587" s="46"/>
    </row>
    <row r="588" spans="1:39" ht="39.950000000000003" customHeight="1" x14ac:dyDescent="0.45">
      <c r="A588" s="140"/>
      <c r="B588" s="152"/>
      <c r="C588" s="67">
        <v>585</v>
      </c>
      <c r="D588" s="78" t="s">
        <v>390</v>
      </c>
      <c r="E588" s="107" t="s">
        <v>1107</v>
      </c>
      <c r="F588" s="51" t="s">
        <v>35</v>
      </c>
      <c r="G588" s="51" t="s">
        <v>36</v>
      </c>
      <c r="H588" s="95">
        <v>18</v>
      </c>
      <c r="I588" s="32">
        <v>1</v>
      </c>
      <c r="J588" s="38">
        <f t="shared" si="18"/>
        <v>1</v>
      </c>
      <c r="K588" s="39" t="str">
        <f t="shared" si="19"/>
        <v>OK</v>
      </c>
      <c r="L588" s="57"/>
      <c r="M588" s="57"/>
      <c r="N588" s="57"/>
      <c r="O588" s="57"/>
      <c r="P588" s="57"/>
      <c r="Q588" s="57"/>
      <c r="R588" s="57"/>
      <c r="S588" s="57"/>
      <c r="T588" s="57"/>
      <c r="U588" s="57"/>
      <c r="V588" s="57"/>
      <c r="W588" s="57"/>
      <c r="X588" s="46"/>
      <c r="Y588" s="46"/>
      <c r="Z588" s="46"/>
      <c r="AA588" s="46"/>
      <c r="AB588" s="46"/>
      <c r="AC588" s="46"/>
      <c r="AD588" s="46"/>
      <c r="AE588" s="46"/>
      <c r="AF588" s="46"/>
      <c r="AG588" s="46"/>
      <c r="AH588" s="46"/>
      <c r="AI588" s="46"/>
      <c r="AJ588" s="46"/>
      <c r="AK588" s="46"/>
      <c r="AL588" s="46"/>
      <c r="AM588" s="46"/>
    </row>
    <row r="589" spans="1:39" ht="39.950000000000003" customHeight="1" x14ac:dyDescent="0.45">
      <c r="A589" s="140"/>
      <c r="B589" s="152"/>
      <c r="C589" s="67">
        <v>586</v>
      </c>
      <c r="D589" s="78" t="s">
        <v>391</v>
      </c>
      <c r="E589" s="107" t="s">
        <v>1108</v>
      </c>
      <c r="F589" s="51" t="s">
        <v>35</v>
      </c>
      <c r="G589" s="51" t="s">
        <v>36</v>
      </c>
      <c r="H589" s="95">
        <v>19.75</v>
      </c>
      <c r="I589" s="32">
        <v>10</v>
      </c>
      <c r="J589" s="38">
        <f t="shared" si="18"/>
        <v>10</v>
      </c>
      <c r="K589" s="39" t="str">
        <f t="shared" si="19"/>
        <v>OK</v>
      </c>
      <c r="L589" s="57"/>
      <c r="M589" s="57"/>
      <c r="N589" s="57"/>
      <c r="O589" s="57"/>
      <c r="P589" s="57"/>
      <c r="Q589" s="57"/>
      <c r="R589" s="57"/>
      <c r="S589" s="57"/>
      <c r="T589" s="57"/>
      <c r="U589" s="57"/>
      <c r="V589" s="57"/>
      <c r="W589" s="57"/>
      <c r="X589" s="46"/>
      <c r="Y589" s="46"/>
      <c r="Z589" s="46"/>
      <c r="AA589" s="46"/>
      <c r="AB589" s="46"/>
      <c r="AC589" s="46"/>
      <c r="AD589" s="46"/>
      <c r="AE589" s="46"/>
      <c r="AF589" s="46"/>
      <c r="AG589" s="46"/>
      <c r="AH589" s="46"/>
      <c r="AI589" s="46"/>
      <c r="AJ589" s="46"/>
      <c r="AK589" s="46"/>
      <c r="AL589" s="46"/>
      <c r="AM589" s="46"/>
    </row>
    <row r="590" spans="1:39" ht="39.950000000000003" customHeight="1" x14ac:dyDescent="0.45">
      <c r="A590" s="140"/>
      <c r="B590" s="152"/>
      <c r="C590" s="67">
        <v>587</v>
      </c>
      <c r="D590" s="79" t="s">
        <v>392</v>
      </c>
      <c r="E590" s="113" t="s">
        <v>1109</v>
      </c>
      <c r="F590" s="51" t="s">
        <v>35</v>
      </c>
      <c r="G590" s="51" t="s">
        <v>36</v>
      </c>
      <c r="H590" s="95">
        <v>48.78</v>
      </c>
      <c r="I590" s="32">
        <v>2</v>
      </c>
      <c r="J590" s="38">
        <f t="shared" si="18"/>
        <v>0</v>
      </c>
      <c r="K590" s="39" t="str">
        <f t="shared" si="19"/>
        <v>OK</v>
      </c>
      <c r="L590" s="57"/>
      <c r="M590" s="57"/>
      <c r="N590" s="57"/>
      <c r="O590" s="57"/>
      <c r="P590" s="57"/>
      <c r="Q590" s="57"/>
      <c r="R590" s="133">
        <v>2</v>
      </c>
      <c r="S590" s="57"/>
      <c r="T590" s="57"/>
      <c r="U590" s="57"/>
      <c r="V590" s="57"/>
      <c r="W590" s="57"/>
      <c r="X590" s="46"/>
      <c r="Y590" s="46"/>
      <c r="Z590" s="46"/>
      <c r="AA590" s="46"/>
      <c r="AB590" s="46"/>
      <c r="AC590" s="46"/>
      <c r="AD590" s="46"/>
      <c r="AE590" s="46"/>
      <c r="AF590" s="46"/>
      <c r="AG590" s="46"/>
      <c r="AH590" s="46"/>
      <c r="AI590" s="46"/>
      <c r="AJ590" s="46"/>
      <c r="AK590" s="46"/>
      <c r="AL590" s="46"/>
      <c r="AM590" s="46"/>
    </row>
    <row r="591" spans="1:39" ht="39.950000000000003" customHeight="1" x14ac:dyDescent="0.45">
      <c r="A591" s="140"/>
      <c r="B591" s="152"/>
      <c r="C591" s="67">
        <v>588</v>
      </c>
      <c r="D591" s="78" t="s">
        <v>393</v>
      </c>
      <c r="E591" s="107" t="s">
        <v>1110</v>
      </c>
      <c r="F591" s="51" t="s">
        <v>394</v>
      </c>
      <c r="G591" s="51" t="s">
        <v>36</v>
      </c>
      <c r="H591" s="95">
        <v>132.59</v>
      </c>
      <c r="I591" s="32">
        <v>1</v>
      </c>
      <c r="J591" s="38">
        <f t="shared" si="18"/>
        <v>1</v>
      </c>
      <c r="K591" s="39" t="str">
        <f t="shared" si="19"/>
        <v>OK</v>
      </c>
      <c r="L591" s="57"/>
      <c r="M591" s="57"/>
      <c r="N591" s="57"/>
      <c r="O591" s="57"/>
      <c r="P591" s="57"/>
      <c r="Q591" s="57"/>
      <c r="R591" s="57"/>
      <c r="S591" s="57"/>
      <c r="T591" s="57"/>
      <c r="U591" s="57"/>
      <c r="V591" s="57"/>
      <c r="W591" s="57"/>
      <c r="X591" s="46"/>
      <c r="Y591" s="46"/>
      <c r="Z591" s="46"/>
      <c r="AA591" s="46"/>
      <c r="AB591" s="46"/>
      <c r="AC591" s="46"/>
      <c r="AD591" s="46"/>
      <c r="AE591" s="46"/>
      <c r="AF591" s="46"/>
      <c r="AG591" s="46"/>
      <c r="AH591" s="46"/>
      <c r="AI591" s="46"/>
      <c r="AJ591" s="46"/>
      <c r="AK591" s="46"/>
      <c r="AL591" s="46"/>
      <c r="AM591" s="46"/>
    </row>
    <row r="592" spans="1:39" ht="39.950000000000003" customHeight="1" x14ac:dyDescent="0.45">
      <c r="A592" s="140"/>
      <c r="B592" s="152"/>
      <c r="C592" s="67">
        <v>589</v>
      </c>
      <c r="D592" s="78" t="s">
        <v>1111</v>
      </c>
      <c r="E592" s="107" t="s">
        <v>1112</v>
      </c>
      <c r="F592" s="51" t="s">
        <v>395</v>
      </c>
      <c r="G592" s="51" t="s">
        <v>36</v>
      </c>
      <c r="H592" s="95">
        <v>8.49</v>
      </c>
      <c r="I592" s="32">
        <v>2</v>
      </c>
      <c r="J592" s="38">
        <f t="shared" si="18"/>
        <v>0</v>
      </c>
      <c r="K592" s="39" t="str">
        <f t="shared" si="19"/>
        <v>OK</v>
      </c>
      <c r="L592" s="57"/>
      <c r="M592" s="57"/>
      <c r="N592" s="57"/>
      <c r="O592" s="57"/>
      <c r="P592" s="57"/>
      <c r="Q592" s="57"/>
      <c r="R592" s="133">
        <v>1</v>
      </c>
      <c r="S592" s="57"/>
      <c r="T592" s="57"/>
      <c r="U592" s="57"/>
      <c r="V592" s="57"/>
      <c r="W592" s="57"/>
      <c r="X592" s="46"/>
      <c r="Y592" s="46"/>
      <c r="Z592" s="46"/>
      <c r="AA592" s="46"/>
      <c r="AB592" s="46"/>
      <c r="AC592" s="46"/>
      <c r="AD592" s="46"/>
      <c r="AE592" s="46"/>
      <c r="AF592" s="46"/>
      <c r="AG592" s="46"/>
      <c r="AH592" s="46"/>
      <c r="AI592" s="46"/>
      <c r="AJ592" s="46"/>
      <c r="AK592" s="46"/>
      <c r="AL592" s="132">
        <v>1</v>
      </c>
      <c r="AM592" s="46"/>
    </row>
    <row r="593" spans="1:39" ht="39.950000000000003" customHeight="1" x14ac:dyDescent="0.45">
      <c r="A593" s="140"/>
      <c r="B593" s="152"/>
      <c r="C593" s="68">
        <v>590</v>
      </c>
      <c r="D593" s="78" t="s">
        <v>396</v>
      </c>
      <c r="E593" s="107" t="s">
        <v>1113</v>
      </c>
      <c r="F593" s="51" t="s">
        <v>99</v>
      </c>
      <c r="G593" s="51" t="s">
        <v>36</v>
      </c>
      <c r="H593" s="95">
        <v>174.2</v>
      </c>
      <c r="I593" s="32">
        <v>1</v>
      </c>
      <c r="J593" s="38">
        <f t="shared" si="18"/>
        <v>1</v>
      </c>
      <c r="K593" s="39" t="str">
        <f t="shared" si="19"/>
        <v>OK</v>
      </c>
      <c r="L593" s="57"/>
      <c r="M593" s="57"/>
      <c r="N593" s="57"/>
      <c r="O593" s="57"/>
      <c r="P593" s="57"/>
      <c r="Q593" s="57"/>
      <c r="R593" s="57"/>
      <c r="S593" s="57"/>
      <c r="T593" s="57"/>
      <c r="U593" s="57"/>
      <c r="V593" s="57"/>
      <c r="W593" s="57"/>
      <c r="X593" s="46"/>
      <c r="Y593" s="46"/>
      <c r="Z593" s="46"/>
      <c r="AA593" s="46"/>
      <c r="AB593" s="46"/>
      <c r="AC593" s="46"/>
      <c r="AD593" s="46"/>
      <c r="AE593" s="46"/>
      <c r="AF593" s="46"/>
      <c r="AG593" s="46"/>
      <c r="AH593" s="46"/>
      <c r="AI593" s="46"/>
      <c r="AJ593" s="46"/>
      <c r="AK593" s="46"/>
      <c r="AL593" s="46"/>
      <c r="AM593" s="46"/>
    </row>
    <row r="594" spans="1:39" ht="39.950000000000003" customHeight="1" x14ac:dyDescent="0.45">
      <c r="A594" s="140"/>
      <c r="B594" s="152"/>
      <c r="C594" s="67">
        <v>591</v>
      </c>
      <c r="D594" s="78" t="s">
        <v>425</v>
      </c>
      <c r="E594" s="107" t="s">
        <v>1114</v>
      </c>
      <c r="F594" s="51" t="s">
        <v>35</v>
      </c>
      <c r="G594" s="51" t="s">
        <v>36</v>
      </c>
      <c r="H594" s="95">
        <v>16.850000000000001</v>
      </c>
      <c r="I594" s="32">
        <v>3</v>
      </c>
      <c r="J594" s="38">
        <f t="shared" si="18"/>
        <v>0</v>
      </c>
      <c r="K594" s="39" t="str">
        <f t="shared" si="19"/>
        <v>OK</v>
      </c>
      <c r="L594" s="57"/>
      <c r="M594" s="57"/>
      <c r="N594" s="57"/>
      <c r="O594" s="57"/>
      <c r="P594" s="57"/>
      <c r="Q594" s="57"/>
      <c r="R594" s="57"/>
      <c r="S594" s="57"/>
      <c r="T594" s="57"/>
      <c r="U594" s="57"/>
      <c r="V594" s="57"/>
      <c r="W594" s="57"/>
      <c r="X594" s="46"/>
      <c r="Y594" s="46"/>
      <c r="Z594" s="46"/>
      <c r="AA594" s="46"/>
      <c r="AB594" s="46"/>
      <c r="AC594" s="46"/>
      <c r="AD594" s="46"/>
      <c r="AE594" s="46"/>
      <c r="AF594" s="46"/>
      <c r="AG594" s="46"/>
      <c r="AH594" s="46"/>
      <c r="AI594" s="46"/>
      <c r="AJ594" s="46"/>
      <c r="AK594" s="46"/>
      <c r="AL594" s="132">
        <v>3</v>
      </c>
      <c r="AM594" s="46"/>
    </row>
    <row r="595" spans="1:39" ht="39.950000000000003" customHeight="1" x14ac:dyDescent="0.45">
      <c r="A595" s="140"/>
      <c r="B595" s="152"/>
      <c r="C595" s="67">
        <v>592</v>
      </c>
      <c r="D595" s="78" t="s">
        <v>397</v>
      </c>
      <c r="E595" s="107" t="s">
        <v>1115</v>
      </c>
      <c r="F595" s="51" t="s">
        <v>35</v>
      </c>
      <c r="G595" s="51" t="s">
        <v>36</v>
      </c>
      <c r="H595" s="95">
        <v>11</v>
      </c>
      <c r="I595" s="32">
        <v>4</v>
      </c>
      <c r="J595" s="38">
        <f t="shared" si="18"/>
        <v>1</v>
      </c>
      <c r="K595" s="39" t="str">
        <f t="shared" si="19"/>
        <v>OK</v>
      </c>
      <c r="L595" s="57"/>
      <c r="M595" s="57"/>
      <c r="N595" s="57"/>
      <c r="O595" s="57"/>
      <c r="P595" s="57"/>
      <c r="Q595" s="57"/>
      <c r="R595" s="57"/>
      <c r="S595" s="57"/>
      <c r="T595" s="57"/>
      <c r="U595" s="57"/>
      <c r="V595" s="57"/>
      <c r="W595" s="57"/>
      <c r="X595" s="46"/>
      <c r="Y595" s="46"/>
      <c r="Z595" s="46"/>
      <c r="AA595" s="46"/>
      <c r="AB595" s="46"/>
      <c r="AC595" s="46"/>
      <c r="AD595" s="46"/>
      <c r="AE595" s="46"/>
      <c r="AF595" s="46"/>
      <c r="AG595" s="46"/>
      <c r="AH595" s="46"/>
      <c r="AI595" s="46"/>
      <c r="AJ595" s="46"/>
      <c r="AK595" s="46"/>
      <c r="AL595" s="132">
        <v>3</v>
      </c>
      <c r="AM595" s="46"/>
    </row>
    <row r="596" spans="1:39" ht="39.950000000000003" customHeight="1" x14ac:dyDescent="0.45">
      <c r="A596" s="140"/>
      <c r="B596" s="152"/>
      <c r="C596" s="67">
        <v>593</v>
      </c>
      <c r="D596" s="79" t="s">
        <v>398</v>
      </c>
      <c r="E596" s="113" t="s">
        <v>1116</v>
      </c>
      <c r="F596" s="51" t="s">
        <v>99</v>
      </c>
      <c r="G596" s="51" t="s">
        <v>36</v>
      </c>
      <c r="H596" s="95">
        <v>15</v>
      </c>
      <c r="I596" s="32"/>
      <c r="J596" s="38">
        <f t="shared" si="18"/>
        <v>0</v>
      </c>
      <c r="K596" s="39" t="str">
        <f t="shared" si="19"/>
        <v>OK</v>
      </c>
      <c r="L596" s="57"/>
      <c r="M596" s="57"/>
      <c r="N596" s="57"/>
      <c r="O596" s="57"/>
      <c r="P596" s="57"/>
      <c r="Q596" s="57"/>
      <c r="R596" s="57"/>
      <c r="S596" s="57"/>
      <c r="T596" s="57"/>
      <c r="U596" s="57"/>
      <c r="V596" s="57"/>
      <c r="W596" s="57"/>
      <c r="X596" s="46"/>
      <c r="Y596" s="46"/>
      <c r="Z596" s="46"/>
      <c r="AA596" s="46"/>
      <c r="AB596" s="46"/>
      <c r="AC596" s="46"/>
      <c r="AD596" s="46"/>
      <c r="AE596" s="46"/>
      <c r="AF596" s="46"/>
      <c r="AG596" s="46"/>
      <c r="AH596" s="46"/>
      <c r="AI596" s="46"/>
      <c r="AJ596" s="46"/>
      <c r="AK596" s="46"/>
      <c r="AL596" s="46"/>
      <c r="AM596" s="46"/>
    </row>
    <row r="597" spans="1:39" ht="39.950000000000003" customHeight="1" x14ac:dyDescent="0.45">
      <c r="A597" s="140"/>
      <c r="B597" s="152"/>
      <c r="C597" s="67">
        <v>594</v>
      </c>
      <c r="D597" s="78" t="s">
        <v>1117</v>
      </c>
      <c r="E597" s="107" t="s">
        <v>1118</v>
      </c>
      <c r="F597" s="51" t="s">
        <v>399</v>
      </c>
      <c r="G597" s="51" t="s">
        <v>36</v>
      </c>
      <c r="H597" s="95">
        <v>34.46</v>
      </c>
      <c r="I597" s="32"/>
      <c r="J597" s="38">
        <f t="shared" si="18"/>
        <v>0</v>
      </c>
      <c r="K597" s="39" t="str">
        <f t="shared" si="19"/>
        <v>OK</v>
      </c>
      <c r="L597" s="57"/>
      <c r="M597" s="57"/>
      <c r="N597" s="57"/>
      <c r="O597" s="57"/>
      <c r="P597" s="57"/>
      <c r="Q597" s="57"/>
      <c r="R597" s="57"/>
      <c r="S597" s="57"/>
      <c r="T597" s="57"/>
      <c r="U597" s="57"/>
      <c r="V597" s="57"/>
      <c r="W597" s="57"/>
      <c r="X597" s="46"/>
      <c r="Y597" s="46"/>
      <c r="Z597" s="46"/>
      <c r="AA597" s="46"/>
      <c r="AB597" s="46"/>
      <c r="AC597" s="46"/>
      <c r="AD597" s="46"/>
      <c r="AE597" s="46"/>
      <c r="AF597" s="46"/>
      <c r="AG597" s="46"/>
      <c r="AH597" s="46"/>
      <c r="AI597" s="46"/>
      <c r="AJ597" s="46"/>
      <c r="AK597" s="46"/>
      <c r="AL597" s="46"/>
      <c r="AM597" s="46"/>
    </row>
    <row r="598" spans="1:39" ht="39.950000000000003" customHeight="1" x14ac:dyDescent="0.45">
      <c r="A598" s="140"/>
      <c r="B598" s="152"/>
      <c r="C598" s="67">
        <v>595</v>
      </c>
      <c r="D598" s="78" t="s">
        <v>1119</v>
      </c>
      <c r="E598" s="107" t="s">
        <v>1118</v>
      </c>
      <c r="F598" s="51" t="s">
        <v>399</v>
      </c>
      <c r="G598" s="51" t="s">
        <v>36</v>
      </c>
      <c r="H598" s="95">
        <v>36</v>
      </c>
      <c r="I598" s="32"/>
      <c r="J598" s="38">
        <f t="shared" si="18"/>
        <v>0</v>
      </c>
      <c r="K598" s="39" t="str">
        <f t="shared" si="19"/>
        <v>OK</v>
      </c>
      <c r="L598" s="57"/>
      <c r="M598" s="57"/>
      <c r="N598" s="57"/>
      <c r="O598" s="57"/>
      <c r="P598" s="57"/>
      <c r="Q598" s="57"/>
      <c r="R598" s="57"/>
      <c r="S598" s="57"/>
      <c r="T598" s="57"/>
      <c r="U598" s="57"/>
      <c r="V598" s="57"/>
      <c r="W598" s="57"/>
      <c r="X598" s="46"/>
      <c r="Y598" s="46"/>
      <c r="Z598" s="46"/>
      <c r="AA598" s="46"/>
      <c r="AB598" s="46"/>
      <c r="AC598" s="46"/>
      <c r="AD598" s="46"/>
      <c r="AE598" s="46"/>
      <c r="AF598" s="46"/>
      <c r="AG598" s="46"/>
      <c r="AH598" s="46"/>
      <c r="AI598" s="46"/>
      <c r="AJ598" s="46"/>
      <c r="AK598" s="46"/>
      <c r="AL598" s="46"/>
      <c r="AM598" s="46"/>
    </row>
    <row r="599" spans="1:39" ht="39.950000000000003" customHeight="1" x14ac:dyDescent="0.45">
      <c r="A599" s="140"/>
      <c r="B599" s="152"/>
      <c r="C599" s="67">
        <v>596</v>
      </c>
      <c r="D599" s="78" t="s">
        <v>400</v>
      </c>
      <c r="E599" s="107" t="s">
        <v>1120</v>
      </c>
      <c r="F599" s="51" t="s">
        <v>401</v>
      </c>
      <c r="G599" s="51" t="s">
        <v>36</v>
      </c>
      <c r="H599" s="95">
        <v>16.829999999999998</v>
      </c>
      <c r="I599" s="32"/>
      <c r="J599" s="38">
        <f t="shared" si="18"/>
        <v>0</v>
      </c>
      <c r="K599" s="39" t="str">
        <f t="shared" si="19"/>
        <v>OK</v>
      </c>
      <c r="L599" s="57"/>
      <c r="M599" s="57"/>
      <c r="N599" s="57"/>
      <c r="O599" s="57"/>
      <c r="P599" s="57"/>
      <c r="Q599" s="57"/>
      <c r="R599" s="57"/>
      <c r="S599" s="57"/>
      <c r="T599" s="57"/>
      <c r="U599" s="57"/>
      <c r="V599" s="57"/>
      <c r="W599" s="57"/>
      <c r="X599" s="46"/>
      <c r="Y599" s="46"/>
      <c r="Z599" s="46"/>
      <c r="AA599" s="46"/>
      <c r="AB599" s="46"/>
      <c r="AC599" s="46"/>
      <c r="AD599" s="46"/>
      <c r="AE599" s="46"/>
      <c r="AF599" s="46"/>
      <c r="AG599" s="46"/>
      <c r="AH599" s="46"/>
      <c r="AI599" s="46"/>
      <c r="AJ599" s="46"/>
      <c r="AK599" s="46"/>
      <c r="AL599" s="46"/>
      <c r="AM599" s="46"/>
    </row>
    <row r="600" spans="1:39" ht="39.950000000000003" customHeight="1" x14ac:dyDescent="0.45">
      <c r="A600" s="140"/>
      <c r="B600" s="152"/>
      <c r="C600" s="67">
        <v>597</v>
      </c>
      <c r="D600" s="78" t="s">
        <v>402</v>
      </c>
      <c r="E600" s="107" t="s">
        <v>1121</v>
      </c>
      <c r="F600" s="51" t="s">
        <v>99</v>
      </c>
      <c r="G600" s="51" t="s">
        <v>36</v>
      </c>
      <c r="H600" s="95">
        <v>57.29</v>
      </c>
      <c r="I600" s="32"/>
      <c r="J600" s="38">
        <f t="shared" si="18"/>
        <v>0</v>
      </c>
      <c r="K600" s="39" t="str">
        <f t="shared" si="19"/>
        <v>OK</v>
      </c>
      <c r="L600" s="57"/>
      <c r="M600" s="57"/>
      <c r="N600" s="57"/>
      <c r="O600" s="57"/>
      <c r="P600" s="57"/>
      <c r="Q600" s="57"/>
      <c r="R600" s="57"/>
      <c r="S600" s="57"/>
      <c r="T600" s="57"/>
      <c r="U600" s="57"/>
      <c r="V600" s="57"/>
      <c r="W600" s="57"/>
      <c r="X600" s="46"/>
      <c r="Y600" s="46"/>
      <c r="Z600" s="46"/>
      <c r="AA600" s="46"/>
      <c r="AB600" s="46"/>
      <c r="AC600" s="46"/>
      <c r="AD600" s="46"/>
      <c r="AE600" s="46"/>
      <c r="AF600" s="46"/>
      <c r="AG600" s="46"/>
      <c r="AH600" s="46"/>
      <c r="AI600" s="46"/>
      <c r="AJ600" s="46"/>
      <c r="AK600" s="46"/>
      <c r="AL600" s="46"/>
      <c r="AM600" s="46"/>
    </row>
    <row r="601" spans="1:39" ht="39.950000000000003" customHeight="1" x14ac:dyDescent="0.45">
      <c r="A601" s="140"/>
      <c r="B601" s="152"/>
      <c r="C601" s="67">
        <v>598</v>
      </c>
      <c r="D601" s="78" t="s">
        <v>403</v>
      </c>
      <c r="E601" s="107" t="s">
        <v>1122</v>
      </c>
      <c r="F601" s="51" t="s">
        <v>99</v>
      </c>
      <c r="G601" s="51" t="s">
        <v>36</v>
      </c>
      <c r="H601" s="95">
        <v>298.55</v>
      </c>
      <c r="I601" s="32">
        <v>2</v>
      </c>
      <c r="J601" s="38">
        <f t="shared" si="18"/>
        <v>2</v>
      </c>
      <c r="K601" s="39" t="str">
        <f t="shared" si="19"/>
        <v>OK</v>
      </c>
      <c r="L601" s="57"/>
      <c r="M601" s="57"/>
      <c r="N601" s="57"/>
      <c r="O601" s="57"/>
      <c r="P601" s="57"/>
      <c r="Q601" s="57"/>
      <c r="R601" s="57"/>
      <c r="S601" s="57"/>
      <c r="T601" s="57"/>
      <c r="U601" s="57"/>
      <c r="V601" s="57"/>
      <c r="W601" s="57"/>
      <c r="X601" s="46"/>
      <c r="Y601" s="46"/>
      <c r="Z601" s="46"/>
      <c r="AA601" s="46"/>
      <c r="AB601" s="46"/>
      <c r="AC601" s="46"/>
      <c r="AD601" s="46"/>
      <c r="AE601" s="46"/>
      <c r="AF601" s="46"/>
      <c r="AG601" s="46"/>
      <c r="AH601" s="46"/>
      <c r="AI601" s="46"/>
      <c r="AJ601" s="46"/>
      <c r="AK601" s="46"/>
      <c r="AL601" s="46"/>
      <c r="AM601" s="46"/>
    </row>
    <row r="602" spans="1:39" ht="39.950000000000003" customHeight="1" x14ac:dyDescent="0.45">
      <c r="A602" s="140"/>
      <c r="B602" s="152"/>
      <c r="C602" s="67">
        <v>599</v>
      </c>
      <c r="D602" s="78" t="s">
        <v>404</v>
      </c>
      <c r="E602" s="107" t="s">
        <v>1123</v>
      </c>
      <c r="F602" s="51" t="s">
        <v>399</v>
      </c>
      <c r="G602" s="51" t="s">
        <v>36</v>
      </c>
      <c r="H602" s="95">
        <v>3.76</v>
      </c>
      <c r="I602" s="32"/>
      <c r="J602" s="38">
        <f t="shared" si="18"/>
        <v>0</v>
      </c>
      <c r="K602" s="39" t="str">
        <f t="shared" si="19"/>
        <v>OK</v>
      </c>
      <c r="L602" s="57"/>
      <c r="M602" s="57"/>
      <c r="N602" s="57"/>
      <c r="O602" s="57"/>
      <c r="P602" s="57"/>
      <c r="Q602" s="57"/>
      <c r="R602" s="57"/>
      <c r="S602" s="57"/>
      <c r="T602" s="57"/>
      <c r="U602" s="57"/>
      <c r="V602" s="57"/>
      <c r="W602" s="57"/>
      <c r="X602" s="46"/>
      <c r="Y602" s="46"/>
      <c r="Z602" s="46"/>
      <c r="AA602" s="46"/>
      <c r="AB602" s="46"/>
      <c r="AC602" s="46"/>
      <c r="AD602" s="46"/>
      <c r="AE602" s="46"/>
      <c r="AF602" s="46"/>
      <c r="AG602" s="46"/>
      <c r="AH602" s="46"/>
      <c r="AI602" s="46"/>
      <c r="AJ602" s="46"/>
      <c r="AK602" s="46"/>
      <c r="AL602" s="46"/>
      <c r="AM602" s="46"/>
    </row>
    <row r="603" spans="1:39" ht="39.950000000000003" customHeight="1" x14ac:dyDescent="0.45">
      <c r="A603" s="140"/>
      <c r="B603" s="152"/>
      <c r="C603" s="67">
        <v>600</v>
      </c>
      <c r="D603" s="78" t="s">
        <v>405</v>
      </c>
      <c r="E603" s="107" t="s">
        <v>1124</v>
      </c>
      <c r="F603" s="51" t="s">
        <v>399</v>
      </c>
      <c r="G603" s="51" t="s">
        <v>36</v>
      </c>
      <c r="H603" s="95">
        <v>356.69</v>
      </c>
      <c r="I603" s="32">
        <v>2</v>
      </c>
      <c r="J603" s="38">
        <f t="shared" si="18"/>
        <v>1</v>
      </c>
      <c r="K603" s="39" t="str">
        <f t="shared" si="19"/>
        <v>OK</v>
      </c>
      <c r="L603" s="57"/>
      <c r="M603" s="57"/>
      <c r="N603" s="57"/>
      <c r="O603" s="57"/>
      <c r="P603" s="57"/>
      <c r="Q603" s="57"/>
      <c r="R603" s="133">
        <v>1</v>
      </c>
      <c r="S603" s="57"/>
      <c r="T603" s="57"/>
      <c r="U603" s="57"/>
      <c r="V603" s="57"/>
      <c r="W603" s="57"/>
      <c r="X603" s="46"/>
      <c r="Y603" s="46"/>
      <c r="Z603" s="46"/>
      <c r="AA603" s="46"/>
      <c r="AB603" s="46"/>
      <c r="AC603" s="46"/>
      <c r="AD603" s="46"/>
      <c r="AE603" s="46"/>
      <c r="AF603" s="46"/>
      <c r="AG603" s="46"/>
      <c r="AH603" s="46"/>
      <c r="AI603" s="46"/>
      <c r="AJ603" s="46"/>
      <c r="AK603" s="46"/>
      <c r="AL603" s="46"/>
      <c r="AM603" s="46"/>
    </row>
    <row r="604" spans="1:39" ht="39.950000000000003" customHeight="1" x14ac:dyDescent="0.45">
      <c r="A604" s="140"/>
      <c r="B604" s="152"/>
      <c r="C604" s="67">
        <v>601</v>
      </c>
      <c r="D604" s="79" t="s">
        <v>407</v>
      </c>
      <c r="E604" s="113" t="s">
        <v>1125</v>
      </c>
      <c r="F604" s="51" t="s">
        <v>99</v>
      </c>
      <c r="G604" s="51" t="s">
        <v>36</v>
      </c>
      <c r="H604" s="95">
        <v>4.5999999999999996</v>
      </c>
      <c r="I604" s="32">
        <v>20</v>
      </c>
      <c r="J604" s="38">
        <f t="shared" si="18"/>
        <v>20</v>
      </c>
      <c r="K604" s="39" t="str">
        <f t="shared" si="19"/>
        <v>OK</v>
      </c>
      <c r="L604" s="57"/>
      <c r="M604" s="57"/>
      <c r="N604" s="57"/>
      <c r="O604" s="57"/>
      <c r="P604" s="57"/>
      <c r="Q604" s="57"/>
      <c r="R604" s="57"/>
      <c r="S604" s="57"/>
      <c r="T604" s="57"/>
      <c r="U604" s="57"/>
      <c r="V604" s="57"/>
      <c r="W604" s="57"/>
      <c r="X604" s="46"/>
      <c r="Y604" s="46"/>
      <c r="Z604" s="46"/>
      <c r="AA604" s="46"/>
      <c r="AB604" s="46"/>
      <c r="AC604" s="46"/>
      <c r="AD604" s="46"/>
      <c r="AE604" s="46"/>
      <c r="AF604" s="46"/>
      <c r="AG604" s="46"/>
      <c r="AH604" s="46"/>
      <c r="AI604" s="46"/>
      <c r="AJ604" s="46"/>
      <c r="AK604" s="46"/>
      <c r="AL604" s="46"/>
      <c r="AM604" s="46"/>
    </row>
    <row r="605" spans="1:39" ht="39.950000000000003" customHeight="1" x14ac:dyDescent="0.45">
      <c r="A605" s="140"/>
      <c r="B605" s="152"/>
      <c r="C605" s="67">
        <v>602</v>
      </c>
      <c r="D605" s="78" t="s">
        <v>409</v>
      </c>
      <c r="E605" s="107" t="s">
        <v>1126</v>
      </c>
      <c r="F605" s="51" t="s">
        <v>99</v>
      </c>
      <c r="G605" s="51" t="s">
        <v>36</v>
      </c>
      <c r="H605" s="95">
        <v>2.39</v>
      </c>
      <c r="I605" s="32">
        <v>30</v>
      </c>
      <c r="J605" s="38">
        <f t="shared" si="18"/>
        <v>30</v>
      </c>
      <c r="K605" s="39" t="str">
        <f t="shared" si="19"/>
        <v>OK</v>
      </c>
      <c r="L605" s="57"/>
      <c r="M605" s="57"/>
      <c r="N605" s="57"/>
      <c r="O605" s="57"/>
      <c r="P605" s="57"/>
      <c r="Q605" s="57"/>
      <c r="R605" s="57"/>
      <c r="S605" s="57"/>
      <c r="T605" s="57"/>
      <c r="U605" s="57"/>
      <c r="V605" s="57"/>
      <c r="W605" s="57"/>
      <c r="X605" s="46"/>
      <c r="Y605" s="46"/>
      <c r="Z605" s="46"/>
      <c r="AA605" s="46"/>
      <c r="AB605" s="46"/>
      <c r="AC605" s="46"/>
      <c r="AD605" s="46"/>
      <c r="AE605" s="46"/>
      <c r="AF605" s="46"/>
      <c r="AG605" s="46"/>
      <c r="AH605" s="46"/>
      <c r="AI605" s="46"/>
      <c r="AJ605" s="46"/>
      <c r="AK605" s="46"/>
      <c r="AL605" s="46"/>
      <c r="AM605" s="46"/>
    </row>
    <row r="606" spans="1:39" ht="39.950000000000003" customHeight="1" x14ac:dyDescent="0.45">
      <c r="A606" s="140"/>
      <c r="B606" s="152"/>
      <c r="C606" s="68">
        <v>603</v>
      </c>
      <c r="D606" s="79" t="s">
        <v>390</v>
      </c>
      <c r="E606" s="113" t="s">
        <v>1127</v>
      </c>
      <c r="F606" s="52" t="s">
        <v>528</v>
      </c>
      <c r="G606" s="52" t="s">
        <v>36</v>
      </c>
      <c r="H606" s="96">
        <v>13.3</v>
      </c>
      <c r="I606" s="32"/>
      <c r="J606" s="38">
        <f t="shared" si="18"/>
        <v>0</v>
      </c>
      <c r="K606" s="39" t="str">
        <f t="shared" si="19"/>
        <v>OK</v>
      </c>
      <c r="L606" s="57"/>
      <c r="M606" s="57"/>
      <c r="N606" s="57"/>
      <c r="O606" s="57"/>
      <c r="P606" s="57"/>
      <c r="Q606" s="57"/>
      <c r="R606" s="57"/>
      <c r="S606" s="57"/>
      <c r="T606" s="57"/>
      <c r="U606" s="57"/>
      <c r="V606" s="57"/>
      <c r="W606" s="57"/>
      <c r="X606" s="46"/>
      <c r="Y606" s="46"/>
      <c r="Z606" s="46"/>
      <c r="AA606" s="46"/>
      <c r="AB606" s="46"/>
      <c r="AC606" s="46"/>
      <c r="AD606" s="46"/>
      <c r="AE606" s="46"/>
      <c r="AF606" s="46"/>
      <c r="AG606" s="46"/>
      <c r="AH606" s="46"/>
      <c r="AI606" s="46"/>
      <c r="AJ606" s="46"/>
      <c r="AK606" s="46"/>
      <c r="AL606" s="46"/>
      <c r="AM606" s="46"/>
    </row>
    <row r="607" spans="1:39" ht="39.950000000000003" customHeight="1" x14ac:dyDescent="0.45">
      <c r="A607" s="140"/>
      <c r="B607" s="152"/>
      <c r="C607" s="68">
        <v>604</v>
      </c>
      <c r="D607" s="78" t="s">
        <v>1128</v>
      </c>
      <c r="E607" s="107" t="s">
        <v>1129</v>
      </c>
      <c r="F607" s="51" t="s">
        <v>99</v>
      </c>
      <c r="G607" s="52" t="s">
        <v>36</v>
      </c>
      <c r="H607" s="96">
        <v>21.65</v>
      </c>
      <c r="I607" s="32"/>
      <c r="J607" s="38">
        <f t="shared" si="18"/>
        <v>0</v>
      </c>
      <c r="K607" s="39" t="str">
        <f t="shared" si="19"/>
        <v>OK</v>
      </c>
      <c r="L607" s="57"/>
      <c r="M607" s="57"/>
      <c r="N607" s="57"/>
      <c r="O607" s="57"/>
      <c r="P607" s="57"/>
      <c r="Q607" s="57"/>
      <c r="R607" s="57"/>
      <c r="S607" s="57"/>
      <c r="T607" s="57"/>
      <c r="U607" s="57"/>
      <c r="V607" s="57"/>
      <c r="W607" s="57"/>
      <c r="X607" s="46"/>
      <c r="Y607" s="46"/>
      <c r="Z607" s="46"/>
      <c r="AA607" s="46"/>
      <c r="AB607" s="46"/>
      <c r="AC607" s="46"/>
      <c r="AD607" s="46"/>
      <c r="AE607" s="46"/>
      <c r="AF607" s="46"/>
      <c r="AG607" s="46"/>
      <c r="AH607" s="46"/>
      <c r="AI607" s="46"/>
      <c r="AJ607" s="46"/>
      <c r="AK607" s="46"/>
      <c r="AL607" s="46"/>
      <c r="AM607" s="46"/>
    </row>
    <row r="608" spans="1:39" ht="39.950000000000003" customHeight="1" x14ac:dyDescent="0.45">
      <c r="A608" s="140"/>
      <c r="B608" s="152"/>
      <c r="C608" s="67">
        <v>605</v>
      </c>
      <c r="D608" s="78" t="s">
        <v>1130</v>
      </c>
      <c r="E608" s="107" t="s">
        <v>1118</v>
      </c>
      <c r="F608" s="52" t="s">
        <v>394</v>
      </c>
      <c r="G608" s="52" t="s">
        <v>36</v>
      </c>
      <c r="H608" s="96">
        <v>42.26</v>
      </c>
      <c r="I608" s="32">
        <v>8</v>
      </c>
      <c r="J608" s="38">
        <f t="shared" si="18"/>
        <v>8</v>
      </c>
      <c r="K608" s="39" t="str">
        <f t="shared" si="19"/>
        <v>OK</v>
      </c>
      <c r="L608" s="57"/>
      <c r="M608" s="57"/>
      <c r="N608" s="57"/>
      <c r="O608" s="57"/>
      <c r="P608" s="57"/>
      <c r="Q608" s="57"/>
      <c r="R608" s="57"/>
      <c r="S608" s="57"/>
      <c r="T608" s="57"/>
      <c r="U608" s="57"/>
      <c r="V608" s="57"/>
      <c r="W608" s="57"/>
      <c r="X608" s="46"/>
      <c r="Y608" s="46"/>
      <c r="Z608" s="46"/>
      <c r="AA608" s="46"/>
      <c r="AB608" s="46"/>
      <c r="AC608" s="46"/>
      <c r="AD608" s="46"/>
      <c r="AE608" s="46"/>
      <c r="AF608" s="46"/>
      <c r="AG608" s="46"/>
      <c r="AH608" s="46"/>
      <c r="AI608" s="46"/>
      <c r="AJ608" s="46"/>
      <c r="AK608" s="46"/>
      <c r="AL608" s="46"/>
      <c r="AM608" s="46"/>
    </row>
    <row r="609" spans="1:39" ht="39.950000000000003" customHeight="1" x14ac:dyDescent="0.45">
      <c r="A609" s="140"/>
      <c r="B609" s="152"/>
      <c r="C609" s="68">
        <v>606</v>
      </c>
      <c r="D609" s="85" t="s">
        <v>1131</v>
      </c>
      <c r="E609" s="110" t="s">
        <v>1132</v>
      </c>
      <c r="F609" s="51" t="s">
        <v>228</v>
      </c>
      <c r="G609" s="52" t="s">
        <v>36</v>
      </c>
      <c r="H609" s="96">
        <v>55.69</v>
      </c>
      <c r="I609" s="32"/>
      <c r="J609" s="38">
        <f t="shared" si="18"/>
        <v>0</v>
      </c>
      <c r="K609" s="39" t="str">
        <f t="shared" si="19"/>
        <v>OK</v>
      </c>
      <c r="L609" s="57"/>
      <c r="M609" s="57"/>
      <c r="N609" s="57"/>
      <c r="O609" s="57"/>
      <c r="P609" s="57"/>
      <c r="Q609" s="57"/>
      <c r="R609" s="57"/>
      <c r="S609" s="57"/>
      <c r="T609" s="57"/>
      <c r="U609" s="57"/>
      <c r="V609" s="57"/>
      <c r="W609" s="57"/>
      <c r="X609" s="46"/>
      <c r="Y609" s="46"/>
      <c r="Z609" s="46"/>
      <c r="AA609" s="46"/>
      <c r="AB609" s="46"/>
      <c r="AC609" s="46"/>
      <c r="AD609" s="46"/>
      <c r="AE609" s="46"/>
      <c r="AF609" s="46"/>
      <c r="AG609" s="46"/>
      <c r="AH609" s="46"/>
      <c r="AI609" s="46"/>
      <c r="AJ609" s="46"/>
      <c r="AK609" s="46"/>
      <c r="AL609" s="46"/>
      <c r="AM609" s="46"/>
    </row>
    <row r="610" spans="1:39" ht="39.950000000000003" customHeight="1" x14ac:dyDescent="0.45">
      <c r="A610" s="140"/>
      <c r="B610" s="152"/>
      <c r="C610" s="68">
        <v>607</v>
      </c>
      <c r="D610" s="78" t="s">
        <v>425</v>
      </c>
      <c r="E610" s="107" t="s">
        <v>1133</v>
      </c>
      <c r="F610" s="52" t="s">
        <v>528</v>
      </c>
      <c r="G610" s="52" t="s">
        <v>36</v>
      </c>
      <c r="H610" s="96">
        <v>13.74</v>
      </c>
      <c r="I610" s="32"/>
      <c r="J610" s="38">
        <f t="shared" si="18"/>
        <v>0</v>
      </c>
      <c r="K610" s="39" t="str">
        <f t="shared" si="19"/>
        <v>OK</v>
      </c>
      <c r="L610" s="57"/>
      <c r="M610" s="57"/>
      <c r="N610" s="57"/>
      <c r="O610" s="57"/>
      <c r="P610" s="57"/>
      <c r="Q610" s="57"/>
      <c r="R610" s="57"/>
      <c r="S610" s="57"/>
      <c r="T610" s="57"/>
      <c r="U610" s="57"/>
      <c r="V610" s="57"/>
      <c r="W610" s="57"/>
      <c r="X610" s="46"/>
      <c r="Y610" s="46"/>
      <c r="Z610" s="46"/>
      <c r="AA610" s="46"/>
      <c r="AB610" s="46"/>
      <c r="AC610" s="46"/>
      <c r="AD610" s="46"/>
      <c r="AE610" s="46"/>
      <c r="AF610" s="46"/>
      <c r="AG610" s="46"/>
      <c r="AH610" s="46"/>
      <c r="AI610" s="46"/>
      <c r="AJ610" s="46"/>
      <c r="AK610" s="46"/>
      <c r="AL610" s="46"/>
      <c r="AM610" s="46"/>
    </row>
    <row r="611" spans="1:39" ht="39.950000000000003" customHeight="1" x14ac:dyDescent="0.45">
      <c r="A611" s="140"/>
      <c r="B611" s="152"/>
      <c r="C611" s="67">
        <v>608</v>
      </c>
      <c r="D611" s="78" t="s">
        <v>1134</v>
      </c>
      <c r="E611" s="107" t="s">
        <v>1135</v>
      </c>
      <c r="F611" s="52" t="s">
        <v>35</v>
      </c>
      <c r="G611" s="52" t="s">
        <v>36</v>
      </c>
      <c r="H611" s="96">
        <v>168</v>
      </c>
      <c r="I611" s="32">
        <v>2</v>
      </c>
      <c r="J611" s="38">
        <f t="shared" si="18"/>
        <v>2</v>
      </c>
      <c r="K611" s="39" t="str">
        <f t="shared" si="19"/>
        <v>OK</v>
      </c>
      <c r="L611" s="57"/>
      <c r="M611" s="57"/>
      <c r="N611" s="57"/>
      <c r="O611" s="57"/>
      <c r="P611" s="57"/>
      <c r="Q611" s="57"/>
      <c r="R611" s="57"/>
      <c r="S611" s="57"/>
      <c r="T611" s="57"/>
      <c r="U611" s="57"/>
      <c r="V611" s="57"/>
      <c r="W611" s="57"/>
      <c r="X611" s="46"/>
      <c r="Y611" s="46"/>
      <c r="Z611" s="46"/>
      <c r="AA611" s="46"/>
      <c r="AB611" s="46"/>
      <c r="AC611" s="46"/>
      <c r="AD611" s="46"/>
      <c r="AE611" s="46"/>
      <c r="AF611" s="46"/>
      <c r="AG611" s="46"/>
      <c r="AH611" s="46"/>
      <c r="AI611" s="46"/>
      <c r="AJ611" s="46"/>
      <c r="AK611" s="46"/>
      <c r="AL611" s="46"/>
      <c r="AM611" s="46"/>
    </row>
    <row r="612" spans="1:39" ht="39.950000000000003" customHeight="1" x14ac:dyDescent="0.45">
      <c r="A612" s="140"/>
      <c r="B612" s="152"/>
      <c r="C612" s="67">
        <v>609</v>
      </c>
      <c r="D612" s="78" t="s">
        <v>1136</v>
      </c>
      <c r="E612" s="107" t="s">
        <v>1137</v>
      </c>
      <c r="F612" s="52" t="s">
        <v>35</v>
      </c>
      <c r="G612" s="52" t="s">
        <v>36</v>
      </c>
      <c r="H612" s="96">
        <v>26.7</v>
      </c>
      <c r="I612" s="32">
        <v>3</v>
      </c>
      <c r="J612" s="38">
        <f t="shared" si="18"/>
        <v>3</v>
      </c>
      <c r="K612" s="39" t="str">
        <f t="shared" si="19"/>
        <v>OK</v>
      </c>
      <c r="L612" s="57"/>
      <c r="M612" s="57"/>
      <c r="N612" s="57"/>
      <c r="O612" s="57"/>
      <c r="P612" s="57"/>
      <c r="Q612" s="57"/>
      <c r="R612" s="57"/>
      <c r="S612" s="57"/>
      <c r="T612" s="57"/>
      <c r="U612" s="57"/>
      <c r="V612" s="57"/>
      <c r="W612" s="57"/>
      <c r="X612" s="46"/>
      <c r="Y612" s="46"/>
      <c r="Z612" s="46"/>
      <c r="AA612" s="46"/>
      <c r="AB612" s="46"/>
      <c r="AC612" s="46"/>
      <c r="AD612" s="46"/>
      <c r="AE612" s="46"/>
      <c r="AF612" s="46"/>
      <c r="AG612" s="46"/>
      <c r="AH612" s="46"/>
      <c r="AI612" s="46"/>
      <c r="AJ612" s="46"/>
      <c r="AK612" s="46"/>
      <c r="AL612" s="46"/>
      <c r="AM612" s="46"/>
    </row>
    <row r="613" spans="1:39" ht="39.950000000000003" customHeight="1" x14ac:dyDescent="0.45">
      <c r="A613" s="140"/>
      <c r="B613" s="152"/>
      <c r="C613" s="67">
        <v>610</v>
      </c>
      <c r="D613" s="78" t="s">
        <v>1138</v>
      </c>
      <c r="E613" s="107" t="s">
        <v>1139</v>
      </c>
      <c r="F613" s="52" t="s">
        <v>35</v>
      </c>
      <c r="G613" s="52" t="s">
        <v>36</v>
      </c>
      <c r="H613" s="96">
        <v>30.75</v>
      </c>
      <c r="I613" s="32">
        <v>3</v>
      </c>
      <c r="J613" s="38">
        <f t="shared" si="18"/>
        <v>3</v>
      </c>
      <c r="K613" s="39" t="str">
        <f t="shared" si="19"/>
        <v>OK</v>
      </c>
      <c r="L613" s="57"/>
      <c r="M613" s="57"/>
      <c r="N613" s="57"/>
      <c r="O613" s="57"/>
      <c r="P613" s="57"/>
      <c r="Q613" s="57"/>
      <c r="R613" s="57"/>
      <c r="S613" s="57"/>
      <c r="T613" s="57"/>
      <c r="U613" s="57"/>
      <c r="V613" s="57"/>
      <c r="W613" s="57"/>
      <c r="X613" s="46"/>
      <c r="Y613" s="46"/>
      <c r="Z613" s="46"/>
      <c r="AA613" s="46"/>
      <c r="AB613" s="46"/>
      <c r="AC613" s="46"/>
      <c r="AD613" s="46"/>
      <c r="AE613" s="46"/>
      <c r="AF613" s="46"/>
      <c r="AG613" s="46"/>
      <c r="AH613" s="46"/>
      <c r="AI613" s="46"/>
      <c r="AJ613" s="46"/>
      <c r="AK613" s="46"/>
      <c r="AL613" s="46"/>
      <c r="AM613" s="46"/>
    </row>
    <row r="614" spans="1:39" ht="39.950000000000003" customHeight="1" x14ac:dyDescent="0.45">
      <c r="A614" s="140"/>
      <c r="B614" s="152"/>
      <c r="C614" s="68">
        <v>611</v>
      </c>
      <c r="D614" s="78" t="s">
        <v>1140</v>
      </c>
      <c r="E614" s="107" t="s">
        <v>1141</v>
      </c>
      <c r="F614" s="51" t="s">
        <v>399</v>
      </c>
      <c r="G614" s="52" t="s">
        <v>36</v>
      </c>
      <c r="H614" s="96">
        <v>3.64</v>
      </c>
      <c r="I614" s="32"/>
      <c r="J614" s="38">
        <f t="shared" si="18"/>
        <v>0</v>
      </c>
      <c r="K614" s="39" t="str">
        <f t="shared" si="19"/>
        <v>OK</v>
      </c>
      <c r="L614" s="57"/>
      <c r="M614" s="57"/>
      <c r="N614" s="57"/>
      <c r="O614" s="57"/>
      <c r="P614" s="57"/>
      <c r="Q614" s="57"/>
      <c r="R614" s="57"/>
      <c r="S614" s="57"/>
      <c r="T614" s="57"/>
      <c r="U614" s="57"/>
      <c r="V614" s="57"/>
      <c r="W614" s="57"/>
      <c r="X614" s="46"/>
      <c r="Y614" s="46"/>
      <c r="Z614" s="46"/>
      <c r="AA614" s="46"/>
      <c r="AB614" s="46"/>
      <c r="AC614" s="46"/>
      <c r="AD614" s="46"/>
      <c r="AE614" s="46"/>
      <c r="AF614" s="46"/>
      <c r="AG614" s="46"/>
      <c r="AH614" s="46"/>
      <c r="AI614" s="46"/>
      <c r="AJ614" s="46"/>
      <c r="AK614" s="46"/>
      <c r="AL614" s="46"/>
      <c r="AM614" s="46"/>
    </row>
    <row r="615" spans="1:39" ht="39.950000000000003" customHeight="1" x14ac:dyDescent="0.45">
      <c r="A615" s="140"/>
      <c r="B615" s="152"/>
      <c r="C615" s="68">
        <v>612</v>
      </c>
      <c r="D615" s="78" t="s">
        <v>1142</v>
      </c>
      <c r="E615" s="107" t="s">
        <v>1143</v>
      </c>
      <c r="F615" s="51" t="s">
        <v>399</v>
      </c>
      <c r="G615" s="52" t="s">
        <v>36</v>
      </c>
      <c r="H615" s="96">
        <v>9.93</v>
      </c>
      <c r="I615" s="32"/>
      <c r="J615" s="38">
        <f t="shared" si="18"/>
        <v>0</v>
      </c>
      <c r="K615" s="39" t="str">
        <f t="shared" si="19"/>
        <v>OK</v>
      </c>
      <c r="L615" s="57"/>
      <c r="M615" s="57"/>
      <c r="N615" s="57"/>
      <c r="O615" s="57"/>
      <c r="P615" s="57"/>
      <c r="Q615" s="57"/>
      <c r="R615" s="57"/>
      <c r="S615" s="57"/>
      <c r="T615" s="57"/>
      <c r="U615" s="57"/>
      <c r="V615" s="57"/>
      <c r="W615" s="57"/>
      <c r="X615" s="46"/>
      <c r="Y615" s="46"/>
      <c r="Z615" s="46"/>
      <c r="AA615" s="46"/>
      <c r="AB615" s="46"/>
      <c r="AC615" s="46"/>
      <c r="AD615" s="46"/>
      <c r="AE615" s="46"/>
      <c r="AF615" s="46"/>
      <c r="AG615" s="46"/>
      <c r="AH615" s="46"/>
      <c r="AI615" s="46"/>
      <c r="AJ615" s="46"/>
      <c r="AK615" s="46"/>
      <c r="AL615" s="46"/>
      <c r="AM615" s="46"/>
    </row>
    <row r="616" spans="1:39" ht="39.950000000000003" customHeight="1" x14ac:dyDescent="0.45">
      <c r="A616" s="140"/>
      <c r="B616" s="152"/>
      <c r="C616" s="68">
        <v>613</v>
      </c>
      <c r="D616" s="90" t="s">
        <v>1144</v>
      </c>
      <c r="E616" s="114" t="s">
        <v>1145</v>
      </c>
      <c r="F616" s="52" t="s">
        <v>424</v>
      </c>
      <c r="G616" s="52" t="s">
        <v>36</v>
      </c>
      <c r="H616" s="96">
        <v>319.08999999999997</v>
      </c>
      <c r="I616" s="32"/>
      <c r="J616" s="38">
        <f t="shared" si="18"/>
        <v>0</v>
      </c>
      <c r="K616" s="39" t="str">
        <f t="shared" si="19"/>
        <v>OK</v>
      </c>
      <c r="L616" s="57"/>
      <c r="M616" s="57"/>
      <c r="N616" s="57"/>
      <c r="O616" s="57"/>
      <c r="P616" s="57"/>
      <c r="Q616" s="57"/>
      <c r="R616" s="57"/>
      <c r="S616" s="57"/>
      <c r="T616" s="57"/>
      <c r="U616" s="57"/>
      <c r="V616" s="57"/>
      <c r="W616" s="57"/>
      <c r="X616" s="46"/>
      <c r="Y616" s="46"/>
      <c r="Z616" s="46"/>
      <c r="AA616" s="46"/>
      <c r="AB616" s="46"/>
      <c r="AC616" s="46"/>
      <c r="AD616" s="46"/>
      <c r="AE616" s="46"/>
      <c r="AF616" s="46"/>
      <c r="AG616" s="46"/>
      <c r="AH616" s="46"/>
      <c r="AI616" s="46"/>
      <c r="AJ616" s="46"/>
      <c r="AK616" s="46"/>
      <c r="AL616" s="46"/>
      <c r="AM616" s="46"/>
    </row>
    <row r="617" spans="1:39" ht="39.950000000000003" customHeight="1" x14ac:dyDescent="0.45">
      <c r="A617" s="140"/>
      <c r="B617" s="152"/>
      <c r="C617" s="68">
        <v>614</v>
      </c>
      <c r="D617" s="78" t="s">
        <v>1146</v>
      </c>
      <c r="E617" s="107" t="s">
        <v>1143</v>
      </c>
      <c r="F617" s="51" t="s">
        <v>399</v>
      </c>
      <c r="G617" s="52" t="s">
        <v>36</v>
      </c>
      <c r="H617" s="96">
        <v>10</v>
      </c>
      <c r="I617" s="32"/>
      <c r="J617" s="38">
        <f t="shared" si="18"/>
        <v>0</v>
      </c>
      <c r="K617" s="39" t="str">
        <f t="shared" si="19"/>
        <v>OK</v>
      </c>
      <c r="L617" s="57"/>
      <c r="M617" s="57"/>
      <c r="N617" s="57"/>
      <c r="O617" s="57"/>
      <c r="P617" s="57"/>
      <c r="Q617" s="57"/>
      <c r="R617" s="57"/>
      <c r="S617" s="57"/>
      <c r="T617" s="57"/>
      <c r="U617" s="57"/>
      <c r="V617" s="57"/>
      <c r="W617" s="57"/>
      <c r="X617" s="46"/>
      <c r="Y617" s="46"/>
      <c r="Z617" s="46"/>
      <c r="AA617" s="46"/>
      <c r="AB617" s="46"/>
      <c r="AC617" s="46"/>
      <c r="AD617" s="46"/>
      <c r="AE617" s="46"/>
      <c r="AF617" s="46"/>
      <c r="AG617" s="46"/>
      <c r="AH617" s="46"/>
      <c r="AI617" s="46"/>
      <c r="AJ617" s="46"/>
      <c r="AK617" s="46"/>
      <c r="AL617" s="46"/>
      <c r="AM617" s="46"/>
    </row>
    <row r="618" spans="1:39" ht="39.950000000000003" customHeight="1" x14ac:dyDescent="0.45">
      <c r="A618" s="140"/>
      <c r="B618" s="152"/>
      <c r="C618" s="68">
        <v>615</v>
      </c>
      <c r="D618" s="78" t="s">
        <v>408</v>
      </c>
      <c r="E618" s="107" t="s">
        <v>1147</v>
      </c>
      <c r="F618" s="52" t="s">
        <v>424</v>
      </c>
      <c r="G618" s="52" t="s">
        <v>36</v>
      </c>
      <c r="H618" s="96">
        <v>80.5</v>
      </c>
      <c r="I618" s="32"/>
      <c r="J618" s="38">
        <f t="shared" si="18"/>
        <v>0</v>
      </c>
      <c r="K618" s="39" t="str">
        <f t="shared" si="19"/>
        <v>OK</v>
      </c>
      <c r="L618" s="57"/>
      <c r="M618" s="57"/>
      <c r="N618" s="57"/>
      <c r="O618" s="57"/>
      <c r="P618" s="57"/>
      <c r="Q618" s="57"/>
      <c r="R618" s="57"/>
      <c r="S618" s="57"/>
      <c r="T618" s="57"/>
      <c r="U618" s="57"/>
      <c r="V618" s="57"/>
      <c r="W618" s="57"/>
      <c r="X618" s="46"/>
      <c r="Y618" s="46"/>
      <c r="Z618" s="46"/>
      <c r="AA618" s="46"/>
      <c r="AB618" s="46"/>
      <c r="AC618" s="46"/>
      <c r="AD618" s="46"/>
      <c r="AE618" s="46"/>
      <c r="AF618" s="46"/>
      <c r="AG618" s="46"/>
      <c r="AH618" s="46"/>
      <c r="AI618" s="46"/>
      <c r="AJ618" s="46"/>
      <c r="AK618" s="46"/>
      <c r="AL618" s="46"/>
      <c r="AM618" s="46"/>
    </row>
    <row r="619" spans="1:39" ht="39.950000000000003" customHeight="1" x14ac:dyDescent="0.45">
      <c r="A619" s="140"/>
      <c r="B619" s="152"/>
      <c r="C619" s="68">
        <v>616</v>
      </c>
      <c r="D619" s="90" t="s">
        <v>1148</v>
      </c>
      <c r="E619" s="114" t="s">
        <v>1149</v>
      </c>
      <c r="F619" s="52" t="s">
        <v>99</v>
      </c>
      <c r="G619" s="52" t="s">
        <v>36</v>
      </c>
      <c r="H619" s="96">
        <v>6.91</v>
      </c>
      <c r="I619" s="32"/>
      <c r="J619" s="38">
        <f t="shared" si="18"/>
        <v>0</v>
      </c>
      <c r="K619" s="39" t="str">
        <f t="shared" si="19"/>
        <v>OK</v>
      </c>
      <c r="L619" s="57"/>
      <c r="M619" s="57"/>
      <c r="N619" s="57"/>
      <c r="O619" s="57"/>
      <c r="P619" s="57"/>
      <c r="Q619" s="57"/>
      <c r="R619" s="57"/>
      <c r="S619" s="57"/>
      <c r="T619" s="57"/>
      <c r="U619" s="57"/>
      <c r="V619" s="57"/>
      <c r="W619" s="57"/>
      <c r="X619" s="46"/>
      <c r="Y619" s="46"/>
      <c r="Z619" s="46"/>
      <c r="AA619" s="46"/>
      <c r="AB619" s="46"/>
      <c r="AC619" s="46"/>
      <c r="AD619" s="46"/>
      <c r="AE619" s="46"/>
      <c r="AF619" s="46"/>
      <c r="AG619" s="46"/>
      <c r="AH619" s="46"/>
      <c r="AI619" s="46"/>
      <c r="AJ619" s="46"/>
      <c r="AK619" s="46"/>
      <c r="AL619" s="46"/>
      <c r="AM619" s="46"/>
    </row>
    <row r="620" spans="1:39" ht="39.950000000000003" customHeight="1" x14ac:dyDescent="0.45">
      <c r="A620" s="141"/>
      <c r="B620" s="153"/>
      <c r="C620" s="68">
        <v>617</v>
      </c>
      <c r="D620" s="78" t="s">
        <v>1150</v>
      </c>
      <c r="E620" s="107" t="s">
        <v>1151</v>
      </c>
      <c r="F620" s="52" t="s">
        <v>399</v>
      </c>
      <c r="G620" s="52" t="s">
        <v>36</v>
      </c>
      <c r="H620" s="96">
        <v>53.5</v>
      </c>
      <c r="I620" s="32"/>
      <c r="J620" s="38">
        <f t="shared" si="18"/>
        <v>0</v>
      </c>
      <c r="K620" s="39" t="str">
        <f t="shared" si="19"/>
        <v>OK</v>
      </c>
      <c r="L620" s="57"/>
      <c r="M620" s="57"/>
      <c r="N620" s="57"/>
      <c r="O620" s="57"/>
      <c r="P620" s="57"/>
      <c r="Q620" s="57"/>
      <c r="R620" s="57"/>
      <c r="S620" s="57"/>
      <c r="T620" s="57"/>
      <c r="U620" s="57"/>
      <c r="V620" s="57"/>
      <c r="W620" s="57"/>
      <c r="X620" s="46"/>
      <c r="Y620" s="46"/>
      <c r="Z620" s="46"/>
      <c r="AA620" s="46"/>
      <c r="AB620" s="46"/>
      <c r="AC620" s="46"/>
      <c r="AD620" s="46"/>
      <c r="AE620" s="46"/>
      <c r="AF620" s="46"/>
      <c r="AG620" s="46"/>
      <c r="AH620" s="46"/>
      <c r="AI620" s="46"/>
      <c r="AJ620" s="46"/>
      <c r="AK620" s="46"/>
      <c r="AL620" s="46"/>
      <c r="AM620" s="46"/>
    </row>
    <row r="621" spans="1:39" ht="39.950000000000003" customHeight="1" x14ac:dyDescent="0.45">
      <c r="A621" s="154">
        <v>11</v>
      </c>
      <c r="B621" s="159" t="s">
        <v>626</v>
      </c>
      <c r="C621" s="66">
        <v>618</v>
      </c>
      <c r="D621" s="75" t="s">
        <v>410</v>
      </c>
      <c r="E621" s="104" t="s">
        <v>1152</v>
      </c>
      <c r="F621" s="49" t="s">
        <v>35</v>
      </c>
      <c r="G621" s="49" t="s">
        <v>411</v>
      </c>
      <c r="H621" s="94">
        <v>833.69</v>
      </c>
      <c r="I621" s="32">
        <v>0</v>
      </c>
      <c r="J621" s="38">
        <f t="shared" si="18"/>
        <v>0</v>
      </c>
      <c r="K621" s="39" t="str">
        <f t="shared" si="19"/>
        <v>OK</v>
      </c>
      <c r="L621" s="57"/>
      <c r="M621" s="57"/>
      <c r="N621" s="57"/>
      <c r="O621" s="57"/>
      <c r="P621" s="57"/>
      <c r="Q621" s="57"/>
      <c r="R621" s="57"/>
      <c r="S621" s="57"/>
      <c r="T621" s="57"/>
      <c r="U621" s="57"/>
      <c r="V621" s="57"/>
      <c r="W621" s="57"/>
      <c r="X621" s="46"/>
      <c r="Y621" s="46"/>
      <c r="Z621" s="46"/>
      <c r="AA621" s="46"/>
      <c r="AB621" s="46"/>
      <c r="AC621" s="46"/>
      <c r="AD621" s="46"/>
      <c r="AE621" s="46"/>
      <c r="AF621" s="46"/>
      <c r="AG621" s="46"/>
      <c r="AH621" s="46"/>
      <c r="AI621" s="46"/>
      <c r="AJ621" s="46"/>
      <c r="AK621" s="46"/>
      <c r="AL621" s="46"/>
      <c r="AM621" s="46"/>
    </row>
    <row r="622" spans="1:39" ht="39.950000000000003" customHeight="1" x14ac:dyDescent="0.45">
      <c r="A622" s="155"/>
      <c r="B622" s="157"/>
      <c r="C622" s="66">
        <v>619</v>
      </c>
      <c r="D622" s="75" t="s">
        <v>412</v>
      </c>
      <c r="E622" s="104" t="s">
        <v>1153</v>
      </c>
      <c r="F622" s="49" t="s">
        <v>4</v>
      </c>
      <c r="G622" s="49" t="s">
        <v>411</v>
      </c>
      <c r="H622" s="94">
        <v>1355.11</v>
      </c>
      <c r="I622" s="32">
        <v>1</v>
      </c>
      <c r="J622" s="38">
        <f t="shared" si="18"/>
        <v>1</v>
      </c>
      <c r="K622" s="39" t="str">
        <f t="shared" si="19"/>
        <v>OK</v>
      </c>
      <c r="L622" s="57"/>
      <c r="M622" s="57"/>
      <c r="N622" s="57"/>
      <c r="O622" s="57"/>
      <c r="P622" s="57"/>
      <c r="Q622" s="57"/>
      <c r="R622" s="57"/>
      <c r="S622" s="57"/>
      <c r="T622" s="57"/>
      <c r="U622" s="57"/>
      <c r="V622" s="57"/>
      <c r="W622" s="57"/>
      <c r="X622" s="46"/>
      <c r="Y622" s="46"/>
      <c r="Z622" s="46"/>
      <c r="AA622" s="46"/>
      <c r="AB622" s="46"/>
      <c r="AC622" s="46"/>
      <c r="AD622" s="46"/>
      <c r="AE622" s="46"/>
      <c r="AF622" s="46"/>
      <c r="AG622" s="46"/>
      <c r="AH622" s="46"/>
      <c r="AI622" s="46"/>
      <c r="AJ622" s="46"/>
      <c r="AK622" s="46"/>
      <c r="AL622" s="46"/>
      <c r="AM622" s="46"/>
    </row>
    <row r="623" spans="1:39" ht="39.950000000000003" customHeight="1" x14ac:dyDescent="0.45">
      <c r="A623" s="155"/>
      <c r="B623" s="157"/>
      <c r="C623" s="66">
        <v>620</v>
      </c>
      <c r="D623" s="75" t="s">
        <v>413</v>
      </c>
      <c r="E623" s="104" t="s">
        <v>1154</v>
      </c>
      <c r="F623" s="49" t="s">
        <v>4</v>
      </c>
      <c r="G623" s="49" t="s">
        <v>411</v>
      </c>
      <c r="H623" s="94">
        <v>342.74</v>
      </c>
      <c r="I623" s="32">
        <v>1</v>
      </c>
      <c r="J623" s="38">
        <f t="shared" si="18"/>
        <v>1</v>
      </c>
      <c r="K623" s="39" t="str">
        <f t="shared" si="19"/>
        <v>OK</v>
      </c>
      <c r="L623" s="57"/>
      <c r="M623" s="57"/>
      <c r="N623" s="57"/>
      <c r="O623" s="57"/>
      <c r="P623" s="57"/>
      <c r="Q623" s="57"/>
      <c r="R623" s="57"/>
      <c r="S623" s="57"/>
      <c r="T623" s="57"/>
      <c r="U623" s="57"/>
      <c r="V623" s="57"/>
      <c r="W623" s="57"/>
      <c r="X623" s="46"/>
      <c r="Y623" s="46"/>
      <c r="Z623" s="46"/>
      <c r="AA623" s="46"/>
      <c r="AB623" s="46"/>
      <c r="AC623" s="46"/>
      <c r="AD623" s="46"/>
      <c r="AE623" s="46"/>
      <c r="AF623" s="46"/>
      <c r="AG623" s="46"/>
      <c r="AH623" s="46"/>
      <c r="AI623" s="46"/>
      <c r="AJ623" s="46"/>
      <c r="AK623" s="46"/>
      <c r="AL623" s="46"/>
      <c r="AM623" s="46"/>
    </row>
    <row r="624" spans="1:39" ht="39.950000000000003" customHeight="1" x14ac:dyDescent="0.45">
      <c r="A624" s="155"/>
      <c r="B624" s="157"/>
      <c r="C624" s="66">
        <v>621</v>
      </c>
      <c r="D624" s="77" t="s">
        <v>414</v>
      </c>
      <c r="E624" s="104" t="s">
        <v>1155</v>
      </c>
      <c r="F624" s="49" t="s">
        <v>4</v>
      </c>
      <c r="G624" s="49" t="s">
        <v>411</v>
      </c>
      <c r="H624" s="94">
        <v>173.6</v>
      </c>
      <c r="I624" s="32">
        <v>1</v>
      </c>
      <c r="J624" s="38">
        <f t="shared" si="18"/>
        <v>1</v>
      </c>
      <c r="K624" s="39" t="str">
        <f t="shared" si="19"/>
        <v>OK</v>
      </c>
      <c r="L624" s="57"/>
      <c r="M624" s="57"/>
      <c r="N624" s="57"/>
      <c r="O624" s="57"/>
      <c r="P624" s="57"/>
      <c r="Q624" s="57"/>
      <c r="R624" s="57"/>
      <c r="S624" s="57"/>
      <c r="T624" s="57"/>
      <c r="U624" s="57"/>
      <c r="V624" s="57"/>
      <c r="W624" s="57"/>
      <c r="X624" s="46"/>
      <c r="Y624" s="46"/>
      <c r="Z624" s="46"/>
      <c r="AA624" s="46"/>
      <c r="AB624" s="46"/>
      <c r="AC624" s="46"/>
      <c r="AD624" s="46"/>
      <c r="AE624" s="46"/>
      <c r="AF624" s="46"/>
      <c r="AG624" s="46"/>
      <c r="AH624" s="46"/>
      <c r="AI624" s="46"/>
      <c r="AJ624" s="46"/>
      <c r="AK624" s="46"/>
      <c r="AL624" s="46"/>
      <c r="AM624" s="46"/>
    </row>
    <row r="625" spans="1:39" ht="39.950000000000003" customHeight="1" x14ac:dyDescent="0.45">
      <c r="A625" s="155"/>
      <c r="B625" s="157"/>
      <c r="C625" s="63">
        <v>622</v>
      </c>
      <c r="D625" s="75" t="s">
        <v>415</v>
      </c>
      <c r="E625" s="104" t="s">
        <v>1156</v>
      </c>
      <c r="F625" s="49" t="s">
        <v>35</v>
      </c>
      <c r="G625" s="49" t="s">
        <v>416</v>
      </c>
      <c r="H625" s="94">
        <v>360.77</v>
      </c>
      <c r="I625" s="32">
        <v>4</v>
      </c>
      <c r="J625" s="38">
        <f t="shared" si="18"/>
        <v>4</v>
      </c>
      <c r="K625" s="39" t="str">
        <f t="shared" si="19"/>
        <v>OK</v>
      </c>
      <c r="L625" s="57"/>
      <c r="M625" s="57"/>
      <c r="N625" s="57"/>
      <c r="O625" s="57"/>
      <c r="P625" s="57"/>
      <c r="Q625" s="57"/>
      <c r="R625" s="57"/>
      <c r="S625" s="57"/>
      <c r="T625" s="57"/>
      <c r="U625" s="57"/>
      <c r="V625" s="57"/>
      <c r="W625" s="57"/>
      <c r="X625" s="46"/>
      <c r="Y625" s="46"/>
      <c r="Z625" s="46"/>
      <c r="AA625" s="46"/>
      <c r="AB625" s="46"/>
      <c r="AC625" s="46"/>
      <c r="AD625" s="46"/>
      <c r="AE625" s="46"/>
      <c r="AF625" s="46"/>
      <c r="AG625" s="46"/>
      <c r="AH625" s="46"/>
      <c r="AI625" s="46"/>
      <c r="AJ625" s="46"/>
      <c r="AK625" s="46"/>
      <c r="AL625" s="46"/>
      <c r="AM625" s="46"/>
    </row>
    <row r="626" spans="1:39" ht="39.950000000000003" customHeight="1" x14ac:dyDescent="0.45">
      <c r="A626" s="155"/>
      <c r="B626" s="157"/>
      <c r="C626" s="63">
        <v>623</v>
      </c>
      <c r="D626" s="75" t="s">
        <v>1157</v>
      </c>
      <c r="E626" s="104" t="s">
        <v>1156</v>
      </c>
      <c r="F626" s="49" t="s">
        <v>35</v>
      </c>
      <c r="G626" s="49" t="s">
        <v>416</v>
      </c>
      <c r="H626" s="94">
        <v>340.61</v>
      </c>
      <c r="I626" s="32">
        <v>4</v>
      </c>
      <c r="J626" s="38">
        <f t="shared" si="18"/>
        <v>4</v>
      </c>
      <c r="K626" s="39" t="str">
        <f t="shared" si="19"/>
        <v>OK</v>
      </c>
      <c r="L626" s="57"/>
      <c r="M626" s="57"/>
      <c r="N626" s="57"/>
      <c r="O626" s="57"/>
      <c r="P626" s="57"/>
      <c r="Q626" s="57"/>
      <c r="R626" s="57"/>
      <c r="S626" s="57"/>
      <c r="T626" s="57"/>
      <c r="U626" s="57"/>
      <c r="V626" s="57"/>
      <c r="W626" s="57"/>
      <c r="X626" s="46"/>
      <c r="Y626" s="46"/>
      <c r="Z626" s="46"/>
      <c r="AA626" s="46"/>
      <c r="AB626" s="46"/>
      <c r="AC626" s="46"/>
      <c r="AD626" s="46"/>
      <c r="AE626" s="46"/>
      <c r="AF626" s="46"/>
      <c r="AG626" s="46"/>
      <c r="AH626" s="46"/>
      <c r="AI626" s="46"/>
      <c r="AJ626" s="46"/>
      <c r="AK626" s="46"/>
      <c r="AL626" s="46"/>
      <c r="AM626" s="46"/>
    </row>
    <row r="627" spans="1:39" ht="39.950000000000003" customHeight="1" x14ac:dyDescent="0.45">
      <c r="A627" s="155"/>
      <c r="B627" s="157"/>
      <c r="C627" s="66">
        <v>624</v>
      </c>
      <c r="D627" s="75" t="s">
        <v>1158</v>
      </c>
      <c r="E627" s="104" t="s">
        <v>1159</v>
      </c>
      <c r="F627" s="49" t="s">
        <v>228</v>
      </c>
      <c r="G627" s="49" t="s">
        <v>453</v>
      </c>
      <c r="H627" s="94">
        <v>397.14</v>
      </c>
      <c r="I627" s="32">
        <v>3</v>
      </c>
      <c r="J627" s="38">
        <f t="shared" si="18"/>
        <v>3</v>
      </c>
      <c r="K627" s="39" t="str">
        <f t="shared" si="19"/>
        <v>OK</v>
      </c>
      <c r="L627" s="57"/>
      <c r="M627" s="57"/>
      <c r="N627" s="57"/>
      <c r="O627" s="57"/>
      <c r="P627" s="57"/>
      <c r="Q627" s="57"/>
      <c r="R627" s="57"/>
      <c r="S627" s="57"/>
      <c r="T627" s="57"/>
      <c r="U627" s="57"/>
      <c r="V627" s="57"/>
      <c r="W627" s="57"/>
      <c r="X627" s="46"/>
      <c r="Y627" s="46"/>
      <c r="Z627" s="46"/>
      <c r="AA627" s="46"/>
      <c r="AB627" s="46"/>
      <c r="AC627" s="46"/>
      <c r="AD627" s="46"/>
      <c r="AE627" s="46"/>
      <c r="AF627" s="46"/>
      <c r="AG627" s="46"/>
      <c r="AH627" s="46"/>
      <c r="AI627" s="46"/>
      <c r="AJ627" s="46"/>
      <c r="AK627" s="46"/>
      <c r="AL627" s="46"/>
      <c r="AM627" s="46"/>
    </row>
    <row r="628" spans="1:39" ht="39.950000000000003" customHeight="1" x14ac:dyDescent="0.45">
      <c r="A628" s="155"/>
      <c r="B628" s="157"/>
      <c r="C628" s="66">
        <v>625</v>
      </c>
      <c r="D628" s="75" t="s">
        <v>504</v>
      </c>
      <c r="E628" s="104" t="s">
        <v>1160</v>
      </c>
      <c r="F628" s="49" t="s">
        <v>35</v>
      </c>
      <c r="G628" s="49" t="s">
        <v>417</v>
      </c>
      <c r="H628" s="94">
        <v>145.52000000000001</v>
      </c>
      <c r="I628" s="32">
        <v>2</v>
      </c>
      <c r="J628" s="38">
        <f t="shared" si="18"/>
        <v>2</v>
      </c>
      <c r="K628" s="39" t="str">
        <f t="shared" si="19"/>
        <v>OK</v>
      </c>
      <c r="L628" s="57"/>
      <c r="M628" s="57"/>
      <c r="N628" s="57"/>
      <c r="O628" s="57"/>
      <c r="P628" s="57"/>
      <c r="Q628" s="57"/>
      <c r="R628" s="57"/>
      <c r="S628" s="57"/>
      <c r="T628" s="57"/>
      <c r="U628" s="57"/>
      <c r="V628" s="57"/>
      <c r="W628" s="57"/>
      <c r="X628" s="46"/>
      <c r="Y628" s="46"/>
      <c r="Z628" s="46"/>
      <c r="AA628" s="46"/>
      <c r="AB628" s="46"/>
      <c r="AC628" s="46"/>
      <c r="AD628" s="46"/>
      <c r="AE628" s="46"/>
      <c r="AF628" s="46"/>
      <c r="AG628" s="46"/>
      <c r="AH628" s="46"/>
      <c r="AI628" s="46"/>
      <c r="AJ628" s="46"/>
      <c r="AK628" s="46"/>
      <c r="AL628" s="46"/>
      <c r="AM628" s="46"/>
    </row>
    <row r="629" spans="1:39" ht="39.950000000000003" customHeight="1" x14ac:dyDescent="0.45">
      <c r="A629" s="155"/>
      <c r="B629" s="157"/>
      <c r="C629" s="66">
        <v>626</v>
      </c>
      <c r="D629" s="75" t="s">
        <v>1201</v>
      </c>
      <c r="E629" s="104" t="s">
        <v>1161</v>
      </c>
      <c r="F629" s="49" t="s">
        <v>35</v>
      </c>
      <c r="G629" s="49" t="s">
        <v>417</v>
      </c>
      <c r="H629" s="94">
        <v>399.43</v>
      </c>
      <c r="I629" s="32">
        <v>1</v>
      </c>
      <c r="J629" s="38">
        <f t="shared" si="18"/>
        <v>1</v>
      </c>
      <c r="K629" s="39" t="str">
        <f t="shared" si="19"/>
        <v>OK</v>
      </c>
      <c r="L629" s="57"/>
      <c r="M629" s="57"/>
      <c r="N629" s="57"/>
      <c r="O629" s="57"/>
      <c r="P629" s="57"/>
      <c r="Q629" s="57"/>
      <c r="R629" s="57"/>
      <c r="S629" s="57"/>
      <c r="T629" s="57"/>
      <c r="U629" s="57"/>
      <c r="V629" s="57"/>
      <c r="W629" s="57"/>
      <c r="X629" s="46"/>
      <c r="Y629" s="46"/>
      <c r="Z629" s="46"/>
      <c r="AA629" s="46"/>
      <c r="AB629" s="46"/>
      <c r="AC629" s="46"/>
      <c r="AD629" s="46"/>
      <c r="AE629" s="46"/>
      <c r="AF629" s="46"/>
      <c r="AG629" s="46"/>
      <c r="AH629" s="46"/>
      <c r="AI629" s="46"/>
      <c r="AJ629" s="46"/>
      <c r="AK629" s="46"/>
      <c r="AL629" s="46"/>
      <c r="AM629" s="46"/>
    </row>
    <row r="630" spans="1:39" ht="39.950000000000003" customHeight="1" x14ac:dyDescent="0.45">
      <c r="A630" s="155"/>
      <c r="B630" s="157"/>
      <c r="C630" s="66">
        <v>627</v>
      </c>
      <c r="D630" s="81" t="s">
        <v>1202</v>
      </c>
      <c r="E630" s="112" t="s">
        <v>1162</v>
      </c>
      <c r="F630" s="49" t="s">
        <v>35</v>
      </c>
      <c r="G630" s="49" t="s">
        <v>417</v>
      </c>
      <c r="H630" s="94">
        <v>20.91</v>
      </c>
      <c r="I630" s="32">
        <v>1</v>
      </c>
      <c r="J630" s="38">
        <f t="shared" si="18"/>
        <v>1</v>
      </c>
      <c r="K630" s="39" t="str">
        <f t="shared" si="19"/>
        <v>OK</v>
      </c>
      <c r="L630" s="57"/>
      <c r="M630" s="57"/>
      <c r="N630" s="57"/>
      <c r="O630" s="57"/>
      <c r="P630" s="57"/>
      <c r="Q630" s="57"/>
      <c r="R630" s="57"/>
      <c r="S630" s="57"/>
      <c r="T630" s="57"/>
      <c r="U630" s="57"/>
      <c r="V630" s="57"/>
      <c r="W630" s="57"/>
      <c r="X630" s="46"/>
      <c r="Y630" s="46"/>
      <c r="Z630" s="46"/>
      <c r="AA630" s="46"/>
      <c r="AB630" s="46"/>
      <c r="AC630" s="46"/>
      <c r="AD630" s="46"/>
      <c r="AE630" s="46"/>
      <c r="AF630" s="46"/>
      <c r="AG630" s="46"/>
      <c r="AH630" s="46"/>
      <c r="AI630" s="46"/>
      <c r="AJ630" s="46"/>
      <c r="AK630" s="46"/>
      <c r="AL630" s="46"/>
      <c r="AM630" s="46"/>
    </row>
    <row r="631" spans="1:39" ht="39.950000000000003" customHeight="1" x14ac:dyDescent="0.45">
      <c r="A631" s="155"/>
      <c r="B631" s="157"/>
      <c r="C631" s="66">
        <v>628</v>
      </c>
      <c r="D631" s="75" t="s">
        <v>418</v>
      </c>
      <c r="E631" s="104" t="s">
        <v>1163</v>
      </c>
      <c r="F631" s="49" t="s">
        <v>35</v>
      </c>
      <c r="G631" s="49" t="s">
        <v>417</v>
      </c>
      <c r="H631" s="94">
        <v>156.76</v>
      </c>
      <c r="I631" s="32">
        <v>1</v>
      </c>
      <c r="J631" s="38">
        <f t="shared" si="18"/>
        <v>1</v>
      </c>
      <c r="K631" s="39" t="str">
        <f t="shared" si="19"/>
        <v>OK</v>
      </c>
      <c r="L631" s="57"/>
      <c r="M631" s="57"/>
      <c r="N631" s="57"/>
      <c r="O631" s="57"/>
      <c r="P631" s="57"/>
      <c r="Q631" s="57"/>
      <c r="R631" s="57"/>
      <c r="S631" s="57"/>
      <c r="T631" s="57"/>
      <c r="U631" s="57"/>
      <c r="V631" s="57"/>
      <c r="W631" s="57"/>
      <c r="X631" s="46"/>
      <c r="Y631" s="46"/>
      <c r="Z631" s="46"/>
      <c r="AA631" s="46"/>
      <c r="AB631" s="46"/>
      <c r="AC631" s="46"/>
      <c r="AD631" s="46"/>
      <c r="AE631" s="46"/>
      <c r="AF631" s="46"/>
      <c r="AG631" s="46"/>
      <c r="AH631" s="46"/>
      <c r="AI631" s="46"/>
      <c r="AJ631" s="46"/>
      <c r="AK631" s="46"/>
      <c r="AL631" s="46"/>
      <c r="AM631" s="46"/>
    </row>
    <row r="632" spans="1:39" ht="39.950000000000003" customHeight="1" x14ac:dyDescent="0.45">
      <c r="A632" s="155"/>
      <c r="B632" s="157"/>
      <c r="C632" s="66">
        <v>629</v>
      </c>
      <c r="D632" s="75" t="s">
        <v>1203</v>
      </c>
      <c r="E632" s="104" t="s">
        <v>1164</v>
      </c>
      <c r="F632" s="48" t="s">
        <v>35</v>
      </c>
      <c r="G632" s="64" t="s">
        <v>40</v>
      </c>
      <c r="H632" s="93">
        <v>509.87</v>
      </c>
      <c r="I632" s="32">
        <v>4</v>
      </c>
      <c r="J632" s="38">
        <f t="shared" si="18"/>
        <v>4</v>
      </c>
      <c r="K632" s="39" t="str">
        <f t="shared" si="19"/>
        <v>OK</v>
      </c>
      <c r="L632" s="57"/>
      <c r="M632" s="57"/>
      <c r="N632" s="57"/>
      <c r="O632" s="57"/>
      <c r="P632" s="57"/>
      <c r="Q632" s="57"/>
      <c r="R632" s="57"/>
      <c r="S632" s="57"/>
      <c r="T632" s="57"/>
      <c r="U632" s="57"/>
      <c r="V632" s="57"/>
      <c r="W632" s="57"/>
      <c r="X632" s="46"/>
      <c r="Y632" s="46"/>
      <c r="Z632" s="46"/>
      <c r="AA632" s="46"/>
      <c r="AB632" s="46"/>
      <c r="AC632" s="46"/>
      <c r="AD632" s="46"/>
      <c r="AE632" s="46"/>
      <c r="AF632" s="46"/>
      <c r="AG632" s="46"/>
      <c r="AH632" s="46"/>
      <c r="AI632" s="46"/>
      <c r="AJ632" s="46"/>
      <c r="AK632" s="46"/>
      <c r="AL632" s="46"/>
      <c r="AM632" s="46"/>
    </row>
    <row r="633" spans="1:39" ht="39.950000000000003" customHeight="1" x14ac:dyDescent="0.45">
      <c r="A633" s="155"/>
      <c r="B633" s="157"/>
      <c r="C633" s="63">
        <v>630</v>
      </c>
      <c r="D633" s="75" t="s">
        <v>1165</v>
      </c>
      <c r="E633" s="104" t="s">
        <v>1166</v>
      </c>
      <c r="F633" s="69" t="s">
        <v>99</v>
      </c>
      <c r="G633" s="64" t="s">
        <v>417</v>
      </c>
      <c r="H633" s="93">
        <v>538.29999999999995</v>
      </c>
      <c r="I633" s="32"/>
      <c r="J633" s="38">
        <f t="shared" si="18"/>
        <v>0</v>
      </c>
      <c r="K633" s="39" t="str">
        <f t="shared" si="19"/>
        <v>OK</v>
      </c>
      <c r="L633" s="57"/>
      <c r="M633" s="57"/>
      <c r="N633" s="57"/>
      <c r="O633" s="57"/>
      <c r="P633" s="57"/>
      <c r="Q633" s="57"/>
      <c r="R633" s="57"/>
      <c r="S633" s="57"/>
      <c r="T633" s="57"/>
      <c r="U633" s="57"/>
      <c r="V633" s="57"/>
      <c r="W633" s="57"/>
      <c r="X633" s="46"/>
      <c r="Y633" s="46"/>
      <c r="Z633" s="46"/>
      <c r="AA633" s="46"/>
      <c r="AB633" s="46"/>
      <c r="AC633" s="46"/>
      <c r="AD633" s="46"/>
      <c r="AE633" s="46"/>
      <c r="AF633" s="46"/>
      <c r="AG633" s="46"/>
      <c r="AH633" s="46"/>
      <c r="AI633" s="46"/>
      <c r="AJ633" s="46"/>
      <c r="AK633" s="46"/>
      <c r="AL633" s="46"/>
      <c r="AM633" s="46"/>
    </row>
    <row r="634" spans="1:39" ht="39.950000000000003" customHeight="1" x14ac:dyDescent="0.45">
      <c r="A634" s="155"/>
      <c r="B634" s="157"/>
      <c r="C634" s="63">
        <v>631</v>
      </c>
      <c r="D634" s="75" t="s">
        <v>1167</v>
      </c>
      <c r="E634" s="104" t="s">
        <v>1168</v>
      </c>
      <c r="F634" s="49" t="s">
        <v>4</v>
      </c>
      <c r="G634" s="64" t="s">
        <v>411</v>
      </c>
      <c r="H634" s="93">
        <v>169.63</v>
      </c>
      <c r="I634" s="32"/>
      <c r="J634" s="38">
        <f t="shared" si="18"/>
        <v>0</v>
      </c>
      <c r="K634" s="39" t="str">
        <f t="shared" si="19"/>
        <v>OK</v>
      </c>
      <c r="L634" s="57"/>
      <c r="M634" s="57"/>
      <c r="N634" s="57"/>
      <c r="O634" s="57"/>
      <c r="P634" s="57"/>
      <c r="Q634" s="57"/>
      <c r="R634" s="57"/>
      <c r="S634" s="57"/>
      <c r="T634" s="57"/>
      <c r="U634" s="57"/>
      <c r="V634" s="57"/>
      <c r="W634" s="57"/>
      <c r="X634" s="46"/>
      <c r="Y634" s="46"/>
      <c r="Z634" s="46"/>
      <c r="AA634" s="46"/>
      <c r="AB634" s="46"/>
      <c r="AC634" s="46"/>
      <c r="AD634" s="46"/>
      <c r="AE634" s="46"/>
      <c r="AF634" s="46"/>
      <c r="AG634" s="46"/>
      <c r="AH634" s="46"/>
      <c r="AI634" s="46"/>
      <c r="AJ634" s="46"/>
      <c r="AK634" s="46"/>
      <c r="AL634" s="46"/>
      <c r="AM634" s="46"/>
    </row>
    <row r="635" spans="1:39" ht="39.950000000000003" customHeight="1" x14ac:dyDescent="0.45">
      <c r="A635" s="155"/>
      <c r="B635" s="157"/>
      <c r="C635" s="63">
        <v>632</v>
      </c>
      <c r="D635" s="75" t="s">
        <v>1169</v>
      </c>
      <c r="E635" s="104" t="s">
        <v>1170</v>
      </c>
      <c r="F635" s="49" t="s">
        <v>4</v>
      </c>
      <c r="G635" s="64" t="s">
        <v>411</v>
      </c>
      <c r="H635" s="93">
        <v>425.15</v>
      </c>
      <c r="I635" s="32"/>
      <c r="J635" s="38">
        <f t="shared" si="18"/>
        <v>0</v>
      </c>
      <c r="K635" s="39" t="str">
        <f t="shared" si="19"/>
        <v>OK</v>
      </c>
      <c r="L635" s="57"/>
      <c r="M635" s="57"/>
      <c r="N635" s="57"/>
      <c r="O635" s="57"/>
      <c r="P635" s="57"/>
      <c r="Q635" s="57"/>
      <c r="R635" s="57"/>
      <c r="S635" s="57"/>
      <c r="T635" s="57"/>
      <c r="U635" s="57"/>
      <c r="V635" s="57"/>
      <c r="W635" s="57"/>
      <c r="X635" s="46"/>
      <c r="Y635" s="46"/>
      <c r="Z635" s="46"/>
      <c r="AA635" s="46"/>
      <c r="AB635" s="46"/>
      <c r="AC635" s="46"/>
      <c r="AD635" s="46"/>
      <c r="AE635" s="46"/>
      <c r="AF635" s="46"/>
      <c r="AG635" s="46"/>
      <c r="AH635" s="46"/>
      <c r="AI635" s="46"/>
      <c r="AJ635" s="46"/>
      <c r="AK635" s="46"/>
      <c r="AL635" s="46"/>
      <c r="AM635" s="46"/>
    </row>
    <row r="636" spans="1:39" ht="39.950000000000003" customHeight="1" x14ac:dyDescent="0.45">
      <c r="A636" s="155"/>
      <c r="B636" s="157"/>
      <c r="C636" s="63">
        <v>633</v>
      </c>
      <c r="D636" s="81" t="s">
        <v>1171</v>
      </c>
      <c r="E636" s="112" t="s">
        <v>1172</v>
      </c>
      <c r="F636" s="54" t="s">
        <v>99</v>
      </c>
      <c r="G636" s="64" t="s">
        <v>40</v>
      </c>
      <c r="H636" s="93">
        <v>95.23</v>
      </c>
      <c r="I636" s="32"/>
      <c r="J636" s="38">
        <f t="shared" si="18"/>
        <v>0</v>
      </c>
      <c r="K636" s="39" t="str">
        <f t="shared" si="19"/>
        <v>OK</v>
      </c>
      <c r="L636" s="57"/>
      <c r="M636" s="57"/>
      <c r="N636" s="57"/>
      <c r="O636" s="57"/>
      <c r="P636" s="57"/>
      <c r="Q636" s="57"/>
      <c r="R636" s="57"/>
      <c r="S636" s="57"/>
      <c r="T636" s="57"/>
      <c r="U636" s="57"/>
      <c r="V636" s="57"/>
      <c r="W636" s="57"/>
      <c r="X636" s="46"/>
      <c r="Y636" s="46"/>
      <c r="Z636" s="46"/>
      <c r="AA636" s="46"/>
      <c r="AB636" s="46"/>
      <c r="AC636" s="46"/>
      <c r="AD636" s="46"/>
      <c r="AE636" s="46"/>
      <c r="AF636" s="46"/>
      <c r="AG636" s="46"/>
      <c r="AH636" s="46"/>
      <c r="AI636" s="46"/>
      <c r="AJ636" s="46"/>
      <c r="AK636" s="46"/>
      <c r="AL636" s="46"/>
      <c r="AM636" s="46"/>
    </row>
    <row r="637" spans="1:39" ht="39.950000000000003" customHeight="1" x14ac:dyDescent="0.45">
      <c r="A637" s="155"/>
      <c r="B637" s="157"/>
      <c r="C637" s="66">
        <v>634</v>
      </c>
      <c r="D637" s="75" t="s">
        <v>1173</v>
      </c>
      <c r="E637" s="104" t="s">
        <v>1174</v>
      </c>
      <c r="F637" s="49" t="s">
        <v>35</v>
      </c>
      <c r="G637" s="49" t="s">
        <v>234</v>
      </c>
      <c r="H637" s="94">
        <v>205.84</v>
      </c>
      <c r="I637" s="32">
        <f>3-1</f>
        <v>2</v>
      </c>
      <c r="J637" s="38">
        <f t="shared" si="18"/>
        <v>1</v>
      </c>
      <c r="K637" s="39" t="str">
        <f t="shared" si="19"/>
        <v>OK</v>
      </c>
      <c r="L637" s="57"/>
      <c r="M637" s="57"/>
      <c r="N637" s="57"/>
      <c r="O637" s="57"/>
      <c r="P637" s="57"/>
      <c r="Q637" s="57"/>
      <c r="R637" s="57"/>
      <c r="S637" s="57"/>
      <c r="T637" s="57"/>
      <c r="U637" s="57"/>
      <c r="V637" s="57"/>
      <c r="W637" s="57"/>
      <c r="X637" s="46"/>
      <c r="Y637" s="46"/>
      <c r="Z637" s="46"/>
      <c r="AA637" s="46"/>
      <c r="AB637" s="46"/>
      <c r="AC637" s="46"/>
      <c r="AD637" s="46"/>
      <c r="AE637" s="46"/>
      <c r="AF637" s="46"/>
      <c r="AG637" s="46"/>
      <c r="AH637" s="46"/>
      <c r="AI637" s="46"/>
      <c r="AJ637" s="46"/>
      <c r="AK637" s="46"/>
      <c r="AL637" s="46"/>
      <c r="AM637" s="132">
        <v>1</v>
      </c>
    </row>
    <row r="638" spans="1:39" ht="39.950000000000003" customHeight="1" x14ac:dyDescent="0.45">
      <c r="A638" s="155"/>
      <c r="B638" s="157"/>
      <c r="C638" s="66">
        <v>635</v>
      </c>
      <c r="D638" s="75" t="s">
        <v>1175</v>
      </c>
      <c r="E638" s="104" t="s">
        <v>1176</v>
      </c>
      <c r="F638" s="49" t="s">
        <v>228</v>
      </c>
      <c r="G638" s="49" t="s">
        <v>234</v>
      </c>
      <c r="H638" s="94">
        <v>852.9</v>
      </c>
      <c r="I638" s="32">
        <v>1</v>
      </c>
      <c r="J638" s="38">
        <f t="shared" si="18"/>
        <v>1</v>
      </c>
      <c r="K638" s="39" t="str">
        <f t="shared" si="19"/>
        <v>OK</v>
      </c>
      <c r="L638" s="57"/>
      <c r="M638" s="57"/>
      <c r="N638" s="57"/>
      <c r="O638" s="57"/>
      <c r="P638" s="57"/>
      <c r="Q638" s="57"/>
      <c r="R638" s="57"/>
      <c r="S638" s="57"/>
      <c r="T638" s="57"/>
      <c r="U638" s="57"/>
      <c r="V638" s="57"/>
      <c r="W638" s="57"/>
      <c r="X638" s="46"/>
      <c r="Y638" s="46"/>
      <c r="Z638" s="46"/>
      <c r="AA638" s="46"/>
      <c r="AB638" s="46"/>
      <c r="AC638" s="46"/>
      <c r="AD638" s="46"/>
      <c r="AE638" s="46"/>
      <c r="AF638" s="46"/>
      <c r="AG638" s="46"/>
      <c r="AH638" s="46"/>
      <c r="AI638" s="46"/>
      <c r="AJ638" s="46"/>
      <c r="AK638" s="46"/>
      <c r="AL638" s="46"/>
      <c r="AM638" s="46"/>
    </row>
    <row r="639" spans="1:39" ht="39.950000000000003" customHeight="1" x14ac:dyDescent="0.45">
      <c r="A639" s="155"/>
      <c r="B639" s="157"/>
      <c r="C639" s="66">
        <v>636</v>
      </c>
      <c r="D639" s="75" t="s">
        <v>1177</v>
      </c>
      <c r="E639" s="104" t="s">
        <v>1178</v>
      </c>
      <c r="F639" s="49" t="s">
        <v>228</v>
      </c>
      <c r="G639" s="49" t="s">
        <v>453</v>
      </c>
      <c r="H639" s="94">
        <v>42.12</v>
      </c>
      <c r="I639" s="32">
        <v>20</v>
      </c>
      <c r="J639" s="38">
        <f t="shared" si="18"/>
        <v>20</v>
      </c>
      <c r="K639" s="39" t="str">
        <f t="shared" si="19"/>
        <v>OK</v>
      </c>
      <c r="L639" s="57"/>
      <c r="M639" s="57"/>
      <c r="N639" s="57"/>
      <c r="O639" s="57"/>
      <c r="P639" s="57"/>
      <c r="Q639" s="57"/>
      <c r="R639" s="57"/>
      <c r="S639" s="57"/>
      <c r="T639" s="57"/>
      <c r="U639" s="57"/>
      <c r="V639" s="57"/>
      <c r="W639" s="57"/>
      <c r="X639" s="46"/>
      <c r="Y639" s="46"/>
      <c r="Z639" s="46"/>
      <c r="AA639" s="46"/>
      <c r="AB639" s="46"/>
      <c r="AC639" s="46"/>
      <c r="AD639" s="46"/>
      <c r="AE639" s="46"/>
      <c r="AF639" s="46"/>
      <c r="AG639" s="46"/>
      <c r="AH639" s="46"/>
      <c r="AI639" s="46"/>
      <c r="AJ639" s="46"/>
      <c r="AK639" s="46"/>
      <c r="AL639" s="46"/>
      <c r="AM639" s="46"/>
    </row>
    <row r="640" spans="1:39" ht="39.950000000000003" customHeight="1" x14ac:dyDescent="0.45">
      <c r="A640" s="155"/>
      <c r="B640" s="157"/>
      <c r="C640" s="63">
        <v>637</v>
      </c>
      <c r="D640" s="81" t="s">
        <v>1179</v>
      </c>
      <c r="E640" s="112" t="s">
        <v>1180</v>
      </c>
      <c r="F640" s="49" t="s">
        <v>4</v>
      </c>
      <c r="G640" s="64" t="s">
        <v>40</v>
      </c>
      <c r="H640" s="93">
        <v>520.6</v>
      </c>
      <c r="I640" s="32"/>
      <c r="J640" s="38">
        <f t="shared" si="18"/>
        <v>0</v>
      </c>
      <c r="K640" s="39" t="str">
        <f t="shared" si="19"/>
        <v>OK</v>
      </c>
      <c r="L640" s="57"/>
      <c r="M640" s="57"/>
      <c r="N640" s="57"/>
      <c r="O640" s="57"/>
      <c r="P640" s="57"/>
      <c r="Q640" s="57"/>
      <c r="R640" s="57"/>
      <c r="S640" s="57"/>
      <c r="T640" s="57"/>
      <c r="U640" s="57"/>
      <c r="V640" s="57"/>
      <c r="W640" s="57"/>
      <c r="X640" s="46"/>
      <c r="Y640" s="46"/>
      <c r="Z640" s="46"/>
      <c r="AA640" s="46"/>
      <c r="AB640" s="46"/>
      <c r="AC640" s="46"/>
      <c r="AD640" s="46"/>
      <c r="AE640" s="46"/>
      <c r="AF640" s="46"/>
      <c r="AG640" s="46"/>
      <c r="AH640" s="46"/>
      <c r="AI640" s="46"/>
      <c r="AJ640" s="46"/>
      <c r="AK640" s="46"/>
      <c r="AL640" s="46"/>
      <c r="AM640" s="46"/>
    </row>
    <row r="641" spans="1:39" ht="39.950000000000003" customHeight="1" x14ac:dyDescent="0.45">
      <c r="A641" s="156"/>
      <c r="B641" s="158"/>
      <c r="C641" s="63">
        <v>638</v>
      </c>
      <c r="D641" s="84" t="s">
        <v>1181</v>
      </c>
      <c r="E641" s="105" t="s">
        <v>1182</v>
      </c>
      <c r="F641" s="50" t="s">
        <v>528</v>
      </c>
      <c r="G641" s="50" t="s">
        <v>40</v>
      </c>
      <c r="H641" s="93">
        <v>155.69</v>
      </c>
      <c r="I641" s="32"/>
      <c r="J641" s="38">
        <f t="shared" si="18"/>
        <v>0</v>
      </c>
      <c r="K641" s="39" t="str">
        <f t="shared" si="19"/>
        <v>OK</v>
      </c>
      <c r="L641" s="57"/>
      <c r="M641" s="57"/>
      <c r="N641" s="57"/>
      <c r="O641" s="57"/>
      <c r="P641" s="57"/>
      <c r="Q641" s="57"/>
      <c r="R641" s="57"/>
      <c r="S641" s="57"/>
      <c r="T641" s="57"/>
      <c r="U641" s="57"/>
      <c r="V641" s="57"/>
      <c r="W641" s="57"/>
      <c r="X641" s="46"/>
      <c r="Y641" s="46"/>
      <c r="Z641" s="46"/>
      <c r="AA641" s="46"/>
      <c r="AB641" s="46"/>
      <c r="AC641" s="46"/>
      <c r="AD641" s="46"/>
      <c r="AE641" s="46"/>
      <c r="AF641" s="46"/>
      <c r="AG641" s="46"/>
      <c r="AH641" s="46"/>
      <c r="AI641" s="46"/>
      <c r="AJ641" s="46"/>
      <c r="AK641" s="46"/>
      <c r="AL641" s="46"/>
      <c r="AM641" s="46"/>
    </row>
    <row r="642" spans="1:39" ht="39.950000000000003" customHeight="1" x14ac:dyDescent="0.45">
      <c r="A642" s="139">
        <v>12</v>
      </c>
      <c r="B642" s="142" t="s">
        <v>1183</v>
      </c>
      <c r="C642" s="67">
        <v>639</v>
      </c>
      <c r="D642" s="78" t="s">
        <v>420</v>
      </c>
      <c r="E642" s="107" t="s">
        <v>1184</v>
      </c>
      <c r="F642" s="51" t="s">
        <v>99</v>
      </c>
      <c r="G642" s="51" t="s">
        <v>421</v>
      </c>
      <c r="H642" s="95">
        <v>86.66</v>
      </c>
      <c r="I642" s="32">
        <v>2</v>
      </c>
      <c r="J642" s="38">
        <f t="shared" si="18"/>
        <v>0</v>
      </c>
      <c r="K642" s="39" t="str">
        <f t="shared" si="19"/>
        <v>OK</v>
      </c>
      <c r="L642" s="57"/>
      <c r="M642" s="57"/>
      <c r="N642" s="57"/>
      <c r="O642" s="57"/>
      <c r="P642" s="57"/>
      <c r="Q642" s="57"/>
      <c r="R642" s="57"/>
      <c r="S642" s="57"/>
      <c r="T642" s="57"/>
      <c r="U642" s="57"/>
      <c r="V642" s="57"/>
      <c r="W642" s="57"/>
      <c r="X642" s="46"/>
      <c r="Y642" s="46"/>
      <c r="Z642" s="46"/>
      <c r="AA642" s="46"/>
      <c r="AB642" s="46"/>
      <c r="AC642" s="46"/>
      <c r="AD642" s="46"/>
      <c r="AE642" s="46"/>
      <c r="AF642" s="46"/>
      <c r="AG642" s="46"/>
      <c r="AH642" s="46"/>
      <c r="AI642" s="132">
        <v>2</v>
      </c>
      <c r="AJ642" s="46"/>
      <c r="AK642" s="46"/>
      <c r="AL642" s="46"/>
      <c r="AM642" s="46"/>
    </row>
    <row r="643" spans="1:39" ht="39.950000000000003" customHeight="1" x14ac:dyDescent="0.45">
      <c r="A643" s="140"/>
      <c r="B643" s="143"/>
      <c r="C643" s="67">
        <v>640</v>
      </c>
      <c r="D643" s="78" t="s">
        <v>422</v>
      </c>
      <c r="E643" s="107" t="s">
        <v>1184</v>
      </c>
      <c r="F643" s="51" t="s">
        <v>99</v>
      </c>
      <c r="G643" s="51" t="s">
        <v>421</v>
      </c>
      <c r="H643" s="95">
        <v>106.86</v>
      </c>
      <c r="I643" s="32">
        <v>5</v>
      </c>
      <c r="J643" s="38">
        <f t="shared" si="18"/>
        <v>0</v>
      </c>
      <c r="K643" s="39" t="str">
        <f t="shared" si="19"/>
        <v>OK</v>
      </c>
      <c r="L643" s="57"/>
      <c r="M643" s="57"/>
      <c r="N643" s="57"/>
      <c r="O643" s="57"/>
      <c r="P643" s="57"/>
      <c r="Q643" s="57"/>
      <c r="R643" s="57"/>
      <c r="S643" s="57"/>
      <c r="T643" s="57"/>
      <c r="U643" s="57"/>
      <c r="V643" s="57"/>
      <c r="W643" s="57"/>
      <c r="X643" s="46"/>
      <c r="Y643" s="46"/>
      <c r="Z643" s="46"/>
      <c r="AA643" s="46"/>
      <c r="AB643" s="46"/>
      <c r="AC643" s="46"/>
      <c r="AD643" s="46"/>
      <c r="AE643" s="46"/>
      <c r="AF643" s="46"/>
      <c r="AG643" s="46"/>
      <c r="AH643" s="46"/>
      <c r="AI643" s="132">
        <v>5</v>
      </c>
      <c r="AJ643" s="46"/>
      <c r="AK643" s="46"/>
      <c r="AL643" s="46"/>
      <c r="AM643" s="46"/>
    </row>
    <row r="644" spans="1:39" ht="39.950000000000003" customHeight="1" x14ac:dyDescent="0.45">
      <c r="A644" s="140"/>
      <c r="B644" s="143"/>
      <c r="C644" s="67">
        <v>641</v>
      </c>
      <c r="D644" s="78" t="s">
        <v>423</v>
      </c>
      <c r="E644" s="107" t="s">
        <v>1184</v>
      </c>
      <c r="F644" s="51" t="s">
        <v>99</v>
      </c>
      <c r="G644" s="51" t="s">
        <v>421</v>
      </c>
      <c r="H644" s="95">
        <v>86.41</v>
      </c>
      <c r="I644" s="32">
        <v>2</v>
      </c>
      <c r="J644" s="38">
        <f t="shared" si="18"/>
        <v>0</v>
      </c>
      <c r="K644" s="39" t="str">
        <f t="shared" si="19"/>
        <v>OK</v>
      </c>
      <c r="L644" s="57"/>
      <c r="M644" s="57"/>
      <c r="N644" s="57"/>
      <c r="O644" s="57"/>
      <c r="P644" s="57"/>
      <c r="Q644" s="57"/>
      <c r="R644" s="57"/>
      <c r="S644" s="57"/>
      <c r="T644" s="57"/>
      <c r="U644" s="57"/>
      <c r="V644" s="57"/>
      <c r="W644" s="57"/>
      <c r="X644" s="46"/>
      <c r="Y644" s="46"/>
      <c r="Z644" s="46"/>
      <c r="AA644" s="46"/>
      <c r="AB644" s="46"/>
      <c r="AC644" s="46"/>
      <c r="AD644" s="46"/>
      <c r="AE644" s="46"/>
      <c r="AF644" s="46"/>
      <c r="AG644" s="46"/>
      <c r="AH644" s="46"/>
      <c r="AI644" s="132">
        <v>2</v>
      </c>
      <c r="AJ644" s="46"/>
      <c r="AK644" s="46"/>
      <c r="AL644" s="46"/>
      <c r="AM644" s="46"/>
    </row>
    <row r="645" spans="1:39" ht="39.950000000000003" customHeight="1" x14ac:dyDescent="0.45">
      <c r="A645" s="141"/>
      <c r="B645" s="144"/>
      <c r="C645" s="68">
        <v>642</v>
      </c>
      <c r="D645" s="78" t="s">
        <v>1185</v>
      </c>
      <c r="E645" s="107" t="s">
        <v>1186</v>
      </c>
      <c r="F645" s="52" t="s">
        <v>528</v>
      </c>
      <c r="G645" s="52" t="s">
        <v>40</v>
      </c>
      <c r="H645" s="96">
        <v>118.32</v>
      </c>
      <c r="I645" s="32"/>
      <c r="J645" s="38">
        <f t="shared" ref="J645:J648" si="20">I645-(SUM(L645:AM645))</f>
        <v>0</v>
      </c>
      <c r="K645" s="39" t="str">
        <f t="shared" ref="K645:K648" si="21">IF(J645&lt;0,"ATENÇÃO","OK")</f>
        <v>OK</v>
      </c>
      <c r="L645" s="57"/>
      <c r="M645" s="57"/>
      <c r="N645" s="57"/>
      <c r="O645" s="57"/>
      <c r="P645" s="57"/>
      <c r="Q645" s="57"/>
      <c r="R645" s="57"/>
      <c r="S645" s="57"/>
      <c r="T645" s="57"/>
      <c r="U645" s="57"/>
      <c r="V645" s="57"/>
      <c r="W645" s="57"/>
      <c r="X645" s="46"/>
      <c r="Y645" s="46"/>
      <c r="Z645" s="46"/>
      <c r="AA645" s="46"/>
      <c r="AB645" s="46"/>
      <c r="AC645" s="46"/>
      <c r="AD645" s="46"/>
      <c r="AE645" s="46"/>
      <c r="AF645" s="46"/>
      <c r="AG645" s="46"/>
      <c r="AH645" s="46"/>
      <c r="AI645" s="46"/>
      <c r="AJ645" s="46"/>
      <c r="AK645" s="46"/>
      <c r="AL645" s="46"/>
      <c r="AM645" s="46"/>
    </row>
    <row r="646" spans="1:39" ht="39.950000000000003" customHeight="1" x14ac:dyDescent="0.45">
      <c r="A646" s="70">
        <v>13</v>
      </c>
      <c r="B646" s="119" t="s">
        <v>922</v>
      </c>
      <c r="C646" s="63">
        <v>643</v>
      </c>
      <c r="D646" s="91" t="s">
        <v>1187</v>
      </c>
      <c r="E646" s="117" t="s">
        <v>1188</v>
      </c>
      <c r="F646" s="64" t="s">
        <v>35</v>
      </c>
      <c r="G646" s="64" t="s">
        <v>40</v>
      </c>
      <c r="H646" s="93">
        <v>24.79</v>
      </c>
      <c r="I646" s="32">
        <v>1200</v>
      </c>
      <c r="J646" s="38">
        <f t="shared" si="20"/>
        <v>200</v>
      </c>
      <c r="K646" s="39" t="str">
        <f t="shared" si="21"/>
        <v>OK</v>
      </c>
      <c r="L646" s="57"/>
      <c r="M646" s="57"/>
      <c r="N646" s="57"/>
      <c r="O646" s="57"/>
      <c r="P646" s="57"/>
      <c r="Q646" s="57"/>
      <c r="R646" s="57"/>
      <c r="S646" s="57"/>
      <c r="T646" s="57"/>
      <c r="U646" s="57"/>
      <c r="V646" s="57"/>
      <c r="W646" s="57"/>
      <c r="X646" s="46"/>
      <c r="Y646" s="46"/>
      <c r="Z646" s="46"/>
      <c r="AA646" s="46"/>
      <c r="AB646" s="46"/>
      <c r="AC646" s="46"/>
      <c r="AD646" s="46"/>
      <c r="AE646" s="46"/>
      <c r="AF646" s="46"/>
      <c r="AG646" s="46"/>
      <c r="AH646" s="46"/>
      <c r="AI646" s="46"/>
      <c r="AJ646" s="132">
        <v>1000</v>
      </c>
      <c r="AK646" s="132"/>
      <c r="AL646" s="46"/>
      <c r="AM646" s="46"/>
    </row>
    <row r="647" spans="1:39" ht="39.950000000000003" customHeight="1" x14ac:dyDescent="0.45">
      <c r="A647" s="71">
        <v>14</v>
      </c>
      <c r="B647" s="120" t="s">
        <v>626</v>
      </c>
      <c r="C647" s="67">
        <v>644</v>
      </c>
      <c r="D647" s="78" t="s">
        <v>1189</v>
      </c>
      <c r="E647" s="107" t="s">
        <v>1190</v>
      </c>
      <c r="F647" s="52" t="s">
        <v>35</v>
      </c>
      <c r="G647" s="52" t="s">
        <v>40</v>
      </c>
      <c r="H647" s="96">
        <v>214</v>
      </c>
      <c r="I647" s="32">
        <f>25-4</f>
        <v>21</v>
      </c>
      <c r="J647" s="38">
        <f t="shared" si="20"/>
        <v>6</v>
      </c>
      <c r="K647" s="39" t="str">
        <f t="shared" si="21"/>
        <v>OK</v>
      </c>
      <c r="L647" s="57"/>
      <c r="M647" s="133">
        <v>10</v>
      </c>
      <c r="N647" s="57"/>
      <c r="O647" s="57"/>
      <c r="P647" s="57"/>
      <c r="Q647" s="57"/>
      <c r="R647" s="57"/>
      <c r="S647" s="57"/>
      <c r="T647" s="57"/>
      <c r="U647" s="57"/>
      <c r="V647" s="57"/>
      <c r="W647" s="57"/>
      <c r="X647" s="46"/>
      <c r="Y647" s="46"/>
      <c r="Z647" s="46"/>
      <c r="AA647" s="46"/>
      <c r="AB647" s="46"/>
      <c r="AC647" s="46"/>
      <c r="AD647" s="46"/>
      <c r="AE647" s="46"/>
      <c r="AF647" s="46"/>
      <c r="AG647" s="46"/>
      <c r="AH647" s="46"/>
      <c r="AI647" s="46"/>
      <c r="AJ647" s="46"/>
      <c r="AK647" s="46"/>
      <c r="AL647" s="46"/>
      <c r="AM647" s="132">
        <v>5</v>
      </c>
    </row>
    <row r="648" spans="1:39" ht="39.950000000000003" customHeight="1" x14ac:dyDescent="0.45">
      <c r="A648" s="70">
        <v>15</v>
      </c>
      <c r="B648" s="119" t="s">
        <v>830</v>
      </c>
      <c r="C648" s="66">
        <v>645</v>
      </c>
      <c r="D648" s="75" t="s">
        <v>1204</v>
      </c>
      <c r="E648" s="104" t="s">
        <v>1191</v>
      </c>
      <c r="F648" s="50" t="s">
        <v>35</v>
      </c>
      <c r="G648" s="50" t="s">
        <v>40</v>
      </c>
      <c r="H648" s="93">
        <v>334.98</v>
      </c>
      <c r="I648" s="32">
        <v>10</v>
      </c>
      <c r="J648" s="38">
        <f>I648-(SUM(L648:AM648))</f>
        <v>5</v>
      </c>
      <c r="K648" s="39" t="str">
        <f t="shared" si="21"/>
        <v>OK</v>
      </c>
      <c r="L648" s="57"/>
      <c r="M648" s="57"/>
      <c r="N648" s="57"/>
      <c r="O648" s="57"/>
      <c r="P648" s="57"/>
      <c r="Q648" s="57"/>
      <c r="R648" s="57"/>
      <c r="S648" s="57"/>
      <c r="T648" s="57"/>
      <c r="U648" s="57"/>
      <c r="V648" s="57"/>
      <c r="W648" s="57"/>
      <c r="X648" s="46"/>
      <c r="Y648" s="46"/>
      <c r="Z648" s="46"/>
      <c r="AA648" s="132">
        <v>5</v>
      </c>
      <c r="AB648" s="46"/>
      <c r="AC648" s="46"/>
      <c r="AD648" s="46"/>
      <c r="AE648" s="46"/>
      <c r="AF648" s="46"/>
      <c r="AG648" s="46"/>
      <c r="AH648" s="46"/>
      <c r="AI648" s="46"/>
      <c r="AJ648" s="46"/>
      <c r="AK648" s="46"/>
      <c r="AL648" s="46"/>
      <c r="AM648" s="46"/>
    </row>
    <row r="649" spans="1:39" ht="39.950000000000003" customHeight="1" x14ac:dyDescent="0.45">
      <c r="H649" s="43">
        <f>SUM(H4:H648)</f>
        <v>71754.81</v>
      </c>
    </row>
  </sheetData>
  <mergeCells count="56">
    <mergeCell ref="AI1:AI2"/>
    <mergeCell ref="AJ1:AJ2"/>
    <mergeCell ref="AK1:AK2"/>
    <mergeCell ref="AL1:AL2"/>
    <mergeCell ref="AM1:AM2"/>
    <mergeCell ref="AD1:AD2"/>
    <mergeCell ref="AE1:AE2"/>
    <mergeCell ref="AF1:AF2"/>
    <mergeCell ref="AG1:AG2"/>
    <mergeCell ref="AH1:AH2"/>
    <mergeCell ref="AB1:AB2"/>
    <mergeCell ref="AC1:AC2"/>
    <mergeCell ref="A621:A641"/>
    <mergeCell ref="B621:B641"/>
    <mergeCell ref="A642:A645"/>
    <mergeCell ref="B642:B645"/>
    <mergeCell ref="A487:A565"/>
    <mergeCell ref="B487:B565"/>
    <mergeCell ref="A566:A584"/>
    <mergeCell ref="B566:B584"/>
    <mergeCell ref="A585:A620"/>
    <mergeCell ref="B585:B620"/>
    <mergeCell ref="Y1:Y2"/>
    <mergeCell ref="I1:K1"/>
    <mergeCell ref="W1:W2"/>
    <mergeCell ref="A2:K2"/>
    <mergeCell ref="S1:S2"/>
    <mergeCell ref="L1:L2"/>
    <mergeCell ref="T1:T2"/>
    <mergeCell ref="V1:V2"/>
    <mergeCell ref="D1:H1"/>
    <mergeCell ref="X1:X2"/>
    <mergeCell ref="A303:A351"/>
    <mergeCell ref="B303:B351"/>
    <mergeCell ref="A4:A92"/>
    <mergeCell ref="B4:B92"/>
    <mergeCell ref="A93:A147"/>
    <mergeCell ref="B93:B147"/>
    <mergeCell ref="A148:A182"/>
    <mergeCell ref="B160:B182"/>
    <mergeCell ref="A352:A486"/>
    <mergeCell ref="B352:B486"/>
    <mergeCell ref="AA1:AA2"/>
    <mergeCell ref="U1:U2"/>
    <mergeCell ref="M1:M2"/>
    <mergeCell ref="N1:N2"/>
    <mergeCell ref="O1:O2"/>
    <mergeCell ref="P1:P2"/>
    <mergeCell ref="Q1:Q2"/>
    <mergeCell ref="R1:R2"/>
    <mergeCell ref="Z1:Z2"/>
    <mergeCell ref="A1:C1"/>
    <mergeCell ref="A183:A258"/>
    <mergeCell ref="B183:B258"/>
    <mergeCell ref="A259:A302"/>
    <mergeCell ref="B259:B302"/>
  </mergeCells>
  <conditionalFormatting sqref="L4:V560">
    <cfRule type="cellIs" dxfId="23" priority="3" stopIfTrue="1" operator="greaterThan">
      <formula>0</formula>
    </cfRule>
    <cfRule type="cellIs" dxfId="22" priority="4" stopIfTrue="1" operator="greaterThan">
      <formula>0</formula>
    </cfRule>
    <cfRule type="cellIs" dxfId="21" priority="5" stopIfTrue="1" operator="greaterThan">
      <formula>0</formula>
    </cfRule>
  </conditionalFormatting>
  <conditionalFormatting sqref="W4:W560">
    <cfRule type="cellIs" dxfId="20" priority="6" stopIfTrue="1" operator="greaterThan">
      <formula>0</formula>
    </cfRule>
    <cfRule type="cellIs" dxfId="19" priority="7" stopIfTrue="1" operator="greaterThan">
      <formula>0</formula>
    </cfRule>
    <cfRule type="cellIs" dxfId="18" priority="8" stopIfTrue="1" operator="greaterThan">
      <formula>0</formula>
    </cfRule>
  </conditionalFormatting>
  <conditionalFormatting sqref="AE266:AE342">
    <cfRule type="notContainsBlanks" dxfId="17" priority="2">
      <formula>LEN(TRIM(AE266))&gt;0</formula>
    </cfRule>
  </conditionalFormatting>
  <conditionalFormatting sqref="AE5:AE81">
    <cfRule type="notContainsBlanks" dxfId="16" priority="1">
      <formula>LEN(TRIM(AE5))&gt;0</formula>
    </cfRule>
  </conditionalFormatting>
  <hyperlinks>
    <hyperlink ref="D577" r:id="rId1" display="https://www.havan.com.br/mangueira-para-gas-de-cozinha-glp-1-20m-durin-05207.html" xr:uid="{00000000-0004-0000-0600-000000000000}"/>
  </hyperlinks>
  <pageMargins left="0.511811024" right="0.511811024" top="0.78740157499999996" bottom="0.78740157499999996" header="0.31496062000000002" footer="0.31496062000000002"/>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C649"/>
  <sheetViews>
    <sheetView topLeftCell="J1" zoomScale="70" zoomScaleNormal="70" workbookViewId="0">
      <selection activeCell="J4" sqref="J4"/>
    </sheetView>
  </sheetViews>
  <sheetFormatPr defaultColWidth="9.73046875" defaultRowHeight="39.950000000000003" customHeight="1" x14ac:dyDescent="0.45"/>
  <cols>
    <col min="1" max="1" width="7" style="55" customWidth="1"/>
    <col min="2" max="2" width="38.59765625" style="1" customWidth="1"/>
    <col min="3" max="3" width="9.59765625" style="53" customWidth="1"/>
    <col min="4" max="4" width="55.265625" style="92" customWidth="1"/>
    <col min="5" max="5" width="19.3984375" style="118" customWidth="1"/>
    <col min="6" max="6" width="10" style="1" customWidth="1"/>
    <col min="7" max="7" width="16.73046875" style="1" customWidth="1"/>
    <col min="8" max="8" width="12.73046875" style="43" bestFit="1" customWidth="1"/>
    <col min="9" max="9" width="13.86328125" style="17" customWidth="1"/>
    <col min="10" max="10" width="13.265625" style="41" customWidth="1"/>
    <col min="11" max="11" width="12.59765625" style="18" customWidth="1"/>
    <col min="12" max="16" width="13.73046875" style="19" customWidth="1"/>
    <col min="17" max="17" width="11.73046875" style="19" customWidth="1"/>
    <col min="18" max="22" width="13.73046875" style="19" customWidth="1"/>
    <col min="23" max="29" width="13.73046875" style="15" customWidth="1"/>
    <col min="30" max="16384" width="9.73046875" style="15"/>
  </cols>
  <sheetData>
    <row r="1" spans="1:29" ht="39.950000000000003" customHeight="1" x14ac:dyDescent="0.45">
      <c r="A1" s="161" t="s">
        <v>509</v>
      </c>
      <c r="B1" s="161"/>
      <c r="C1" s="161"/>
      <c r="D1" s="161" t="s">
        <v>459</v>
      </c>
      <c r="E1" s="161"/>
      <c r="F1" s="161"/>
      <c r="G1" s="161"/>
      <c r="H1" s="161"/>
      <c r="I1" s="161" t="s">
        <v>510</v>
      </c>
      <c r="J1" s="161"/>
      <c r="K1" s="161"/>
      <c r="L1" s="160" t="s">
        <v>1205</v>
      </c>
      <c r="M1" s="160" t="s">
        <v>1206</v>
      </c>
      <c r="N1" s="160" t="s">
        <v>1207</v>
      </c>
      <c r="O1" s="160" t="s">
        <v>1208</v>
      </c>
      <c r="P1" s="160" t="s">
        <v>1209</v>
      </c>
      <c r="Q1" s="160" t="s">
        <v>1210</v>
      </c>
      <c r="R1" s="160" t="s">
        <v>1211</v>
      </c>
      <c r="S1" s="160" t="s">
        <v>1297</v>
      </c>
      <c r="T1" s="160" t="s">
        <v>1298</v>
      </c>
      <c r="U1" s="160" t="s">
        <v>1299</v>
      </c>
      <c r="V1" s="160" t="s">
        <v>1300</v>
      </c>
      <c r="W1" s="160" t="s">
        <v>1301</v>
      </c>
      <c r="X1" s="160" t="s">
        <v>1302</v>
      </c>
      <c r="Y1" s="160" t="s">
        <v>1303</v>
      </c>
      <c r="Z1" s="160" t="s">
        <v>1304</v>
      </c>
      <c r="AA1" s="160" t="s">
        <v>1305</v>
      </c>
      <c r="AB1" s="160" t="s">
        <v>1306</v>
      </c>
      <c r="AC1" s="160" t="s">
        <v>508</v>
      </c>
    </row>
    <row r="2" spans="1:29" ht="39.950000000000003" customHeight="1" x14ac:dyDescent="0.45">
      <c r="A2" s="161" t="s">
        <v>461</v>
      </c>
      <c r="B2" s="161"/>
      <c r="C2" s="161"/>
      <c r="D2" s="161"/>
      <c r="E2" s="161"/>
      <c r="F2" s="161"/>
      <c r="G2" s="161"/>
      <c r="H2" s="161"/>
      <c r="I2" s="161"/>
      <c r="J2" s="161"/>
      <c r="K2" s="161"/>
      <c r="L2" s="160"/>
      <c r="M2" s="160"/>
      <c r="N2" s="160"/>
      <c r="O2" s="160"/>
      <c r="P2" s="160"/>
      <c r="Q2" s="160"/>
      <c r="R2" s="160"/>
      <c r="S2" s="160"/>
      <c r="T2" s="160"/>
      <c r="U2" s="160"/>
      <c r="V2" s="160"/>
      <c r="W2" s="160"/>
      <c r="X2" s="160"/>
      <c r="Y2" s="160"/>
      <c r="Z2" s="160"/>
      <c r="AA2" s="160"/>
      <c r="AB2" s="160"/>
      <c r="AC2" s="160"/>
    </row>
    <row r="3" spans="1:29" s="16" customFormat="1" ht="39.950000000000003" customHeight="1" x14ac:dyDescent="0.35">
      <c r="A3" s="59" t="s">
        <v>511</v>
      </c>
      <c r="B3" s="61" t="s">
        <v>462</v>
      </c>
      <c r="C3" s="60" t="s">
        <v>512</v>
      </c>
      <c r="D3" s="72" t="s">
        <v>463</v>
      </c>
      <c r="E3" s="72" t="s">
        <v>464</v>
      </c>
      <c r="F3" s="61" t="s">
        <v>4</v>
      </c>
      <c r="G3" s="61" t="s">
        <v>465</v>
      </c>
      <c r="H3" s="62" t="s">
        <v>513</v>
      </c>
      <c r="I3" s="61" t="s">
        <v>1192</v>
      </c>
      <c r="J3" s="121" t="s">
        <v>0</v>
      </c>
      <c r="K3" s="122" t="s">
        <v>2</v>
      </c>
      <c r="L3" s="34" t="s">
        <v>1212</v>
      </c>
      <c r="M3" s="34" t="s">
        <v>1213</v>
      </c>
      <c r="N3" s="34" t="s">
        <v>1214</v>
      </c>
      <c r="O3" s="34" t="s">
        <v>1215</v>
      </c>
      <c r="P3" s="127" t="s">
        <v>1216</v>
      </c>
      <c r="Q3" s="127" t="s">
        <v>1217</v>
      </c>
      <c r="R3" s="34" t="s">
        <v>1218</v>
      </c>
      <c r="S3" s="127" t="s">
        <v>1307</v>
      </c>
      <c r="T3" s="34" t="s">
        <v>1308</v>
      </c>
      <c r="U3" s="34" t="s">
        <v>1309</v>
      </c>
      <c r="V3" s="34" t="s">
        <v>1310</v>
      </c>
      <c r="W3" s="34" t="s">
        <v>1311</v>
      </c>
      <c r="X3" s="34" t="s">
        <v>1312</v>
      </c>
      <c r="Y3" s="34" t="s">
        <v>1313</v>
      </c>
      <c r="Z3" s="127" t="s">
        <v>1314</v>
      </c>
      <c r="AA3" s="34" t="s">
        <v>1315</v>
      </c>
      <c r="AB3" s="34" t="s">
        <v>1316</v>
      </c>
      <c r="AC3" s="37" t="s">
        <v>1</v>
      </c>
    </row>
    <row r="4" spans="1:29" ht="39.950000000000003" customHeight="1" x14ac:dyDescent="0.45">
      <c r="A4" s="145">
        <v>1</v>
      </c>
      <c r="B4" s="148" t="s">
        <v>514</v>
      </c>
      <c r="C4" s="63">
        <v>1</v>
      </c>
      <c r="D4" s="73" t="s">
        <v>515</v>
      </c>
      <c r="E4" s="102" t="s">
        <v>516</v>
      </c>
      <c r="F4" s="64" t="s">
        <v>228</v>
      </c>
      <c r="G4" s="64" t="s">
        <v>40</v>
      </c>
      <c r="H4" s="93">
        <v>2.2000000000000002</v>
      </c>
      <c r="I4" s="32"/>
      <c r="J4" s="38">
        <f>I4-(SUM(L4:AC4))</f>
        <v>0</v>
      </c>
      <c r="K4" s="39" t="str">
        <f>IF(J4&lt;0,"ATENÇÃO","OK")</f>
        <v>OK</v>
      </c>
      <c r="L4" s="128"/>
      <c r="M4" s="128"/>
      <c r="N4" s="128"/>
      <c r="O4" s="128"/>
      <c r="P4" s="128"/>
      <c r="Q4" s="128"/>
      <c r="R4" s="128"/>
      <c r="S4" s="128"/>
      <c r="T4" s="128"/>
      <c r="U4" s="128"/>
      <c r="V4" s="128"/>
      <c r="W4" s="187"/>
      <c r="X4" s="187"/>
      <c r="Y4" s="187"/>
      <c r="Z4" s="187"/>
      <c r="AA4" s="187"/>
      <c r="AB4" s="187"/>
      <c r="AC4" s="46"/>
    </row>
    <row r="5" spans="1:29" ht="39.950000000000003" customHeight="1" x14ac:dyDescent="0.45">
      <c r="A5" s="146"/>
      <c r="B5" s="149"/>
      <c r="C5" s="65">
        <v>2</v>
      </c>
      <c r="D5" s="74" t="s">
        <v>39</v>
      </c>
      <c r="E5" s="103" t="s">
        <v>517</v>
      </c>
      <c r="F5" s="48" t="s">
        <v>35</v>
      </c>
      <c r="G5" s="48" t="s">
        <v>40</v>
      </c>
      <c r="H5" s="94">
        <v>0.52</v>
      </c>
      <c r="I5" s="32">
        <v>20</v>
      </c>
      <c r="J5" s="38">
        <f t="shared" ref="J5:J68" si="0">I5-(SUM(L5:AC5))</f>
        <v>20</v>
      </c>
      <c r="K5" s="39" t="str">
        <f t="shared" ref="K5:K68" si="1">IF(J5&lt;0,"ATENÇÃO","OK")</f>
        <v>OK</v>
      </c>
      <c r="L5" s="128"/>
      <c r="M5" s="128"/>
      <c r="N5" s="128"/>
      <c r="O5" s="128"/>
      <c r="P5" s="128"/>
      <c r="Q5" s="128"/>
      <c r="R5" s="128"/>
      <c r="S5" s="128"/>
      <c r="T5" s="128"/>
      <c r="U5" s="128"/>
      <c r="V5" s="128"/>
      <c r="W5" s="187"/>
      <c r="X5" s="187"/>
      <c r="Y5" s="187"/>
      <c r="Z5" s="187"/>
      <c r="AA5" s="187"/>
      <c r="AB5" s="187"/>
      <c r="AC5" s="46"/>
    </row>
    <row r="6" spans="1:29" ht="39.950000000000003" customHeight="1" x14ac:dyDescent="0.45">
      <c r="A6" s="146"/>
      <c r="B6" s="149"/>
      <c r="C6" s="65">
        <v>3</v>
      </c>
      <c r="D6" s="74" t="s">
        <v>41</v>
      </c>
      <c r="E6" s="103" t="s">
        <v>518</v>
      </c>
      <c r="F6" s="48" t="s">
        <v>35</v>
      </c>
      <c r="G6" s="48" t="s">
        <v>40</v>
      </c>
      <c r="H6" s="94">
        <v>0.42</v>
      </c>
      <c r="I6" s="32">
        <v>20</v>
      </c>
      <c r="J6" s="38">
        <f t="shared" si="0"/>
        <v>20</v>
      </c>
      <c r="K6" s="39" t="str">
        <f t="shared" si="1"/>
        <v>OK</v>
      </c>
      <c r="L6" s="128"/>
      <c r="M6" s="128"/>
      <c r="N6" s="128"/>
      <c r="O6" s="128"/>
      <c r="P6" s="128"/>
      <c r="Q6" s="128"/>
      <c r="R6" s="128"/>
      <c r="S6" s="128"/>
      <c r="T6" s="128"/>
      <c r="U6" s="128"/>
      <c r="V6" s="128"/>
      <c r="W6" s="187"/>
      <c r="X6" s="187"/>
      <c r="Y6" s="187"/>
      <c r="Z6" s="187"/>
      <c r="AA6" s="187"/>
      <c r="AB6" s="187"/>
      <c r="AC6" s="46"/>
    </row>
    <row r="7" spans="1:29" ht="39.950000000000003" customHeight="1" x14ac:dyDescent="0.45">
      <c r="A7" s="146"/>
      <c r="B7" s="149"/>
      <c r="C7" s="65">
        <v>4</v>
      </c>
      <c r="D7" s="74" t="s">
        <v>42</v>
      </c>
      <c r="E7" s="103" t="s">
        <v>519</v>
      </c>
      <c r="F7" s="48" t="s">
        <v>35</v>
      </c>
      <c r="G7" s="48" t="s">
        <v>40</v>
      </c>
      <c r="H7" s="94">
        <v>35.479999999999997</v>
      </c>
      <c r="I7" s="32">
        <v>5</v>
      </c>
      <c r="J7" s="38">
        <f t="shared" si="0"/>
        <v>5</v>
      </c>
      <c r="K7" s="39" t="str">
        <f t="shared" si="1"/>
        <v>OK</v>
      </c>
      <c r="L7" s="128"/>
      <c r="M7" s="128"/>
      <c r="N7" s="128"/>
      <c r="O7" s="128"/>
      <c r="P7" s="128"/>
      <c r="Q7" s="128"/>
      <c r="R7" s="128"/>
      <c r="S7" s="128"/>
      <c r="T7" s="128"/>
      <c r="U7" s="128"/>
      <c r="V7" s="128"/>
      <c r="W7" s="187"/>
      <c r="X7" s="187"/>
      <c r="Y7" s="187"/>
      <c r="Z7" s="187"/>
      <c r="AA7" s="187"/>
      <c r="AB7" s="187"/>
      <c r="AC7" s="46"/>
    </row>
    <row r="8" spans="1:29" ht="39.950000000000003" customHeight="1" x14ac:dyDescent="0.45">
      <c r="A8" s="146"/>
      <c r="B8" s="149"/>
      <c r="C8" s="65">
        <v>5</v>
      </c>
      <c r="D8" s="74" t="s">
        <v>43</v>
      </c>
      <c r="E8" s="103" t="s">
        <v>520</v>
      </c>
      <c r="F8" s="48" t="s">
        <v>44</v>
      </c>
      <c r="G8" s="48" t="s">
        <v>40</v>
      </c>
      <c r="H8" s="94">
        <v>11.42</v>
      </c>
      <c r="I8" s="32">
        <v>1</v>
      </c>
      <c r="J8" s="38">
        <f t="shared" si="0"/>
        <v>1</v>
      </c>
      <c r="K8" s="39" t="str">
        <f t="shared" si="1"/>
        <v>OK</v>
      </c>
      <c r="L8" s="128"/>
      <c r="M8" s="128"/>
      <c r="N8" s="128"/>
      <c r="O8" s="128"/>
      <c r="P8" s="128"/>
      <c r="Q8" s="128"/>
      <c r="R8" s="128"/>
      <c r="S8" s="128"/>
      <c r="T8" s="128"/>
      <c r="U8" s="128"/>
      <c r="V8" s="128"/>
      <c r="W8" s="187"/>
      <c r="X8" s="187"/>
      <c r="Y8" s="187"/>
      <c r="Z8" s="187"/>
      <c r="AA8" s="187"/>
      <c r="AB8" s="187"/>
      <c r="AC8" s="46"/>
    </row>
    <row r="9" spans="1:29" ht="39.950000000000003" customHeight="1" x14ac:dyDescent="0.45">
      <c r="A9" s="146"/>
      <c r="B9" s="149"/>
      <c r="C9" s="65">
        <v>6</v>
      </c>
      <c r="D9" s="74" t="s">
        <v>521</v>
      </c>
      <c r="E9" s="103" t="s">
        <v>522</v>
      </c>
      <c r="F9" s="64" t="s">
        <v>31</v>
      </c>
      <c r="G9" s="64" t="s">
        <v>40</v>
      </c>
      <c r="H9" s="93">
        <v>254.89</v>
      </c>
      <c r="I9" s="32">
        <f>1</f>
        <v>1</v>
      </c>
      <c r="J9" s="38">
        <f t="shared" si="0"/>
        <v>0</v>
      </c>
      <c r="K9" s="39" t="str">
        <f t="shared" si="1"/>
        <v>OK</v>
      </c>
      <c r="L9" s="128"/>
      <c r="M9" s="128"/>
      <c r="N9" s="128"/>
      <c r="O9" s="128"/>
      <c r="P9" s="128"/>
      <c r="Q9" s="128"/>
      <c r="R9" s="128"/>
      <c r="S9" s="128"/>
      <c r="T9" s="128"/>
      <c r="U9" s="128"/>
      <c r="V9" s="128"/>
      <c r="W9" s="192">
        <v>1</v>
      </c>
      <c r="X9" s="187"/>
      <c r="Y9" s="187"/>
      <c r="Z9" s="187"/>
      <c r="AA9" s="187"/>
      <c r="AB9" s="187"/>
      <c r="AC9" s="46"/>
    </row>
    <row r="10" spans="1:29" ht="39.950000000000003" customHeight="1" x14ac:dyDescent="0.45">
      <c r="A10" s="146"/>
      <c r="B10" s="149"/>
      <c r="C10" s="63">
        <v>7</v>
      </c>
      <c r="D10" s="75" t="s">
        <v>45</v>
      </c>
      <c r="E10" s="104" t="s">
        <v>523</v>
      </c>
      <c r="F10" s="49" t="s">
        <v>44</v>
      </c>
      <c r="G10" s="49" t="s">
        <v>40</v>
      </c>
      <c r="H10" s="94">
        <v>14.56</v>
      </c>
      <c r="I10" s="32">
        <v>1</v>
      </c>
      <c r="J10" s="38">
        <f t="shared" si="0"/>
        <v>1</v>
      </c>
      <c r="K10" s="39" t="str">
        <f t="shared" si="1"/>
        <v>OK</v>
      </c>
      <c r="L10" s="128"/>
      <c r="M10" s="128"/>
      <c r="N10" s="128"/>
      <c r="O10" s="128"/>
      <c r="P10" s="128"/>
      <c r="Q10" s="128"/>
      <c r="R10" s="128"/>
      <c r="S10" s="128"/>
      <c r="T10" s="128"/>
      <c r="U10" s="128"/>
      <c r="V10" s="128"/>
      <c r="W10" s="187"/>
      <c r="X10" s="187"/>
      <c r="Y10" s="187"/>
      <c r="Z10" s="187"/>
      <c r="AA10" s="187"/>
      <c r="AB10" s="187"/>
      <c r="AC10" s="46"/>
    </row>
    <row r="11" spans="1:29" ht="39.950000000000003" customHeight="1" x14ac:dyDescent="0.45">
      <c r="A11" s="146"/>
      <c r="B11" s="149"/>
      <c r="C11" s="63">
        <v>8</v>
      </c>
      <c r="D11" s="75" t="s">
        <v>101</v>
      </c>
      <c r="E11" s="104" t="s">
        <v>524</v>
      </c>
      <c r="F11" s="49" t="s">
        <v>99</v>
      </c>
      <c r="G11" s="49" t="s">
        <v>40</v>
      </c>
      <c r="H11" s="94">
        <v>0.06</v>
      </c>
      <c r="I11" s="32">
        <v>40</v>
      </c>
      <c r="J11" s="38">
        <f t="shared" si="0"/>
        <v>0</v>
      </c>
      <c r="K11" s="39" t="str">
        <f t="shared" si="1"/>
        <v>OK</v>
      </c>
      <c r="L11" s="128"/>
      <c r="M11" s="128"/>
      <c r="N11" s="128"/>
      <c r="O11" s="128"/>
      <c r="P11" s="128"/>
      <c r="Q11" s="128"/>
      <c r="R11" s="128"/>
      <c r="S11" s="128"/>
      <c r="T11" s="128"/>
      <c r="U11" s="128"/>
      <c r="V11" s="128"/>
      <c r="W11" s="192">
        <v>40</v>
      </c>
      <c r="X11" s="187"/>
      <c r="Y11" s="187"/>
      <c r="Z11" s="187"/>
      <c r="AA11" s="187"/>
      <c r="AB11" s="187"/>
      <c r="AC11" s="46"/>
    </row>
    <row r="12" spans="1:29" ht="39.950000000000003" customHeight="1" x14ac:dyDescent="0.45">
      <c r="A12" s="146"/>
      <c r="B12" s="149"/>
      <c r="C12" s="63">
        <v>9</v>
      </c>
      <c r="D12" s="75" t="s">
        <v>98</v>
      </c>
      <c r="E12" s="104" t="s">
        <v>525</v>
      </c>
      <c r="F12" s="49" t="s">
        <v>99</v>
      </c>
      <c r="G12" s="49" t="s">
        <v>40</v>
      </c>
      <c r="H12" s="94">
        <v>3.92</v>
      </c>
      <c r="I12" s="32">
        <v>10</v>
      </c>
      <c r="J12" s="38">
        <f t="shared" si="0"/>
        <v>0</v>
      </c>
      <c r="K12" s="39" t="str">
        <f t="shared" si="1"/>
        <v>OK</v>
      </c>
      <c r="L12" s="128"/>
      <c r="M12" s="128"/>
      <c r="N12" s="128"/>
      <c r="O12" s="128"/>
      <c r="P12" s="128"/>
      <c r="Q12" s="128"/>
      <c r="R12" s="128"/>
      <c r="S12" s="128"/>
      <c r="T12" s="128"/>
      <c r="U12" s="128"/>
      <c r="V12" s="128"/>
      <c r="W12" s="192">
        <v>10</v>
      </c>
      <c r="X12" s="187"/>
      <c r="Y12" s="187"/>
      <c r="Z12" s="187"/>
      <c r="AA12" s="187"/>
      <c r="AB12" s="187"/>
      <c r="AC12" s="46"/>
    </row>
    <row r="13" spans="1:29" ht="39.950000000000003" customHeight="1" x14ac:dyDescent="0.45">
      <c r="A13" s="146"/>
      <c r="B13" s="149"/>
      <c r="C13" s="63">
        <v>10</v>
      </c>
      <c r="D13" s="75" t="s">
        <v>526</v>
      </c>
      <c r="E13" s="104" t="s">
        <v>527</v>
      </c>
      <c r="F13" s="50" t="s">
        <v>528</v>
      </c>
      <c r="G13" s="50" t="s">
        <v>40</v>
      </c>
      <c r="H13" s="93">
        <v>3.8</v>
      </c>
      <c r="I13" s="32"/>
      <c r="J13" s="38">
        <f t="shared" si="0"/>
        <v>0</v>
      </c>
      <c r="K13" s="39" t="str">
        <f t="shared" si="1"/>
        <v>OK</v>
      </c>
      <c r="L13" s="128"/>
      <c r="M13" s="128"/>
      <c r="N13" s="128"/>
      <c r="O13" s="128"/>
      <c r="P13" s="128"/>
      <c r="Q13" s="128"/>
      <c r="R13" s="128"/>
      <c r="S13" s="128"/>
      <c r="T13" s="128"/>
      <c r="U13" s="128"/>
      <c r="V13" s="128"/>
      <c r="W13" s="187"/>
      <c r="X13" s="187"/>
      <c r="Y13" s="187"/>
      <c r="Z13" s="187"/>
      <c r="AA13" s="187"/>
      <c r="AB13" s="187"/>
      <c r="AC13" s="46"/>
    </row>
    <row r="14" spans="1:29" ht="39.950000000000003" customHeight="1" x14ac:dyDescent="0.45">
      <c r="A14" s="146"/>
      <c r="B14" s="149"/>
      <c r="C14" s="65">
        <v>11</v>
      </c>
      <c r="D14" s="74" t="s">
        <v>46</v>
      </c>
      <c r="E14" s="103" t="s">
        <v>529</v>
      </c>
      <c r="F14" s="48" t="s">
        <v>35</v>
      </c>
      <c r="G14" s="48" t="s">
        <v>40</v>
      </c>
      <c r="H14" s="94">
        <v>0.03</v>
      </c>
      <c r="I14" s="32">
        <v>5100</v>
      </c>
      <c r="J14" s="38">
        <f t="shared" si="0"/>
        <v>0</v>
      </c>
      <c r="K14" s="39" t="str">
        <f t="shared" si="1"/>
        <v>OK</v>
      </c>
      <c r="L14" s="128"/>
      <c r="M14" s="128"/>
      <c r="N14" s="128"/>
      <c r="O14" s="128"/>
      <c r="P14" s="128"/>
      <c r="Q14" s="128"/>
      <c r="R14" s="128"/>
      <c r="S14" s="128"/>
      <c r="T14" s="128"/>
      <c r="U14" s="128"/>
      <c r="V14" s="128"/>
      <c r="W14" s="192">
        <v>5100</v>
      </c>
      <c r="X14" s="187"/>
      <c r="Y14" s="187"/>
      <c r="Z14" s="187"/>
      <c r="AA14" s="187"/>
      <c r="AB14" s="187"/>
      <c r="AC14" s="46"/>
    </row>
    <row r="15" spans="1:29" ht="39.950000000000003" customHeight="1" x14ac:dyDescent="0.45">
      <c r="A15" s="146"/>
      <c r="B15" s="149"/>
      <c r="C15" s="65">
        <v>12</v>
      </c>
      <c r="D15" s="74" t="s">
        <v>47</v>
      </c>
      <c r="E15" s="103" t="s">
        <v>530</v>
      </c>
      <c r="F15" s="48" t="s">
        <v>35</v>
      </c>
      <c r="G15" s="48" t="s">
        <v>40</v>
      </c>
      <c r="H15" s="94">
        <v>0.05</v>
      </c>
      <c r="I15" s="32">
        <v>5100</v>
      </c>
      <c r="J15" s="38">
        <f t="shared" si="0"/>
        <v>0</v>
      </c>
      <c r="K15" s="39" t="str">
        <f t="shared" si="1"/>
        <v>OK</v>
      </c>
      <c r="L15" s="128"/>
      <c r="M15" s="128"/>
      <c r="N15" s="128"/>
      <c r="O15" s="128"/>
      <c r="P15" s="128"/>
      <c r="Q15" s="128"/>
      <c r="R15" s="128"/>
      <c r="S15" s="128"/>
      <c r="T15" s="128"/>
      <c r="U15" s="128"/>
      <c r="V15" s="128"/>
      <c r="W15" s="192">
        <v>5100</v>
      </c>
      <c r="X15" s="187"/>
      <c r="Y15" s="187"/>
      <c r="Z15" s="187"/>
      <c r="AA15" s="187"/>
      <c r="AB15" s="187"/>
      <c r="AC15" s="46"/>
    </row>
    <row r="16" spans="1:29" ht="39.950000000000003" customHeight="1" x14ac:dyDescent="0.45">
      <c r="A16" s="146"/>
      <c r="B16" s="149"/>
      <c r="C16" s="65">
        <v>13</v>
      </c>
      <c r="D16" s="74" t="s">
        <v>48</v>
      </c>
      <c r="E16" s="103" t="s">
        <v>531</v>
      </c>
      <c r="F16" s="48" t="s">
        <v>35</v>
      </c>
      <c r="G16" s="48" t="s">
        <v>40</v>
      </c>
      <c r="H16" s="94">
        <v>0.08</v>
      </c>
      <c r="I16" s="32">
        <v>2050</v>
      </c>
      <c r="J16" s="38">
        <f t="shared" si="0"/>
        <v>2050</v>
      </c>
      <c r="K16" s="39" t="str">
        <f t="shared" si="1"/>
        <v>OK</v>
      </c>
      <c r="L16" s="128"/>
      <c r="M16" s="128"/>
      <c r="N16" s="128"/>
      <c r="O16" s="128"/>
      <c r="P16" s="128"/>
      <c r="Q16" s="128"/>
      <c r="R16" s="128"/>
      <c r="S16" s="128"/>
      <c r="T16" s="128"/>
      <c r="U16" s="128"/>
      <c r="V16" s="128"/>
      <c r="W16" s="187"/>
      <c r="X16" s="187"/>
      <c r="Y16" s="187"/>
      <c r="Z16" s="187"/>
      <c r="AA16" s="187"/>
      <c r="AB16" s="187"/>
      <c r="AC16" s="46"/>
    </row>
    <row r="17" spans="1:29" ht="39.950000000000003" customHeight="1" x14ac:dyDescent="0.45">
      <c r="A17" s="146"/>
      <c r="B17" s="149"/>
      <c r="C17" s="65">
        <v>14</v>
      </c>
      <c r="D17" s="74" t="s">
        <v>49</v>
      </c>
      <c r="E17" s="103" t="s">
        <v>532</v>
      </c>
      <c r="F17" s="48" t="s">
        <v>35</v>
      </c>
      <c r="G17" s="48" t="s">
        <v>40</v>
      </c>
      <c r="H17" s="94">
        <v>0.03</v>
      </c>
      <c r="I17" s="32">
        <v>2050</v>
      </c>
      <c r="J17" s="38">
        <f t="shared" si="0"/>
        <v>2050</v>
      </c>
      <c r="K17" s="39" t="str">
        <f t="shared" si="1"/>
        <v>OK</v>
      </c>
      <c r="L17" s="128"/>
      <c r="M17" s="128"/>
      <c r="N17" s="128"/>
      <c r="O17" s="128"/>
      <c r="P17" s="128"/>
      <c r="Q17" s="128"/>
      <c r="R17" s="128"/>
      <c r="S17" s="128"/>
      <c r="T17" s="128"/>
      <c r="U17" s="128"/>
      <c r="V17" s="128"/>
      <c r="W17" s="187"/>
      <c r="X17" s="187"/>
      <c r="Y17" s="187"/>
      <c r="Z17" s="187"/>
      <c r="AA17" s="187"/>
      <c r="AB17" s="187"/>
      <c r="AC17" s="46"/>
    </row>
    <row r="18" spans="1:29" ht="39.950000000000003" customHeight="1" x14ac:dyDescent="0.45">
      <c r="A18" s="146"/>
      <c r="B18" s="149"/>
      <c r="C18" s="65">
        <v>15</v>
      </c>
      <c r="D18" s="74" t="s">
        <v>466</v>
      </c>
      <c r="E18" s="103" t="s">
        <v>533</v>
      </c>
      <c r="F18" s="48" t="s">
        <v>35</v>
      </c>
      <c r="G18" s="48" t="s">
        <v>40</v>
      </c>
      <c r="H18" s="94">
        <v>0.26</v>
      </c>
      <c r="I18" s="32">
        <v>2050</v>
      </c>
      <c r="J18" s="38">
        <f t="shared" si="0"/>
        <v>2050</v>
      </c>
      <c r="K18" s="39" t="str">
        <f t="shared" si="1"/>
        <v>OK</v>
      </c>
      <c r="L18" s="128"/>
      <c r="M18" s="128"/>
      <c r="N18" s="128"/>
      <c r="O18" s="128"/>
      <c r="P18" s="128"/>
      <c r="Q18" s="128"/>
      <c r="R18" s="128"/>
      <c r="S18" s="128"/>
      <c r="T18" s="128"/>
      <c r="U18" s="128"/>
      <c r="V18" s="128"/>
      <c r="W18" s="187"/>
      <c r="X18" s="187"/>
      <c r="Y18" s="187"/>
      <c r="Z18" s="187"/>
      <c r="AA18" s="187"/>
      <c r="AB18" s="187"/>
      <c r="AC18" s="46"/>
    </row>
    <row r="19" spans="1:29" ht="39.950000000000003" customHeight="1" x14ac:dyDescent="0.45">
      <c r="A19" s="146"/>
      <c r="B19" s="149"/>
      <c r="C19" s="65">
        <v>16</v>
      </c>
      <c r="D19" s="74" t="s">
        <v>50</v>
      </c>
      <c r="E19" s="103" t="s">
        <v>534</v>
      </c>
      <c r="F19" s="48" t="s">
        <v>35</v>
      </c>
      <c r="G19" s="48" t="s">
        <v>40</v>
      </c>
      <c r="H19" s="94">
        <v>0.11</v>
      </c>
      <c r="I19" s="32">
        <v>1000</v>
      </c>
      <c r="J19" s="38">
        <f t="shared" si="0"/>
        <v>1000</v>
      </c>
      <c r="K19" s="39" t="str">
        <f t="shared" si="1"/>
        <v>OK</v>
      </c>
      <c r="L19" s="128"/>
      <c r="M19" s="128"/>
      <c r="N19" s="128"/>
      <c r="O19" s="128"/>
      <c r="P19" s="128"/>
      <c r="Q19" s="128"/>
      <c r="R19" s="128"/>
      <c r="S19" s="128"/>
      <c r="T19" s="128"/>
      <c r="U19" s="128"/>
      <c r="V19" s="128"/>
      <c r="W19" s="187"/>
      <c r="X19" s="187"/>
      <c r="Y19" s="187"/>
      <c r="Z19" s="187"/>
      <c r="AA19" s="187"/>
      <c r="AB19" s="187"/>
      <c r="AC19" s="46"/>
    </row>
    <row r="20" spans="1:29" ht="39.950000000000003" customHeight="1" x14ac:dyDescent="0.45">
      <c r="A20" s="146"/>
      <c r="B20" s="149"/>
      <c r="C20" s="65">
        <v>17</v>
      </c>
      <c r="D20" s="74" t="s">
        <v>51</v>
      </c>
      <c r="E20" s="103" t="s">
        <v>535</v>
      </c>
      <c r="F20" s="48" t="s">
        <v>35</v>
      </c>
      <c r="G20" s="48" t="s">
        <v>40</v>
      </c>
      <c r="H20" s="94">
        <v>0.08</v>
      </c>
      <c r="I20" s="32">
        <v>5050</v>
      </c>
      <c r="J20" s="38">
        <f t="shared" si="0"/>
        <v>5050</v>
      </c>
      <c r="K20" s="39" t="str">
        <f t="shared" si="1"/>
        <v>OK</v>
      </c>
      <c r="L20" s="128"/>
      <c r="M20" s="128"/>
      <c r="N20" s="128"/>
      <c r="O20" s="128"/>
      <c r="P20" s="128"/>
      <c r="Q20" s="128"/>
      <c r="R20" s="128"/>
      <c r="S20" s="128"/>
      <c r="T20" s="128"/>
      <c r="U20" s="128"/>
      <c r="V20" s="128"/>
      <c r="W20" s="187"/>
      <c r="X20" s="187"/>
      <c r="Y20" s="187"/>
      <c r="Z20" s="187"/>
      <c r="AA20" s="187"/>
      <c r="AB20" s="187"/>
      <c r="AC20" s="46"/>
    </row>
    <row r="21" spans="1:29" ht="39.950000000000003" customHeight="1" x14ac:dyDescent="0.45">
      <c r="A21" s="146"/>
      <c r="B21" s="149"/>
      <c r="C21" s="65">
        <v>18</v>
      </c>
      <c r="D21" s="74" t="s">
        <v>52</v>
      </c>
      <c r="E21" s="103" t="s">
        <v>536</v>
      </c>
      <c r="F21" s="48" t="s">
        <v>35</v>
      </c>
      <c r="G21" s="48" t="s">
        <v>40</v>
      </c>
      <c r="H21" s="94">
        <v>0.13</v>
      </c>
      <c r="I21" s="32">
        <v>2050</v>
      </c>
      <c r="J21" s="38">
        <f t="shared" si="0"/>
        <v>2050</v>
      </c>
      <c r="K21" s="39" t="str">
        <f t="shared" si="1"/>
        <v>OK</v>
      </c>
      <c r="L21" s="128"/>
      <c r="M21" s="128"/>
      <c r="N21" s="128"/>
      <c r="O21" s="128"/>
      <c r="P21" s="128"/>
      <c r="Q21" s="128"/>
      <c r="R21" s="128"/>
      <c r="S21" s="128"/>
      <c r="T21" s="128"/>
      <c r="U21" s="128"/>
      <c r="V21" s="128"/>
      <c r="W21" s="187"/>
      <c r="X21" s="187"/>
      <c r="Y21" s="187"/>
      <c r="Z21" s="187"/>
      <c r="AA21" s="187"/>
      <c r="AB21" s="187"/>
      <c r="AC21" s="46"/>
    </row>
    <row r="22" spans="1:29" ht="39.950000000000003" customHeight="1" x14ac:dyDescent="0.45">
      <c r="A22" s="146"/>
      <c r="B22" s="149"/>
      <c r="C22" s="65">
        <v>19</v>
      </c>
      <c r="D22" s="74" t="s">
        <v>53</v>
      </c>
      <c r="E22" s="103" t="s">
        <v>537</v>
      </c>
      <c r="F22" s="48" t="s">
        <v>35</v>
      </c>
      <c r="G22" s="48" t="s">
        <v>40</v>
      </c>
      <c r="H22" s="94">
        <v>0.38</v>
      </c>
      <c r="I22" s="32">
        <v>1050</v>
      </c>
      <c r="J22" s="38">
        <f t="shared" si="0"/>
        <v>1050</v>
      </c>
      <c r="K22" s="39" t="str">
        <f t="shared" si="1"/>
        <v>OK</v>
      </c>
      <c r="L22" s="128"/>
      <c r="M22" s="128"/>
      <c r="N22" s="128"/>
      <c r="O22" s="128"/>
      <c r="P22" s="128"/>
      <c r="Q22" s="128"/>
      <c r="R22" s="128"/>
      <c r="S22" s="128"/>
      <c r="T22" s="128"/>
      <c r="U22" s="128"/>
      <c r="V22" s="128"/>
      <c r="W22" s="187"/>
      <c r="X22" s="187"/>
      <c r="Y22" s="187"/>
      <c r="Z22" s="187"/>
      <c r="AA22" s="187"/>
      <c r="AB22" s="187"/>
      <c r="AC22" s="46"/>
    </row>
    <row r="23" spans="1:29" ht="39.950000000000003" customHeight="1" x14ac:dyDescent="0.45">
      <c r="A23" s="146"/>
      <c r="B23" s="149"/>
      <c r="C23" s="65">
        <v>20</v>
      </c>
      <c r="D23" s="74" t="s">
        <v>37</v>
      </c>
      <c r="E23" s="103" t="s">
        <v>538</v>
      </c>
      <c r="F23" s="48" t="s">
        <v>35</v>
      </c>
      <c r="G23" s="48" t="s">
        <v>36</v>
      </c>
      <c r="H23" s="94">
        <v>7.21</v>
      </c>
      <c r="I23" s="32">
        <v>5</v>
      </c>
      <c r="J23" s="38">
        <f t="shared" si="0"/>
        <v>5</v>
      </c>
      <c r="K23" s="39" t="str">
        <f t="shared" si="1"/>
        <v>OK</v>
      </c>
      <c r="L23" s="128"/>
      <c r="M23" s="128"/>
      <c r="N23" s="128"/>
      <c r="O23" s="128"/>
      <c r="P23" s="128"/>
      <c r="Q23" s="128"/>
      <c r="R23" s="128"/>
      <c r="S23" s="128"/>
      <c r="T23" s="128"/>
      <c r="U23" s="128"/>
      <c r="V23" s="128"/>
      <c r="W23" s="187"/>
      <c r="X23" s="187"/>
      <c r="Y23" s="187"/>
      <c r="Z23" s="187"/>
      <c r="AA23" s="187"/>
      <c r="AB23" s="187"/>
      <c r="AC23" s="46"/>
    </row>
    <row r="24" spans="1:29" ht="39.950000000000003" customHeight="1" x14ac:dyDescent="0.45">
      <c r="A24" s="146"/>
      <c r="B24" s="149"/>
      <c r="C24" s="65">
        <v>21</v>
      </c>
      <c r="D24" s="74" t="s">
        <v>33</v>
      </c>
      <c r="E24" s="103" t="s">
        <v>539</v>
      </c>
      <c r="F24" s="48" t="s">
        <v>35</v>
      </c>
      <c r="G24" s="48" t="s">
        <v>36</v>
      </c>
      <c r="H24" s="94">
        <v>13.86</v>
      </c>
      <c r="I24" s="32">
        <v>10</v>
      </c>
      <c r="J24" s="38">
        <f t="shared" si="0"/>
        <v>10</v>
      </c>
      <c r="K24" s="39" t="str">
        <f t="shared" si="1"/>
        <v>OK</v>
      </c>
      <c r="L24" s="128"/>
      <c r="M24" s="128"/>
      <c r="N24" s="128"/>
      <c r="O24" s="128"/>
      <c r="P24" s="128"/>
      <c r="Q24" s="128"/>
      <c r="R24" s="128"/>
      <c r="S24" s="128"/>
      <c r="T24" s="128"/>
      <c r="U24" s="128"/>
      <c r="V24" s="128"/>
      <c r="W24" s="187"/>
      <c r="X24" s="187"/>
      <c r="Y24" s="187"/>
      <c r="Z24" s="187"/>
      <c r="AA24" s="187"/>
      <c r="AB24" s="187"/>
      <c r="AC24" s="46"/>
    </row>
    <row r="25" spans="1:29" ht="39.950000000000003" customHeight="1" x14ac:dyDescent="0.45">
      <c r="A25" s="146"/>
      <c r="B25" s="149"/>
      <c r="C25" s="65">
        <v>22</v>
      </c>
      <c r="D25" s="74" t="s">
        <v>38</v>
      </c>
      <c r="E25" s="103" t="s">
        <v>540</v>
      </c>
      <c r="F25" s="48" t="s">
        <v>35</v>
      </c>
      <c r="G25" s="48" t="s">
        <v>36</v>
      </c>
      <c r="H25" s="94">
        <v>20.05</v>
      </c>
      <c r="I25" s="32">
        <v>15</v>
      </c>
      <c r="J25" s="38">
        <f t="shared" si="0"/>
        <v>15</v>
      </c>
      <c r="K25" s="39" t="str">
        <f t="shared" si="1"/>
        <v>OK</v>
      </c>
      <c r="L25" s="128"/>
      <c r="M25" s="128"/>
      <c r="N25" s="128"/>
      <c r="O25" s="128"/>
      <c r="P25" s="128"/>
      <c r="Q25" s="128"/>
      <c r="R25" s="128"/>
      <c r="S25" s="128"/>
      <c r="T25" s="128"/>
      <c r="U25" s="128"/>
      <c r="V25" s="128"/>
      <c r="W25" s="187"/>
      <c r="X25" s="187"/>
      <c r="Y25" s="187"/>
      <c r="Z25" s="187"/>
      <c r="AA25" s="187"/>
      <c r="AB25" s="187"/>
      <c r="AC25" s="46"/>
    </row>
    <row r="26" spans="1:29" ht="39.950000000000003" customHeight="1" x14ac:dyDescent="0.45">
      <c r="A26" s="146"/>
      <c r="B26" s="149"/>
      <c r="C26" s="65">
        <v>23</v>
      </c>
      <c r="D26" s="74" t="s">
        <v>541</v>
      </c>
      <c r="E26" s="103" t="s">
        <v>542</v>
      </c>
      <c r="F26" s="64" t="s">
        <v>35</v>
      </c>
      <c r="G26" s="64" t="s">
        <v>40</v>
      </c>
      <c r="H26" s="93">
        <v>3.85</v>
      </c>
      <c r="I26" s="32"/>
      <c r="J26" s="38">
        <f t="shared" si="0"/>
        <v>0</v>
      </c>
      <c r="K26" s="39" t="str">
        <f t="shared" si="1"/>
        <v>OK</v>
      </c>
      <c r="L26" s="128"/>
      <c r="M26" s="128"/>
      <c r="N26" s="128"/>
      <c r="O26" s="128"/>
      <c r="P26" s="128"/>
      <c r="Q26" s="128"/>
      <c r="R26" s="128"/>
      <c r="S26" s="128"/>
      <c r="T26" s="128"/>
      <c r="U26" s="128"/>
      <c r="V26" s="128"/>
      <c r="W26" s="187"/>
      <c r="X26" s="187"/>
      <c r="Y26" s="187"/>
      <c r="Z26" s="187"/>
      <c r="AA26" s="187"/>
      <c r="AB26" s="187"/>
      <c r="AC26" s="46"/>
    </row>
    <row r="27" spans="1:29" ht="39.950000000000003" customHeight="1" x14ac:dyDescent="0.45">
      <c r="A27" s="146"/>
      <c r="B27" s="149"/>
      <c r="C27" s="65">
        <v>24</v>
      </c>
      <c r="D27" s="74" t="s">
        <v>543</v>
      </c>
      <c r="E27" s="103" t="s">
        <v>544</v>
      </c>
      <c r="F27" s="64" t="s">
        <v>35</v>
      </c>
      <c r="G27" s="64" t="s">
        <v>40</v>
      </c>
      <c r="H27" s="93">
        <v>4.59</v>
      </c>
      <c r="I27" s="32"/>
      <c r="J27" s="38">
        <f t="shared" si="0"/>
        <v>0</v>
      </c>
      <c r="K27" s="39" t="str">
        <f t="shared" si="1"/>
        <v>OK</v>
      </c>
      <c r="L27" s="128"/>
      <c r="M27" s="128"/>
      <c r="N27" s="128"/>
      <c r="O27" s="128"/>
      <c r="P27" s="128"/>
      <c r="Q27" s="128"/>
      <c r="R27" s="128"/>
      <c r="S27" s="128"/>
      <c r="T27" s="128"/>
      <c r="U27" s="128"/>
      <c r="V27" s="128"/>
      <c r="W27" s="187"/>
      <c r="X27" s="187"/>
      <c r="Y27" s="187"/>
      <c r="Z27" s="187"/>
      <c r="AA27" s="187"/>
      <c r="AB27" s="187"/>
      <c r="AC27" s="46"/>
    </row>
    <row r="28" spans="1:29" ht="39.950000000000003" customHeight="1" x14ac:dyDescent="0.45">
      <c r="A28" s="146"/>
      <c r="B28" s="149"/>
      <c r="C28" s="65">
        <v>25</v>
      </c>
      <c r="D28" s="74" t="s">
        <v>545</v>
      </c>
      <c r="E28" s="103" t="s">
        <v>546</v>
      </c>
      <c r="F28" s="64" t="s">
        <v>394</v>
      </c>
      <c r="G28" s="64" t="s">
        <v>40</v>
      </c>
      <c r="H28" s="93">
        <v>9.25</v>
      </c>
      <c r="I28" s="32"/>
      <c r="J28" s="38">
        <f t="shared" si="0"/>
        <v>0</v>
      </c>
      <c r="K28" s="39" t="str">
        <f t="shared" si="1"/>
        <v>OK</v>
      </c>
      <c r="L28" s="128"/>
      <c r="M28" s="128"/>
      <c r="N28" s="128"/>
      <c r="O28" s="128"/>
      <c r="P28" s="128"/>
      <c r="Q28" s="128"/>
      <c r="R28" s="128"/>
      <c r="S28" s="128"/>
      <c r="T28" s="128"/>
      <c r="U28" s="128"/>
      <c r="V28" s="128"/>
      <c r="W28" s="187"/>
      <c r="X28" s="187"/>
      <c r="Y28" s="187"/>
      <c r="Z28" s="187"/>
      <c r="AA28" s="187"/>
      <c r="AB28" s="187"/>
      <c r="AC28" s="46"/>
    </row>
    <row r="29" spans="1:29" ht="39.950000000000003" customHeight="1" x14ac:dyDescent="0.45">
      <c r="A29" s="146"/>
      <c r="B29" s="149"/>
      <c r="C29" s="65">
        <v>26</v>
      </c>
      <c r="D29" s="74" t="s">
        <v>547</v>
      </c>
      <c r="E29" s="103" t="s">
        <v>548</v>
      </c>
      <c r="F29" s="64" t="s">
        <v>92</v>
      </c>
      <c r="G29" s="64" t="s">
        <v>40</v>
      </c>
      <c r="H29" s="93">
        <v>22.51</v>
      </c>
      <c r="I29" s="32"/>
      <c r="J29" s="38">
        <f t="shared" si="0"/>
        <v>0</v>
      </c>
      <c r="K29" s="39" t="str">
        <f t="shared" si="1"/>
        <v>OK</v>
      </c>
      <c r="L29" s="128"/>
      <c r="M29" s="128"/>
      <c r="N29" s="128"/>
      <c r="O29" s="128"/>
      <c r="P29" s="128"/>
      <c r="Q29" s="128"/>
      <c r="R29" s="128"/>
      <c r="S29" s="128"/>
      <c r="T29" s="128"/>
      <c r="U29" s="128"/>
      <c r="V29" s="128"/>
      <c r="W29" s="187"/>
      <c r="X29" s="187"/>
      <c r="Y29" s="187"/>
      <c r="Z29" s="187"/>
      <c r="AA29" s="187"/>
      <c r="AB29" s="187"/>
      <c r="AC29" s="46"/>
    </row>
    <row r="30" spans="1:29" ht="39.950000000000003" customHeight="1" x14ac:dyDescent="0.45">
      <c r="A30" s="146"/>
      <c r="B30" s="149"/>
      <c r="C30" s="65">
        <v>27</v>
      </c>
      <c r="D30" s="74" t="s">
        <v>549</v>
      </c>
      <c r="E30" s="103" t="s">
        <v>550</v>
      </c>
      <c r="F30" s="64" t="s">
        <v>92</v>
      </c>
      <c r="G30" s="64" t="s">
        <v>40</v>
      </c>
      <c r="H30" s="93">
        <v>4.8099999999999996</v>
      </c>
      <c r="I30" s="32"/>
      <c r="J30" s="38">
        <f t="shared" si="0"/>
        <v>0</v>
      </c>
      <c r="K30" s="39" t="str">
        <f t="shared" si="1"/>
        <v>OK</v>
      </c>
      <c r="L30" s="128"/>
      <c r="M30" s="128"/>
      <c r="N30" s="128"/>
      <c r="O30" s="128"/>
      <c r="P30" s="128"/>
      <c r="Q30" s="128"/>
      <c r="R30" s="128"/>
      <c r="S30" s="128"/>
      <c r="T30" s="128"/>
      <c r="U30" s="128"/>
      <c r="V30" s="128"/>
      <c r="W30" s="187"/>
      <c r="X30" s="187"/>
      <c r="Y30" s="187"/>
      <c r="Z30" s="187"/>
      <c r="AA30" s="187"/>
      <c r="AB30" s="187"/>
      <c r="AC30" s="46"/>
    </row>
    <row r="31" spans="1:29" ht="39.950000000000003" customHeight="1" x14ac:dyDescent="0.45">
      <c r="A31" s="146"/>
      <c r="B31" s="149"/>
      <c r="C31" s="63">
        <v>28</v>
      </c>
      <c r="D31" s="76" t="s">
        <v>551</v>
      </c>
      <c r="E31" s="105" t="s">
        <v>552</v>
      </c>
      <c r="F31" s="49" t="s">
        <v>434</v>
      </c>
      <c r="G31" s="64" t="s">
        <v>40</v>
      </c>
      <c r="H31" s="93">
        <v>28.55</v>
      </c>
      <c r="I31" s="32"/>
      <c r="J31" s="38">
        <f t="shared" si="0"/>
        <v>0</v>
      </c>
      <c r="K31" s="39" t="str">
        <f t="shared" si="1"/>
        <v>OK</v>
      </c>
      <c r="L31" s="128"/>
      <c r="M31" s="128"/>
      <c r="N31" s="128"/>
      <c r="O31" s="128"/>
      <c r="P31" s="128"/>
      <c r="Q31" s="128"/>
      <c r="R31" s="128"/>
      <c r="S31" s="128"/>
      <c r="T31" s="128"/>
      <c r="U31" s="128"/>
      <c r="V31" s="128"/>
      <c r="W31" s="187"/>
      <c r="X31" s="187"/>
      <c r="Y31" s="187"/>
      <c r="Z31" s="187"/>
      <c r="AA31" s="187"/>
      <c r="AB31" s="187"/>
      <c r="AC31" s="46"/>
    </row>
    <row r="32" spans="1:29" ht="39.950000000000003" customHeight="1" x14ac:dyDescent="0.45">
      <c r="A32" s="146"/>
      <c r="B32" s="149"/>
      <c r="C32" s="66">
        <v>29</v>
      </c>
      <c r="D32" s="75" t="s">
        <v>454</v>
      </c>
      <c r="E32" s="104" t="s">
        <v>553</v>
      </c>
      <c r="F32" s="49" t="s">
        <v>434</v>
      </c>
      <c r="G32" s="49" t="s">
        <v>40</v>
      </c>
      <c r="H32" s="94">
        <v>7.23</v>
      </c>
      <c r="I32" s="32"/>
      <c r="J32" s="38">
        <f t="shared" si="0"/>
        <v>0</v>
      </c>
      <c r="K32" s="39" t="str">
        <f t="shared" si="1"/>
        <v>OK</v>
      </c>
      <c r="L32" s="128"/>
      <c r="M32" s="128"/>
      <c r="N32" s="128"/>
      <c r="O32" s="128"/>
      <c r="P32" s="128"/>
      <c r="Q32" s="128"/>
      <c r="R32" s="128"/>
      <c r="S32" s="128"/>
      <c r="T32" s="128"/>
      <c r="U32" s="128"/>
      <c r="V32" s="128"/>
      <c r="W32" s="187"/>
      <c r="X32" s="187"/>
      <c r="Y32" s="187"/>
      <c r="Z32" s="187"/>
      <c r="AA32" s="187"/>
      <c r="AB32" s="187"/>
      <c r="AC32" s="46"/>
    </row>
    <row r="33" spans="1:29" ht="39.950000000000003" customHeight="1" x14ac:dyDescent="0.45">
      <c r="A33" s="146"/>
      <c r="B33" s="149"/>
      <c r="C33" s="65">
        <v>30</v>
      </c>
      <c r="D33" s="75" t="s">
        <v>554</v>
      </c>
      <c r="E33" s="104" t="s">
        <v>555</v>
      </c>
      <c r="F33" s="48" t="s">
        <v>35</v>
      </c>
      <c r="G33" s="48" t="s">
        <v>40</v>
      </c>
      <c r="H33" s="94">
        <v>0.54</v>
      </c>
      <c r="I33" s="32">
        <v>100</v>
      </c>
      <c r="J33" s="38">
        <f t="shared" si="0"/>
        <v>100</v>
      </c>
      <c r="K33" s="39" t="str">
        <f t="shared" si="1"/>
        <v>OK</v>
      </c>
      <c r="L33" s="128"/>
      <c r="M33" s="128"/>
      <c r="N33" s="128"/>
      <c r="O33" s="128"/>
      <c r="P33" s="128"/>
      <c r="Q33" s="128"/>
      <c r="R33" s="128"/>
      <c r="S33" s="128"/>
      <c r="T33" s="128"/>
      <c r="U33" s="128"/>
      <c r="V33" s="128"/>
      <c r="W33" s="187"/>
      <c r="X33" s="187"/>
      <c r="Y33" s="187"/>
      <c r="Z33" s="187"/>
      <c r="AA33" s="187"/>
      <c r="AB33" s="187"/>
      <c r="AC33" s="46"/>
    </row>
    <row r="34" spans="1:29" ht="39.950000000000003" customHeight="1" x14ac:dyDescent="0.45">
      <c r="A34" s="146"/>
      <c r="B34" s="149"/>
      <c r="C34" s="65">
        <v>31</v>
      </c>
      <c r="D34" s="75" t="s">
        <v>556</v>
      </c>
      <c r="E34" s="104" t="s">
        <v>557</v>
      </c>
      <c r="F34" s="48" t="s">
        <v>35</v>
      </c>
      <c r="G34" s="48" t="s">
        <v>40</v>
      </c>
      <c r="H34" s="94">
        <v>0.25</v>
      </c>
      <c r="I34" s="32">
        <v>150</v>
      </c>
      <c r="J34" s="38">
        <f t="shared" si="0"/>
        <v>150</v>
      </c>
      <c r="K34" s="39" t="str">
        <f t="shared" si="1"/>
        <v>OK</v>
      </c>
      <c r="L34" s="128"/>
      <c r="M34" s="128"/>
      <c r="N34" s="128"/>
      <c r="O34" s="128"/>
      <c r="P34" s="128"/>
      <c r="Q34" s="128"/>
      <c r="R34" s="128"/>
      <c r="S34" s="128"/>
      <c r="T34" s="128"/>
      <c r="U34" s="128"/>
      <c r="V34" s="128"/>
      <c r="W34" s="187"/>
      <c r="X34" s="187"/>
      <c r="Y34" s="187"/>
      <c r="Z34" s="187"/>
      <c r="AA34" s="187"/>
      <c r="AB34" s="187"/>
      <c r="AC34" s="46"/>
    </row>
    <row r="35" spans="1:29" ht="39.950000000000003" customHeight="1" x14ac:dyDescent="0.45">
      <c r="A35" s="146"/>
      <c r="B35" s="149"/>
      <c r="C35" s="65">
        <v>32</v>
      </c>
      <c r="D35" s="75" t="s">
        <v>558</v>
      </c>
      <c r="E35" s="104" t="s">
        <v>559</v>
      </c>
      <c r="F35" s="48" t="s">
        <v>35</v>
      </c>
      <c r="G35" s="48" t="s">
        <v>40</v>
      </c>
      <c r="H35" s="94">
        <v>0.44</v>
      </c>
      <c r="I35" s="32">
        <v>50</v>
      </c>
      <c r="J35" s="38">
        <f t="shared" si="0"/>
        <v>50</v>
      </c>
      <c r="K35" s="39" t="str">
        <f t="shared" si="1"/>
        <v>OK</v>
      </c>
      <c r="L35" s="128"/>
      <c r="M35" s="128"/>
      <c r="N35" s="128"/>
      <c r="O35" s="128"/>
      <c r="P35" s="128"/>
      <c r="Q35" s="128"/>
      <c r="R35" s="128"/>
      <c r="S35" s="128"/>
      <c r="T35" s="128"/>
      <c r="U35" s="128"/>
      <c r="V35" s="128"/>
      <c r="W35" s="187"/>
      <c r="X35" s="187"/>
      <c r="Y35" s="187"/>
      <c r="Z35" s="187"/>
      <c r="AA35" s="187"/>
      <c r="AB35" s="187"/>
      <c r="AC35" s="46"/>
    </row>
    <row r="36" spans="1:29" ht="39.950000000000003" customHeight="1" x14ac:dyDescent="0.45">
      <c r="A36" s="146"/>
      <c r="B36" s="149"/>
      <c r="C36" s="65">
        <v>33</v>
      </c>
      <c r="D36" s="75" t="s">
        <v>560</v>
      </c>
      <c r="E36" s="104" t="s">
        <v>561</v>
      </c>
      <c r="F36" s="48" t="s">
        <v>35</v>
      </c>
      <c r="G36" s="48" t="s">
        <v>40</v>
      </c>
      <c r="H36" s="94">
        <v>0.52</v>
      </c>
      <c r="I36" s="32">
        <v>50</v>
      </c>
      <c r="J36" s="38">
        <f t="shared" si="0"/>
        <v>50</v>
      </c>
      <c r="K36" s="39" t="str">
        <f t="shared" si="1"/>
        <v>OK</v>
      </c>
      <c r="L36" s="128"/>
      <c r="M36" s="128"/>
      <c r="N36" s="128"/>
      <c r="O36" s="128"/>
      <c r="P36" s="128"/>
      <c r="Q36" s="128"/>
      <c r="R36" s="128"/>
      <c r="S36" s="128"/>
      <c r="T36" s="128"/>
      <c r="U36" s="128"/>
      <c r="V36" s="128"/>
      <c r="W36" s="187"/>
      <c r="X36" s="187"/>
      <c r="Y36" s="187"/>
      <c r="Z36" s="187"/>
      <c r="AA36" s="187"/>
      <c r="AB36" s="187"/>
      <c r="AC36" s="46"/>
    </row>
    <row r="37" spans="1:29" ht="39.950000000000003" customHeight="1" x14ac:dyDescent="0.45">
      <c r="A37" s="146"/>
      <c r="B37" s="149"/>
      <c r="C37" s="65">
        <v>34</v>
      </c>
      <c r="D37" s="75" t="s">
        <v>562</v>
      </c>
      <c r="E37" s="104" t="s">
        <v>563</v>
      </c>
      <c r="F37" s="48" t="s">
        <v>35</v>
      </c>
      <c r="G37" s="48" t="s">
        <v>40</v>
      </c>
      <c r="H37" s="94">
        <v>0.71</v>
      </c>
      <c r="I37" s="32">
        <v>50</v>
      </c>
      <c r="J37" s="38">
        <f t="shared" si="0"/>
        <v>50</v>
      </c>
      <c r="K37" s="39" t="str">
        <f t="shared" si="1"/>
        <v>OK</v>
      </c>
      <c r="L37" s="128"/>
      <c r="M37" s="128"/>
      <c r="N37" s="128"/>
      <c r="O37" s="128"/>
      <c r="P37" s="128"/>
      <c r="Q37" s="128"/>
      <c r="R37" s="128"/>
      <c r="S37" s="128"/>
      <c r="T37" s="128"/>
      <c r="U37" s="128"/>
      <c r="V37" s="128"/>
      <c r="W37" s="187"/>
      <c r="X37" s="187"/>
      <c r="Y37" s="187"/>
      <c r="Z37" s="187"/>
      <c r="AA37" s="187"/>
      <c r="AB37" s="187"/>
      <c r="AC37" s="46"/>
    </row>
    <row r="38" spans="1:29" ht="39.950000000000003" customHeight="1" x14ac:dyDescent="0.45">
      <c r="A38" s="146"/>
      <c r="B38" s="149"/>
      <c r="C38" s="65">
        <v>35</v>
      </c>
      <c r="D38" s="75" t="s">
        <v>564</v>
      </c>
      <c r="E38" s="104" t="s">
        <v>565</v>
      </c>
      <c r="F38" s="48" t="s">
        <v>35</v>
      </c>
      <c r="G38" s="48" t="s">
        <v>40</v>
      </c>
      <c r="H38" s="94">
        <v>0.42</v>
      </c>
      <c r="I38" s="32"/>
      <c r="J38" s="38">
        <f t="shared" si="0"/>
        <v>0</v>
      </c>
      <c r="K38" s="39" t="str">
        <f t="shared" si="1"/>
        <v>OK</v>
      </c>
      <c r="L38" s="128"/>
      <c r="M38" s="128"/>
      <c r="N38" s="128"/>
      <c r="O38" s="128"/>
      <c r="P38" s="128"/>
      <c r="Q38" s="128"/>
      <c r="R38" s="128"/>
      <c r="S38" s="128"/>
      <c r="T38" s="128"/>
      <c r="U38" s="128"/>
      <c r="V38" s="128"/>
      <c r="W38" s="187"/>
      <c r="X38" s="187"/>
      <c r="Y38" s="187"/>
      <c r="Z38" s="187"/>
      <c r="AA38" s="187"/>
      <c r="AB38" s="187"/>
      <c r="AC38" s="46"/>
    </row>
    <row r="39" spans="1:29" ht="39.950000000000003" customHeight="1" x14ac:dyDescent="0.45">
      <c r="A39" s="146"/>
      <c r="B39" s="149"/>
      <c r="C39" s="65">
        <v>36</v>
      </c>
      <c r="D39" s="75" t="s">
        <v>566</v>
      </c>
      <c r="E39" s="104" t="s">
        <v>567</v>
      </c>
      <c r="F39" s="48" t="s">
        <v>35</v>
      </c>
      <c r="G39" s="48" t="s">
        <v>40</v>
      </c>
      <c r="H39" s="94">
        <v>0.38</v>
      </c>
      <c r="I39" s="32"/>
      <c r="J39" s="38">
        <f t="shared" si="0"/>
        <v>0</v>
      </c>
      <c r="K39" s="39" t="str">
        <f t="shared" si="1"/>
        <v>OK</v>
      </c>
      <c r="L39" s="128"/>
      <c r="M39" s="128"/>
      <c r="N39" s="128"/>
      <c r="O39" s="128"/>
      <c r="P39" s="128"/>
      <c r="Q39" s="128"/>
      <c r="R39" s="128"/>
      <c r="S39" s="128"/>
      <c r="T39" s="128"/>
      <c r="U39" s="128"/>
      <c r="V39" s="128"/>
      <c r="W39" s="187"/>
      <c r="X39" s="187"/>
      <c r="Y39" s="187"/>
      <c r="Z39" s="187"/>
      <c r="AA39" s="187"/>
      <c r="AB39" s="187"/>
      <c r="AC39" s="46"/>
    </row>
    <row r="40" spans="1:29" ht="39.950000000000003" customHeight="1" x14ac:dyDescent="0.45">
      <c r="A40" s="146"/>
      <c r="B40" s="149"/>
      <c r="C40" s="65">
        <v>37</v>
      </c>
      <c r="D40" s="75" t="s">
        <v>568</v>
      </c>
      <c r="E40" s="104" t="s">
        <v>569</v>
      </c>
      <c r="F40" s="48" t="s">
        <v>35</v>
      </c>
      <c r="G40" s="48" t="s">
        <v>40</v>
      </c>
      <c r="H40" s="94">
        <v>0.56000000000000005</v>
      </c>
      <c r="I40" s="32"/>
      <c r="J40" s="38">
        <f t="shared" si="0"/>
        <v>0</v>
      </c>
      <c r="K40" s="39" t="str">
        <f t="shared" si="1"/>
        <v>OK</v>
      </c>
      <c r="L40" s="128"/>
      <c r="M40" s="128"/>
      <c r="N40" s="128"/>
      <c r="O40" s="128"/>
      <c r="P40" s="128"/>
      <c r="Q40" s="128"/>
      <c r="R40" s="128"/>
      <c r="S40" s="128"/>
      <c r="T40" s="128"/>
      <c r="U40" s="128"/>
      <c r="V40" s="128"/>
      <c r="W40" s="187"/>
      <c r="X40" s="187"/>
      <c r="Y40" s="187"/>
      <c r="Z40" s="187"/>
      <c r="AA40" s="187"/>
      <c r="AB40" s="187"/>
      <c r="AC40" s="46"/>
    </row>
    <row r="41" spans="1:29" ht="39.950000000000003" customHeight="1" x14ac:dyDescent="0.45">
      <c r="A41" s="146"/>
      <c r="B41" s="149"/>
      <c r="C41" s="65">
        <v>38</v>
      </c>
      <c r="D41" s="75" t="s">
        <v>570</v>
      </c>
      <c r="E41" s="104" t="s">
        <v>571</v>
      </c>
      <c r="F41" s="48" t="s">
        <v>35</v>
      </c>
      <c r="G41" s="48" t="s">
        <v>40</v>
      </c>
      <c r="H41" s="94">
        <v>0.6</v>
      </c>
      <c r="I41" s="32"/>
      <c r="J41" s="38">
        <f t="shared" si="0"/>
        <v>0</v>
      </c>
      <c r="K41" s="39" t="str">
        <f t="shared" si="1"/>
        <v>OK</v>
      </c>
      <c r="L41" s="128"/>
      <c r="M41" s="128"/>
      <c r="N41" s="128"/>
      <c r="O41" s="128"/>
      <c r="P41" s="128"/>
      <c r="Q41" s="128"/>
      <c r="R41" s="128"/>
      <c r="S41" s="128"/>
      <c r="T41" s="128"/>
      <c r="U41" s="128"/>
      <c r="V41" s="128"/>
      <c r="W41" s="187"/>
      <c r="X41" s="187"/>
      <c r="Y41" s="187"/>
      <c r="Z41" s="187"/>
      <c r="AA41" s="187"/>
      <c r="AB41" s="187"/>
      <c r="AC41" s="46"/>
    </row>
    <row r="42" spans="1:29" ht="39.950000000000003" customHeight="1" x14ac:dyDescent="0.45">
      <c r="A42" s="146"/>
      <c r="B42" s="149"/>
      <c r="C42" s="65">
        <v>39</v>
      </c>
      <c r="D42" s="75" t="s">
        <v>572</v>
      </c>
      <c r="E42" s="104" t="s">
        <v>573</v>
      </c>
      <c r="F42" s="48" t="s">
        <v>35</v>
      </c>
      <c r="G42" s="48" t="s">
        <v>40</v>
      </c>
      <c r="H42" s="94">
        <v>0.47</v>
      </c>
      <c r="I42" s="32"/>
      <c r="J42" s="38">
        <f t="shared" si="0"/>
        <v>0</v>
      </c>
      <c r="K42" s="39" t="str">
        <f t="shared" si="1"/>
        <v>OK</v>
      </c>
      <c r="L42" s="128"/>
      <c r="M42" s="128"/>
      <c r="N42" s="128"/>
      <c r="O42" s="128"/>
      <c r="P42" s="128"/>
      <c r="Q42" s="128"/>
      <c r="R42" s="128"/>
      <c r="S42" s="128"/>
      <c r="T42" s="128"/>
      <c r="U42" s="128"/>
      <c r="V42" s="128"/>
      <c r="W42" s="187"/>
      <c r="X42" s="187"/>
      <c r="Y42" s="187"/>
      <c r="Z42" s="187"/>
      <c r="AA42" s="187"/>
      <c r="AB42" s="187"/>
      <c r="AC42" s="46"/>
    </row>
    <row r="43" spans="1:29" ht="39.950000000000003" customHeight="1" x14ac:dyDescent="0.45">
      <c r="A43" s="146"/>
      <c r="B43" s="149"/>
      <c r="C43" s="65">
        <v>40</v>
      </c>
      <c r="D43" s="75" t="s">
        <v>54</v>
      </c>
      <c r="E43" s="104" t="s">
        <v>574</v>
      </c>
      <c r="F43" s="48" t="s">
        <v>35</v>
      </c>
      <c r="G43" s="48" t="s">
        <v>40</v>
      </c>
      <c r="H43" s="94">
        <v>0.61</v>
      </c>
      <c r="I43" s="32"/>
      <c r="J43" s="38">
        <f t="shared" si="0"/>
        <v>0</v>
      </c>
      <c r="K43" s="39" t="str">
        <f t="shared" si="1"/>
        <v>OK</v>
      </c>
      <c r="L43" s="128"/>
      <c r="M43" s="128"/>
      <c r="N43" s="128"/>
      <c r="O43" s="128"/>
      <c r="P43" s="128"/>
      <c r="Q43" s="128"/>
      <c r="R43" s="128"/>
      <c r="S43" s="128"/>
      <c r="T43" s="128"/>
      <c r="U43" s="128"/>
      <c r="V43" s="128"/>
      <c r="W43" s="187"/>
      <c r="X43" s="187"/>
      <c r="Y43" s="187"/>
      <c r="Z43" s="187"/>
      <c r="AA43" s="187"/>
      <c r="AB43" s="187"/>
      <c r="AC43" s="46"/>
    </row>
    <row r="44" spans="1:29" ht="39.950000000000003" customHeight="1" x14ac:dyDescent="0.45">
      <c r="A44" s="146"/>
      <c r="B44" s="149"/>
      <c r="C44" s="65">
        <v>41</v>
      </c>
      <c r="D44" s="75" t="s">
        <v>55</v>
      </c>
      <c r="E44" s="104" t="s">
        <v>575</v>
      </c>
      <c r="F44" s="48" t="s">
        <v>35</v>
      </c>
      <c r="G44" s="48" t="s">
        <v>40</v>
      </c>
      <c r="H44" s="94">
        <v>0.97</v>
      </c>
      <c r="I44" s="32"/>
      <c r="J44" s="38">
        <f t="shared" si="0"/>
        <v>0</v>
      </c>
      <c r="K44" s="39" t="str">
        <f t="shared" si="1"/>
        <v>OK</v>
      </c>
      <c r="L44" s="128"/>
      <c r="M44" s="128"/>
      <c r="N44" s="128"/>
      <c r="O44" s="128"/>
      <c r="P44" s="128"/>
      <c r="Q44" s="128"/>
      <c r="R44" s="128"/>
      <c r="S44" s="128"/>
      <c r="T44" s="128"/>
      <c r="U44" s="128"/>
      <c r="V44" s="128"/>
      <c r="W44" s="187"/>
      <c r="X44" s="187"/>
      <c r="Y44" s="187"/>
      <c r="Z44" s="187"/>
      <c r="AA44" s="187"/>
      <c r="AB44" s="187"/>
      <c r="AC44" s="46"/>
    </row>
    <row r="45" spans="1:29" ht="39.950000000000003" customHeight="1" x14ac:dyDescent="0.45">
      <c r="A45" s="146"/>
      <c r="B45" s="149"/>
      <c r="C45" s="65">
        <v>42</v>
      </c>
      <c r="D45" s="75" t="s">
        <v>56</v>
      </c>
      <c r="E45" s="104" t="s">
        <v>576</v>
      </c>
      <c r="F45" s="48" t="s">
        <v>35</v>
      </c>
      <c r="G45" s="48" t="s">
        <v>40</v>
      </c>
      <c r="H45" s="94">
        <v>0.23</v>
      </c>
      <c r="I45" s="32"/>
      <c r="J45" s="38">
        <f t="shared" si="0"/>
        <v>0</v>
      </c>
      <c r="K45" s="39" t="str">
        <f t="shared" si="1"/>
        <v>OK</v>
      </c>
      <c r="L45" s="128"/>
      <c r="M45" s="128"/>
      <c r="N45" s="128"/>
      <c r="O45" s="128"/>
      <c r="P45" s="128"/>
      <c r="Q45" s="128"/>
      <c r="R45" s="128"/>
      <c r="S45" s="128"/>
      <c r="T45" s="128"/>
      <c r="U45" s="128"/>
      <c r="V45" s="128"/>
      <c r="W45" s="187"/>
      <c r="X45" s="187"/>
      <c r="Y45" s="187"/>
      <c r="Z45" s="187"/>
      <c r="AA45" s="187"/>
      <c r="AB45" s="187"/>
      <c r="AC45" s="46"/>
    </row>
    <row r="46" spans="1:29" ht="39.950000000000003" customHeight="1" x14ac:dyDescent="0.45">
      <c r="A46" s="146"/>
      <c r="B46" s="149"/>
      <c r="C46" s="65">
        <v>43</v>
      </c>
      <c r="D46" s="75" t="s">
        <v>57</v>
      </c>
      <c r="E46" s="104" t="s">
        <v>577</v>
      </c>
      <c r="F46" s="48" t="s">
        <v>35</v>
      </c>
      <c r="G46" s="48" t="s">
        <v>40</v>
      </c>
      <c r="H46" s="94">
        <v>0.4</v>
      </c>
      <c r="I46" s="32"/>
      <c r="J46" s="38">
        <f t="shared" si="0"/>
        <v>0</v>
      </c>
      <c r="K46" s="39" t="str">
        <f t="shared" si="1"/>
        <v>OK</v>
      </c>
      <c r="L46" s="128"/>
      <c r="M46" s="128"/>
      <c r="N46" s="128"/>
      <c r="O46" s="128"/>
      <c r="P46" s="128"/>
      <c r="Q46" s="128"/>
      <c r="R46" s="128"/>
      <c r="S46" s="128"/>
      <c r="T46" s="128"/>
      <c r="U46" s="128"/>
      <c r="V46" s="128"/>
      <c r="W46" s="187"/>
      <c r="X46" s="187"/>
      <c r="Y46" s="187"/>
      <c r="Z46" s="187"/>
      <c r="AA46" s="187"/>
      <c r="AB46" s="187"/>
      <c r="AC46" s="46"/>
    </row>
    <row r="47" spans="1:29" ht="39.950000000000003" customHeight="1" x14ac:dyDescent="0.45">
      <c r="A47" s="146"/>
      <c r="B47" s="149"/>
      <c r="C47" s="65">
        <v>44</v>
      </c>
      <c r="D47" s="75" t="s">
        <v>578</v>
      </c>
      <c r="E47" s="104" t="s">
        <v>579</v>
      </c>
      <c r="F47" s="48" t="s">
        <v>35</v>
      </c>
      <c r="G47" s="48" t="s">
        <v>40</v>
      </c>
      <c r="H47" s="94">
        <v>0.38</v>
      </c>
      <c r="I47" s="32"/>
      <c r="J47" s="38">
        <f t="shared" si="0"/>
        <v>0</v>
      </c>
      <c r="K47" s="39" t="str">
        <f t="shared" si="1"/>
        <v>OK</v>
      </c>
      <c r="L47" s="128"/>
      <c r="M47" s="128"/>
      <c r="N47" s="128"/>
      <c r="O47" s="128"/>
      <c r="P47" s="128"/>
      <c r="Q47" s="128"/>
      <c r="R47" s="128"/>
      <c r="S47" s="128"/>
      <c r="T47" s="128"/>
      <c r="U47" s="128"/>
      <c r="V47" s="128"/>
      <c r="W47" s="187"/>
      <c r="X47" s="187"/>
      <c r="Y47" s="187"/>
      <c r="Z47" s="187"/>
      <c r="AA47" s="187"/>
      <c r="AB47" s="187"/>
      <c r="AC47" s="46"/>
    </row>
    <row r="48" spans="1:29" ht="39.950000000000003" customHeight="1" x14ac:dyDescent="0.45">
      <c r="A48" s="146"/>
      <c r="B48" s="149"/>
      <c r="C48" s="65">
        <v>45</v>
      </c>
      <c r="D48" s="75" t="s">
        <v>58</v>
      </c>
      <c r="E48" s="104" t="s">
        <v>580</v>
      </c>
      <c r="F48" s="48" t="s">
        <v>35</v>
      </c>
      <c r="G48" s="48" t="s">
        <v>40</v>
      </c>
      <c r="H48" s="94">
        <v>0.04</v>
      </c>
      <c r="I48" s="32">
        <f>500+100</f>
        <v>600</v>
      </c>
      <c r="J48" s="38">
        <f t="shared" si="0"/>
        <v>0</v>
      </c>
      <c r="K48" s="39" t="str">
        <f t="shared" si="1"/>
        <v>OK</v>
      </c>
      <c r="L48" s="128">
        <v>500</v>
      </c>
      <c r="M48" s="128"/>
      <c r="N48" s="128"/>
      <c r="O48" s="128"/>
      <c r="P48" s="128"/>
      <c r="Q48" s="128"/>
      <c r="R48" s="128"/>
      <c r="S48" s="128"/>
      <c r="T48" s="128"/>
      <c r="U48" s="128"/>
      <c r="V48" s="128"/>
      <c r="W48" s="192">
        <v>100</v>
      </c>
      <c r="X48" s="187"/>
      <c r="Y48" s="187"/>
      <c r="Z48" s="187"/>
      <c r="AA48" s="187"/>
      <c r="AB48" s="187"/>
      <c r="AC48" s="46"/>
    </row>
    <row r="49" spans="1:29" ht="39.950000000000003" customHeight="1" x14ac:dyDescent="0.45">
      <c r="A49" s="146"/>
      <c r="B49" s="149"/>
      <c r="C49" s="65">
        <v>46</v>
      </c>
      <c r="D49" s="75" t="s">
        <v>59</v>
      </c>
      <c r="E49" s="104" t="s">
        <v>581</v>
      </c>
      <c r="F49" s="48" t="s">
        <v>35</v>
      </c>
      <c r="G49" s="48" t="s">
        <v>40</v>
      </c>
      <c r="H49" s="94">
        <v>0.49</v>
      </c>
      <c r="I49" s="32"/>
      <c r="J49" s="38">
        <f t="shared" si="0"/>
        <v>0</v>
      </c>
      <c r="K49" s="39" t="str">
        <f t="shared" si="1"/>
        <v>OK</v>
      </c>
      <c r="L49" s="128"/>
      <c r="M49" s="128"/>
      <c r="N49" s="128"/>
      <c r="O49" s="128"/>
      <c r="P49" s="128"/>
      <c r="Q49" s="128"/>
      <c r="R49" s="128"/>
      <c r="S49" s="128"/>
      <c r="T49" s="128"/>
      <c r="U49" s="128"/>
      <c r="V49" s="128"/>
      <c r="W49" s="187"/>
      <c r="X49" s="187"/>
      <c r="Y49" s="187"/>
      <c r="Z49" s="187"/>
      <c r="AA49" s="187"/>
      <c r="AB49" s="187"/>
      <c r="AC49" s="46"/>
    </row>
    <row r="50" spans="1:29" ht="39.950000000000003" customHeight="1" x14ac:dyDescent="0.45">
      <c r="A50" s="146"/>
      <c r="B50" s="149"/>
      <c r="C50" s="65">
        <v>47</v>
      </c>
      <c r="D50" s="75" t="s">
        <v>60</v>
      </c>
      <c r="E50" s="104" t="s">
        <v>582</v>
      </c>
      <c r="F50" s="48" t="s">
        <v>35</v>
      </c>
      <c r="G50" s="48" t="s">
        <v>40</v>
      </c>
      <c r="H50" s="94">
        <v>0.54</v>
      </c>
      <c r="I50" s="32">
        <v>50</v>
      </c>
      <c r="J50" s="38">
        <f t="shared" si="0"/>
        <v>50</v>
      </c>
      <c r="K50" s="39" t="str">
        <f t="shared" si="1"/>
        <v>OK</v>
      </c>
      <c r="L50" s="128"/>
      <c r="M50" s="128"/>
      <c r="N50" s="128"/>
      <c r="O50" s="128"/>
      <c r="P50" s="128"/>
      <c r="Q50" s="128"/>
      <c r="R50" s="128"/>
      <c r="S50" s="128"/>
      <c r="T50" s="128"/>
      <c r="U50" s="128"/>
      <c r="V50" s="128"/>
      <c r="W50" s="187"/>
      <c r="X50" s="187"/>
      <c r="Y50" s="187"/>
      <c r="Z50" s="187"/>
      <c r="AA50" s="187"/>
      <c r="AB50" s="187"/>
      <c r="AC50" s="46"/>
    </row>
    <row r="51" spans="1:29" ht="39.950000000000003" customHeight="1" x14ac:dyDescent="0.45">
      <c r="A51" s="146"/>
      <c r="B51" s="149"/>
      <c r="C51" s="65">
        <v>48</v>
      </c>
      <c r="D51" s="75" t="s">
        <v>61</v>
      </c>
      <c r="E51" s="104" t="s">
        <v>583</v>
      </c>
      <c r="F51" s="48" t="s">
        <v>35</v>
      </c>
      <c r="G51" s="48" t="s">
        <v>40</v>
      </c>
      <c r="H51" s="94">
        <v>0.54</v>
      </c>
      <c r="I51" s="32">
        <v>50</v>
      </c>
      <c r="J51" s="38">
        <f t="shared" si="0"/>
        <v>50</v>
      </c>
      <c r="K51" s="39" t="str">
        <f t="shared" si="1"/>
        <v>OK</v>
      </c>
      <c r="L51" s="128"/>
      <c r="M51" s="128"/>
      <c r="N51" s="128"/>
      <c r="O51" s="128"/>
      <c r="P51" s="128"/>
      <c r="Q51" s="128"/>
      <c r="R51" s="128"/>
      <c r="S51" s="128"/>
      <c r="T51" s="128"/>
      <c r="U51" s="128"/>
      <c r="V51" s="128"/>
      <c r="W51" s="187"/>
      <c r="X51" s="187"/>
      <c r="Y51" s="187"/>
      <c r="Z51" s="187"/>
      <c r="AA51" s="187"/>
      <c r="AB51" s="187"/>
      <c r="AC51" s="46"/>
    </row>
    <row r="52" spans="1:29" ht="39.950000000000003" customHeight="1" x14ac:dyDescent="0.45">
      <c r="A52" s="146"/>
      <c r="B52" s="149"/>
      <c r="C52" s="65">
        <v>49</v>
      </c>
      <c r="D52" s="75" t="s">
        <v>62</v>
      </c>
      <c r="E52" s="104" t="s">
        <v>584</v>
      </c>
      <c r="F52" s="48" t="s">
        <v>35</v>
      </c>
      <c r="G52" s="48" t="s">
        <v>40</v>
      </c>
      <c r="H52" s="94">
        <v>0.56000000000000005</v>
      </c>
      <c r="I52" s="32">
        <v>50</v>
      </c>
      <c r="J52" s="38">
        <f t="shared" si="0"/>
        <v>50</v>
      </c>
      <c r="K52" s="39" t="str">
        <f t="shared" si="1"/>
        <v>OK</v>
      </c>
      <c r="L52" s="128"/>
      <c r="M52" s="128"/>
      <c r="N52" s="128"/>
      <c r="O52" s="128"/>
      <c r="P52" s="128"/>
      <c r="Q52" s="128"/>
      <c r="R52" s="128"/>
      <c r="S52" s="128"/>
      <c r="T52" s="128"/>
      <c r="U52" s="128"/>
      <c r="V52" s="128"/>
      <c r="W52" s="187"/>
      <c r="X52" s="187"/>
      <c r="Y52" s="187"/>
      <c r="Z52" s="187"/>
      <c r="AA52" s="187"/>
      <c r="AB52" s="187"/>
      <c r="AC52" s="46"/>
    </row>
    <row r="53" spans="1:29" ht="39.950000000000003" customHeight="1" x14ac:dyDescent="0.45">
      <c r="A53" s="146"/>
      <c r="B53" s="149"/>
      <c r="C53" s="65">
        <v>50</v>
      </c>
      <c r="D53" s="75" t="s">
        <v>67</v>
      </c>
      <c r="E53" s="104" t="s">
        <v>585</v>
      </c>
      <c r="F53" s="48" t="s">
        <v>35</v>
      </c>
      <c r="G53" s="48" t="s">
        <v>40</v>
      </c>
      <c r="H53" s="94">
        <v>0.25</v>
      </c>
      <c r="I53" s="32"/>
      <c r="J53" s="38">
        <f t="shared" si="0"/>
        <v>0</v>
      </c>
      <c r="K53" s="39" t="str">
        <f t="shared" si="1"/>
        <v>OK</v>
      </c>
      <c r="L53" s="128"/>
      <c r="M53" s="128"/>
      <c r="N53" s="128"/>
      <c r="O53" s="128"/>
      <c r="P53" s="128"/>
      <c r="Q53" s="128"/>
      <c r="R53" s="128"/>
      <c r="S53" s="128"/>
      <c r="T53" s="128"/>
      <c r="U53" s="128"/>
      <c r="V53" s="128"/>
      <c r="W53" s="187"/>
      <c r="X53" s="187"/>
      <c r="Y53" s="187"/>
      <c r="Z53" s="187"/>
      <c r="AA53" s="187"/>
      <c r="AB53" s="187"/>
      <c r="AC53" s="46"/>
    </row>
    <row r="54" spans="1:29" ht="39.950000000000003" customHeight="1" x14ac:dyDescent="0.45">
      <c r="A54" s="146"/>
      <c r="B54" s="149"/>
      <c r="C54" s="65">
        <v>51</v>
      </c>
      <c r="D54" s="75" t="s">
        <v>66</v>
      </c>
      <c r="E54" s="104" t="s">
        <v>586</v>
      </c>
      <c r="F54" s="48" t="s">
        <v>35</v>
      </c>
      <c r="G54" s="48" t="s">
        <v>40</v>
      </c>
      <c r="H54" s="94">
        <v>0.55000000000000004</v>
      </c>
      <c r="I54" s="32">
        <v>500</v>
      </c>
      <c r="J54" s="38">
        <f t="shared" si="0"/>
        <v>500</v>
      </c>
      <c r="K54" s="39" t="str">
        <f t="shared" si="1"/>
        <v>OK</v>
      </c>
      <c r="L54" s="128"/>
      <c r="M54" s="128"/>
      <c r="N54" s="128"/>
      <c r="O54" s="128"/>
      <c r="P54" s="128"/>
      <c r="Q54" s="128"/>
      <c r="R54" s="128"/>
      <c r="S54" s="128"/>
      <c r="T54" s="128"/>
      <c r="U54" s="128"/>
      <c r="V54" s="128"/>
      <c r="W54" s="187"/>
      <c r="X54" s="187"/>
      <c r="Y54" s="187"/>
      <c r="Z54" s="187"/>
      <c r="AA54" s="187"/>
      <c r="AB54" s="187"/>
      <c r="AC54" s="46"/>
    </row>
    <row r="55" spans="1:29" ht="39.950000000000003" customHeight="1" x14ac:dyDescent="0.45">
      <c r="A55" s="146"/>
      <c r="B55" s="149"/>
      <c r="C55" s="65">
        <v>52</v>
      </c>
      <c r="D55" s="75" t="s">
        <v>68</v>
      </c>
      <c r="E55" s="104" t="s">
        <v>587</v>
      </c>
      <c r="F55" s="48" t="s">
        <v>35</v>
      </c>
      <c r="G55" s="48" t="s">
        <v>40</v>
      </c>
      <c r="H55" s="94">
        <v>0.6</v>
      </c>
      <c r="I55" s="32"/>
      <c r="J55" s="38">
        <f t="shared" si="0"/>
        <v>0</v>
      </c>
      <c r="K55" s="39" t="str">
        <f t="shared" si="1"/>
        <v>OK</v>
      </c>
      <c r="L55" s="128"/>
      <c r="M55" s="128"/>
      <c r="N55" s="128"/>
      <c r="O55" s="128"/>
      <c r="P55" s="128"/>
      <c r="Q55" s="128"/>
      <c r="R55" s="128"/>
      <c r="S55" s="128"/>
      <c r="T55" s="128"/>
      <c r="U55" s="128"/>
      <c r="V55" s="128"/>
      <c r="W55" s="187"/>
      <c r="X55" s="187"/>
      <c r="Y55" s="187"/>
      <c r="Z55" s="187"/>
      <c r="AA55" s="187"/>
      <c r="AB55" s="187"/>
      <c r="AC55" s="46"/>
    </row>
    <row r="56" spans="1:29" ht="39.950000000000003" customHeight="1" x14ac:dyDescent="0.45">
      <c r="A56" s="146"/>
      <c r="B56" s="149"/>
      <c r="C56" s="65">
        <v>53</v>
      </c>
      <c r="D56" s="75" t="s">
        <v>69</v>
      </c>
      <c r="E56" s="104" t="s">
        <v>588</v>
      </c>
      <c r="F56" s="48" t="s">
        <v>35</v>
      </c>
      <c r="G56" s="48" t="s">
        <v>40</v>
      </c>
      <c r="H56" s="94">
        <v>0.03</v>
      </c>
      <c r="I56" s="32">
        <v>500</v>
      </c>
      <c r="J56" s="38">
        <f t="shared" si="0"/>
        <v>500</v>
      </c>
      <c r="K56" s="39" t="str">
        <f t="shared" si="1"/>
        <v>OK</v>
      </c>
      <c r="L56" s="128"/>
      <c r="M56" s="128"/>
      <c r="N56" s="128"/>
      <c r="O56" s="128"/>
      <c r="P56" s="128"/>
      <c r="Q56" s="128"/>
      <c r="R56" s="128"/>
      <c r="S56" s="128"/>
      <c r="T56" s="128"/>
      <c r="U56" s="128"/>
      <c r="V56" s="128"/>
      <c r="W56" s="187"/>
      <c r="X56" s="187"/>
      <c r="Y56" s="187"/>
      <c r="Z56" s="187"/>
      <c r="AA56" s="187"/>
      <c r="AB56" s="187"/>
      <c r="AC56" s="46"/>
    </row>
    <row r="57" spans="1:29" ht="39.950000000000003" customHeight="1" x14ac:dyDescent="0.45">
      <c r="A57" s="146"/>
      <c r="B57" s="149"/>
      <c r="C57" s="65">
        <v>54</v>
      </c>
      <c r="D57" s="75" t="s">
        <v>70</v>
      </c>
      <c r="E57" s="104" t="s">
        <v>589</v>
      </c>
      <c r="F57" s="48" t="s">
        <v>35</v>
      </c>
      <c r="G57" s="48" t="s">
        <v>40</v>
      </c>
      <c r="H57" s="94">
        <v>0.05</v>
      </c>
      <c r="I57" s="32">
        <v>100</v>
      </c>
      <c r="J57" s="38">
        <f t="shared" si="0"/>
        <v>100</v>
      </c>
      <c r="K57" s="39" t="str">
        <f t="shared" si="1"/>
        <v>OK</v>
      </c>
      <c r="L57" s="128"/>
      <c r="M57" s="128"/>
      <c r="N57" s="128"/>
      <c r="O57" s="128"/>
      <c r="P57" s="128"/>
      <c r="Q57" s="128"/>
      <c r="R57" s="128"/>
      <c r="S57" s="128"/>
      <c r="T57" s="128"/>
      <c r="U57" s="128"/>
      <c r="V57" s="128"/>
      <c r="W57" s="187"/>
      <c r="X57" s="187"/>
      <c r="Y57" s="187"/>
      <c r="Z57" s="187"/>
      <c r="AA57" s="187"/>
      <c r="AB57" s="187"/>
      <c r="AC57" s="46"/>
    </row>
    <row r="58" spans="1:29" ht="39.950000000000003" customHeight="1" x14ac:dyDescent="0.45">
      <c r="A58" s="146"/>
      <c r="B58" s="149"/>
      <c r="C58" s="65">
        <v>55</v>
      </c>
      <c r="D58" s="75" t="s">
        <v>72</v>
      </c>
      <c r="E58" s="104" t="s">
        <v>590</v>
      </c>
      <c r="F58" s="48" t="s">
        <v>35</v>
      </c>
      <c r="G58" s="48" t="s">
        <v>40</v>
      </c>
      <c r="H58" s="94">
        <v>0.04</v>
      </c>
      <c r="I58" s="32">
        <v>1000</v>
      </c>
      <c r="J58" s="38">
        <f t="shared" si="0"/>
        <v>1000</v>
      </c>
      <c r="K58" s="39" t="str">
        <f t="shared" si="1"/>
        <v>OK</v>
      </c>
      <c r="L58" s="128"/>
      <c r="M58" s="128"/>
      <c r="N58" s="128"/>
      <c r="O58" s="128"/>
      <c r="P58" s="128"/>
      <c r="Q58" s="128"/>
      <c r="R58" s="128"/>
      <c r="S58" s="128"/>
      <c r="T58" s="128"/>
      <c r="U58" s="128"/>
      <c r="V58" s="128"/>
      <c r="W58" s="187"/>
      <c r="X58" s="187"/>
      <c r="Y58" s="187"/>
      <c r="Z58" s="187"/>
      <c r="AA58" s="187"/>
      <c r="AB58" s="187"/>
      <c r="AC58" s="46"/>
    </row>
    <row r="59" spans="1:29" ht="39.950000000000003" customHeight="1" x14ac:dyDescent="0.45">
      <c r="A59" s="146"/>
      <c r="B59" s="149"/>
      <c r="C59" s="65">
        <v>56</v>
      </c>
      <c r="D59" s="75" t="s">
        <v>73</v>
      </c>
      <c r="E59" s="104" t="s">
        <v>591</v>
      </c>
      <c r="F59" s="48" t="s">
        <v>35</v>
      </c>
      <c r="G59" s="48" t="s">
        <v>40</v>
      </c>
      <c r="H59" s="94">
        <v>0.05</v>
      </c>
      <c r="I59" s="32">
        <v>1000</v>
      </c>
      <c r="J59" s="38">
        <f t="shared" si="0"/>
        <v>1000</v>
      </c>
      <c r="K59" s="39" t="str">
        <f t="shared" si="1"/>
        <v>OK</v>
      </c>
      <c r="L59" s="128"/>
      <c r="M59" s="128"/>
      <c r="N59" s="128"/>
      <c r="O59" s="128"/>
      <c r="P59" s="128"/>
      <c r="Q59" s="128"/>
      <c r="R59" s="128"/>
      <c r="S59" s="128"/>
      <c r="T59" s="128"/>
      <c r="U59" s="128"/>
      <c r="V59" s="128"/>
      <c r="W59" s="187"/>
      <c r="X59" s="187"/>
      <c r="Y59" s="187"/>
      <c r="Z59" s="187"/>
      <c r="AA59" s="187"/>
      <c r="AB59" s="187"/>
      <c r="AC59" s="46"/>
    </row>
    <row r="60" spans="1:29" ht="39.950000000000003" customHeight="1" x14ac:dyDescent="0.45">
      <c r="A60" s="146"/>
      <c r="B60" s="149"/>
      <c r="C60" s="65">
        <v>57</v>
      </c>
      <c r="D60" s="75" t="s">
        <v>74</v>
      </c>
      <c r="E60" s="104" t="s">
        <v>592</v>
      </c>
      <c r="F60" s="48" t="s">
        <v>35</v>
      </c>
      <c r="G60" s="48" t="s">
        <v>40</v>
      </c>
      <c r="H60" s="94">
        <v>0.06</v>
      </c>
      <c r="I60" s="32">
        <v>1500</v>
      </c>
      <c r="J60" s="38">
        <f t="shared" si="0"/>
        <v>1500</v>
      </c>
      <c r="K60" s="39" t="str">
        <f t="shared" si="1"/>
        <v>OK</v>
      </c>
      <c r="L60" s="128"/>
      <c r="M60" s="128"/>
      <c r="N60" s="128"/>
      <c r="O60" s="128"/>
      <c r="P60" s="128"/>
      <c r="Q60" s="128"/>
      <c r="R60" s="128"/>
      <c r="S60" s="128"/>
      <c r="T60" s="128"/>
      <c r="U60" s="128"/>
      <c r="V60" s="128"/>
      <c r="W60" s="187"/>
      <c r="X60" s="187"/>
      <c r="Y60" s="187"/>
      <c r="Z60" s="187"/>
      <c r="AA60" s="187"/>
      <c r="AB60" s="187"/>
      <c r="AC60" s="46"/>
    </row>
    <row r="61" spans="1:29" ht="39.950000000000003" customHeight="1" x14ac:dyDescent="0.45">
      <c r="A61" s="146"/>
      <c r="B61" s="149"/>
      <c r="C61" s="65">
        <v>58</v>
      </c>
      <c r="D61" s="75" t="s">
        <v>75</v>
      </c>
      <c r="E61" s="104" t="s">
        <v>593</v>
      </c>
      <c r="F61" s="48" t="s">
        <v>35</v>
      </c>
      <c r="G61" s="48" t="s">
        <v>40</v>
      </c>
      <c r="H61" s="94">
        <v>0.11</v>
      </c>
      <c r="I61" s="32">
        <v>700</v>
      </c>
      <c r="J61" s="38">
        <f t="shared" si="0"/>
        <v>200</v>
      </c>
      <c r="K61" s="39" t="str">
        <f t="shared" si="1"/>
        <v>OK</v>
      </c>
      <c r="L61" s="128"/>
      <c r="M61" s="128"/>
      <c r="N61" s="128"/>
      <c r="O61" s="128"/>
      <c r="P61" s="128">
        <v>500</v>
      </c>
      <c r="Q61" s="128"/>
      <c r="R61" s="128"/>
      <c r="S61" s="128"/>
      <c r="T61" s="128"/>
      <c r="U61" s="128"/>
      <c r="V61" s="128"/>
      <c r="W61" s="187"/>
      <c r="X61" s="187"/>
      <c r="Y61" s="187"/>
      <c r="Z61" s="187"/>
      <c r="AA61" s="187"/>
      <c r="AB61" s="187"/>
      <c r="AC61" s="46"/>
    </row>
    <row r="62" spans="1:29" ht="39.950000000000003" customHeight="1" x14ac:dyDescent="0.45">
      <c r="A62" s="146"/>
      <c r="B62" s="149"/>
      <c r="C62" s="65">
        <v>59</v>
      </c>
      <c r="D62" s="75" t="s">
        <v>76</v>
      </c>
      <c r="E62" s="104" t="s">
        <v>594</v>
      </c>
      <c r="F62" s="48" t="s">
        <v>35</v>
      </c>
      <c r="G62" s="48" t="s">
        <v>40</v>
      </c>
      <c r="H62" s="94">
        <v>0.1</v>
      </c>
      <c r="I62" s="32">
        <v>1000</v>
      </c>
      <c r="J62" s="38">
        <f t="shared" si="0"/>
        <v>1000</v>
      </c>
      <c r="K62" s="39" t="str">
        <f t="shared" si="1"/>
        <v>OK</v>
      </c>
      <c r="L62" s="128"/>
      <c r="M62" s="128"/>
      <c r="N62" s="128"/>
      <c r="O62" s="128"/>
      <c r="P62" s="128"/>
      <c r="Q62" s="128"/>
      <c r="R62" s="128"/>
      <c r="S62" s="128"/>
      <c r="T62" s="128"/>
      <c r="U62" s="128"/>
      <c r="V62" s="128"/>
      <c r="W62" s="187"/>
      <c r="X62" s="187"/>
      <c r="Y62" s="187"/>
      <c r="Z62" s="187"/>
      <c r="AA62" s="187"/>
      <c r="AB62" s="187"/>
      <c r="AC62" s="46"/>
    </row>
    <row r="63" spans="1:29" ht="39.950000000000003" customHeight="1" x14ac:dyDescent="0.45">
      <c r="A63" s="146"/>
      <c r="B63" s="149"/>
      <c r="C63" s="65">
        <v>60</v>
      </c>
      <c r="D63" s="75" t="s">
        <v>77</v>
      </c>
      <c r="E63" s="104" t="s">
        <v>595</v>
      </c>
      <c r="F63" s="48" t="s">
        <v>35</v>
      </c>
      <c r="G63" s="48" t="s">
        <v>40</v>
      </c>
      <c r="H63" s="94">
        <v>0.18</v>
      </c>
      <c r="I63" s="32">
        <v>500</v>
      </c>
      <c r="J63" s="38">
        <f t="shared" si="0"/>
        <v>500</v>
      </c>
      <c r="K63" s="39" t="str">
        <f t="shared" si="1"/>
        <v>OK</v>
      </c>
      <c r="L63" s="128"/>
      <c r="M63" s="128"/>
      <c r="N63" s="128"/>
      <c r="O63" s="128"/>
      <c r="P63" s="128"/>
      <c r="Q63" s="128"/>
      <c r="R63" s="128"/>
      <c r="S63" s="128"/>
      <c r="T63" s="128"/>
      <c r="U63" s="128"/>
      <c r="V63" s="128"/>
      <c r="W63" s="187"/>
      <c r="X63" s="187"/>
      <c r="Y63" s="187"/>
      <c r="Z63" s="187"/>
      <c r="AA63" s="187"/>
      <c r="AB63" s="187"/>
      <c r="AC63" s="46"/>
    </row>
    <row r="64" spans="1:29" ht="39.950000000000003" customHeight="1" x14ac:dyDescent="0.45">
      <c r="A64" s="146"/>
      <c r="B64" s="149"/>
      <c r="C64" s="65">
        <v>61</v>
      </c>
      <c r="D64" s="75" t="s">
        <v>78</v>
      </c>
      <c r="E64" s="104" t="s">
        <v>596</v>
      </c>
      <c r="F64" s="48" t="s">
        <v>35</v>
      </c>
      <c r="G64" s="48" t="s">
        <v>40</v>
      </c>
      <c r="H64" s="94">
        <v>0.05</v>
      </c>
      <c r="I64" s="32">
        <v>1000</v>
      </c>
      <c r="J64" s="38">
        <f t="shared" si="0"/>
        <v>1000</v>
      </c>
      <c r="K64" s="39" t="str">
        <f t="shared" si="1"/>
        <v>OK</v>
      </c>
      <c r="L64" s="128"/>
      <c r="M64" s="128"/>
      <c r="N64" s="128"/>
      <c r="O64" s="128"/>
      <c r="P64" s="128"/>
      <c r="Q64" s="128"/>
      <c r="R64" s="128"/>
      <c r="S64" s="128"/>
      <c r="T64" s="128"/>
      <c r="U64" s="128"/>
      <c r="V64" s="128"/>
      <c r="W64" s="187"/>
      <c r="X64" s="187"/>
      <c r="Y64" s="187"/>
      <c r="Z64" s="187"/>
      <c r="AA64" s="187"/>
      <c r="AB64" s="187"/>
      <c r="AC64" s="46"/>
    </row>
    <row r="65" spans="1:29" ht="39.950000000000003" customHeight="1" x14ac:dyDescent="0.45">
      <c r="A65" s="146"/>
      <c r="B65" s="149"/>
      <c r="C65" s="65">
        <v>62</v>
      </c>
      <c r="D65" s="75" t="s">
        <v>79</v>
      </c>
      <c r="E65" s="104" t="s">
        <v>597</v>
      </c>
      <c r="F65" s="48" t="s">
        <v>35</v>
      </c>
      <c r="G65" s="48" t="s">
        <v>40</v>
      </c>
      <c r="H65" s="94">
        <v>0.04</v>
      </c>
      <c r="I65" s="32">
        <v>1000</v>
      </c>
      <c r="J65" s="38">
        <f t="shared" si="0"/>
        <v>1000</v>
      </c>
      <c r="K65" s="39" t="str">
        <f t="shared" si="1"/>
        <v>OK</v>
      </c>
      <c r="L65" s="128"/>
      <c r="M65" s="128"/>
      <c r="N65" s="128"/>
      <c r="O65" s="128"/>
      <c r="P65" s="128"/>
      <c r="Q65" s="128"/>
      <c r="R65" s="128"/>
      <c r="S65" s="128"/>
      <c r="T65" s="128"/>
      <c r="U65" s="128"/>
      <c r="V65" s="128"/>
      <c r="W65" s="187"/>
      <c r="X65" s="187"/>
      <c r="Y65" s="187"/>
      <c r="Z65" s="187"/>
      <c r="AA65" s="187"/>
      <c r="AB65" s="187"/>
      <c r="AC65" s="46"/>
    </row>
    <row r="66" spans="1:29" ht="39.950000000000003" customHeight="1" x14ac:dyDescent="0.45">
      <c r="A66" s="146"/>
      <c r="B66" s="149"/>
      <c r="C66" s="65">
        <v>63</v>
      </c>
      <c r="D66" s="75" t="s">
        <v>80</v>
      </c>
      <c r="E66" s="104" t="s">
        <v>598</v>
      </c>
      <c r="F66" s="48" t="s">
        <v>35</v>
      </c>
      <c r="G66" s="48" t="s">
        <v>40</v>
      </c>
      <c r="H66" s="94">
        <v>0.08</v>
      </c>
      <c r="I66" s="32">
        <v>1500</v>
      </c>
      <c r="J66" s="38">
        <f t="shared" si="0"/>
        <v>1500</v>
      </c>
      <c r="K66" s="39" t="str">
        <f t="shared" si="1"/>
        <v>OK</v>
      </c>
      <c r="L66" s="128"/>
      <c r="M66" s="128"/>
      <c r="N66" s="128"/>
      <c r="O66" s="128"/>
      <c r="P66" s="128"/>
      <c r="Q66" s="128"/>
      <c r="R66" s="128"/>
      <c r="S66" s="128"/>
      <c r="T66" s="128"/>
      <c r="U66" s="128"/>
      <c r="V66" s="128"/>
      <c r="W66" s="187"/>
      <c r="X66" s="187"/>
      <c r="Y66" s="187"/>
      <c r="Z66" s="187"/>
      <c r="AA66" s="187"/>
      <c r="AB66" s="187"/>
      <c r="AC66" s="46"/>
    </row>
    <row r="67" spans="1:29" ht="39.950000000000003" customHeight="1" x14ac:dyDescent="0.45">
      <c r="A67" s="146"/>
      <c r="B67" s="149"/>
      <c r="C67" s="65">
        <v>64</v>
      </c>
      <c r="D67" s="75" t="s">
        <v>63</v>
      </c>
      <c r="E67" s="104" t="s">
        <v>599</v>
      </c>
      <c r="F67" s="48" t="s">
        <v>35</v>
      </c>
      <c r="G67" s="48" t="s">
        <v>40</v>
      </c>
      <c r="H67" s="94">
        <v>0.03</v>
      </c>
      <c r="I67" s="32"/>
      <c r="J67" s="38">
        <f t="shared" si="0"/>
        <v>0</v>
      </c>
      <c r="K67" s="39" t="str">
        <f t="shared" si="1"/>
        <v>OK</v>
      </c>
      <c r="L67" s="128"/>
      <c r="M67" s="128"/>
      <c r="N67" s="128"/>
      <c r="O67" s="128"/>
      <c r="P67" s="128"/>
      <c r="Q67" s="128"/>
      <c r="R67" s="128"/>
      <c r="S67" s="128"/>
      <c r="T67" s="128"/>
      <c r="U67" s="128"/>
      <c r="V67" s="128"/>
      <c r="W67" s="187"/>
      <c r="X67" s="187"/>
      <c r="Y67" s="187"/>
      <c r="Z67" s="187"/>
      <c r="AA67" s="187"/>
      <c r="AB67" s="187"/>
      <c r="AC67" s="46"/>
    </row>
    <row r="68" spans="1:29" ht="39.950000000000003" customHeight="1" x14ac:dyDescent="0.45">
      <c r="A68" s="146"/>
      <c r="B68" s="149"/>
      <c r="C68" s="65">
        <v>65</v>
      </c>
      <c r="D68" s="75" t="s">
        <v>64</v>
      </c>
      <c r="E68" s="104" t="s">
        <v>600</v>
      </c>
      <c r="F68" s="48" t="s">
        <v>35</v>
      </c>
      <c r="G68" s="48" t="s">
        <v>40</v>
      </c>
      <c r="H68" s="94">
        <v>0.06</v>
      </c>
      <c r="I68" s="32">
        <v>500</v>
      </c>
      <c r="J68" s="38">
        <f t="shared" si="0"/>
        <v>500</v>
      </c>
      <c r="K68" s="39" t="str">
        <f t="shared" si="1"/>
        <v>OK</v>
      </c>
      <c r="L68" s="128"/>
      <c r="M68" s="128"/>
      <c r="N68" s="128"/>
      <c r="O68" s="128"/>
      <c r="P68" s="128"/>
      <c r="Q68" s="128"/>
      <c r="R68" s="128"/>
      <c r="S68" s="128"/>
      <c r="T68" s="128"/>
      <c r="U68" s="128"/>
      <c r="V68" s="128"/>
      <c r="W68" s="187"/>
      <c r="X68" s="187"/>
      <c r="Y68" s="187"/>
      <c r="Z68" s="187"/>
      <c r="AA68" s="187"/>
      <c r="AB68" s="187"/>
      <c r="AC68" s="46"/>
    </row>
    <row r="69" spans="1:29" ht="39.950000000000003" customHeight="1" x14ac:dyDescent="0.45">
      <c r="A69" s="146"/>
      <c r="B69" s="149"/>
      <c r="C69" s="65">
        <v>66</v>
      </c>
      <c r="D69" s="75" t="s">
        <v>65</v>
      </c>
      <c r="E69" s="104" t="s">
        <v>601</v>
      </c>
      <c r="F69" s="48" t="s">
        <v>35</v>
      </c>
      <c r="G69" s="48" t="s">
        <v>40</v>
      </c>
      <c r="H69" s="94">
        <v>0.06</v>
      </c>
      <c r="I69" s="32">
        <v>1000</v>
      </c>
      <c r="J69" s="38">
        <f t="shared" ref="J69:J132" si="2">I69-(SUM(L69:AC69))</f>
        <v>1000</v>
      </c>
      <c r="K69" s="39" t="str">
        <f t="shared" ref="K69:K132" si="3">IF(J69&lt;0,"ATENÇÃO","OK")</f>
        <v>OK</v>
      </c>
      <c r="L69" s="128"/>
      <c r="M69" s="128"/>
      <c r="N69" s="128"/>
      <c r="O69" s="128"/>
      <c r="P69" s="128"/>
      <c r="Q69" s="128"/>
      <c r="R69" s="128"/>
      <c r="S69" s="128"/>
      <c r="T69" s="128"/>
      <c r="U69" s="128"/>
      <c r="V69" s="128"/>
      <c r="W69" s="187"/>
      <c r="X69" s="187"/>
      <c r="Y69" s="187"/>
      <c r="Z69" s="187"/>
      <c r="AA69" s="187"/>
      <c r="AB69" s="187"/>
      <c r="AC69" s="46"/>
    </row>
    <row r="70" spans="1:29" ht="39.950000000000003" customHeight="1" x14ac:dyDescent="0.45">
      <c r="A70" s="146"/>
      <c r="B70" s="149"/>
      <c r="C70" s="65">
        <v>67</v>
      </c>
      <c r="D70" s="75" t="s">
        <v>71</v>
      </c>
      <c r="E70" s="104" t="s">
        <v>602</v>
      </c>
      <c r="F70" s="48" t="s">
        <v>35</v>
      </c>
      <c r="G70" s="48" t="s">
        <v>40</v>
      </c>
      <c r="H70" s="94">
        <v>0.03</v>
      </c>
      <c r="I70" s="32">
        <v>1000</v>
      </c>
      <c r="J70" s="38">
        <f t="shared" si="2"/>
        <v>0</v>
      </c>
      <c r="K70" s="39" t="str">
        <f t="shared" si="3"/>
        <v>OK</v>
      </c>
      <c r="L70" s="128"/>
      <c r="M70" s="128"/>
      <c r="N70" s="128"/>
      <c r="O70" s="128"/>
      <c r="P70" s="128">
        <v>1000</v>
      </c>
      <c r="Q70" s="128"/>
      <c r="R70" s="128"/>
      <c r="S70" s="128"/>
      <c r="T70" s="128"/>
      <c r="U70" s="128"/>
      <c r="V70" s="128"/>
      <c r="W70" s="187"/>
      <c r="X70" s="187"/>
      <c r="Y70" s="187"/>
      <c r="Z70" s="187"/>
      <c r="AA70" s="187"/>
      <c r="AB70" s="187"/>
      <c r="AC70" s="46"/>
    </row>
    <row r="71" spans="1:29" ht="39.950000000000003" customHeight="1" x14ac:dyDescent="0.45">
      <c r="A71" s="146"/>
      <c r="B71" s="149"/>
      <c r="C71" s="65">
        <v>68</v>
      </c>
      <c r="D71" s="77" t="s">
        <v>467</v>
      </c>
      <c r="E71" s="106" t="s">
        <v>603</v>
      </c>
      <c r="F71" s="48" t="s">
        <v>35</v>
      </c>
      <c r="G71" s="48" t="s">
        <v>40</v>
      </c>
      <c r="H71" s="94">
        <v>0.8</v>
      </c>
      <c r="I71" s="32">
        <v>500</v>
      </c>
      <c r="J71" s="38">
        <f t="shared" si="2"/>
        <v>200</v>
      </c>
      <c r="K71" s="39" t="str">
        <f t="shared" si="3"/>
        <v>OK</v>
      </c>
      <c r="L71" s="128"/>
      <c r="M71" s="128"/>
      <c r="N71" s="128"/>
      <c r="O71" s="128"/>
      <c r="P71" s="128">
        <v>300</v>
      </c>
      <c r="Q71" s="128"/>
      <c r="R71" s="128"/>
      <c r="S71" s="128"/>
      <c r="T71" s="128"/>
      <c r="U71" s="128"/>
      <c r="V71" s="128"/>
      <c r="W71" s="187"/>
      <c r="X71" s="187"/>
      <c r="Y71" s="187"/>
      <c r="Z71" s="187"/>
      <c r="AA71" s="187"/>
      <c r="AB71" s="187"/>
      <c r="AC71" s="46"/>
    </row>
    <row r="72" spans="1:29" ht="39.950000000000003" customHeight="1" x14ac:dyDescent="0.45">
      <c r="A72" s="146"/>
      <c r="B72" s="149"/>
      <c r="C72" s="63">
        <v>69</v>
      </c>
      <c r="D72" s="75" t="s">
        <v>100</v>
      </c>
      <c r="E72" s="104" t="s">
        <v>604</v>
      </c>
      <c r="F72" s="49" t="s">
        <v>99</v>
      </c>
      <c r="G72" s="49" t="s">
        <v>40</v>
      </c>
      <c r="H72" s="94">
        <v>0.09</v>
      </c>
      <c r="I72" s="32">
        <v>40</v>
      </c>
      <c r="J72" s="38">
        <f t="shared" si="2"/>
        <v>40</v>
      </c>
      <c r="K72" s="39" t="str">
        <f t="shared" si="3"/>
        <v>OK</v>
      </c>
      <c r="L72" s="128"/>
      <c r="M72" s="128"/>
      <c r="N72" s="128"/>
      <c r="O72" s="128"/>
      <c r="P72" s="128"/>
      <c r="Q72" s="128"/>
      <c r="R72" s="128"/>
      <c r="S72" s="128"/>
      <c r="T72" s="128"/>
      <c r="U72" s="128"/>
      <c r="V72" s="128"/>
      <c r="W72" s="187"/>
      <c r="X72" s="187"/>
      <c r="Y72" s="187"/>
      <c r="Z72" s="187"/>
      <c r="AA72" s="187"/>
      <c r="AB72" s="187"/>
      <c r="AC72" s="46"/>
    </row>
    <row r="73" spans="1:29" ht="39.950000000000003" customHeight="1" x14ac:dyDescent="0.45">
      <c r="A73" s="146"/>
      <c r="B73" s="149"/>
      <c r="C73" s="65">
        <v>70</v>
      </c>
      <c r="D73" s="75" t="s">
        <v>81</v>
      </c>
      <c r="E73" s="104" t="s">
        <v>605</v>
      </c>
      <c r="F73" s="48" t="s">
        <v>44</v>
      </c>
      <c r="G73" s="48" t="s">
        <v>40</v>
      </c>
      <c r="H73" s="94">
        <v>15.33</v>
      </c>
      <c r="I73" s="32">
        <v>20</v>
      </c>
      <c r="J73" s="38">
        <f t="shared" si="2"/>
        <v>20</v>
      </c>
      <c r="K73" s="39" t="str">
        <f t="shared" si="3"/>
        <v>OK</v>
      </c>
      <c r="L73" s="128"/>
      <c r="M73" s="128"/>
      <c r="N73" s="128"/>
      <c r="O73" s="128"/>
      <c r="P73" s="128"/>
      <c r="Q73" s="128"/>
      <c r="R73" s="128"/>
      <c r="S73" s="128"/>
      <c r="T73" s="128"/>
      <c r="U73" s="128"/>
      <c r="V73" s="128"/>
      <c r="W73" s="187"/>
      <c r="X73" s="187"/>
      <c r="Y73" s="187"/>
      <c r="Z73" s="187"/>
      <c r="AA73" s="187"/>
      <c r="AB73" s="187"/>
      <c r="AC73" s="46"/>
    </row>
    <row r="74" spans="1:29" ht="39.950000000000003" customHeight="1" x14ac:dyDescent="0.45">
      <c r="A74" s="146"/>
      <c r="B74" s="149"/>
      <c r="C74" s="65">
        <v>71</v>
      </c>
      <c r="D74" s="75" t="s">
        <v>82</v>
      </c>
      <c r="E74" s="104" t="s">
        <v>606</v>
      </c>
      <c r="F74" s="48" t="s">
        <v>44</v>
      </c>
      <c r="G74" s="48" t="s">
        <v>40</v>
      </c>
      <c r="H74" s="94">
        <v>14.67</v>
      </c>
      <c r="I74" s="32">
        <v>20</v>
      </c>
      <c r="J74" s="38">
        <f t="shared" si="2"/>
        <v>20</v>
      </c>
      <c r="K74" s="39" t="str">
        <f t="shared" si="3"/>
        <v>OK</v>
      </c>
      <c r="L74" s="128"/>
      <c r="M74" s="128"/>
      <c r="N74" s="128"/>
      <c r="O74" s="128"/>
      <c r="P74" s="128"/>
      <c r="Q74" s="128"/>
      <c r="R74" s="128"/>
      <c r="S74" s="128"/>
      <c r="T74" s="128"/>
      <c r="U74" s="128"/>
      <c r="V74" s="128"/>
      <c r="W74" s="187"/>
      <c r="X74" s="187"/>
      <c r="Y74" s="187"/>
      <c r="Z74" s="187"/>
      <c r="AA74" s="187"/>
      <c r="AB74" s="187"/>
      <c r="AC74" s="46"/>
    </row>
    <row r="75" spans="1:29" ht="39.950000000000003" customHeight="1" x14ac:dyDescent="0.45">
      <c r="A75" s="146"/>
      <c r="B75" s="149"/>
      <c r="C75" s="65">
        <v>72</v>
      </c>
      <c r="D75" s="75" t="s">
        <v>83</v>
      </c>
      <c r="E75" s="104" t="s">
        <v>607</v>
      </c>
      <c r="F75" s="48" t="s">
        <v>44</v>
      </c>
      <c r="G75" s="48" t="s">
        <v>40</v>
      </c>
      <c r="H75" s="94">
        <v>13.43</v>
      </c>
      <c r="I75" s="32">
        <v>20</v>
      </c>
      <c r="J75" s="38">
        <f t="shared" si="2"/>
        <v>20</v>
      </c>
      <c r="K75" s="39" t="str">
        <f t="shared" si="3"/>
        <v>OK</v>
      </c>
      <c r="L75" s="128"/>
      <c r="M75" s="128"/>
      <c r="N75" s="128"/>
      <c r="O75" s="128"/>
      <c r="P75" s="128"/>
      <c r="Q75" s="128"/>
      <c r="R75" s="128"/>
      <c r="S75" s="128"/>
      <c r="T75" s="128"/>
      <c r="U75" s="128"/>
      <c r="V75" s="128"/>
      <c r="W75" s="187"/>
      <c r="X75" s="187"/>
      <c r="Y75" s="187"/>
      <c r="Z75" s="187"/>
      <c r="AA75" s="187"/>
      <c r="AB75" s="187"/>
      <c r="AC75" s="46"/>
    </row>
    <row r="76" spans="1:29" ht="39.950000000000003" customHeight="1" x14ac:dyDescent="0.45">
      <c r="A76" s="146"/>
      <c r="B76" s="149"/>
      <c r="C76" s="65">
        <v>73</v>
      </c>
      <c r="D76" s="75" t="s">
        <v>84</v>
      </c>
      <c r="E76" s="104" t="s">
        <v>608</v>
      </c>
      <c r="F76" s="48" t="s">
        <v>44</v>
      </c>
      <c r="G76" s="48" t="s">
        <v>40</v>
      </c>
      <c r="H76" s="94">
        <v>10.08</v>
      </c>
      <c r="I76" s="32">
        <v>20</v>
      </c>
      <c r="J76" s="38">
        <f t="shared" si="2"/>
        <v>20</v>
      </c>
      <c r="K76" s="39" t="str">
        <f t="shared" si="3"/>
        <v>OK</v>
      </c>
      <c r="L76" s="128"/>
      <c r="M76" s="128"/>
      <c r="N76" s="128"/>
      <c r="O76" s="128"/>
      <c r="P76" s="128"/>
      <c r="Q76" s="128"/>
      <c r="R76" s="128"/>
      <c r="S76" s="128"/>
      <c r="T76" s="128"/>
      <c r="U76" s="128"/>
      <c r="V76" s="128"/>
      <c r="W76" s="187"/>
      <c r="X76" s="187"/>
      <c r="Y76" s="187"/>
      <c r="Z76" s="187"/>
      <c r="AA76" s="187"/>
      <c r="AB76" s="187"/>
      <c r="AC76" s="46"/>
    </row>
    <row r="77" spans="1:29" ht="39.950000000000003" customHeight="1" x14ac:dyDescent="0.45">
      <c r="A77" s="146"/>
      <c r="B77" s="149"/>
      <c r="C77" s="65">
        <v>74</v>
      </c>
      <c r="D77" s="75" t="s">
        <v>85</v>
      </c>
      <c r="E77" s="104" t="s">
        <v>609</v>
      </c>
      <c r="F77" s="48" t="s">
        <v>44</v>
      </c>
      <c r="G77" s="48" t="s">
        <v>40</v>
      </c>
      <c r="H77" s="94">
        <v>10.98</v>
      </c>
      <c r="I77" s="32">
        <v>20</v>
      </c>
      <c r="J77" s="38">
        <f t="shared" si="2"/>
        <v>10</v>
      </c>
      <c r="K77" s="39" t="str">
        <f t="shared" si="3"/>
        <v>OK</v>
      </c>
      <c r="L77" s="128"/>
      <c r="M77" s="128"/>
      <c r="N77" s="128"/>
      <c r="O77" s="128"/>
      <c r="P77" s="128">
        <v>10</v>
      </c>
      <c r="Q77" s="128"/>
      <c r="R77" s="128"/>
      <c r="S77" s="128"/>
      <c r="T77" s="128"/>
      <c r="U77" s="128"/>
      <c r="V77" s="128"/>
      <c r="W77" s="187"/>
      <c r="X77" s="187"/>
      <c r="Y77" s="187"/>
      <c r="Z77" s="187"/>
      <c r="AA77" s="187"/>
      <c r="AB77" s="187"/>
      <c r="AC77" s="46"/>
    </row>
    <row r="78" spans="1:29" ht="39.950000000000003" customHeight="1" x14ac:dyDescent="0.45">
      <c r="A78" s="146"/>
      <c r="B78" s="149"/>
      <c r="C78" s="65">
        <v>75</v>
      </c>
      <c r="D78" s="75" t="s">
        <v>86</v>
      </c>
      <c r="E78" s="104" t="s">
        <v>610</v>
      </c>
      <c r="F78" s="48" t="s">
        <v>44</v>
      </c>
      <c r="G78" s="48" t="s">
        <v>40</v>
      </c>
      <c r="H78" s="94">
        <v>12.06</v>
      </c>
      <c r="I78" s="32">
        <v>20</v>
      </c>
      <c r="J78" s="38">
        <f t="shared" si="2"/>
        <v>20</v>
      </c>
      <c r="K78" s="39" t="str">
        <f t="shared" si="3"/>
        <v>OK</v>
      </c>
      <c r="L78" s="128"/>
      <c r="M78" s="128"/>
      <c r="N78" s="128"/>
      <c r="O78" s="128"/>
      <c r="P78" s="128"/>
      <c r="Q78" s="128"/>
      <c r="R78" s="128"/>
      <c r="S78" s="128"/>
      <c r="T78" s="128"/>
      <c r="U78" s="128"/>
      <c r="V78" s="128"/>
      <c r="W78" s="187"/>
      <c r="X78" s="187"/>
      <c r="Y78" s="187"/>
      <c r="Z78" s="187"/>
      <c r="AA78" s="187"/>
      <c r="AB78" s="187"/>
      <c r="AC78" s="46"/>
    </row>
    <row r="79" spans="1:29" ht="39.950000000000003" customHeight="1" x14ac:dyDescent="0.45">
      <c r="A79" s="146"/>
      <c r="B79" s="149"/>
      <c r="C79" s="65">
        <v>76</v>
      </c>
      <c r="D79" s="75" t="s">
        <v>87</v>
      </c>
      <c r="E79" s="104" t="s">
        <v>611</v>
      </c>
      <c r="F79" s="48" t="s">
        <v>44</v>
      </c>
      <c r="G79" s="48" t="s">
        <v>40</v>
      </c>
      <c r="H79" s="94">
        <v>10.49</v>
      </c>
      <c r="I79" s="32">
        <v>20</v>
      </c>
      <c r="J79" s="38">
        <f t="shared" si="2"/>
        <v>10</v>
      </c>
      <c r="K79" s="39" t="str">
        <f t="shared" si="3"/>
        <v>OK</v>
      </c>
      <c r="L79" s="128"/>
      <c r="M79" s="128"/>
      <c r="N79" s="128"/>
      <c r="O79" s="128"/>
      <c r="P79" s="128"/>
      <c r="Q79" s="128"/>
      <c r="R79" s="128"/>
      <c r="S79" s="128"/>
      <c r="T79" s="128"/>
      <c r="U79" s="128"/>
      <c r="V79" s="128"/>
      <c r="W79" s="192">
        <v>10</v>
      </c>
      <c r="X79" s="187"/>
      <c r="Y79" s="187"/>
      <c r="Z79" s="187"/>
      <c r="AA79" s="187"/>
      <c r="AB79" s="187"/>
      <c r="AC79" s="46"/>
    </row>
    <row r="80" spans="1:29" ht="39.950000000000003" customHeight="1" x14ac:dyDescent="0.45">
      <c r="A80" s="146"/>
      <c r="B80" s="149"/>
      <c r="C80" s="65">
        <v>77</v>
      </c>
      <c r="D80" s="77" t="s">
        <v>612</v>
      </c>
      <c r="E80" s="106" t="s">
        <v>613</v>
      </c>
      <c r="F80" s="48" t="s">
        <v>44</v>
      </c>
      <c r="G80" s="48" t="s">
        <v>40</v>
      </c>
      <c r="H80" s="94">
        <v>11.88</v>
      </c>
      <c r="I80" s="32">
        <v>20</v>
      </c>
      <c r="J80" s="38">
        <f t="shared" si="2"/>
        <v>20</v>
      </c>
      <c r="K80" s="39" t="str">
        <f t="shared" si="3"/>
        <v>OK</v>
      </c>
      <c r="L80" s="128"/>
      <c r="M80" s="128"/>
      <c r="N80" s="128"/>
      <c r="O80" s="128"/>
      <c r="P80" s="128"/>
      <c r="Q80" s="128"/>
      <c r="R80" s="128"/>
      <c r="S80" s="128"/>
      <c r="T80" s="128"/>
      <c r="U80" s="128"/>
      <c r="V80" s="128"/>
      <c r="W80" s="187"/>
      <c r="X80" s="187"/>
      <c r="Y80" s="187"/>
      <c r="Z80" s="187"/>
      <c r="AA80" s="187"/>
      <c r="AB80" s="187"/>
      <c r="AC80" s="46"/>
    </row>
    <row r="81" spans="1:29" ht="39.950000000000003" customHeight="1" x14ac:dyDescent="0.45">
      <c r="A81" s="146"/>
      <c r="B81" s="149"/>
      <c r="C81" s="65">
        <v>78</v>
      </c>
      <c r="D81" s="75" t="s">
        <v>88</v>
      </c>
      <c r="E81" s="104" t="s">
        <v>614</v>
      </c>
      <c r="F81" s="48" t="s">
        <v>44</v>
      </c>
      <c r="G81" s="48" t="s">
        <v>40</v>
      </c>
      <c r="H81" s="94">
        <v>10.039999999999999</v>
      </c>
      <c r="I81" s="32">
        <v>20</v>
      </c>
      <c r="J81" s="38">
        <f t="shared" si="2"/>
        <v>20</v>
      </c>
      <c r="K81" s="39" t="str">
        <f t="shared" si="3"/>
        <v>OK</v>
      </c>
      <c r="L81" s="128"/>
      <c r="M81" s="128"/>
      <c r="N81" s="128"/>
      <c r="O81" s="128"/>
      <c r="P81" s="128"/>
      <c r="Q81" s="128"/>
      <c r="R81" s="128"/>
      <c r="S81" s="128"/>
      <c r="T81" s="128"/>
      <c r="U81" s="128"/>
      <c r="V81" s="128"/>
      <c r="W81" s="187"/>
      <c r="X81" s="187"/>
      <c r="Y81" s="187"/>
      <c r="Z81" s="187"/>
      <c r="AA81" s="187"/>
      <c r="AB81" s="187"/>
      <c r="AC81" s="46"/>
    </row>
    <row r="82" spans="1:29" ht="39.950000000000003" customHeight="1" x14ac:dyDescent="0.45">
      <c r="A82" s="146"/>
      <c r="B82" s="149"/>
      <c r="C82" s="65">
        <v>79</v>
      </c>
      <c r="D82" s="75" t="s">
        <v>89</v>
      </c>
      <c r="E82" s="104" t="s">
        <v>615</v>
      </c>
      <c r="F82" s="48" t="s">
        <v>44</v>
      </c>
      <c r="G82" s="48" t="s">
        <v>40</v>
      </c>
      <c r="H82" s="94">
        <v>10.67</v>
      </c>
      <c r="I82" s="32">
        <v>25</v>
      </c>
      <c r="J82" s="38">
        <f t="shared" si="2"/>
        <v>21</v>
      </c>
      <c r="K82" s="39" t="str">
        <f t="shared" si="3"/>
        <v>OK</v>
      </c>
      <c r="L82" s="128"/>
      <c r="M82" s="128"/>
      <c r="N82" s="128"/>
      <c r="O82" s="128"/>
      <c r="P82" s="128"/>
      <c r="Q82" s="128"/>
      <c r="R82" s="128"/>
      <c r="S82" s="128"/>
      <c r="T82" s="128"/>
      <c r="U82" s="128"/>
      <c r="V82" s="128"/>
      <c r="W82" s="192">
        <v>4</v>
      </c>
      <c r="X82" s="187"/>
      <c r="Y82" s="187"/>
      <c r="Z82" s="187"/>
      <c r="AA82" s="187"/>
      <c r="AB82" s="187"/>
      <c r="AC82" s="46"/>
    </row>
    <row r="83" spans="1:29" ht="39.950000000000003" customHeight="1" x14ac:dyDescent="0.45">
      <c r="A83" s="146"/>
      <c r="B83" s="149"/>
      <c r="C83" s="65">
        <v>80</v>
      </c>
      <c r="D83" s="74" t="s">
        <v>90</v>
      </c>
      <c r="E83" s="103" t="s">
        <v>616</v>
      </c>
      <c r="F83" s="48" t="s">
        <v>44</v>
      </c>
      <c r="G83" s="48" t="s">
        <v>40</v>
      </c>
      <c r="H83" s="94">
        <v>16</v>
      </c>
      <c r="I83" s="32">
        <v>20</v>
      </c>
      <c r="J83" s="38">
        <f t="shared" si="2"/>
        <v>20</v>
      </c>
      <c r="K83" s="39" t="str">
        <f t="shared" si="3"/>
        <v>OK</v>
      </c>
      <c r="L83" s="128"/>
      <c r="M83" s="128"/>
      <c r="N83" s="128"/>
      <c r="O83" s="128"/>
      <c r="P83" s="128"/>
      <c r="Q83" s="128"/>
      <c r="R83" s="128"/>
      <c r="S83" s="128"/>
      <c r="T83" s="128"/>
      <c r="U83" s="128"/>
      <c r="V83" s="128"/>
      <c r="W83" s="187"/>
      <c r="X83" s="187"/>
      <c r="Y83" s="187"/>
      <c r="Z83" s="187"/>
      <c r="AA83" s="187"/>
      <c r="AB83" s="187"/>
      <c r="AC83" s="46"/>
    </row>
    <row r="84" spans="1:29" ht="39.950000000000003" customHeight="1" x14ac:dyDescent="0.45">
      <c r="A84" s="146"/>
      <c r="B84" s="149"/>
      <c r="C84" s="65">
        <v>81</v>
      </c>
      <c r="D84" s="74" t="s">
        <v>468</v>
      </c>
      <c r="E84" s="103" t="s">
        <v>617</v>
      </c>
      <c r="F84" s="48" t="s">
        <v>44</v>
      </c>
      <c r="G84" s="48" t="s">
        <v>40</v>
      </c>
      <c r="H84" s="94">
        <v>20.43</v>
      </c>
      <c r="I84" s="32">
        <v>30</v>
      </c>
      <c r="J84" s="38">
        <f t="shared" si="2"/>
        <v>30</v>
      </c>
      <c r="K84" s="39" t="str">
        <f t="shared" si="3"/>
        <v>OK</v>
      </c>
      <c r="L84" s="128"/>
      <c r="M84" s="128"/>
      <c r="N84" s="128"/>
      <c r="O84" s="128"/>
      <c r="P84" s="128"/>
      <c r="Q84" s="128"/>
      <c r="R84" s="128"/>
      <c r="S84" s="128"/>
      <c r="T84" s="128"/>
      <c r="U84" s="128"/>
      <c r="V84" s="128"/>
      <c r="W84" s="187"/>
      <c r="X84" s="187"/>
      <c r="Y84" s="187"/>
      <c r="Z84" s="187"/>
      <c r="AA84" s="187"/>
      <c r="AB84" s="187"/>
      <c r="AC84" s="46"/>
    </row>
    <row r="85" spans="1:29" ht="39.950000000000003" customHeight="1" x14ac:dyDescent="0.45">
      <c r="A85" s="146"/>
      <c r="B85" s="149"/>
      <c r="C85" s="65">
        <v>82</v>
      </c>
      <c r="D85" s="74" t="s">
        <v>469</v>
      </c>
      <c r="E85" s="103" t="s">
        <v>618</v>
      </c>
      <c r="F85" s="48" t="s">
        <v>44</v>
      </c>
      <c r="G85" s="48" t="s">
        <v>40</v>
      </c>
      <c r="H85" s="94">
        <v>16.510000000000002</v>
      </c>
      <c r="I85" s="32"/>
      <c r="J85" s="38">
        <f t="shared" si="2"/>
        <v>0</v>
      </c>
      <c r="K85" s="39" t="str">
        <f t="shared" si="3"/>
        <v>OK</v>
      </c>
      <c r="L85" s="128"/>
      <c r="M85" s="128"/>
      <c r="N85" s="128"/>
      <c r="O85" s="128"/>
      <c r="P85" s="128"/>
      <c r="Q85" s="128"/>
      <c r="R85" s="128"/>
      <c r="S85" s="128"/>
      <c r="T85" s="128"/>
      <c r="U85" s="128"/>
      <c r="V85" s="128"/>
      <c r="W85" s="187"/>
      <c r="X85" s="187"/>
      <c r="Y85" s="187"/>
      <c r="Z85" s="187"/>
      <c r="AA85" s="187"/>
      <c r="AB85" s="187"/>
      <c r="AC85" s="46"/>
    </row>
    <row r="86" spans="1:29" ht="39.950000000000003" customHeight="1" x14ac:dyDescent="0.45">
      <c r="A86" s="146"/>
      <c r="B86" s="149"/>
      <c r="C86" s="65">
        <v>83</v>
      </c>
      <c r="D86" s="74" t="s">
        <v>91</v>
      </c>
      <c r="E86" s="103" t="s">
        <v>619</v>
      </c>
      <c r="F86" s="48" t="s">
        <v>92</v>
      </c>
      <c r="G86" s="48" t="s">
        <v>40</v>
      </c>
      <c r="H86" s="94">
        <v>35.130000000000003</v>
      </c>
      <c r="I86" s="32">
        <v>10</v>
      </c>
      <c r="J86" s="38">
        <f t="shared" si="2"/>
        <v>0</v>
      </c>
      <c r="K86" s="39" t="str">
        <f t="shared" si="3"/>
        <v>OK</v>
      </c>
      <c r="L86" s="128">
        <v>10</v>
      </c>
      <c r="M86" s="128"/>
      <c r="N86" s="128"/>
      <c r="O86" s="128"/>
      <c r="P86" s="128"/>
      <c r="Q86" s="128"/>
      <c r="R86" s="128"/>
      <c r="S86" s="128"/>
      <c r="T86" s="128"/>
      <c r="U86" s="128"/>
      <c r="V86" s="128"/>
      <c r="W86" s="187"/>
      <c r="X86" s="187"/>
      <c r="Y86" s="187"/>
      <c r="Z86" s="187"/>
      <c r="AA86" s="187"/>
      <c r="AB86" s="187"/>
      <c r="AC86" s="46"/>
    </row>
    <row r="87" spans="1:29" ht="39.950000000000003" customHeight="1" x14ac:dyDescent="0.45">
      <c r="A87" s="146"/>
      <c r="B87" s="149"/>
      <c r="C87" s="65">
        <v>84</v>
      </c>
      <c r="D87" s="74" t="s">
        <v>470</v>
      </c>
      <c r="E87" s="103" t="s">
        <v>620</v>
      </c>
      <c r="F87" s="48" t="s">
        <v>92</v>
      </c>
      <c r="G87" s="48" t="s">
        <v>40</v>
      </c>
      <c r="H87" s="94">
        <v>108.96</v>
      </c>
      <c r="I87" s="32">
        <v>10</v>
      </c>
      <c r="J87" s="38">
        <f t="shared" si="2"/>
        <v>0</v>
      </c>
      <c r="K87" s="39" t="str">
        <f t="shared" si="3"/>
        <v>OK</v>
      </c>
      <c r="L87" s="128">
        <v>10</v>
      </c>
      <c r="M87" s="128"/>
      <c r="N87" s="128"/>
      <c r="O87" s="128"/>
      <c r="P87" s="128"/>
      <c r="Q87" s="128"/>
      <c r="R87" s="128"/>
      <c r="S87" s="128"/>
      <c r="T87" s="128"/>
      <c r="U87" s="128"/>
      <c r="V87" s="128"/>
      <c r="W87" s="187"/>
      <c r="X87" s="187"/>
      <c r="Y87" s="187"/>
      <c r="Z87" s="187"/>
      <c r="AA87" s="187"/>
      <c r="AB87" s="187"/>
      <c r="AC87" s="46"/>
    </row>
    <row r="88" spans="1:29" ht="39.950000000000003" customHeight="1" x14ac:dyDescent="0.45">
      <c r="A88" s="146"/>
      <c r="B88" s="149"/>
      <c r="C88" s="65">
        <v>85</v>
      </c>
      <c r="D88" s="74" t="s">
        <v>93</v>
      </c>
      <c r="E88" s="103" t="s">
        <v>621</v>
      </c>
      <c r="F88" s="48" t="s">
        <v>92</v>
      </c>
      <c r="G88" s="48" t="s">
        <v>40</v>
      </c>
      <c r="H88" s="94">
        <v>35.32</v>
      </c>
      <c r="I88" s="32">
        <v>10</v>
      </c>
      <c r="J88" s="38">
        <f t="shared" si="2"/>
        <v>0</v>
      </c>
      <c r="K88" s="39" t="str">
        <f t="shared" si="3"/>
        <v>OK</v>
      </c>
      <c r="L88" s="128">
        <v>10</v>
      </c>
      <c r="M88" s="128"/>
      <c r="N88" s="128"/>
      <c r="O88" s="128"/>
      <c r="P88" s="128"/>
      <c r="Q88" s="128"/>
      <c r="R88" s="128"/>
      <c r="S88" s="128"/>
      <c r="T88" s="128"/>
      <c r="U88" s="128"/>
      <c r="V88" s="128"/>
      <c r="W88" s="187"/>
      <c r="X88" s="187"/>
      <c r="Y88" s="187"/>
      <c r="Z88" s="187"/>
      <c r="AA88" s="187"/>
      <c r="AB88" s="187"/>
      <c r="AC88" s="46"/>
    </row>
    <row r="89" spans="1:29" ht="39.950000000000003" customHeight="1" x14ac:dyDescent="0.45">
      <c r="A89" s="146"/>
      <c r="B89" s="149"/>
      <c r="C89" s="65">
        <v>86</v>
      </c>
      <c r="D89" s="74" t="s">
        <v>94</v>
      </c>
      <c r="E89" s="103" t="s">
        <v>622</v>
      </c>
      <c r="F89" s="48" t="s">
        <v>92</v>
      </c>
      <c r="G89" s="48" t="s">
        <v>40</v>
      </c>
      <c r="H89" s="94">
        <v>23.03</v>
      </c>
      <c r="I89" s="32">
        <v>10</v>
      </c>
      <c r="J89" s="38">
        <f t="shared" si="2"/>
        <v>10</v>
      </c>
      <c r="K89" s="39" t="str">
        <f t="shared" si="3"/>
        <v>OK</v>
      </c>
      <c r="L89" s="128"/>
      <c r="M89" s="128"/>
      <c r="N89" s="128"/>
      <c r="O89" s="128"/>
      <c r="P89" s="128"/>
      <c r="Q89" s="128"/>
      <c r="R89" s="128"/>
      <c r="S89" s="128"/>
      <c r="T89" s="128"/>
      <c r="U89" s="128"/>
      <c r="V89" s="128"/>
      <c r="W89" s="187"/>
      <c r="X89" s="187"/>
      <c r="Y89" s="187"/>
      <c r="Z89" s="187"/>
      <c r="AA89" s="187"/>
      <c r="AB89" s="187"/>
      <c r="AC89" s="46"/>
    </row>
    <row r="90" spans="1:29" ht="39.950000000000003" customHeight="1" x14ac:dyDescent="0.45">
      <c r="A90" s="146"/>
      <c r="B90" s="149"/>
      <c r="C90" s="65">
        <v>87</v>
      </c>
      <c r="D90" s="74" t="s">
        <v>95</v>
      </c>
      <c r="E90" s="103" t="s">
        <v>623</v>
      </c>
      <c r="F90" s="48" t="s">
        <v>92</v>
      </c>
      <c r="G90" s="48" t="s">
        <v>40</v>
      </c>
      <c r="H90" s="94">
        <v>26.46</v>
      </c>
      <c r="I90" s="32">
        <v>10</v>
      </c>
      <c r="J90" s="38">
        <f t="shared" si="2"/>
        <v>10</v>
      </c>
      <c r="K90" s="39" t="str">
        <f t="shared" si="3"/>
        <v>OK</v>
      </c>
      <c r="L90" s="128"/>
      <c r="M90" s="128"/>
      <c r="N90" s="128"/>
      <c r="O90" s="128"/>
      <c r="P90" s="128"/>
      <c r="Q90" s="128"/>
      <c r="R90" s="128"/>
      <c r="S90" s="128"/>
      <c r="T90" s="128"/>
      <c r="U90" s="128"/>
      <c r="V90" s="128"/>
      <c r="W90" s="187"/>
      <c r="X90" s="187"/>
      <c r="Y90" s="187"/>
      <c r="Z90" s="187"/>
      <c r="AA90" s="187"/>
      <c r="AB90" s="187"/>
      <c r="AC90" s="46"/>
    </row>
    <row r="91" spans="1:29" ht="39.950000000000003" customHeight="1" x14ac:dyDescent="0.45">
      <c r="A91" s="146"/>
      <c r="B91" s="149"/>
      <c r="C91" s="65">
        <v>88</v>
      </c>
      <c r="D91" s="74" t="s">
        <v>96</v>
      </c>
      <c r="E91" s="103" t="s">
        <v>624</v>
      </c>
      <c r="F91" s="48" t="s">
        <v>92</v>
      </c>
      <c r="G91" s="48" t="s">
        <v>40</v>
      </c>
      <c r="H91" s="94">
        <v>34.31</v>
      </c>
      <c r="I91" s="32">
        <v>10</v>
      </c>
      <c r="J91" s="38">
        <f t="shared" si="2"/>
        <v>10</v>
      </c>
      <c r="K91" s="39" t="str">
        <f t="shared" si="3"/>
        <v>OK</v>
      </c>
      <c r="L91" s="128"/>
      <c r="M91" s="128"/>
      <c r="N91" s="128"/>
      <c r="O91" s="128"/>
      <c r="P91" s="128"/>
      <c r="Q91" s="128"/>
      <c r="R91" s="128"/>
      <c r="S91" s="128"/>
      <c r="T91" s="128"/>
      <c r="U91" s="128"/>
      <c r="V91" s="128"/>
      <c r="W91" s="187"/>
      <c r="X91" s="187"/>
      <c r="Y91" s="187"/>
      <c r="Z91" s="187"/>
      <c r="AA91" s="187"/>
      <c r="AB91" s="187"/>
      <c r="AC91" s="46"/>
    </row>
    <row r="92" spans="1:29" ht="39.950000000000003" customHeight="1" x14ac:dyDescent="0.45">
      <c r="A92" s="147"/>
      <c r="B92" s="150"/>
      <c r="C92" s="65">
        <v>89</v>
      </c>
      <c r="D92" s="74" t="s">
        <v>97</v>
      </c>
      <c r="E92" s="103" t="s">
        <v>625</v>
      </c>
      <c r="F92" s="48" t="s">
        <v>92</v>
      </c>
      <c r="G92" s="48" t="s">
        <v>40</v>
      </c>
      <c r="H92" s="94">
        <v>50.27</v>
      </c>
      <c r="I92" s="32">
        <v>10</v>
      </c>
      <c r="J92" s="38">
        <f t="shared" si="2"/>
        <v>10</v>
      </c>
      <c r="K92" s="39" t="str">
        <f t="shared" si="3"/>
        <v>OK</v>
      </c>
      <c r="L92" s="128"/>
      <c r="M92" s="128"/>
      <c r="N92" s="128"/>
      <c r="O92" s="128"/>
      <c r="P92" s="128"/>
      <c r="Q92" s="128"/>
      <c r="R92" s="128"/>
      <c r="S92" s="128"/>
      <c r="T92" s="128"/>
      <c r="U92" s="128"/>
      <c r="V92" s="128"/>
      <c r="W92" s="187"/>
      <c r="X92" s="187"/>
      <c r="Y92" s="187"/>
      <c r="Z92" s="187"/>
      <c r="AA92" s="187"/>
      <c r="AB92" s="187"/>
      <c r="AC92" s="46"/>
    </row>
    <row r="93" spans="1:29" ht="39.950000000000003" customHeight="1" x14ac:dyDescent="0.45">
      <c r="A93" s="139">
        <v>2</v>
      </c>
      <c r="B93" s="151" t="s">
        <v>626</v>
      </c>
      <c r="C93" s="67">
        <v>90</v>
      </c>
      <c r="D93" s="78" t="s">
        <v>102</v>
      </c>
      <c r="E93" s="107" t="s">
        <v>627</v>
      </c>
      <c r="F93" s="51" t="s">
        <v>35</v>
      </c>
      <c r="G93" s="51" t="s">
        <v>40</v>
      </c>
      <c r="H93" s="95">
        <v>1.23</v>
      </c>
      <c r="I93" s="32">
        <v>100</v>
      </c>
      <c r="J93" s="38">
        <f t="shared" si="2"/>
        <v>100</v>
      </c>
      <c r="K93" s="39" t="str">
        <f t="shared" si="3"/>
        <v>OK</v>
      </c>
      <c r="L93" s="128"/>
      <c r="M93" s="128"/>
      <c r="N93" s="128"/>
      <c r="O93" s="128"/>
      <c r="P93" s="128"/>
      <c r="Q93" s="128"/>
      <c r="R93" s="128"/>
      <c r="S93" s="128"/>
      <c r="T93" s="128"/>
      <c r="U93" s="128"/>
      <c r="V93" s="128"/>
      <c r="W93" s="187"/>
      <c r="X93" s="187"/>
      <c r="Y93" s="187"/>
      <c r="Z93" s="187"/>
      <c r="AA93" s="187"/>
      <c r="AB93" s="187"/>
      <c r="AC93" s="46"/>
    </row>
    <row r="94" spans="1:29" ht="39.950000000000003" customHeight="1" x14ac:dyDescent="0.45">
      <c r="A94" s="140"/>
      <c r="B94" s="152"/>
      <c r="C94" s="67">
        <v>91</v>
      </c>
      <c r="D94" s="78" t="s">
        <v>103</v>
      </c>
      <c r="E94" s="107" t="s">
        <v>628</v>
      </c>
      <c r="F94" s="51" t="s">
        <v>35</v>
      </c>
      <c r="G94" s="51" t="s">
        <v>40</v>
      </c>
      <c r="H94" s="95">
        <v>1.61</v>
      </c>
      <c r="I94" s="32">
        <v>100</v>
      </c>
      <c r="J94" s="38">
        <f t="shared" si="2"/>
        <v>100</v>
      </c>
      <c r="K94" s="39" t="str">
        <f t="shared" si="3"/>
        <v>OK</v>
      </c>
      <c r="L94" s="128"/>
      <c r="M94" s="128"/>
      <c r="N94" s="128"/>
      <c r="O94" s="128"/>
      <c r="P94" s="128"/>
      <c r="Q94" s="128"/>
      <c r="R94" s="128"/>
      <c r="S94" s="128"/>
      <c r="T94" s="128"/>
      <c r="U94" s="128"/>
      <c r="V94" s="128"/>
      <c r="W94" s="187"/>
      <c r="X94" s="187"/>
      <c r="Y94" s="187"/>
      <c r="Z94" s="187"/>
      <c r="AA94" s="187"/>
      <c r="AB94" s="187"/>
      <c r="AC94" s="46"/>
    </row>
    <row r="95" spans="1:29" ht="39.950000000000003" customHeight="1" x14ac:dyDescent="0.45">
      <c r="A95" s="140"/>
      <c r="B95" s="152"/>
      <c r="C95" s="67">
        <v>92</v>
      </c>
      <c r="D95" s="78" t="s">
        <v>104</v>
      </c>
      <c r="E95" s="107" t="s">
        <v>629</v>
      </c>
      <c r="F95" s="51" t="s">
        <v>35</v>
      </c>
      <c r="G95" s="51" t="s">
        <v>40</v>
      </c>
      <c r="H95" s="95">
        <v>1.5</v>
      </c>
      <c r="I95" s="32">
        <v>50</v>
      </c>
      <c r="J95" s="38">
        <f t="shared" si="2"/>
        <v>50</v>
      </c>
      <c r="K95" s="39" t="str">
        <f t="shared" si="3"/>
        <v>OK</v>
      </c>
      <c r="L95" s="128"/>
      <c r="M95" s="128"/>
      <c r="N95" s="128"/>
      <c r="O95" s="128"/>
      <c r="P95" s="128"/>
      <c r="Q95" s="128"/>
      <c r="R95" s="128"/>
      <c r="S95" s="128"/>
      <c r="T95" s="128"/>
      <c r="U95" s="128"/>
      <c r="V95" s="128"/>
      <c r="W95" s="187"/>
      <c r="X95" s="187"/>
      <c r="Y95" s="187"/>
      <c r="Z95" s="187"/>
      <c r="AA95" s="187"/>
      <c r="AB95" s="187"/>
      <c r="AC95" s="46"/>
    </row>
    <row r="96" spans="1:29" ht="39.950000000000003" customHeight="1" x14ac:dyDescent="0.45">
      <c r="A96" s="140"/>
      <c r="B96" s="152"/>
      <c r="C96" s="67">
        <v>93</v>
      </c>
      <c r="D96" s="78" t="s">
        <v>105</v>
      </c>
      <c r="E96" s="107" t="s">
        <v>630</v>
      </c>
      <c r="F96" s="51" t="s">
        <v>35</v>
      </c>
      <c r="G96" s="51" t="s">
        <v>40</v>
      </c>
      <c r="H96" s="95">
        <v>1.43</v>
      </c>
      <c r="I96" s="32">
        <v>50</v>
      </c>
      <c r="J96" s="38">
        <f t="shared" si="2"/>
        <v>50</v>
      </c>
      <c r="K96" s="39" t="str">
        <f t="shared" si="3"/>
        <v>OK</v>
      </c>
      <c r="L96" s="128"/>
      <c r="M96" s="128"/>
      <c r="N96" s="128"/>
      <c r="O96" s="128"/>
      <c r="P96" s="128"/>
      <c r="Q96" s="128"/>
      <c r="R96" s="128"/>
      <c r="S96" s="128"/>
      <c r="T96" s="128"/>
      <c r="U96" s="128"/>
      <c r="V96" s="128"/>
      <c r="W96" s="187"/>
      <c r="X96" s="187"/>
      <c r="Y96" s="187"/>
      <c r="Z96" s="187"/>
      <c r="AA96" s="187"/>
      <c r="AB96" s="187"/>
      <c r="AC96" s="46"/>
    </row>
    <row r="97" spans="1:29" ht="39.950000000000003" customHeight="1" x14ac:dyDescent="0.45">
      <c r="A97" s="140"/>
      <c r="B97" s="152"/>
      <c r="C97" s="67">
        <v>94</v>
      </c>
      <c r="D97" s="78" t="s">
        <v>106</v>
      </c>
      <c r="E97" s="107" t="s">
        <v>631</v>
      </c>
      <c r="F97" s="51" t="s">
        <v>35</v>
      </c>
      <c r="G97" s="51" t="s">
        <v>40</v>
      </c>
      <c r="H97" s="95">
        <v>1.42</v>
      </c>
      <c r="I97" s="32"/>
      <c r="J97" s="38">
        <f t="shared" si="2"/>
        <v>0</v>
      </c>
      <c r="K97" s="39" t="str">
        <f t="shared" si="3"/>
        <v>OK</v>
      </c>
      <c r="L97" s="128"/>
      <c r="M97" s="128"/>
      <c r="N97" s="128"/>
      <c r="O97" s="128"/>
      <c r="P97" s="128"/>
      <c r="Q97" s="128"/>
      <c r="R97" s="128"/>
      <c r="S97" s="128"/>
      <c r="T97" s="128"/>
      <c r="U97" s="128"/>
      <c r="V97" s="128"/>
      <c r="W97" s="187"/>
      <c r="X97" s="187"/>
      <c r="Y97" s="187"/>
      <c r="Z97" s="187"/>
      <c r="AA97" s="187"/>
      <c r="AB97" s="187"/>
      <c r="AC97" s="46"/>
    </row>
    <row r="98" spans="1:29" ht="39.950000000000003" customHeight="1" x14ac:dyDescent="0.45">
      <c r="A98" s="140"/>
      <c r="B98" s="152"/>
      <c r="C98" s="67">
        <v>95</v>
      </c>
      <c r="D98" s="78" t="s">
        <v>107</v>
      </c>
      <c r="E98" s="107" t="s">
        <v>632</v>
      </c>
      <c r="F98" s="51" t="s">
        <v>35</v>
      </c>
      <c r="G98" s="51" t="s">
        <v>40</v>
      </c>
      <c r="H98" s="95">
        <v>1</v>
      </c>
      <c r="I98" s="32">
        <v>100</v>
      </c>
      <c r="J98" s="38">
        <f t="shared" si="2"/>
        <v>100</v>
      </c>
      <c r="K98" s="39" t="str">
        <f t="shared" si="3"/>
        <v>OK</v>
      </c>
      <c r="L98" s="128"/>
      <c r="M98" s="128"/>
      <c r="N98" s="128"/>
      <c r="O98" s="128"/>
      <c r="P98" s="128"/>
      <c r="Q98" s="128"/>
      <c r="R98" s="128"/>
      <c r="S98" s="128"/>
      <c r="T98" s="128"/>
      <c r="U98" s="128"/>
      <c r="V98" s="128"/>
      <c r="W98" s="187"/>
      <c r="X98" s="187"/>
      <c r="Y98" s="187"/>
      <c r="Z98" s="187"/>
      <c r="AA98" s="187"/>
      <c r="AB98" s="187"/>
      <c r="AC98" s="46"/>
    </row>
    <row r="99" spans="1:29" ht="39.950000000000003" customHeight="1" x14ac:dyDescent="0.45">
      <c r="A99" s="140"/>
      <c r="B99" s="152"/>
      <c r="C99" s="67">
        <v>96</v>
      </c>
      <c r="D99" s="78" t="s">
        <v>108</v>
      </c>
      <c r="E99" s="107" t="s">
        <v>633</v>
      </c>
      <c r="F99" s="51" t="s">
        <v>35</v>
      </c>
      <c r="G99" s="51" t="s">
        <v>40</v>
      </c>
      <c r="H99" s="95">
        <v>1</v>
      </c>
      <c r="I99" s="32"/>
      <c r="J99" s="38">
        <f t="shared" si="2"/>
        <v>0</v>
      </c>
      <c r="K99" s="39" t="str">
        <f t="shared" si="3"/>
        <v>OK</v>
      </c>
      <c r="L99" s="128"/>
      <c r="M99" s="128"/>
      <c r="N99" s="128"/>
      <c r="O99" s="128"/>
      <c r="P99" s="128"/>
      <c r="Q99" s="128"/>
      <c r="R99" s="128"/>
      <c r="S99" s="128"/>
      <c r="T99" s="128"/>
      <c r="U99" s="128"/>
      <c r="V99" s="128"/>
      <c r="W99" s="187"/>
      <c r="X99" s="187"/>
      <c r="Y99" s="187"/>
      <c r="Z99" s="187"/>
      <c r="AA99" s="187"/>
      <c r="AB99" s="187"/>
      <c r="AC99" s="46"/>
    </row>
    <row r="100" spans="1:29" ht="39.950000000000003" customHeight="1" x14ac:dyDescent="0.45">
      <c r="A100" s="140"/>
      <c r="B100" s="152"/>
      <c r="C100" s="67">
        <v>97</v>
      </c>
      <c r="D100" s="78" t="s">
        <v>109</v>
      </c>
      <c r="E100" s="107" t="s">
        <v>634</v>
      </c>
      <c r="F100" s="51" t="s">
        <v>35</v>
      </c>
      <c r="G100" s="51" t="s">
        <v>40</v>
      </c>
      <c r="H100" s="95">
        <v>1</v>
      </c>
      <c r="I100" s="32"/>
      <c r="J100" s="38">
        <f t="shared" si="2"/>
        <v>0</v>
      </c>
      <c r="K100" s="39" t="str">
        <f t="shared" si="3"/>
        <v>OK</v>
      </c>
      <c r="L100" s="128"/>
      <c r="M100" s="128"/>
      <c r="N100" s="128"/>
      <c r="O100" s="128"/>
      <c r="P100" s="128"/>
      <c r="Q100" s="128"/>
      <c r="R100" s="128"/>
      <c r="S100" s="128"/>
      <c r="T100" s="128"/>
      <c r="U100" s="128"/>
      <c r="V100" s="128"/>
      <c r="W100" s="187"/>
      <c r="X100" s="187"/>
      <c r="Y100" s="187"/>
      <c r="Z100" s="187"/>
      <c r="AA100" s="187"/>
      <c r="AB100" s="187"/>
      <c r="AC100" s="46"/>
    </row>
    <row r="101" spans="1:29" ht="39.950000000000003" customHeight="1" x14ac:dyDescent="0.45">
      <c r="A101" s="140"/>
      <c r="B101" s="152"/>
      <c r="C101" s="67">
        <v>98</v>
      </c>
      <c r="D101" s="78" t="s">
        <v>635</v>
      </c>
      <c r="E101" s="107" t="s">
        <v>636</v>
      </c>
      <c r="F101" s="51" t="s">
        <v>35</v>
      </c>
      <c r="G101" s="51" t="s">
        <v>40</v>
      </c>
      <c r="H101" s="95">
        <v>0.92</v>
      </c>
      <c r="I101" s="32"/>
      <c r="J101" s="38">
        <f t="shared" si="2"/>
        <v>0</v>
      </c>
      <c r="K101" s="39" t="str">
        <f t="shared" si="3"/>
        <v>OK</v>
      </c>
      <c r="L101" s="128"/>
      <c r="M101" s="128"/>
      <c r="N101" s="128"/>
      <c r="O101" s="128"/>
      <c r="P101" s="128"/>
      <c r="Q101" s="128"/>
      <c r="R101" s="128"/>
      <c r="S101" s="128"/>
      <c r="T101" s="128"/>
      <c r="U101" s="128"/>
      <c r="V101" s="128"/>
      <c r="W101" s="187"/>
      <c r="X101" s="187"/>
      <c r="Y101" s="187"/>
      <c r="Z101" s="187"/>
      <c r="AA101" s="187"/>
      <c r="AB101" s="187"/>
      <c r="AC101" s="46"/>
    </row>
    <row r="102" spans="1:29" ht="39.950000000000003" customHeight="1" x14ac:dyDescent="0.45">
      <c r="A102" s="140"/>
      <c r="B102" s="152"/>
      <c r="C102" s="67">
        <v>99</v>
      </c>
      <c r="D102" s="78" t="s">
        <v>110</v>
      </c>
      <c r="E102" s="107" t="s">
        <v>637</v>
      </c>
      <c r="F102" s="51" t="s">
        <v>35</v>
      </c>
      <c r="G102" s="51" t="s">
        <v>40</v>
      </c>
      <c r="H102" s="95">
        <v>1</v>
      </c>
      <c r="I102" s="32"/>
      <c r="J102" s="38">
        <f t="shared" si="2"/>
        <v>0</v>
      </c>
      <c r="K102" s="39" t="str">
        <f t="shared" si="3"/>
        <v>OK</v>
      </c>
      <c r="L102" s="128"/>
      <c r="M102" s="128"/>
      <c r="N102" s="128"/>
      <c r="O102" s="128"/>
      <c r="P102" s="128"/>
      <c r="Q102" s="128"/>
      <c r="R102" s="128"/>
      <c r="S102" s="128"/>
      <c r="T102" s="128"/>
      <c r="U102" s="128"/>
      <c r="V102" s="128"/>
      <c r="W102" s="187"/>
      <c r="X102" s="187"/>
      <c r="Y102" s="187"/>
      <c r="Z102" s="187"/>
      <c r="AA102" s="187"/>
      <c r="AB102" s="187"/>
      <c r="AC102" s="46"/>
    </row>
    <row r="103" spans="1:29" ht="39.950000000000003" customHeight="1" x14ac:dyDescent="0.45">
      <c r="A103" s="140"/>
      <c r="B103" s="152"/>
      <c r="C103" s="67">
        <v>100</v>
      </c>
      <c r="D103" s="78" t="s">
        <v>111</v>
      </c>
      <c r="E103" s="107" t="s">
        <v>638</v>
      </c>
      <c r="F103" s="51" t="s">
        <v>35</v>
      </c>
      <c r="G103" s="51" t="s">
        <v>40</v>
      </c>
      <c r="H103" s="95">
        <v>1.3</v>
      </c>
      <c r="I103" s="32"/>
      <c r="J103" s="38">
        <f t="shared" si="2"/>
        <v>0</v>
      </c>
      <c r="K103" s="39" t="str">
        <f t="shared" si="3"/>
        <v>OK</v>
      </c>
      <c r="L103" s="128"/>
      <c r="M103" s="128"/>
      <c r="N103" s="128"/>
      <c r="O103" s="128"/>
      <c r="P103" s="128"/>
      <c r="Q103" s="128"/>
      <c r="R103" s="128"/>
      <c r="S103" s="128"/>
      <c r="T103" s="128"/>
      <c r="U103" s="128"/>
      <c r="V103" s="128"/>
      <c r="W103" s="187"/>
      <c r="X103" s="187"/>
      <c r="Y103" s="187"/>
      <c r="Z103" s="187"/>
      <c r="AA103" s="187"/>
      <c r="AB103" s="187"/>
      <c r="AC103" s="46"/>
    </row>
    <row r="104" spans="1:29" ht="39.950000000000003" customHeight="1" x14ac:dyDescent="0.45">
      <c r="A104" s="140"/>
      <c r="B104" s="152"/>
      <c r="C104" s="67">
        <v>101</v>
      </c>
      <c r="D104" s="78" t="s">
        <v>639</v>
      </c>
      <c r="E104" s="107" t="s">
        <v>640</v>
      </c>
      <c r="F104" s="51" t="s">
        <v>35</v>
      </c>
      <c r="G104" s="51" t="s">
        <v>40</v>
      </c>
      <c r="H104" s="95">
        <v>0.8</v>
      </c>
      <c r="I104" s="32">
        <v>200</v>
      </c>
      <c r="J104" s="38">
        <f t="shared" si="2"/>
        <v>200</v>
      </c>
      <c r="K104" s="39" t="str">
        <f t="shared" si="3"/>
        <v>OK</v>
      </c>
      <c r="L104" s="128"/>
      <c r="M104" s="128"/>
      <c r="N104" s="128"/>
      <c r="O104" s="128"/>
      <c r="P104" s="128"/>
      <c r="Q104" s="128"/>
      <c r="R104" s="128"/>
      <c r="S104" s="128"/>
      <c r="T104" s="128"/>
      <c r="U104" s="128"/>
      <c r="V104" s="128"/>
      <c r="W104" s="187"/>
      <c r="X104" s="187"/>
      <c r="Y104" s="187"/>
      <c r="Z104" s="187"/>
      <c r="AA104" s="187"/>
      <c r="AB104" s="187"/>
      <c r="AC104" s="46"/>
    </row>
    <row r="105" spans="1:29" ht="39.950000000000003" customHeight="1" x14ac:dyDescent="0.45">
      <c r="A105" s="140"/>
      <c r="B105" s="152"/>
      <c r="C105" s="67">
        <v>102</v>
      </c>
      <c r="D105" s="78" t="s">
        <v>112</v>
      </c>
      <c r="E105" s="107" t="s">
        <v>630</v>
      </c>
      <c r="F105" s="51" t="s">
        <v>35</v>
      </c>
      <c r="G105" s="51" t="s">
        <v>40</v>
      </c>
      <c r="H105" s="95">
        <v>1</v>
      </c>
      <c r="I105" s="32">
        <v>200</v>
      </c>
      <c r="J105" s="38">
        <f t="shared" si="2"/>
        <v>0</v>
      </c>
      <c r="K105" s="39" t="str">
        <f t="shared" si="3"/>
        <v>OK</v>
      </c>
      <c r="L105" s="128"/>
      <c r="M105" s="128"/>
      <c r="N105" s="128"/>
      <c r="O105" s="128"/>
      <c r="P105" s="128"/>
      <c r="Q105" s="128">
        <v>200</v>
      </c>
      <c r="R105" s="128"/>
      <c r="S105" s="128"/>
      <c r="T105" s="128"/>
      <c r="U105" s="128"/>
      <c r="V105" s="128"/>
      <c r="W105" s="187"/>
      <c r="X105" s="187"/>
      <c r="Y105" s="187"/>
      <c r="Z105" s="187"/>
      <c r="AA105" s="187"/>
      <c r="AB105" s="187"/>
      <c r="AC105" s="46"/>
    </row>
    <row r="106" spans="1:29" ht="39.950000000000003" customHeight="1" x14ac:dyDescent="0.45">
      <c r="A106" s="140"/>
      <c r="B106" s="152"/>
      <c r="C106" s="67">
        <v>103</v>
      </c>
      <c r="D106" s="78" t="s">
        <v>113</v>
      </c>
      <c r="E106" s="107" t="s">
        <v>641</v>
      </c>
      <c r="F106" s="51" t="s">
        <v>35</v>
      </c>
      <c r="G106" s="51" t="s">
        <v>40</v>
      </c>
      <c r="H106" s="95">
        <v>3.76</v>
      </c>
      <c r="I106" s="32">
        <v>5</v>
      </c>
      <c r="J106" s="38">
        <f t="shared" si="2"/>
        <v>3</v>
      </c>
      <c r="K106" s="39" t="str">
        <f t="shared" si="3"/>
        <v>OK</v>
      </c>
      <c r="L106" s="128"/>
      <c r="M106" s="128"/>
      <c r="N106" s="128"/>
      <c r="O106" s="128"/>
      <c r="P106" s="128"/>
      <c r="Q106" s="128">
        <v>2</v>
      </c>
      <c r="R106" s="128"/>
      <c r="S106" s="128"/>
      <c r="T106" s="128"/>
      <c r="U106" s="128"/>
      <c r="V106" s="128"/>
      <c r="W106" s="187"/>
      <c r="X106" s="187"/>
      <c r="Y106" s="187"/>
      <c r="Z106" s="187"/>
      <c r="AA106" s="187"/>
      <c r="AB106" s="187"/>
      <c r="AC106" s="46"/>
    </row>
    <row r="107" spans="1:29" ht="39.950000000000003" customHeight="1" x14ac:dyDescent="0.45">
      <c r="A107" s="140"/>
      <c r="B107" s="152"/>
      <c r="C107" s="67">
        <v>104</v>
      </c>
      <c r="D107" s="78" t="s">
        <v>114</v>
      </c>
      <c r="E107" s="107" t="s">
        <v>642</v>
      </c>
      <c r="F107" s="51" t="s">
        <v>35</v>
      </c>
      <c r="G107" s="51" t="s">
        <v>40</v>
      </c>
      <c r="H107" s="95">
        <v>5.93</v>
      </c>
      <c r="I107" s="32"/>
      <c r="J107" s="38">
        <f t="shared" si="2"/>
        <v>0</v>
      </c>
      <c r="K107" s="39" t="str">
        <f t="shared" si="3"/>
        <v>OK</v>
      </c>
      <c r="L107" s="128"/>
      <c r="M107" s="128"/>
      <c r="N107" s="128"/>
      <c r="O107" s="128"/>
      <c r="P107" s="128"/>
      <c r="Q107" s="128"/>
      <c r="R107" s="128"/>
      <c r="S107" s="128"/>
      <c r="T107" s="128"/>
      <c r="U107" s="128"/>
      <c r="V107" s="128"/>
      <c r="W107" s="187"/>
      <c r="X107" s="187"/>
      <c r="Y107" s="187"/>
      <c r="Z107" s="187"/>
      <c r="AA107" s="187"/>
      <c r="AB107" s="187"/>
      <c r="AC107" s="46"/>
    </row>
    <row r="108" spans="1:29" ht="39.950000000000003" customHeight="1" x14ac:dyDescent="0.45">
      <c r="A108" s="140"/>
      <c r="B108" s="152"/>
      <c r="C108" s="67">
        <v>105</v>
      </c>
      <c r="D108" s="78" t="s">
        <v>643</v>
      </c>
      <c r="E108" s="107" t="s">
        <v>644</v>
      </c>
      <c r="F108" s="51" t="s">
        <v>115</v>
      </c>
      <c r="G108" s="51" t="s">
        <v>40</v>
      </c>
      <c r="H108" s="95">
        <v>25</v>
      </c>
      <c r="I108" s="32">
        <v>10</v>
      </c>
      <c r="J108" s="38">
        <f t="shared" si="2"/>
        <v>10</v>
      </c>
      <c r="K108" s="39" t="str">
        <f t="shared" si="3"/>
        <v>OK</v>
      </c>
      <c r="L108" s="128"/>
      <c r="M108" s="128"/>
      <c r="N108" s="128"/>
      <c r="O108" s="128"/>
      <c r="P108" s="128"/>
      <c r="Q108" s="128"/>
      <c r="R108" s="128"/>
      <c r="S108" s="128"/>
      <c r="T108" s="128"/>
      <c r="U108" s="128"/>
      <c r="V108" s="128"/>
      <c r="W108" s="187"/>
      <c r="X108" s="187"/>
      <c r="Y108" s="187"/>
      <c r="Z108" s="187"/>
      <c r="AA108" s="187"/>
      <c r="AB108" s="187"/>
      <c r="AC108" s="46"/>
    </row>
    <row r="109" spans="1:29" ht="39.950000000000003" customHeight="1" x14ac:dyDescent="0.45">
      <c r="A109" s="140"/>
      <c r="B109" s="152"/>
      <c r="C109" s="67">
        <v>106</v>
      </c>
      <c r="D109" s="78" t="s">
        <v>645</v>
      </c>
      <c r="E109" s="107" t="s">
        <v>646</v>
      </c>
      <c r="F109" s="51" t="s">
        <v>35</v>
      </c>
      <c r="G109" s="51" t="s">
        <v>40</v>
      </c>
      <c r="H109" s="95">
        <v>60</v>
      </c>
      <c r="I109" s="32">
        <v>10</v>
      </c>
      <c r="J109" s="38">
        <f t="shared" si="2"/>
        <v>0</v>
      </c>
      <c r="K109" s="39" t="str">
        <f t="shared" si="3"/>
        <v>OK</v>
      </c>
      <c r="L109" s="128"/>
      <c r="M109" s="128"/>
      <c r="N109" s="128">
        <v>10</v>
      </c>
      <c r="O109" s="128"/>
      <c r="P109" s="128"/>
      <c r="Q109" s="128"/>
      <c r="R109" s="128"/>
      <c r="S109" s="128"/>
      <c r="T109" s="128"/>
      <c r="U109" s="128"/>
      <c r="V109" s="128"/>
      <c r="W109" s="187"/>
      <c r="X109" s="187"/>
      <c r="Y109" s="187"/>
      <c r="Z109" s="187"/>
      <c r="AA109" s="187"/>
      <c r="AB109" s="187"/>
      <c r="AC109" s="46"/>
    </row>
    <row r="110" spans="1:29" ht="39.950000000000003" customHeight="1" x14ac:dyDescent="0.45">
      <c r="A110" s="140"/>
      <c r="B110" s="152"/>
      <c r="C110" s="67">
        <v>107</v>
      </c>
      <c r="D110" s="78" t="s">
        <v>647</v>
      </c>
      <c r="E110" s="107" t="s">
        <v>648</v>
      </c>
      <c r="F110" s="51" t="s">
        <v>35</v>
      </c>
      <c r="G110" s="51" t="s">
        <v>40</v>
      </c>
      <c r="H110" s="95">
        <v>7.17</v>
      </c>
      <c r="I110" s="32">
        <v>22</v>
      </c>
      <c r="J110" s="38">
        <f t="shared" si="2"/>
        <v>22</v>
      </c>
      <c r="K110" s="39" t="str">
        <f t="shared" si="3"/>
        <v>OK</v>
      </c>
      <c r="L110" s="128"/>
      <c r="M110" s="128"/>
      <c r="N110" s="128"/>
      <c r="O110" s="128"/>
      <c r="P110" s="128"/>
      <c r="Q110" s="128"/>
      <c r="R110" s="128"/>
      <c r="S110" s="128"/>
      <c r="T110" s="128"/>
      <c r="U110" s="128"/>
      <c r="V110" s="128"/>
      <c r="W110" s="187"/>
      <c r="X110" s="187"/>
      <c r="Y110" s="187"/>
      <c r="Z110" s="187"/>
      <c r="AA110" s="187"/>
      <c r="AB110" s="187"/>
      <c r="AC110" s="46"/>
    </row>
    <row r="111" spans="1:29" ht="39.950000000000003" customHeight="1" x14ac:dyDescent="0.45">
      <c r="A111" s="140"/>
      <c r="B111" s="152"/>
      <c r="C111" s="67">
        <v>108</v>
      </c>
      <c r="D111" s="78" t="s">
        <v>116</v>
      </c>
      <c r="E111" s="107" t="s">
        <v>649</v>
      </c>
      <c r="F111" s="51" t="s">
        <v>35</v>
      </c>
      <c r="G111" s="51" t="s">
        <v>40</v>
      </c>
      <c r="H111" s="95">
        <v>1.9</v>
      </c>
      <c r="I111" s="32">
        <v>20</v>
      </c>
      <c r="J111" s="38">
        <f t="shared" si="2"/>
        <v>17</v>
      </c>
      <c r="K111" s="39" t="str">
        <f t="shared" si="3"/>
        <v>OK</v>
      </c>
      <c r="L111" s="128"/>
      <c r="M111" s="128"/>
      <c r="N111" s="128"/>
      <c r="O111" s="128"/>
      <c r="P111" s="128"/>
      <c r="Q111" s="128">
        <v>3</v>
      </c>
      <c r="R111" s="128"/>
      <c r="S111" s="128"/>
      <c r="T111" s="128"/>
      <c r="U111" s="128"/>
      <c r="V111" s="128"/>
      <c r="W111" s="187"/>
      <c r="X111" s="187"/>
      <c r="Y111" s="187"/>
      <c r="Z111" s="187"/>
      <c r="AA111" s="187"/>
      <c r="AB111" s="187"/>
      <c r="AC111" s="46"/>
    </row>
    <row r="112" spans="1:29" ht="39.950000000000003" customHeight="1" x14ac:dyDescent="0.45">
      <c r="A112" s="140"/>
      <c r="B112" s="152"/>
      <c r="C112" s="67">
        <v>109</v>
      </c>
      <c r="D112" s="78" t="s">
        <v>117</v>
      </c>
      <c r="E112" s="107" t="s">
        <v>650</v>
      </c>
      <c r="F112" s="51" t="s">
        <v>35</v>
      </c>
      <c r="G112" s="51" t="s">
        <v>40</v>
      </c>
      <c r="H112" s="95">
        <v>3.7</v>
      </c>
      <c r="I112" s="32">
        <v>20</v>
      </c>
      <c r="J112" s="38">
        <f t="shared" si="2"/>
        <v>17</v>
      </c>
      <c r="K112" s="39" t="str">
        <f t="shared" si="3"/>
        <v>OK</v>
      </c>
      <c r="L112" s="128"/>
      <c r="M112" s="128"/>
      <c r="N112" s="128"/>
      <c r="O112" s="128"/>
      <c r="P112" s="128"/>
      <c r="Q112" s="128">
        <v>3</v>
      </c>
      <c r="R112" s="128"/>
      <c r="S112" s="128"/>
      <c r="T112" s="128"/>
      <c r="U112" s="128"/>
      <c r="V112" s="128"/>
      <c r="W112" s="187"/>
      <c r="X112" s="187"/>
      <c r="Y112" s="187"/>
      <c r="Z112" s="187"/>
      <c r="AA112" s="187"/>
      <c r="AB112" s="187"/>
      <c r="AC112" s="46"/>
    </row>
    <row r="113" spans="1:29" ht="39.950000000000003" customHeight="1" x14ac:dyDescent="0.45">
      <c r="A113" s="140"/>
      <c r="B113" s="152"/>
      <c r="C113" s="67">
        <v>110</v>
      </c>
      <c r="D113" s="78" t="s">
        <v>118</v>
      </c>
      <c r="E113" s="107" t="s">
        <v>651</v>
      </c>
      <c r="F113" s="51" t="s">
        <v>35</v>
      </c>
      <c r="G113" s="51" t="s">
        <v>40</v>
      </c>
      <c r="H113" s="95">
        <v>6.25</v>
      </c>
      <c r="I113" s="32">
        <v>20</v>
      </c>
      <c r="J113" s="38">
        <f t="shared" si="2"/>
        <v>17</v>
      </c>
      <c r="K113" s="39" t="str">
        <f t="shared" si="3"/>
        <v>OK</v>
      </c>
      <c r="L113" s="128"/>
      <c r="M113" s="128"/>
      <c r="N113" s="128"/>
      <c r="O113" s="128"/>
      <c r="P113" s="128"/>
      <c r="Q113" s="128">
        <v>3</v>
      </c>
      <c r="R113" s="128"/>
      <c r="S113" s="128"/>
      <c r="T113" s="128"/>
      <c r="U113" s="128"/>
      <c r="V113" s="128"/>
      <c r="W113" s="187"/>
      <c r="X113" s="187"/>
      <c r="Y113" s="187"/>
      <c r="Z113" s="187"/>
      <c r="AA113" s="187"/>
      <c r="AB113" s="187"/>
      <c r="AC113" s="46"/>
    </row>
    <row r="114" spans="1:29" ht="39.950000000000003" customHeight="1" x14ac:dyDescent="0.45">
      <c r="A114" s="140"/>
      <c r="B114" s="152"/>
      <c r="C114" s="67">
        <v>111</v>
      </c>
      <c r="D114" s="78" t="s">
        <v>119</v>
      </c>
      <c r="E114" s="108" t="s">
        <v>652</v>
      </c>
      <c r="F114" s="51" t="s">
        <v>35</v>
      </c>
      <c r="G114" s="51" t="s">
        <v>40</v>
      </c>
      <c r="H114" s="95">
        <v>2.73</v>
      </c>
      <c r="I114" s="32">
        <v>10</v>
      </c>
      <c r="J114" s="38">
        <f t="shared" si="2"/>
        <v>10</v>
      </c>
      <c r="K114" s="39" t="str">
        <f t="shared" si="3"/>
        <v>OK</v>
      </c>
      <c r="L114" s="128"/>
      <c r="M114" s="128"/>
      <c r="N114" s="128"/>
      <c r="O114" s="128"/>
      <c r="P114" s="128"/>
      <c r="Q114" s="128"/>
      <c r="R114" s="128"/>
      <c r="S114" s="128"/>
      <c r="T114" s="128"/>
      <c r="U114" s="128"/>
      <c r="V114" s="128"/>
      <c r="W114" s="187"/>
      <c r="X114" s="187"/>
      <c r="Y114" s="187"/>
      <c r="Z114" s="187"/>
      <c r="AA114" s="187"/>
      <c r="AB114" s="187"/>
      <c r="AC114" s="46"/>
    </row>
    <row r="115" spans="1:29" ht="39.950000000000003" customHeight="1" x14ac:dyDescent="0.45">
      <c r="A115" s="140"/>
      <c r="B115" s="152"/>
      <c r="C115" s="67">
        <v>112</v>
      </c>
      <c r="D115" s="78" t="s">
        <v>120</v>
      </c>
      <c r="E115" s="107" t="s">
        <v>653</v>
      </c>
      <c r="F115" s="51" t="s">
        <v>35</v>
      </c>
      <c r="G115" s="51" t="s">
        <v>40</v>
      </c>
      <c r="H115" s="95">
        <v>2.96</v>
      </c>
      <c r="I115" s="32">
        <v>30</v>
      </c>
      <c r="J115" s="38">
        <f t="shared" si="2"/>
        <v>30</v>
      </c>
      <c r="K115" s="39" t="str">
        <f t="shared" si="3"/>
        <v>OK</v>
      </c>
      <c r="L115" s="128"/>
      <c r="M115" s="128"/>
      <c r="N115" s="128"/>
      <c r="O115" s="128"/>
      <c r="P115" s="128"/>
      <c r="Q115" s="128"/>
      <c r="R115" s="128"/>
      <c r="S115" s="128"/>
      <c r="T115" s="128"/>
      <c r="U115" s="128"/>
      <c r="V115" s="128"/>
      <c r="W115" s="187"/>
      <c r="X115" s="187"/>
      <c r="Y115" s="187"/>
      <c r="Z115" s="187"/>
      <c r="AA115" s="187"/>
      <c r="AB115" s="187"/>
      <c r="AC115" s="46"/>
    </row>
    <row r="116" spans="1:29" ht="39.950000000000003" customHeight="1" x14ac:dyDescent="0.45">
      <c r="A116" s="140"/>
      <c r="B116" s="152"/>
      <c r="C116" s="67">
        <v>113</v>
      </c>
      <c r="D116" s="78" t="s">
        <v>121</v>
      </c>
      <c r="E116" s="107" t="s">
        <v>654</v>
      </c>
      <c r="F116" s="51" t="s">
        <v>35</v>
      </c>
      <c r="G116" s="51" t="s">
        <v>40</v>
      </c>
      <c r="H116" s="95">
        <v>7.3</v>
      </c>
      <c r="I116" s="32">
        <v>20</v>
      </c>
      <c r="J116" s="38">
        <f t="shared" si="2"/>
        <v>20</v>
      </c>
      <c r="K116" s="39" t="str">
        <f t="shared" si="3"/>
        <v>OK</v>
      </c>
      <c r="L116" s="128"/>
      <c r="M116" s="128"/>
      <c r="N116" s="128"/>
      <c r="O116" s="128"/>
      <c r="P116" s="128"/>
      <c r="Q116" s="128"/>
      <c r="R116" s="128"/>
      <c r="S116" s="128"/>
      <c r="T116" s="128"/>
      <c r="U116" s="128"/>
      <c r="V116" s="128"/>
      <c r="W116" s="187"/>
      <c r="X116" s="187"/>
      <c r="Y116" s="187"/>
      <c r="Z116" s="187"/>
      <c r="AA116" s="187"/>
      <c r="AB116" s="187"/>
      <c r="AC116" s="46"/>
    </row>
    <row r="117" spans="1:29" ht="39.950000000000003" customHeight="1" x14ac:dyDescent="0.45">
      <c r="A117" s="140"/>
      <c r="B117" s="152"/>
      <c r="C117" s="67">
        <v>114</v>
      </c>
      <c r="D117" s="78" t="s">
        <v>122</v>
      </c>
      <c r="E117" s="107" t="s">
        <v>655</v>
      </c>
      <c r="F117" s="51" t="s">
        <v>35</v>
      </c>
      <c r="G117" s="51" t="s">
        <v>40</v>
      </c>
      <c r="H117" s="95">
        <v>9</v>
      </c>
      <c r="I117" s="32">
        <v>20</v>
      </c>
      <c r="J117" s="38">
        <f t="shared" si="2"/>
        <v>15</v>
      </c>
      <c r="K117" s="39" t="str">
        <f t="shared" si="3"/>
        <v>OK</v>
      </c>
      <c r="L117" s="128"/>
      <c r="M117" s="128"/>
      <c r="N117" s="128"/>
      <c r="O117" s="128"/>
      <c r="P117" s="128"/>
      <c r="Q117" s="128">
        <v>5</v>
      </c>
      <c r="R117" s="128"/>
      <c r="S117" s="128"/>
      <c r="T117" s="128"/>
      <c r="U117" s="128"/>
      <c r="V117" s="128"/>
      <c r="W117" s="187"/>
      <c r="X117" s="187"/>
      <c r="Y117" s="187"/>
      <c r="Z117" s="187"/>
      <c r="AA117" s="187"/>
      <c r="AB117" s="187"/>
      <c r="AC117" s="46"/>
    </row>
    <row r="118" spans="1:29" ht="39.950000000000003" customHeight="1" x14ac:dyDescent="0.45">
      <c r="A118" s="140"/>
      <c r="B118" s="152"/>
      <c r="C118" s="67">
        <v>115</v>
      </c>
      <c r="D118" s="78" t="s">
        <v>471</v>
      </c>
      <c r="E118" s="107" t="s">
        <v>656</v>
      </c>
      <c r="F118" s="51" t="s">
        <v>35</v>
      </c>
      <c r="G118" s="51" t="s">
        <v>40</v>
      </c>
      <c r="H118" s="95">
        <v>3.14</v>
      </c>
      <c r="I118" s="32">
        <v>15</v>
      </c>
      <c r="J118" s="38">
        <f t="shared" si="2"/>
        <v>10</v>
      </c>
      <c r="K118" s="39" t="str">
        <f t="shared" si="3"/>
        <v>OK</v>
      </c>
      <c r="L118" s="128"/>
      <c r="M118" s="128"/>
      <c r="N118" s="128"/>
      <c r="O118" s="128"/>
      <c r="P118" s="128"/>
      <c r="Q118" s="128">
        <v>5</v>
      </c>
      <c r="R118" s="128"/>
      <c r="S118" s="128"/>
      <c r="T118" s="128"/>
      <c r="U118" s="128"/>
      <c r="V118" s="128"/>
      <c r="W118" s="187"/>
      <c r="X118" s="187"/>
      <c r="Y118" s="187"/>
      <c r="Z118" s="187"/>
      <c r="AA118" s="187"/>
      <c r="AB118" s="187"/>
      <c r="AC118" s="46"/>
    </row>
    <row r="119" spans="1:29" ht="39.950000000000003" customHeight="1" x14ac:dyDescent="0.45">
      <c r="A119" s="140"/>
      <c r="B119" s="152"/>
      <c r="C119" s="67">
        <v>116</v>
      </c>
      <c r="D119" s="78" t="s">
        <v>123</v>
      </c>
      <c r="E119" s="107" t="s">
        <v>657</v>
      </c>
      <c r="F119" s="51" t="s">
        <v>124</v>
      </c>
      <c r="G119" s="51" t="s">
        <v>40</v>
      </c>
      <c r="H119" s="95">
        <v>9</v>
      </c>
      <c r="I119" s="32">
        <v>34</v>
      </c>
      <c r="J119" s="38">
        <f t="shared" si="2"/>
        <v>29</v>
      </c>
      <c r="K119" s="39" t="str">
        <f t="shared" si="3"/>
        <v>OK</v>
      </c>
      <c r="L119" s="128"/>
      <c r="M119" s="128"/>
      <c r="N119" s="128"/>
      <c r="O119" s="128"/>
      <c r="P119" s="128"/>
      <c r="Q119" s="128">
        <v>5</v>
      </c>
      <c r="R119" s="128"/>
      <c r="S119" s="128"/>
      <c r="T119" s="128"/>
      <c r="U119" s="128"/>
      <c r="V119" s="128"/>
      <c r="W119" s="187"/>
      <c r="X119" s="187"/>
      <c r="Y119" s="187"/>
      <c r="Z119" s="187"/>
      <c r="AA119" s="187"/>
      <c r="AB119" s="187"/>
      <c r="AC119" s="46"/>
    </row>
    <row r="120" spans="1:29" ht="39.950000000000003" customHeight="1" x14ac:dyDescent="0.45">
      <c r="A120" s="140"/>
      <c r="B120" s="152"/>
      <c r="C120" s="67">
        <v>117</v>
      </c>
      <c r="D120" s="78" t="s">
        <v>125</v>
      </c>
      <c r="E120" s="107" t="s">
        <v>658</v>
      </c>
      <c r="F120" s="51" t="s">
        <v>35</v>
      </c>
      <c r="G120" s="51" t="s">
        <v>40</v>
      </c>
      <c r="H120" s="95">
        <v>9</v>
      </c>
      <c r="I120" s="32">
        <v>5</v>
      </c>
      <c r="J120" s="38">
        <f t="shared" si="2"/>
        <v>5</v>
      </c>
      <c r="K120" s="39" t="str">
        <f t="shared" si="3"/>
        <v>OK</v>
      </c>
      <c r="L120" s="128"/>
      <c r="M120" s="128"/>
      <c r="N120" s="128"/>
      <c r="O120" s="128"/>
      <c r="P120" s="128"/>
      <c r="Q120" s="128"/>
      <c r="R120" s="128"/>
      <c r="S120" s="128"/>
      <c r="T120" s="128"/>
      <c r="U120" s="128"/>
      <c r="V120" s="128"/>
      <c r="W120" s="187"/>
      <c r="X120" s="187"/>
      <c r="Y120" s="187"/>
      <c r="Z120" s="187"/>
      <c r="AA120" s="187"/>
      <c r="AB120" s="187"/>
      <c r="AC120" s="46"/>
    </row>
    <row r="121" spans="1:29" ht="39.950000000000003" customHeight="1" x14ac:dyDescent="0.45">
      <c r="A121" s="140"/>
      <c r="B121" s="152"/>
      <c r="C121" s="67">
        <v>118</v>
      </c>
      <c r="D121" s="78" t="s">
        <v>126</v>
      </c>
      <c r="E121" s="107" t="s">
        <v>659</v>
      </c>
      <c r="F121" s="51" t="s">
        <v>35</v>
      </c>
      <c r="G121" s="51" t="s">
        <v>40</v>
      </c>
      <c r="H121" s="95">
        <v>55</v>
      </c>
      <c r="I121" s="32"/>
      <c r="J121" s="38">
        <f t="shared" si="2"/>
        <v>0</v>
      </c>
      <c r="K121" s="39" t="str">
        <f t="shared" si="3"/>
        <v>OK</v>
      </c>
      <c r="L121" s="128"/>
      <c r="M121" s="128"/>
      <c r="N121" s="128"/>
      <c r="O121" s="128"/>
      <c r="P121" s="128"/>
      <c r="Q121" s="128"/>
      <c r="R121" s="128"/>
      <c r="S121" s="128"/>
      <c r="T121" s="128"/>
      <c r="U121" s="128"/>
      <c r="V121" s="128"/>
      <c r="W121" s="187"/>
      <c r="X121" s="187"/>
      <c r="Y121" s="187"/>
      <c r="Z121" s="187"/>
      <c r="AA121" s="187"/>
      <c r="AB121" s="187"/>
      <c r="AC121" s="46"/>
    </row>
    <row r="122" spans="1:29" ht="39.950000000000003" customHeight="1" x14ac:dyDescent="0.45">
      <c r="A122" s="140"/>
      <c r="B122" s="152"/>
      <c r="C122" s="67">
        <v>119</v>
      </c>
      <c r="D122" s="78" t="s">
        <v>127</v>
      </c>
      <c r="E122" s="107" t="s">
        <v>658</v>
      </c>
      <c r="F122" s="51" t="s">
        <v>35</v>
      </c>
      <c r="G122" s="51" t="s">
        <v>40</v>
      </c>
      <c r="H122" s="95">
        <v>12.57</v>
      </c>
      <c r="I122" s="32">
        <v>5</v>
      </c>
      <c r="J122" s="38">
        <f t="shared" si="2"/>
        <v>5</v>
      </c>
      <c r="K122" s="39" t="str">
        <f t="shared" si="3"/>
        <v>OK</v>
      </c>
      <c r="L122" s="128"/>
      <c r="M122" s="128"/>
      <c r="N122" s="128"/>
      <c r="O122" s="128"/>
      <c r="P122" s="128"/>
      <c r="Q122" s="128"/>
      <c r="R122" s="128"/>
      <c r="S122" s="128"/>
      <c r="T122" s="128"/>
      <c r="U122" s="128"/>
      <c r="V122" s="128"/>
      <c r="W122" s="187"/>
      <c r="X122" s="187"/>
      <c r="Y122" s="187"/>
      <c r="Z122" s="187"/>
      <c r="AA122" s="187"/>
      <c r="AB122" s="187"/>
      <c r="AC122" s="46"/>
    </row>
    <row r="123" spans="1:29" ht="39.950000000000003" customHeight="1" x14ac:dyDescent="0.45">
      <c r="A123" s="140"/>
      <c r="B123" s="152"/>
      <c r="C123" s="67">
        <v>120</v>
      </c>
      <c r="D123" s="78" t="s">
        <v>427</v>
      </c>
      <c r="E123" s="107" t="s">
        <v>660</v>
      </c>
      <c r="F123" s="51" t="s">
        <v>428</v>
      </c>
      <c r="G123" s="51" t="s">
        <v>40</v>
      </c>
      <c r="H123" s="95">
        <v>4.34</v>
      </c>
      <c r="I123" s="32"/>
      <c r="J123" s="38">
        <f t="shared" si="2"/>
        <v>0</v>
      </c>
      <c r="K123" s="39" t="str">
        <f t="shared" si="3"/>
        <v>OK</v>
      </c>
      <c r="L123" s="128"/>
      <c r="M123" s="128"/>
      <c r="N123" s="128"/>
      <c r="O123" s="128"/>
      <c r="P123" s="128"/>
      <c r="Q123" s="128"/>
      <c r="R123" s="128"/>
      <c r="S123" s="128"/>
      <c r="T123" s="128"/>
      <c r="U123" s="128"/>
      <c r="V123" s="128"/>
      <c r="W123" s="187"/>
      <c r="X123" s="187"/>
      <c r="Y123" s="187"/>
      <c r="Z123" s="187"/>
      <c r="AA123" s="187"/>
      <c r="AB123" s="187"/>
      <c r="AC123" s="46"/>
    </row>
    <row r="124" spans="1:29" ht="39.950000000000003" customHeight="1" x14ac:dyDescent="0.45">
      <c r="A124" s="140"/>
      <c r="B124" s="152"/>
      <c r="C124" s="67">
        <v>121</v>
      </c>
      <c r="D124" s="78" t="s">
        <v>128</v>
      </c>
      <c r="E124" s="107" t="s">
        <v>661</v>
      </c>
      <c r="F124" s="51" t="s">
        <v>115</v>
      </c>
      <c r="G124" s="51" t="s">
        <v>40</v>
      </c>
      <c r="H124" s="95">
        <v>50</v>
      </c>
      <c r="I124" s="32">
        <v>14</v>
      </c>
      <c r="J124" s="38">
        <f t="shared" si="2"/>
        <v>14</v>
      </c>
      <c r="K124" s="39" t="str">
        <f t="shared" si="3"/>
        <v>OK</v>
      </c>
      <c r="L124" s="128"/>
      <c r="M124" s="128"/>
      <c r="N124" s="128"/>
      <c r="O124" s="128"/>
      <c r="P124" s="128"/>
      <c r="Q124" s="128"/>
      <c r="R124" s="128"/>
      <c r="S124" s="128"/>
      <c r="T124" s="128"/>
      <c r="U124" s="128"/>
      <c r="V124" s="128"/>
      <c r="W124" s="187"/>
      <c r="X124" s="187"/>
      <c r="Y124" s="187"/>
      <c r="Z124" s="187"/>
      <c r="AA124" s="187"/>
      <c r="AB124" s="187"/>
      <c r="AC124" s="46"/>
    </row>
    <row r="125" spans="1:29" ht="39.950000000000003" customHeight="1" x14ac:dyDescent="0.45">
      <c r="A125" s="140"/>
      <c r="B125" s="152"/>
      <c r="C125" s="67">
        <v>122</v>
      </c>
      <c r="D125" s="78" t="s">
        <v>662</v>
      </c>
      <c r="E125" s="107" t="s">
        <v>663</v>
      </c>
      <c r="F125" s="51" t="s">
        <v>129</v>
      </c>
      <c r="G125" s="51" t="s">
        <v>40</v>
      </c>
      <c r="H125" s="95">
        <v>150</v>
      </c>
      <c r="I125" s="32">
        <v>4</v>
      </c>
      <c r="J125" s="38">
        <f t="shared" si="2"/>
        <v>4</v>
      </c>
      <c r="K125" s="39" t="str">
        <f t="shared" si="3"/>
        <v>OK</v>
      </c>
      <c r="L125" s="128"/>
      <c r="M125" s="128"/>
      <c r="N125" s="128"/>
      <c r="O125" s="128"/>
      <c r="P125" s="128"/>
      <c r="Q125" s="128"/>
      <c r="R125" s="128"/>
      <c r="S125" s="128"/>
      <c r="T125" s="128"/>
      <c r="U125" s="128"/>
      <c r="V125" s="128"/>
      <c r="W125" s="187"/>
      <c r="X125" s="187"/>
      <c r="Y125" s="187"/>
      <c r="Z125" s="187"/>
      <c r="AA125" s="187"/>
      <c r="AB125" s="187"/>
      <c r="AC125" s="46"/>
    </row>
    <row r="126" spans="1:29" ht="39.950000000000003" customHeight="1" x14ac:dyDescent="0.45">
      <c r="A126" s="140"/>
      <c r="B126" s="152"/>
      <c r="C126" s="67">
        <v>123</v>
      </c>
      <c r="D126" s="78" t="s">
        <v>664</v>
      </c>
      <c r="E126" s="107" t="s">
        <v>665</v>
      </c>
      <c r="F126" s="51" t="s">
        <v>129</v>
      </c>
      <c r="G126" s="51" t="s">
        <v>40</v>
      </c>
      <c r="H126" s="95">
        <v>50</v>
      </c>
      <c r="I126" s="32">
        <v>20</v>
      </c>
      <c r="J126" s="38">
        <f t="shared" si="2"/>
        <v>20</v>
      </c>
      <c r="K126" s="39" t="str">
        <f t="shared" si="3"/>
        <v>OK</v>
      </c>
      <c r="L126" s="128"/>
      <c r="M126" s="128"/>
      <c r="N126" s="128"/>
      <c r="O126" s="128"/>
      <c r="P126" s="128"/>
      <c r="Q126" s="128"/>
      <c r="R126" s="128"/>
      <c r="S126" s="128"/>
      <c r="T126" s="128"/>
      <c r="U126" s="128"/>
      <c r="V126" s="128"/>
      <c r="W126" s="187"/>
      <c r="X126" s="187"/>
      <c r="Y126" s="187"/>
      <c r="Z126" s="187"/>
      <c r="AA126" s="187"/>
      <c r="AB126" s="187"/>
      <c r="AC126" s="46"/>
    </row>
    <row r="127" spans="1:29" ht="39.950000000000003" customHeight="1" x14ac:dyDescent="0.45">
      <c r="A127" s="140"/>
      <c r="B127" s="152"/>
      <c r="C127" s="67">
        <v>124</v>
      </c>
      <c r="D127" s="78" t="s">
        <v>666</v>
      </c>
      <c r="E127" s="107" t="s">
        <v>667</v>
      </c>
      <c r="F127" s="51" t="s">
        <v>129</v>
      </c>
      <c r="G127" s="51" t="s">
        <v>40</v>
      </c>
      <c r="H127" s="95">
        <v>150</v>
      </c>
      <c r="I127" s="32">
        <v>20</v>
      </c>
      <c r="J127" s="38">
        <f t="shared" si="2"/>
        <v>0</v>
      </c>
      <c r="K127" s="39" t="str">
        <f t="shared" si="3"/>
        <v>OK</v>
      </c>
      <c r="L127" s="128"/>
      <c r="M127" s="128"/>
      <c r="N127" s="128">
        <v>20</v>
      </c>
      <c r="O127" s="128"/>
      <c r="P127" s="128"/>
      <c r="Q127" s="128"/>
      <c r="R127" s="128"/>
      <c r="S127" s="128"/>
      <c r="T127" s="128"/>
      <c r="U127" s="128"/>
      <c r="V127" s="128"/>
      <c r="W127" s="187"/>
      <c r="X127" s="187"/>
      <c r="Y127" s="187"/>
      <c r="Z127" s="187"/>
      <c r="AA127" s="187"/>
      <c r="AB127" s="187"/>
      <c r="AC127" s="46"/>
    </row>
    <row r="128" spans="1:29" ht="39.950000000000003" customHeight="1" x14ac:dyDescent="0.45">
      <c r="A128" s="140"/>
      <c r="B128" s="152"/>
      <c r="C128" s="67">
        <v>125</v>
      </c>
      <c r="D128" s="78" t="s">
        <v>130</v>
      </c>
      <c r="E128" s="107" t="s">
        <v>668</v>
      </c>
      <c r="F128" s="51" t="s">
        <v>131</v>
      </c>
      <c r="G128" s="51" t="s">
        <v>40</v>
      </c>
      <c r="H128" s="95">
        <v>36.68</v>
      </c>
      <c r="I128" s="32"/>
      <c r="J128" s="38">
        <f t="shared" si="2"/>
        <v>0</v>
      </c>
      <c r="K128" s="39" t="str">
        <f t="shared" si="3"/>
        <v>OK</v>
      </c>
      <c r="L128" s="128"/>
      <c r="M128" s="128"/>
      <c r="N128" s="128"/>
      <c r="O128" s="128"/>
      <c r="P128" s="128"/>
      <c r="Q128" s="128"/>
      <c r="R128" s="128"/>
      <c r="S128" s="128"/>
      <c r="T128" s="128"/>
      <c r="U128" s="128"/>
      <c r="V128" s="128"/>
      <c r="W128" s="187"/>
      <c r="X128" s="187"/>
      <c r="Y128" s="187"/>
      <c r="Z128" s="187"/>
      <c r="AA128" s="187"/>
      <c r="AB128" s="187"/>
      <c r="AC128" s="46"/>
    </row>
    <row r="129" spans="1:29" ht="39.950000000000003" customHeight="1" x14ac:dyDescent="0.45">
      <c r="A129" s="140"/>
      <c r="B129" s="152"/>
      <c r="C129" s="67">
        <v>126</v>
      </c>
      <c r="D129" s="78" t="s">
        <v>669</v>
      </c>
      <c r="E129" s="107" t="s">
        <v>646</v>
      </c>
      <c r="F129" s="51" t="s">
        <v>129</v>
      </c>
      <c r="G129" s="51" t="s">
        <v>40</v>
      </c>
      <c r="H129" s="95">
        <v>152</v>
      </c>
      <c r="I129" s="32">
        <v>10</v>
      </c>
      <c r="J129" s="38">
        <f t="shared" si="2"/>
        <v>10</v>
      </c>
      <c r="K129" s="39" t="str">
        <f t="shared" si="3"/>
        <v>OK</v>
      </c>
      <c r="L129" s="128"/>
      <c r="M129" s="128"/>
      <c r="N129" s="128"/>
      <c r="O129" s="128"/>
      <c r="P129" s="128"/>
      <c r="Q129" s="128"/>
      <c r="R129" s="128"/>
      <c r="S129" s="128"/>
      <c r="T129" s="128"/>
      <c r="U129" s="128"/>
      <c r="V129" s="128"/>
      <c r="W129" s="187"/>
      <c r="X129" s="187"/>
      <c r="Y129" s="187"/>
      <c r="Z129" s="187"/>
      <c r="AA129" s="187"/>
      <c r="AB129" s="187"/>
      <c r="AC129" s="46"/>
    </row>
    <row r="130" spans="1:29" ht="39.950000000000003" customHeight="1" x14ac:dyDescent="0.45">
      <c r="A130" s="140"/>
      <c r="B130" s="152"/>
      <c r="C130" s="67">
        <v>127</v>
      </c>
      <c r="D130" s="78" t="s">
        <v>670</v>
      </c>
      <c r="E130" s="107" t="s">
        <v>665</v>
      </c>
      <c r="F130" s="51" t="s">
        <v>115</v>
      </c>
      <c r="G130" s="51" t="s">
        <v>40</v>
      </c>
      <c r="H130" s="95">
        <v>55</v>
      </c>
      <c r="I130" s="32">
        <v>10</v>
      </c>
      <c r="J130" s="38">
        <f t="shared" si="2"/>
        <v>10</v>
      </c>
      <c r="K130" s="39" t="str">
        <f t="shared" si="3"/>
        <v>OK</v>
      </c>
      <c r="L130" s="128"/>
      <c r="M130" s="128"/>
      <c r="N130" s="128"/>
      <c r="O130" s="128"/>
      <c r="P130" s="128"/>
      <c r="Q130" s="128"/>
      <c r="R130" s="128"/>
      <c r="S130" s="128"/>
      <c r="T130" s="128"/>
      <c r="U130" s="128"/>
      <c r="V130" s="128"/>
      <c r="W130" s="187"/>
      <c r="X130" s="187"/>
      <c r="Y130" s="187"/>
      <c r="Z130" s="187"/>
      <c r="AA130" s="187"/>
      <c r="AB130" s="187"/>
      <c r="AC130" s="46"/>
    </row>
    <row r="131" spans="1:29" ht="39.950000000000003" customHeight="1" x14ac:dyDescent="0.45">
      <c r="A131" s="140"/>
      <c r="B131" s="152"/>
      <c r="C131" s="67">
        <v>128</v>
      </c>
      <c r="D131" s="78" t="s">
        <v>671</v>
      </c>
      <c r="E131" s="107" t="s">
        <v>672</v>
      </c>
      <c r="F131" s="51" t="s">
        <v>115</v>
      </c>
      <c r="G131" s="51" t="s">
        <v>40</v>
      </c>
      <c r="H131" s="95">
        <v>58.57</v>
      </c>
      <c r="I131" s="32">
        <v>6</v>
      </c>
      <c r="J131" s="38">
        <f t="shared" si="2"/>
        <v>0</v>
      </c>
      <c r="K131" s="39" t="str">
        <f t="shared" si="3"/>
        <v>OK</v>
      </c>
      <c r="L131" s="128"/>
      <c r="M131" s="128"/>
      <c r="N131" s="128"/>
      <c r="O131" s="128"/>
      <c r="P131" s="128"/>
      <c r="Q131" s="128"/>
      <c r="R131" s="128"/>
      <c r="S131" s="128"/>
      <c r="T131" s="128"/>
      <c r="U131" s="128"/>
      <c r="V131" s="128"/>
      <c r="W131" s="187"/>
      <c r="X131" s="187"/>
      <c r="Y131" s="187"/>
      <c r="Z131" s="187"/>
      <c r="AA131" s="187"/>
      <c r="AB131" s="192">
        <v>6</v>
      </c>
      <c r="AC131" s="46"/>
    </row>
    <row r="132" spans="1:29" ht="39.950000000000003" customHeight="1" x14ac:dyDescent="0.45">
      <c r="A132" s="140"/>
      <c r="B132" s="152"/>
      <c r="C132" s="67">
        <v>129</v>
      </c>
      <c r="D132" s="78" t="s">
        <v>673</v>
      </c>
      <c r="E132" s="107" t="s">
        <v>674</v>
      </c>
      <c r="F132" s="51" t="s">
        <v>35</v>
      </c>
      <c r="G132" s="51" t="s">
        <v>40</v>
      </c>
      <c r="H132" s="95">
        <v>16.21</v>
      </c>
      <c r="I132" s="32"/>
      <c r="J132" s="38">
        <f t="shared" si="2"/>
        <v>0</v>
      </c>
      <c r="K132" s="39" t="str">
        <f t="shared" si="3"/>
        <v>OK</v>
      </c>
      <c r="L132" s="128"/>
      <c r="M132" s="128"/>
      <c r="N132" s="128"/>
      <c r="O132" s="128"/>
      <c r="P132" s="128"/>
      <c r="Q132" s="128"/>
      <c r="R132" s="128"/>
      <c r="S132" s="128"/>
      <c r="T132" s="128"/>
      <c r="U132" s="128"/>
      <c r="V132" s="128"/>
      <c r="W132" s="187"/>
      <c r="X132" s="187"/>
      <c r="Y132" s="187"/>
      <c r="Z132" s="187"/>
      <c r="AA132" s="187"/>
      <c r="AB132" s="187"/>
      <c r="AC132" s="46"/>
    </row>
    <row r="133" spans="1:29" ht="39.950000000000003" customHeight="1" x14ac:dyDescent="0.45">
      <c r="A133" s="140"/>
      <c r="B133" s="152"/>
      <c r="C133" s="67">
        <v>130</v>
      </c>
      <c r="D133" s="78" t="s">
        <v>675</v>
      </c>
      <c r="E133" s="107" t="s">
        <v>674</v>
      </c>
      <c r="F133" s="51" t="s">
        <v>35</v>
      </c>
      <c r="G133" s="51" t="s">
        <v>40</v>
      </c>
      <c r="H133" s="95">
        <v>23.92</v>
      </c>
      <c r="I133" s="32"/>
      <c r="J133" s="38">
        <f t="shared" ref="J133:J196" si="4">I133-(SUM(L133:AC133))</f>
        <v>0</v>
      </c>
      <c r="K133" s="39" t="str">
        <f t="shared" ref="K133:K196" si="5">IF(J133&lt;0,"ATENÇÃO","OK")</f>
        <v>OK</v>
      </c>
      <c r="L133" s="128"/>
      <c r="M133" s="128"/>
      <c r="N133" s="128"/>
      <c r="O133" s="128"/>
      <c r="P133" s="128"/>
      <c r="Q133" s="128"/>
      <c r="R133" s="128"/>
      <c r="S133" s="128"/>
      <c r="T133" s="128"/>
      <c r="U133" s="128"/>
      <c r="V133" s="128"/>
      <c r="W133" s="187"/>
      <c r="X133" s="187"/>
      <c r="Y133" s="187"/>
      <c r="Z133" s="187"/>
      <c r="AA133" s="187"/>
      <c r="AB133" s="187"/>
      <c r="AC133" s="46"/>
    </row>
    <row r="134" spans="1:29" ht="39.950000000000003" customHeight="1" x14ac:dyDescent="0.45">
      <c r="A134" s="140"/>
      <c r="B134" s="152"/>
      <c r="C134" s="67">
        <v>131</v>
      </c>
      <c r="D134" s="78" t="s">
        <v>432</v>
      </c>
      <c r="E134" s="107" t="s">
        <v>676</v>
      </c>
      <c r="F134" s="51" t="s">
        <v>431</v>
      </c>
      <c r="G134" s="51" t="s">
        <v>40</v>
      </c>
      <c r="H134" s="95">
        <v>62.95</v>
      </c>
      <c r="I134" s="32"/>
      <c r="J134" s="38">
        <f t="shared" si="4"/>
        <v>0</v>
      </c>
      <c r="K134" s="39" t="str">
        <f t="shared" si="5"/>
        <v>OK</v>
      </c>
      <c r="L134" s="128"/>
      <c r="M134" s="128"/>
      <c r="N134" s="128"/>
      <c r="O134" s="128"/>
      <c r="P134" s="128"/>
      <c r="Q134" s="128"/>
      <c r="R134" s="128"/>
      <c r="S134" s="128"/>
      <c r="T134" s="128"/>
      <c r="U134" s="128"/>
      <c r="V134" s="128"/>
      <c r="W134" s="187"/>
      <c r="X134" s="187"/>
      <c r="Y134" s="187"/>
      <c r="Z134" s="187"/>
      <c r="AA134" s="187"/>
      <c r="AB134" s="187"/>
      <c r="AC134" s="46"/>
    </row>
    <row r="135" spans="1:29" ht="39.950000000000003" customHeight="1" x14ac:dyDescent="0.45">
      <c r="A135" s="140"/>
      <c r="B135" s="152"/>
      <c r="C135" s="67">
        <v>132</v>
      </c>
      <c r="D135" s="78" t="s">
        <v>433</v>
      </c>
      <c r="E135" s="107" t="s">
        <v>677</v>
      </c>
      <c r="F135" s="51" t="s">
        <v>228</v>
      </c>
      <c r="G135" s="51" t="s">
        <v>40</v>
      </c>
      <c r="H135" s="95">
        <v>4.4400000000000004</v>
      </c>
      <c r="I135" s="32">
        <v>14</v>
      </c>
      <c r="J135" s="38">
        <f t="shared" si="4"/>
        <v>14</v>
      </c>
      <c r="K135" s="39" t="str">
        <f t="shared" si="5"/>
        <v>OK</v>
      </c>
      <c r="L135" s="128"/>
      <c r="M135" s="128"/>
      <c r="N135" s="128"/>
      <c r="O135" s="128"/>
      <c r="P135" s="128"/>
      <c r="Q135" s="128"/>
      <c r="R135" s="128"/>
      <c r="S135" s="128"/>
      <c r="T135" s="128"/>
      <c r="U135" s="128"/>
      <c r="V135" s="128"/>
      <c r="W135" s="187"/>
      <c r="X135" s="187"/>
      <c r="Y135" s="187"/>
      <c r="Z135" s="187"/>
      <c r="AA135" s="187"/>
      <c r="AB135" s="187"/>
      <c r="AC135" s="46"/>
    </row>
    <row r="136" spans="1:29" ht="39.950000000000003" customHeight="1" x14ac:dyDescent="0.45">
      <c r="A136" s="140"/>
      <c r="B136" s="152"/>
      <c r="C136" s="67">
        <v>133</v>
      </c>
      <c r="D136" s="78" t="s">
        <v>132</v>
      </c>
      <c r="E136" s="107" t="s">
        <v>678</v>
      </c>
      <c r="F136" s="51" t="s">
        <v>35</v>
      </c>
      <c r="G136" s="51" t="s">
        <v>40</v>
      </c>
      <c r="H136" s="95">
        <v>15.58</v>
      </c>
      <c r="I136" s="32"/>
      <c r="J136" s="38">
        <f t="shared" si="4"/>
        <v>0</v>
      </c>
      <c r="K136" s="39" t="str">
        <f t="shared" si="5"/>
        <v>OK</v>
      </c>
      <c r="L136" s="128"/>
      <c r="M136" s="128"/>
      <c r="N136" s="128"/>
      <c r="O136" s="128"/>
      <c r="P136" s="128"/>
      <c r="Q136" s="128"/>
      <c r="R136" s="128"/>
      <c r="S136" s="128"/>
      <c r="T136" s="128"/>
      <c r="U136" s="128"/>
      <c r="V136" s="128"/>
      <c r="W136" s="187"/>
      <c r="X136" s="187"/>
      <c r="Y136" s="187"/>
      <c r="Z136" s="187"/>
      <c r="AA136" s="187"/>
      <c r="AB136" s="187"/>
      <c r="AC136" s="46"/>
    </row>
    <row r="137" spans="1:29" ht="39.950000000000003" customHeight="1" x14ac:dyDescent="0.45">
      <c r="A137" s="140"/>
      <c r="B137" s="152"/>
      <c r="C137" s="67">
        <v>134</v>
      </c>
      <c r="D137" s="78" t="s">
        <v>133</v>
      </c>
      <c r="E137" s="107" t="s">
        <v>679</v>
      </c>
      <c r="F137" s="51" t="s">
        <v>35</v>
      </c>
      <c r="G137" s="51" t="s">
        <v>40</v>
      </c>
      <c r="H137" s="95">
        <v>1.4</v>
      </c>
      <c r="I137" s="32">
        <v>4</v>
      </c>
      <c r="J137" s="38">
        <f t="shared" si="4"/>
        <v>4</v>
      </c>
      <c r="K137" s="39" t="str">
        <f t="shared" si="5"/>
        <v>OK</v>
      </c>
      <c r="L137" s="128"/>
      <c r="M137" s="128"/>
      <c r="N137" s="128"/>
      <c r="O137" s="128"/>
      <c r="P137" s="128"/>
      <c r="Q137" s="128"/>
      <c r="R137" s="128"/>
      <c r="S137" s="128"/>
      <c r="T137" s="128"/>
      <c r="U137" s="128"/>
      <c r="V137" s="128"/>
      <c r="W137" s="187"/>
      <c r="X137" s="187"/>
      <c r="Y137" s="187"/>
      <c r="Z137" s="187"/>
      <c r="AA137" s="187"/>
      <c r="AB137" s="187"/>
      <c r="AC137" s="46"/>
    </row>
    <row r="138" spans="1:29" ht="39.950000000000003" customHeight="1" x14ac:dyDescent="0.45">
      <c r="A138" s="140"/>
      <c r="B138" s="152"/>
      <c r="C138" s="67">
        <v>135</v>
      </c>
      <c r="D138" s="78" t="s">
        <v>680</v>
      </c>
      <c r="E138" s="107" t="s">
        <v>681</v>
      </c>
      <c r="F138" s="51" t="s">
        <v>35</v>
      </c>
      <c r="G138" s="51" t="s">
        <v>40</v>
      </c>
      <c r="H138" s="95">
        <v>1.91</v>
      </c>
      <c r="I138" s="32">
        <v>4</v>
      </c>
      <c r="J138" s="38">
        <f t="shared" si="4"/>
        <v>4</v>
      </c>
      <c r="K138" s="39" t="str">
        <f t="shared" si="5"/>
        <v>OK</v>
      </c>
      <c r="L138" s="128"/>
      <c r="M138" s="128"/>
      <c r="N138" s="128"/>
      <c r="O138" s="128"/>
      <c r="P138" s="128"/>
      <c r="Q138" s="128"/>
      <c r="R138" s="128"/>
      <c r="S138" s="128"/>
      <c r="T138" s="128"/>
      <c r="U138" s="128"/>
      <c r="V138" s="128"/>
      <c r="W138" s="187"/>
      <c r="X138" s="187"/>
      <c r="Y138" s="187"/>
      <c r="Z138" s="187"/>
      <c r="AA138" s="187"/>
      <c r="AB138" s="187"/>
      <c r="AC138" s="46"/>
    </row>
    <row r="139" spans="1:29" ht="39.950000000000003" customHeight="1" x14ac:dyDescent="0.45">
      <c r="A139" s="140"/>
      <c r="B139" s="152"/>
      <c r="C139" s="67">
        <v>136</v>
      </c>
      <c r="D139" s="78" t="s">
        <v>134</v>
      </c>
      <c r="E139" s="107" t="s">
        <v>682</v>
      </c>
      <c r="F139" s="51" t="s">
        <v>35</v>
      </c>
      <c r="G139" s="51" t="s">
        <v>40</v>
      </c>
      <c r="H139" s="95">
        <v>5.46</v>
      </c>
      <c r="I139" s="32">
        <v>4</v>
      </c>
      <c r="J139" s="38">
        <f t="shared" si="4"/>
        <v>4</v>
      </c>
      <c r="K139" s="39" t="str">
        <f t="shared" si="5"/>
        <v>OK</v>
      </c>
      <c r="L139" s="128"/>
      <c r="M139" s="128"/>
      <c r="N139" s="128"/>
      <c r="O139" s="128"/>
      <c r="P139" s="128"/>
      <c r="Q139" s="128"/>
      <c r="R139" s="128"/>
      <c r="S139" s="128"/>
      <c r="T139" s="128"/>
      <c r="U139" s="128"/>
      <c r="V139" s="128"/>
      <c r="W139" s="187"/>
      <c r="X139" s="187"/>
      <c r="Y139" s="187"/>
      <c r="Z139" s="187"/>
      <c r="AA139" s="187"/>
      <c r="AB139" s="187"/>
      <c r="AC139" s="46"/>
    </row>
    <row r="140" spans="1:29" ht="39.950000000000003" customHeight="1" x14ac:dyDescent="0.45">
      <c r="A140" s="140"/>
      <c r="B140" s="152"/>
      <c r="C140" s="67">
        <v>137</v>
      </c>
      <c r="D140" s="78" t="s">
        <v>135</v>
      </c>
      <c r="E140" s="107" t="s">
        <v>658</v>
      </c>
      <c r="F140" s="51" t="s">
        <v>131</v>
      </c>
      <c r="G140" s="51" t="s">
        <v>40</v>
      </c>
      <c r="H140" s="95">
        <v>24.21</v>
      </c>
      <c r="I140" s="32">
        <v>5</v>
      </c>
      <c r="J140" s="38">
        <f t="shared" si="4"/>
        <v>0</v>
      </c>
      <c r="K140" s="39" t="str">
        <f t="shared" si="5"/>
        <v>OK</v>
      </c>
      <c r="L140" s="128"/>
      <c r="M140" s="128"/>
      <c r="N140" s="128"/>
      <c r="O140" s="128"/>
      <c r="P140" s="128"/>
      <c r="Q140" s="128"/>
      <c r="R140" s="128"/>
      <c r="S140" s="128"/>
      <c r="T140" s="128"/>
      <c r="U140" s="128"/>
      <c r="V140" s="128"/>
      <c r="W140" s="187"/>
      <c r="X140" s="187"/>
      <c r="Y140" s="187"/>
      <c r="Z140" s="187"/>
      <c r="AA140" s="187"/>
      <c r="AB140" s="192">
        <v>5</v>
      </c>
      <c r="AC140" s="46"/>
    </row>
    <row r="141" spans="1:29" ht="39.950000000000003" customHeight="1" x14ac:dyDescent="0.45">
      <c r="A141" s="140"/>
      <c r="B141" s="152"/>
      <c r="C141" s="68">
        <v>138</v>
      </c>
      <c r="D141" s="79" t="s">
        <v>683</v>
      </c>
      <c r="E141" s="109" t="s">
        <v>684</v>
      </c>
      <c r="F141" s="42" t="s">
        <v>115</v>
      </c>
      <c r="G141" s="52" t="s">
        <v>40</v>
      </c>
      <c r="H141" s="96">
        <v>1137.08</v>
      </c>
      <c r="I141" s="32"/>
      <c r="J141" s="38">
        <f t="shared" si="4"/>
        <v>0</v>
      </c>
      <c r="K141" s="39" t="str">
        <f t="shared" si="5"/>
        <v>OK</v>
      </c>
      <c r="L141" s="128"/>
      <c r="M141" s="128"/>
      <c r="N141" s="128"/>
      <c r="O141" s="128"/>
      <c r="P141" s="128"/>
      <c r="Q141" s="128"/>
      <c r="R141" s="128"/>
      <c r="S141" s="128"/>
      <c r="T141" s="128"/>
      <c r="U141" s="128"/>
      <c r="V141" s="128"/>
      <c r="W141" s="187"/>
      <c r="X141" s="187"/>
      <c r="Y141" s="187"/>
      <c r="Z141" s="187"/>
      <c r="AA141" s="187"/>
      <c r="AB141" s="187"/>
      <c r="AC141" s="46"/>
    </row>
    <row r="142" spans="1:29" ht="39.950000000000003" customHeight="1" x14ac:dyDescent="0.45">
      <c r="A142" s="140"/>
      <c r="B142" s="152"/>
      <c r="C142" s="67">
        <v>139</v>
      </c>
      <c r="D142" s="78" t="s">
        <v>685</v>
      </c>
      <c r="E142" s="110" t="s">
        <v>665</v>
      </c>
      <c r="F142" s="52" t="s">
        <v>115</v>
      </c>
      <c r="G142" s="52" t="s">
        <v>40</v>
      </c>
      <c r="H142" s="96">
        <v>86.68</v>
      </c>
      <c r="I142" s="32"/>
      <c r="J142" s="38">
        <f t="shared" si="4"/>
        <v>0</v>
      </c>
      <c r="K142" s="39" t="str">
        <f t="shared" si="5"/>
        <v>OK</v>
      </c>
      <c r="L142" s="128"/>
      <c r="M142" s="128"/>
      <c r="N142" s="128"/>
      <c r="O142" s="128"/>
      <c r="P142" s="128"/>
      <c r="Q142" s="128"/>
      <c r="R142" s="128"/>
      <c r="S142" s="128"/>
      <c r="T142" s="128"/>
      <c r="U142" s="128"/>
      <c r="V142" s="128"/>
      <c r="W142" s="187"/>
      <c r="X142" s="187"/>
      <c r="Y142" s="187"/>
      <c r="Z142" s="187"/>
      <c r="AA142" s="187"/>
      <c r="AB142" s="187"/>
      <c r="AC142" s="46"/>
    </row>
    <row r="143" spans="1:29" ht="39.950000000000003" customHeight="1" x14ac:dyDescent="0.45">
      <c r="A143" s="140"/>
      <c r="B143" s="152"/>
      <c r="C143" s="67">
        <v>140</v>
      </c>
      <c r="D143" s="78" t="s">
        <v>686</v>
      </c>
      <c r="E143" s="110" t="s">
        <v>687</v>
      </c>
      <c r="F143" s="52" t="s">
        <v>129</v>
      </c>
      <c r="G143" s="52" t="s">
        <v>40</v>
      </c>
      <c r="H143" s="96">
        <v>222.92</v>
      </c>
      <c r="I143" s="32">
        <f>1</f>
        <v>1</v>
      </c>
      <c r="J143" s="38">
        <f t="shared" si="4"/>
        <v>0</v>
      </c>
      <c r="K143" s="39" t="str">
        <f t="shared" si="5"/>
        <v>OK</v>
      </c>
      <c r="L143" s="128"/>
      <c r="M143" s="128"/>
      <c r="N143" s="128"/>
      <c r="O143" s="128"/>
      <c r="P143" s="128"/>
      <c r="Q143" s="128">
        <v>1</v>
      </c>
      <c r="R143" s="128"/>
      <c r="S143" s="128"/>
      <c r="T143" s="128"/>
      <c r="U143" s="128"/>
      <c r="V143" s="128"/>
      <c r="W143" s="187"/>
      <c r="X143" s="187"/>
      <c r="Y143" s="187"/>
      <c r="Z143" s="187"/>
      <c r="AA143" s="187"/>
      <c r="AB143" s="187"/>
      <c r="AC143" s="46"/>
    </row>
    <row r="144" spans="1:29" ht="39.950000000000003" customHeight="1" x14ac:dyDescent="0.45">
      <c r="A144" s="140"/>
      <c r="B144" s="152"/>
      <c r="C144" s="67">
        <v>141</v>
      </c>
      <c r="D144" s="78" t="s">
        <v>688</v>
      </c>
      <c r="E144" s="110" t="s">
        <v>689</v>
      </c>
      <c r="F144" s="52" t="s">
        <v>131</v>
      </c>
      <c r="G144" s="52" t="s">
        <v>40</v>
      </c>
      <c r="H144" s="96">
        <v>74.92</v>
      </c>
      <c r="I144" s="32"/>
      <c r="J144" s="38">
        <f t="shared" si="4"/>
        <v>0</v>
      </c>
      <c r="K144" s="39" t="str">
        <f t="shared" si="5"/>
        <v>OK</v>
      </c>
      <c r="L144" s="128"/>
      <c r="M144" s="128"/>
      <c r="N144" s="128"/>
      <c r="O144" s="128"/>
      <c r="P144" s="128"/>
      <c r="Q144" s="128"/>
      <c r="R144" s="128"/>
      <c r="S144" s="128"/>
      <c r="T144" s="128"/>
      <c r="U144" s="128"/>
      <c r="V144" s="128"/>
      <c r="W144" s="187"/>
      <c r="X144" s="187"/>
      <c r="Y144" s="187"/>
      <c r="Z144" s="187"/>
      <c r="AA144" s="187"/>
      <c r="AB144" s="187"/>
      <c r="AC144" s="46"/>
    </row>
    <row r="145" spans="1:29" ht="39.950000000000003" customHeight="1" x14ac:dyDescent="0.45">
      <c r="A145" s="140"/>
      <c r="B145" s="152"/>
      <c r="C145" s="67">
        <v>142</v>
      </c>
      <c r="D145" s="78" t="s">
        <v>690</v>
      </c>
      <c r="E145" s="107" t="s">
        <v>691</v>
      </c>
      <c r="F145" s="52" t="s">
        <v>115</v>
      </c>
      <c r="G145" s="52" t="s">
        <v>40</v>
      </c>
      <c r="H145" s="96">
        <v>50.67</v>
      </c>
      <c r="I145" s="32"/>
      <c r="J145" s="38">
        <f t="shared" si="4"/>
        <v>0</v>
      </c>
      <c r="K145" s="39" t="str">
        <f t="shared" si="5"/>
        <v>OK</v>
      </c>
      <c r="L145" s="128"/>
      <c r="M145" s="128"/>
      <c r="N145" s="128"/>
      <c r="O145" s="128"/>
      <c r="P145" s="128"/>
      <c r="Q145" s="128"/>
      <c r="R145" s="128"/>
      <c r="S145" s="128"/>
      <c r="T145" s="128"/>
      <c r="U145" s="128"/>
      <c r="V145" s="128"/>
      <c r="W145" s="187"/>
      <c r="X145" s="187"/>
      <c r="Y145" s="187"/>
      <c r="Z145" s="187"/>
      <c r="AA145" s="187"/>
      <c r="AB145" s="187"/>
      <c r="AC145" s="46"/>
    </row>
    <row r="146" spans="1:29" ht="39.950000000000003" customHeight="1" x14ac:dyDescent="0.45">
      <c r="A146" s="140"/>
      <c r="B146" s="152"/>
      <c r="C146" s="67">
        <v>143</v>
      </c>
      <c r="D146" s="78" t="s">
        <v>692</v>
      </c>
      <c r="E146" s="110" t="s">
        <v>693</v>
      </c>
      <c r="F146" s="52" t="s">
        <v>115</v>
      </c>
      <c r="G146" s="52" t="s">
        <v>40</v>
      </c>
      <c r="H146" s="96">
        <v>65.5</v>
      </c>
      <c r="I146" s="32"/>
      <c r="J146" s="38">
        <f t="shared" si="4"/>
        <v>0</v>
      </c>
      <c r="K146" s="39" t="str">
        <f t="shared" si="5"/>
        <v>OK</v>
      </c>
      <c r="L146" s="128"/>
      <c r="M146" s="128"/>
      <c r="N146" s="128"/>
      <c r="O146" s="128"/>
      <c r="P146" s="128"/>
      <c r="Q146" s="128"/>
      <c r="R146" s="128"/>
      <c r="S146" s="128"/>
      <c r="T146" s="128"/>
      <c r="U146" s="128"/>
      <c r="V146" s="128"/>
      <c r="W146" s="187"/>
      <c r="X146" s="187"/>
      <c r="Y146" s="187"/>
      <c r="Z146" s="187"/>
      <c r="AA146" s="187"/>
      <c r="AB146" s="187"/>
      <c r="AC146" s="46"/>
    </row>
    <row r="147" spans="1:29" ht="39.950000000000003" customHeight="1" x14ac:dyDescent="0.45">
      <c r="A147" s="141"/>
      <c r="B147" s="153"/>
      <c r="C147" s="67">
        <v>144</v>
      </c>
      <c r="D147" s="78" t="s">
        <v>694</v>
      </c>
      <c r="E147" s="110" t="s">
        <v>695</v>
      </c>
      <c r="F147" s="52" t="s">
        <v>115</v>
      </c>
      <c r="G147" s="52" t="s">
        <v>40</v>
      </c>
      <c r="H147" s="96">
        <v>58.36</v>
      </c>
      <c r="I147" s="32"/>
      <c r="J147" s="38">
        <f t="shared" si="4"/>
        <v>0</v>
      </c>
      <c r="K147" s="39" t="str">
        <f t="shared" si="5"/>
        <v>OK</v>
      </c>
      <c r="L147" s="128"/>
      <c r="M147" s="128"/>
      <c r="N147" s="128"/>
      <c r="O147" s="128"/>
      <c r="P147" s="128"/>
      <c r="Q147" s="128"/>
      <c r="R147" s="128"/>
      <c r="S147" s="128"/>
      <c r="T147" s="128"/>
      <c r="U147" s="128"/>
      <c r="V147" s="128"/>
      <c r="W147" s="187"/>
      <c r="X147" s="187"/>
      <c r="Y147" s="187"/>
      <c r="Z147" s="187"/>
      <c r="AA147" s="187"/>
      <c r="AB147" s="187"/>
      <c r="AC147" s="46"/>
    </row>
    <row r="148" spans="1:29" ht="39.950000000000003" customHeight="1" x14ac:dyDescent="0.45">
      <c r="A148" s="154">
        <v>3</v>
      </c>
      <c r="B148" s="100"/>
      <c r="C148" s="66">
        <v>145</v>
      </c>
      <c r="D148" s="75" t="s">
        <v>696</v>
      </c>
      <c r="E148" s="104" t="s">
        <v>697</v>
      </c>
      <c r="F148" s="49" t="s">
        <v>136</v>
      </c>
      <c r="G148" s="49" t="s">
        <v>40</v>
      </c>
      <c r="H148" s="94">
        <v>10.63</v>
      </c>
      <c r="I148" s="32">
        <v>2</v>
      </c>
      <c r="J148" s="38">
        <f t="shared" si="4"/>
        <v>2</v>
      </c>
      <c r="K148" s="39" t="str">
        <f t="shared" si="5"/>
        <v>OK</v>
      </c>
      <c r="L148" s="128"/>
      <c r="M148" s="128"/>
      <c r="N148" s="128"/>
      <c r="O148" s="128"/>
      <c r="P148" s="128"/>
      <c r="Q148" s="128"/>
      <c r="R148" s="128"/>
      <c r="S148" s="128"/>
      <c r="T148" s="128"/>
      <c r="U148" s="128"/>
      <c r="V148" s="128"/>
      <c r="W148" s="187"/>
      <c r="X148" s="187"/>
      <c r="Y148" s="187"/>
      <c r="Z148" s="187"/>
      <c r="AA148" s="187"/>
      <c r="AB148" s="187"/>
      <c r="AC148" s="46"/>
    </row>
    <row r="149" spans="1:29" ht="39.950000000000003" customHeight="1" x14ac:dyDescent="0.45">
      <c r="A149" s="155"/>
      <c r="B149" s="101"/>
      <c r="C149" s="66">
        <v>146</v>
      </c>
      <c r="D149" s="75" t="s">
        <v>455</v>
      </c>
      <c r="E149" s="104" t="s">
        <v>698</v>
      </c>
      <c r="F149" s="49" t="s">
        <v>228</v>
      </c>
      <c r="G149" s="49" t="s">
        <v>40</v>
      </c>
      <c r="H149" s="94">
        <v>4.1399999999999997</v>
      </c>
      <c r="I149" s="32">
        <v>7</v>
      </c>
      <c r="J149" s="38">
        <f t="shared" si="4"/>
        <v>5</v>
      </c>
      <c r="K149" s="39" t="str">
        <f t="shared" si="5"/>
        <v>OK</v>
      </c>
      <c r="L149" s="128">
        <v>2</v>
      </c>
      <c r="M149" s="128"/>
      <c r="N149" s="128"/>
      <c r="O149" s="128"/>
      <c r="P149" s="128"/>
      <c r="Q149" s="128"/>
      <c r="R149" s="128"/>
      <c r="S149" s="128"/>
      <c r="T149" s="128"/>
      <c r="U149" s="128"/>
      <c r="V149" s="128"/>
      <c r="W149" s="187"/>
      <c r="X149" s="187"/>
      <c r="Y149" s="187"/>
      <c r="Z149" s="187"/>
      <c r="AA149" s="187"/>
      <c r="AB149" s="187"/>
      <c r="AC149" s="46"/>
    </row>
    <row r="150" spans="1:29" ht="39.950000000000003" customHeight="1" x14ac:dyDescent="0.45">
      <c r="A150" s="155"/>
      <c r="B150" s="101"/>
      <c r="C150" s="66">
        <v>147</v>
      </c>
      <c r="D150" s="75" t="s">
        <v>452</v>
      </c>
      <c r="E150" s="104" t="s">
        <v>699</v>
      </c>
      <c r="F150" s="49" t="s">
        <v>428</v>
      </c>
      <c r="G150" s="49" t="s">
        <v>40</v>
      </c>
      <c r="H150" s="94">
        <v>7.4</v>
      </c>
      <c r="I150" s="32">
        <v>5</v>
      </c>
      <c r="J150" s="38">
        <f t="shared" si="4"/>
        <v>5</v>
      </c>
      <c r="K150" s="39" t="str">
        <f t="shared" si="5"/>
        <v>OK</v>
      </c>
      <c r="L150" s="128"/>
      <c r="M150" s="128"/>
      <c r="N150" s="128"/>
      <c r="O150" s="128"/>
      <c r="P150" s="128"/>
      <c r="Q150" s="128"/>
      <c r="R150" s="128"/>
      <c r="S150" s="128"/>
      <c r="T150" s="128"/>
      <c r="U150" s="128"/>
      <c r="V150" s="128"/>
      <c r="W150" s="187"/>
      <c r="X150" s="187"/>
      <c r="Y150" s="187"/>
      <c r="Z150" s="187"/>
      <c r="AA150" s="187"/>
      <c r="AB150" s="187"/>
      <c r="AC150" s="46"/>
    </row>
    <row r="151" spans="1:29" ht="39.950000000000003" customHeight="1" x14ac:dyDescent="0.45">
      <c r="A151" s="155"/>
      <c r="B151" s="101"/>
      <c r="C151" s="66">
        <v>148</v>
      </c>
      <c r="D151" s="75" t="s">
        <v>137</v>
      </c>
      <c r="E151" s="104" t="s">
        <v>700</v>
      </c>
      <c r="F151" s="49" t="s">
        <v>35</v>
      </c>
      <c r="G151" s="49" t="s">
        <v>40</v>
      </c>
      <c r="H151" s="94">
        <v>14.79</v>
      </c>
      <c r="I151" s="32">
        <v>5</v>
      </c>
      <c r="J151" s="38">
        <f t="shared" si="4"/>
        <v>5</v>
      </c>
      <c r="K151" s="39" t="str">
        <f t="shared" si="5"/>
        <v>OK</v>
      </c>
      <c r="L151" s="128"/>
      <c r="M151" s="128"/>
      <c r="N151" s="128"/>
      <c r="O151" s="128"/>
      <c r="P151" s="128"/>
      <c r="Q151" s="128"/>
      <c r="R151" s="128"/>
      <c r="S151" s="128"/>
      <c r="T151" s="128"/>
      <c r="U151" s="128"/>
      <c r="V151" s="128"/>
      <c r="W151" s="187"/>
      <c r="X151" s="187"/>
      <c r="Y151" s="187"/>
      <c r="Z151" s="187"/>
      <c r="AA151" s="187"/>
      <c r="AB151" s="187"/>
      <c r="AC151" s="46"/>
    </row>
    <row r="152" spans="1:29" ht="39.950000000000003" customHeight="1" x14ac:dyDescent="0.45">
      <c r="A152" s="155"/>
      <c r="B152" s="101"/>
      <c r="C152" s="66">
        <v>149</v>
      </c>
      <c r="D152" s="75" t="s">
        <v>138</v>
      </c>
      <c r="E152" s="104" t="s">
        <v>701</v>
      </c>
      <c r="F152" s="49" t="s">
        <v>35</v>
      </c>
      <c r="G152" s="49" t="s">
        <v>40</v>
      </c>
      <c r="H152" s="94">
        <v>49.8</v>
      </c>
      <c r="I152" s="32">
        <v>10</v>
      </c>
      <c r="J152" s="38">
        <f t="shared" si="4"/>
        <v>5</v>
      </c>
      <c r="K152" s="39" t="str">
        <f t="shared" si="5"/>
        <v>OK</v>
      </c>
      <c r="L152" s="128">
        <v>5</v>
      </c>
      <c r="M152" s="128"/>
      <c r="N152" s="128"/>
      <c r="O152" s="128"/>
      <c r="P152" s="128"/>
      <c r="Q152" s="128"/>
      <c r="R152" s="128"/>
      <c r="S152" s="128"/>
      <c r="T152" s="128"/>
      <c r="U152" s="128"/>
      <c r="V152" s="128"/>
      <c r="W152" s="187"/>
      <c r="X152" s="187"/>
      <c r="Y152" s="187"/>
      <c r="Z152" s="187"/>
      <c r="AA152" s="187"/>
      <c r="AB152" s="187"/>
      <c r="AC152" s="46"/>
    </row>
    <row r="153" spans="1:29" ht="39.950000000000003" customHeight="1" x14ac:dyDescent="0.45">
      <c r="A153" s="155"/>
      <c r="B153" s="101"/>
      <c r="C153" s="66">
        <v>150</v>
      </c>
      <c r="D153" s="75" t="s">
        <v>139</v>
      </c>
      <c r="E153" s="104" t="s">
        <v>702</v>
      </c>
      <c r="F153" s="49" t="s">
        <v>31</v>
      </c>
      <c r="G153" s="49" t="s">
        <v>40</v>
      </c>
      <c r="H153" s="94">
        <v>8.81</v>
      </c>
      <c r="I153" s="32">
        <v>10</v>
      </c>
      <c r="J153" s="38">
        <f t="shared" si="4"/>
        <v>10</v>
      </c>
      <c r="K153" s="39" t="str">
        <f t="shared" si="5"/>
        <v>OK</v>
      </c>
      <c r="L153" s="128"/>
      <c r="M153" s="128"/>
      <c r="N153" s="128"/>
      <c r="O153" s="128"/>
      <c r="P153" s="128"/>
      <c r="Q153" s="128"/>
      <c r="R153" s="128"/>
      <c r="S153" s="128"/>
      <c r="T153" s="128"/>
      <c r="U153" s="128"/>
      <c r="V153" s="128"/>
      <c r="W153" s="187"/>
      <c r="X153" s="187"/>
      <c r="Y153" s="187"/>
      <c r="Z153" s="187"/>
      <c r="AA153" s="187"/>
      <c r="AB153" s="187"/>
      <c r="AC153" s="46"/>
    </row>
    <row r="154" spans="1:29" ht="39.950000000000003" customHeight="1" x14ac:dyDescent="0.45">
      <c r="A154" s="155"/>
      <c r="B154" s="101"/>
      <c r="C154" s="66">
        <v>151</v>
      </c>
      <c r="D154" s="75" t="s">
        <v>140</v>
      </c>
      <c r="E154" s="104" t="s">
        <v>703</v>
      </c>
      <c r="F154" s="49" t="s">
        <v>35</v>
      </c>
      <c r="G154" s="49" t="s">
        <v>40</v>
      </c>
      <c r="H154" s="94">
        <v>1</v>
      </c>
      <c r="I154" s="32">
        <v>100</v>
      </c>
      <c r="J154" s="38">
        <f t="shared" si="4"/>
        <v>100</v>
      </c>
      <c r="K154" s="39" t="str">
        <f t="shared" si="5"/>
        <v>OK</v>
      </c>
      <c r="L154" s="128"/>
      <c r="M154" s="128"/>
      <c r="N154" s="128"/>
      <c r="O154" s="128"/>
      <c r="P154" s="128"/>
      <c r="Q154" s="128"/>
      <c r="R154" s="128"/>
      <c r="S154" s="128"/>
      <c r="T154" s="128"/>
      <c r="U154" s="128"/>
      <c r="V154" s="128"/>
      <c r="W154" s="187"/>
      <c r="X154" s="187"/>
      <c r="Y154" s="187"/>
      <c r="Z154" s="187"/>
      <c r="AA154" s="187"/>
      <c r="AB154" s="187"/>
      <c r="AC154" s="46"/>
    </row>
    <row r="155" spans="1:29" ht="39.950000000000003" customHeight="1" x14ac:dyDescent="0.45">
      <c r="A155" s="155"/>
      <c r="B155" s="101"/>
      <c r="C155" s="66">
        <v>152</v>
      </c>
      <c r="D155" s="75" t="s">
        <v>141</v>
      </c>
      <c r="E155" s="104" t="s">
        <v>704</v>
      </c>
      <c r="F155" s="49" t="s">
        <v>142</v>
      </c>
      <c r="G155" s="49" t="s">
        <v>40</v>
      </c>
      <c r="H155" s="94">
        <v>1.76</v>
      </c>
      <c r="I155" s="32">
        <v>20</v>
      </c>
      <c r="J155" s="38">
        <f t="shared" si="4"/>
        <v>20</v>
      </c>
      <c r="K155" s="39" t="str">
        <f t="shared" si="5"/>
        <v>OK</v>
      </c>
      <c r="L155" s="128"/>
      <c r="M155" s="128"/>
      <c r="N155" s="128"/>
      <c r="O155" s="128"/>
      <c r="P155" s="128"/>
      <c r="Q155" s="128"/>
      <c r="R155" s="128"/>
      <c r="S155" s="128"/>
      <c r="T155" s="128"/>
      <c r="U155" s="128"/>
      <c r="V155" s="128"/>
      <c r="W155" s="187"/>
      <c r="X155" s="187"/>
      <c r="Y155" s="187"/>
      <c r="Z155" s="187"/>
      <c r="AA155" s="187"/>
      <c r="AB155" s="187"/>
      <c r="AC155" s="46"/>
    </row>
    <row r="156" spans="1:29" ht="39.950000000000003" customHeight="1" x14ac:dyDescent="0.45">
      <c r="A156" s="155"/>
      <c r="B156" s="101"/>
      <c r="C156" s="66">
        <v>153</v>
      </c>
      <c r="D156" s="75" t="s">
        <v>143</v>
      </c>
      <c r="E156" s="104" t="s">
        <v>705</v>
      </c>
      <c r="F156" s="49" t="s">
        <v>35</v>
      </c>
      <c r="G156" s="49" t="s">
        <v>40</v>
      </c>
      <c r="H156" s="94">
        <v>8.1</v>
      </c>
      <c r="I156" s="32">
        <v>56</v>
      </c>
      <c r="J156" s="38">
        <f t="shared" si="4"/>
        <v>56</v>
      </c>
      <c r="K156" s="39" t="str">
        <f t="shared" si="5"/>
        <v>OK</v>
      </c>
      <c r="L156" s="128"/>
      <c r="M156" s="128"/>
      <c r="N156" s="128"/>
      <c r="O156" s="128"/>
      <c r="P156" s="128"/>
      <c r="Q156" s="128"/>
      <c r="R156" s="128"/>
      <c r="S156" s="128"/>
      <c r="T156" s="128"/>
      <c r="U156" s="128"/>
      <c r="V156" s="128"/>
      <c r="W156" s="187"/>
      <c r="X156" s="187"/>
      <c r="Y156" s="187"/>
      <c r="Z156" s="187"/>
      <c r="AA156" s="187"/>
      <c r="AB156" s="187"/>
      <c r="AC156" s="46"/>
    </row>
    <row r="157" spans="1:29" ht="39.950000000000003" customHeight="1" x14ac:dyDescent="0.45">
      <c r="A157" s="155"/>
      <c r="B157" s="101"/>
      <c r="C157" s="66">
        <v>154</v>
      </c>
      <c r="D157" s="75" t="s">
        <v>472</v>
      </c>
      <c r="E157" s="104" t="s">
        <v>706</v>
      </c>
      <c r="F157" s="49" t="s">
        <v>35</v>
      </c>
      <c r="G157" s="49" t="s">
        <v>40</v>
      </c>
      <c r="H157" s="94">
        <v>45.91</v>
      </c>
      <c r="I157" s="32">
        <v>7</v>
      </c>
      <c r="J157" s="38">
        <f t="shared" si="4"/>
        <v>5</v>
      </c>
      <c r="K157" s="39" t="str">
        <f t="shared" si="5"/>
        <v>OK</v>
      </c>
      <c r="L157" s="128">
        <v>2</v>
      </c>
      <c r="M157" s="128"/>
      <c r="N157" s="128"/>
      <c r="O157" s="128"/>
      <c r="P157" s="128"/>
      <c r="Q157" s="128"/>
      <c r="R157" s="128"/>
      <c r="S157" s="128"/>
      <c r="T157" s="128"/>
      <c r="U157" s="128"/>
      <c r="V157" s="128"/>
      <c r="W157" s="187"/>
      <c r="X157" s="187"/>
      <c r="Y157" s="187"/>
      <c r="Z157" s="187"/>
      <c r="AA157" s="187"/>
      <c r="AB157" s="187"/>
      <c r="AC157" s="46"/>
    </row>
    <row r="158" spans="1:29" ht="39.950000000000003" customHeight="1" x14ac:dyDescent="0.45">
      <c r="A158" s="155"/>
      <c r="B158" s="101"/>
      <c r="C158" s="66">
        <v>155</v>
      </c>
      <c r="D158" s="75" t="s">
        <v>144</v>
      </c>
      <c r="E158" s="104" t="s">
        <v>707</v>
      </c>
      <c r="F158" s="49" t="s">
        <v>35</v>
      </c>
      <c r="G158" s="49" t="s">
        <v>40</v>
      </c>
      <c r="H158" s="94">
        <v>15.93</v>
      </c>
      <c r="I158" s="32">
        <v>5</v>
      </c>
      <c r="J158" s="38">
        <f t="shared" si="4"/>
        <v>5</v>
      </c>
      <c r="K158" s="39" t="str">
        <f t="shared" si="5"/>
        <v>OK</v>
      </c>
      <c r="L158" s="128"/>
      <c r="M158" s="128"/>
      <c r="N158" s="128"/>
      <c r="O158" s="128"/>
      <c r="P158" s="128"/>
      <c r="Q158" s="128"/>
      <c r="R158" s="128"/>
      <c r="S158" s="128"/>
      <c r="T158" s="128"/>
      <c r="U158" s="128"/>
      <c r="V158" s="128"/>
      <c r="W158" s="187"/>
      <c r="X158" s="187"/>
      <c r="Y158" s="187"/>
      <c r="Z158" s="187"/>
      <c r="AA158" s="187"/>
      <c r="AB158" s="187"/>
      <c r="AC158" s="46"/>
    </row>
    <row r="159" spans="1:29" ht="39.950000000000003" customHeight="1" x14ac:dyDescent="0.45">
      <c r="A159" s="155"/>
      <c r="B159" s="101"/>
      <c r="C159" s="66">
        <v>156</v>
      </c>
      <c r="D159" s="75" t="s">
        <v>145</v>
      </c>
      <c r="E159" s="104" t="s">
        <v>708</v>
      </c>
      <c r="F159" s="49" t="s">
        <v>146</v>
      </c>
      <c r="G159" s="49" t="s">
        <v>40</v>
      </c>
      <c r="H159" s="94">
        <v>3.71</v>
      </c>
      <c r="I159" s="32">
        <v>4</v>
      </c>
      <c r="J159" s="38">
        <f t="shared" si="4"/>
        <v>4</v>
      </c>
      <c r="K159" s="39" t="str">
        <f t="shared" si="5"/>
        <v>OK</v>
      </c>
      <c r="L159" s="128"/>
      <c r="M159" s="128"/>
      <c r="N159" s="128"/>
      <c r="O159" s="128"/>
      <c r="P159" s="128"/>
      <c r="Q159" s="128"/>
      <c r="R159" s="128"/>
      <c r="S159" s="128"/>
      <c r="T159" s="128"/>
      <c r="U159" s="128"/>
      <c r="V159" s="128"/>
      <c r="W159" s="187"/>
      <c r="X159" s="187"/>
      <c r="Y159" s="187"/>
      <c r="Z159" s="187"/>
      <c r="AA159" s="187"/>
      <c r="AB159" s="187"/>
      <c r="AC159" s="46"/>
    </row>
    <row r="160" spans="1:29" ht="39.950000000000003" customHeight="1" x14ac:dyDescent="0.45">
      <c r="A160" s="155"/>
      <c r="B160" s="157" t="s">
        <v>514</v>
      </c>
      <c r="C160" s="66">
        <v>157</v>
      </c>
      <c r="D160" s="75" t="s">
        <v>147</v>
      </c>
      <c r="E160" s="104" t="s">
        <v>709</v>
      </c>
      <c r="F160" s="49" t="s">
        <v>35</v>
      </c>
      <c r="G160" s="49" t="s">
        <v>40</v>
      </c>
      <c r="H160" s="94">
        <v>9.58</v>
      </c>
      <c r="I160" s="32">
        <v>30</v>
      </c>
      <c r="J160" s="38">
        <f t="shared" si="4"/>
        <v>20</v>
      </c>
      <c r="K160" s="39" t="str">
        <f t="shared" si="5"/>
        <v>OK</v>
      </c>
      <c r="L160" s="128">
        <v>10</v>
      </c>
      <c r="M160" s="128"/>
      <c r="N160" s="128"/>
      <c r="O160" s="128"/>
      <c r="P160" s="128"/>
      <c r="Q160" s="128"/>
      <c r="R160" s="128"/>
      <c r="S160" s="128"/>
      <c r="T160" s="128"/>
      <c r="U160" s="128"/>
      <c r="V160" s="128"/>
      <c r="W160" s="187"/>
      <c r="X160" s="187"/>
      <c r="Y160" s="187"/>
      <c r="Z160" s="187"/>
      <c r="AA160" s="187"/>
      <c r="AB160" s="187"/>
      <c r="AC160" s="46"/>
    </row>
    <row r="161" spans="1:29" ht="39.950000000000003" customHeight="1" x14ac:dyDescent="0.45">
      <c r="A161" s="155"/>
      <c r="B161" s="157"/>
      <c r="C161" s="66">
        <v>158</v>
      </c>
      <c r="D161" s="80" t="s">
        <v>473</v>
      </c>
      <c r="E161" s="111" t="s">
        <v>710</v>
      </c>
      <c r="F161" s="49" t="s">
        <v>435</v>
      </c>
      <c r="G161" s="50" t="s">
        <v>40</v>
      </c>
      <c r="H161" s="94">
        <v>4.4000000000000004</v>
      </c>
      <c r="I161" s="32">
        <v>20</v>
      </c>
      <c r="J161" s="38">
        <f t="shared" si="4"/>
        <v>0</v>
      </c>
      <c r="K161" s="39" t="str">
        <f t="shared" si="5"/>
        <v>OK</v>
      </c>
      <c r="L161" s="128">
        <v>10</v>
      </c>
      <c r="M161" s="128"/>
      <c r="N161" s="128"/>
      <c r="O161" s="128"/>
      <c r="P161" s="128"/>
      <c r="Q161" s="128"/>
      <c r="R161" s="128"/>
      <c r="S161" s="128"/>
      <c r="T161" s="128"/>
      <c r="U161" s="128"/>
      <c r="V161" s="128"/>
      <c r="W161" s="192">
        <v>10</v>
      </c>
      <c r="X161" s="187"/>
      <c r="Y161" s="187"/>
      <c r="Z161" s="187"/>
      <c r="AA161" s="187"/>
      <c r="AB161" s="187"/>
      <c r="AC161" s="46"/>
    </row>
    <row r="162" spans="1:29" ht="39.950000000000003" customHeight="1" x14ac:dyDescent="0.45">
      <c r="A162" s="155"/>
      <c r="B162" s="157"/>
      <c r="C162" s="66">
        <v>159</v>
      </c>
      <c r="D162" s="81" t="s">
        <v>474</v>
      </c>
      <c r="E162" s="112" t="s">
        <v>711</v>
      </c>
      <c r="F162" s="49" t="s">
        <v>228</v>
      </c>
      <c r="G162" s="50" t="s">
        <v>40</v>
      </c>
      <c r="H162" s="94">
        <v>11.69</v>
      </c>
      <c r="I162" s="32">
        <v>20</v>
      </c>
      <c r="J162" s="38">
        <f t="shared" si="4"/>
        <v>0</v>
      </c>
      <c r="K162" s="39" t="str">
        <f t="shared" si="5"/>
        <v>OK</v>
      </c>
      <c r="L162" s="128">
        <v>10</v>
      </c>
      <c r="M162" s="128"/>
      <c r="N162" s="128"/>
      <c r="O162" s="128"/>
      <c r="P162" s="128"/>
      <c r="Q162" s="128"/>
      <c r="R162" s="128"/>
      <c r="S162" s="128"/>
      <c r="T162" s="128"/>
      <c r="U162" s="128"/>
      <c r="V162" s="128"/>
      <c r="W162" s="192">
        <v>10</v>
      </c>
      <c r="X162" s="187"/>
      <c r="Y162" s="187"/>
      <c r="Z162" s="187"/>
      <c r="AA162" s="187"/>
      <c r="AB162" s="187"/>
      <c r="AC162" s="46"/>
    </row>
    <row r="163" spans="1:29" ht="39.950000000000003" customHeight="1" x14ac:dyDescent="0.45">
      <c r="A163" s="155"/>
      <c r="B163" s="157"/>
      <c r="C163" s="66">
        <v>160</v>
      </c>
      <c r="D163" s="81" t="s">
        <v>475</v>
      </c>
      <c r="E163" s="112" t="s">
        <v>712</v>
      </c>
      <c r="F163" s="49" t="s">
        <v>476</v>
      </c>
      <c r="G163" s="50" t="s">
        <v>40</v>
      </c>
      <c r="H163" s="94">
        <v>19.25</v>
      </c>
      <c r="I163" s="32">
        <v>6</v>
      </c>
      <c r="J163" s="38">
        <f t="shared" si="4"/>
        <v>6</v>
      </c>
      <c r="K163" s="39" t="str">
        <f t="shared" si="5"/>
        <v>OK</v>
      </c>
      <c r="L163" s="128"/>
      <c r="M163" s="128"/>
      <c r="N163" s="128"/>
      <c r="O163" s="128"/>
      <c r="P163" s="128"/>
      <c r="Q163" s="128"/>
      <c r="R163" s="128"/>
      <c r="S163" s="128"/>
      <c r="T163" s="128"/>
      <c r="U163" s="128"/>
      <c r="V163" s="128"/>
      <c r="W163" s="187"/>
      <c r="X163" s="187"/>
      <c r="Y163" s="187"/>
      <c r="Z163" s="187"/>
      <c r="AA163" s="187"/>
      <c r="AB163" s="187"/>
      <c r="AC163" s="46"/>
    </row>
    <row r="164" spans="1:29" ht="39.950000000000003" customHeight="1" x14ac:dyDescent="0.45">
      <c r="A164" s="155"/>
      <c r="B164" s="157"/>
      <c r="C164" s="66">
        <v>161</v>
      </c>
      <c r="D164" s="75" t="s">
        <v>148</v>
      </c>
      <c r="E164" s="104" t="s">
        <v>713</v>
      </c>
      <c r="F164" s="49" t="s">
        <v>35</v>
      </c>
      <c r="G164" s="49" t="s">
        <v>40</v>
      </c>
      <c r="H164" s="94">
        <v>4.4400000000000004</v>
      </c>
      <c r="I164" s="32">
        <v>16</v>
      </c>
      <c r="J164" s="38">
        <f t="shared" si="4"/>
        <v>16</v>
      </c>
      <c r="K164" s="39" t="str">
        <f t="shared" si="5"/>
        <v>OK</v>
      </c>
      <c r="L164" s="128"/>
      <c r="M164" s="128"/>
      <c r="N164" s="128"/>
      <c r="O164" s="128"/>
      <c r="P164" s="128"/>
      <c r="Q164" s="128"/>
      <c r="R164" s="128"/>
      <c r="S164" s="128"/>
      <c r="T164" s="128"/>
      <c r="U164" s="128"/>
      <c r="V164" s="128"/>
      <c r="W164" s="187"/>
      <c r="X164" s="187"/>
      <c r="Y164" s="187"/>
      <c r="Z164" s="187"/>
      <c r="AA164" s="187"/>
      <c r="AB164" s="187"/>
      <c r="AC164" s="46"/>
    </row>
    <row r="165" spans="1:29" ht="39.950000000000003" customHeight="1" x14ac:dyDescent="0.45">
      <c r="A165" s="155"/>
      <c r="B165" s="157"/>
      <c r="C165" s="66">
        <v>162</v>
      </c>
      <c r="D165" s="75" t="s">
        <v>149</v>
      </c>
      <c r="E165" s="104" t="s">
        <v>714</v>
      </c>
      <c r="F165" s="49" t="s">
        <v>44</v>
      </c>
      <c r="G165" s="49" t="s">
        <v>40</v>
      </c>
      <c r="H165" s="94">
        <v>12.33</v>
      </c>
      <c r="I165" s="32">
        <v>5</v>
      </c>
      <c r="J165" s="38">
        <f t="shared" si="4"/>
        <v>3</v>
      </c>
      <c r="K165" s="39" t="str">
        <f t="shared" si="5"/>
        <v>OK</v>
      </c>
      <c r="L165" s="128">
        <v>2</v>
      </c>
      <c r="M165" s="128"/>
      <c r="N165" s="128"/>
      <c r="O165" s="128"/>
      <c r="P165" s="128"/>
      <c r="Q165" s="128"/>
      <c r="R165" s="128"/>
      <c r="S165" s="128"/>
      <c r="T165" s="128"/>
      <c r="U165" s="128"/>
      <c r="V165" s="128"/>
      <c r="W165" s="187"/>
      <c r="X165" s="187"/>
      <c r="Y165" s="187"/>
      <c r="Z165" s="187"/>
      <c r="AA165" s="187"/>
      <c r="AB165" s="187"/>
      <c r="AC165" s="46"/>
    </row>
    <row r="166" spans="1:29" ht="39.950000000000003" customHeight="1" x14ac:dyDescent="0.45">
      <c r="A166" s="155"/>
      <c r="B166" s="157"/>
      <c r="C166" s="66">
        <v>163</v>
      </c>
      <c r="D166" s="75" t="s">
        <v>150</v>
      </c>
      <c r="E166" s="104" t="s">
        <v>715</v>
      </c>
      <c r="F166" s="49" t="s">
        <v>35</v>
      </c>
      <c r="G166" s="49" t="s">
        <v>40</v>
      </c>
      <c r="H166" s="94">
        <v>4.96</v>
      </c>
      <c r="I166" s="32"/>
      <c r="J166" s="38">
        <f t="shared" si="4"/>
        <v>0</v>
      </c>
      <c r="K166" s="39" t="str">
        <f t="shared" si="5"/>
        <v>OK</v>
      </c>
      <c r="L166" s="128"/>
      <c r="M166" s="128"/>
      <c r="N166" s="128"/>
      <c r="O166" s="128"/>
      <c r="P166" s="128"/>
      <c r="Q166" s="128"/>
      <c r="R166" s="128"/>
      <c r="S166" s="128"/>
      <c r="T166" s="128"/>
      <c r="U166" s="128"/>
      <c r="V166" s="128"/>
      <c r="W166" s="187"/>
      <c r="X166" s="187"/>
      <c r="Y166" s="187"/>
      <c r="Z166" s="187"/>
      <c r="AA166" s="187"/>
      <c r="AB166" s="187"/>
      <c r="AC166" s="46"/>
    </row>
    <row r="167" spans="1:29" ht="39.950000000000003" customHeight="1" x14ac:dyDescent="0.45">
      <c r="A167" s="155"/>
      <c r="B167" s="157"/>
      <c r="C167" s="66">
        <v>164</v>
      </c>
      <c r="D167" s="75" t="s">
        <v>151</v>
      </c>
      <c r="E167" s="104" t="s">
        <v>716</v>
      </c>
      <c r="F167" s="49" t="s">
        <v>35</v>
      </c>
      <c r="G167" s="49" t="s">
        <v>40</v>
      </c>
      <c r="H167" s="94">
        <v>6.22</v>
      </c>
      <c r="I167" s="32">
        <v>13</v>
      </c>
      <c r="J167" s="38">
        <f t="shared" si="4"/>
        <v>13</v>
      </c>
      <c r="K167" s="39" t="str">
        <f t="shared" si="5"/>
        <v>OK</v>
      </c>
      <c r="L167" s="128"/>
      <c r="M167" s="128"/>
      <c r="N167" s="128"/>
      <c r="O167" s="128"/>
      <c r="P167" s="128"/>
      <c r="Q167" s="128"/>
      <c r="R167" s="128"/>
      <c r="S167" s="128"/>
      <c r="T167" s="128"/>
      <c r="U167" s="128"/>
      <c r="V167" s="128"/>
      <c r="W167" s="187"/>
      <c r="X167" s="187"/>
      <c r="Y167" s="187"/>
      <c r="Z167" s="187"/>
      <c r="AA167" s="187"/>
      <c r="AB167" s="187"/>
      <c r="AC167" s="46"/>
    </row>
    <row r="168" spans="1:29" ht="39.950000000000003" customHeight="1" x14ac:dyDescent="0.45">
      <c r="A168" s="155"/>
      <c r="B168" s="157"/>
      <c r="C168" s="66">
        <v>165</v>
      </c>
      <c r="D168" s="75" t="s">
        <v>477</v>
      </c>
      <c r="E168" s="104" t="s">
        <v>717</v>
      </c>
      <c r="F168" s="49" t="s">
        <v>35</v>
      </c>
      <c r="G168" s="49" t="s">
        <v>40</v>
      </c>
      <c r="H168" s="94">
        <v>3.85</v>
      </c>
      <c r="I168" s="32">
        <v>15</v>
      </c>
      <c r="J168" s="38">
        <f t="shared" si="4"/>
        <v>12</v>
      </c>
      <c r="K168" s="39" t="str">
        <f t="shared" si="5"/>
        <v>OK</v>
      </c>
      <c r="L168" s="128"/>
      <c r="M168" s="128"/>
      <c r="N168" s="128"/>
      <c r="O168" s="128"/>
      <c r="P168" s="128"/>
      <c r="Q168" s="128"/>
      <c r="R168" s="128"/>
      <c r="S168" s="128"/>
      <c r="T168" s="128"/>
      <c r="U168" s="128"/>
      <c r="V168" s="128"/>
      <c r="W168" s="192">
        <v>3</v>
      </c>
      <c r="X168" s="187"/>
      <c r="Y168" s="187"/>
      <c r="Z168" s="187"/>
      <c r="AA168" s="187"/>
      <c r="AB168" s="187"/>
      <c r="AC168" s="46"/>
    </row>
    <row r="169" spans="1:29" ht="39.950000000000003" customHeight="1" x14ac:dyDescent="0.45">
      <c r="A169" s="155"/>
      <c r="B169" s="157"/>
      <c r="C169" s="66">
        <v>166</v>
      </c>
      <c r="D169" s="75" t="s">
        <v>152</v>
      </c>
      <c r="E169" s="104" t="s">
        <v>718</v>
      </c>
      <c r="F169" s="49" t="s">
        <v>35</v>
      </c>
      <c r="G169" s="49" t="s">
        <v>40</v>
      </c>
      <c r="H169" s="94">
        <v>1.66</v>
      </c>
      <c r="I169" s="32">
        <v>35</v>
      </c>
      <c r="J169" s="38">
        <f t="shared" si="4"/>
        <v>25</v>
      </c>
      <c r="K169" s="39" t="str">
        <f t="shared" si="5"/>
        <v>OK</v>
      </c>
      <c r="L169" s="128">
        <v>10</v>
      </c>
      <c r="M169" s="128"/>
      <c r="N169" s="128"/>
      <c r="O169" s="128"/>
      <c r="P169" s="128"/>
      <c r="Q169" s="128"/>
      <c r="R169" s="128"/>
      <c r="S169" s="128"/>
      <c r="T169" s="128"/>
      <c r="U169" s="128"/>
      <c r="V169" s="128"/>
      <c r="W169" s="187"/>
      <c r="X169" s="187"/>
      <c r="Y169" s="187"/>
      <c r="Z169" s="187"/>
      <c r="AA169" s="187"/>
      <c r="AB169" s="187"/>
      <c r="AC169" s="46"/>
    </row>
    <row r="170" spans="1:29" ht="39.950000000000003" customHeight="1" x14ac:dyDescent="0.45">
      <c r="A170" s="155"/>
      <c r="B170" s="157"/>
      <c r="C170" s="66">
        <v>167</v>
      </c>
      <c r="D170" s="75" t="s">
        <v>153</v>
      </c>
      <c r="E170" s="104" t="s">
        <v>719</v>
      </c>
      <c r="F170" s="49" t="s">
        <v>35</v>
      </c>
      <c r="G170" s="49" t="s">
        <v>40</v>
      </c>
      <c r="H170" s="94">
        <v>23.84</v>
      </c>
      <c r="I170" s="32">
        <v>10</v>
      </c>
      <c r="J170" s="38">
        <f t="shared" si="4"/>
        <v>8</v>
      </c>
      <c r="K170" s="39" t="str">
        <f t="shared" si="5"/>
        <v>OK</v>
      </c>
      <c r="L170" s="128"/>
      <c r="M170" s="128"/>
      <c r="N170" s="128"/>
      <c r="O170" s="128"/>
      <c r="P170" s="128"/>
      <c r="Q170" s="128"/>
      <c r="R170" s="128"/>
      <c r="S170" s="128"/>
      <c r="T170" s="128"/>
      <c r="U170" s="128"/>
      <c r="V170" s="128"/>
      <c r="W170" s="192">
        <v>2</v>
      </c>
      <c r="X170" s="187"/>
      <c r="Y170" s="187"/>
      <c r="Z170" s="187"/>
      <c r="AA170" s="187"/>
      <c r="AB170" s="187"/>
      <c r="AC170" s="46"/>
    </row>
    <row r="171" spans="1:29" ht="39.950000000000003" customHeight="1" x14ac:dyDescent="0.45">
      <c r="A171" s="155"/>
      <c r="B171" s="157"/>
      <c r="C171" s="66">
        <v>168</v>
      </c>
      <c r="D171" s="75" t="s">
        <v>154</v>
      </c>
      <c r="E171" s="104" t="s">
        <v>720</v>
      </c>
      <c r="F171" s="49" t="s">
        <v>31</v>
      </c>
      <c r="G171" s="49" t="s">
        <v>40</v>
      </c>
      <c r="H171" s="94">
        <v>10.83</v>
      </c>
      <c r="I171" s="32">
        <v>2</v>
      </c>
      <c r="J171" s="38">
        <f t="shared" si="4"/>
        <v>0</v>
      </c>
      <c r="K171" s="39" t="str">
        <f t="shared" si="5"/>
        <v>OK</v>
      </c>
      <c r="L171" s="128">
        <v>2</v>
      </c>
      <c r="M171" s="128"/>
      <c r="N171" s="128"/>
      <c r="O171" s="128"/>
      <c r="P171" s="128"/>
      <c r="Q171" s="128"/>
      <c r="R171" s="128"/>
      <c r="S171" s="128"/>
      <c r="T171" s="128"/>
      <c r="U171" s="128"/>
      <c r="V171" s="128"/>
      <c r="W171" s="187"/>
      <c r="X171" s="187"/>
      <c r="Y171" s="187"/>
      <c r="Z171" s="187"/>
      <c r="AA171" s="187"/>
      <c r="AB171" s="187"/>
      <c r="AC171" s="46"/>
    </row>
    <row r="172" spans="1:29" ht="39.950000000000003" customHeight="1" x14ac:dyDescent="0.45">
      <c r="A172" s="155"/>
      <c r="B172" s="157"/>
      <c r="C172" s="66">
        <v>169</v>
      </c>
      <c r="D172" s="75" t="s">
        <v>721</v>
      </c>
      <c r="E172" s="104" t="s">
        <v>722</v>
      </c>
      <c r="F172" s="49" t="s">
        <v>32</v>
      </c>
      <c r="G172" s="49" t="s">
        <v>40</v>
      </c>
      <c r="H172" s="94">
        <v>6.62</v>
      </c>
      <c r="I172" s="32">
        <v>5</v>
      </c>
      <c r="J172" s="38">
        <f t="shared" si="4"/>
        <v>0</v>
      </c>
      <c r="K172" s="39" t="str">
        <f t="shared" si="5"/>
        <v>OK</v>
      </c>
      <c r="L172" s="128"/>
      <c r="M172" s="128"/>
      <c r="N172" s="128"/>
      <c r="O172" s="128"/>
      <c r="P172" s="128"/>
      <c r="Q172" s="128"/>
      <c r="R172" s="128"/>
      <c r="S172" s="128"/>
      <c r="T172" s="128"/>
      <c r="U172" s="128"/>
      <c r="V172" s="128"/>
      <c r="W172" s="192">
        <v>5</v>
      </c>
      <c r="X172" s="187"/>
      <c r="Y172" s="187"/>
      <c r="Z172" s="187"/>
      <c r="AA172" s="187"/>
      <c r="AB172" s="187"/>
      <c r="AC172" s="46"/>
    </row>
    <row r="173" spans="1:29" ht="39.950000000000003" customHeight="1" x14ac:dyDescent="0.45">
      <c r="A173" s="155"/>
      <c r="B173" s="157"/>
      <c r="C173" s="66">
        <v>170</v>
      </c>
      <c r="D173" s="75" t="s">
        <v>155</v>
      </c>
      <c r="E173" s="104" t="s">
        <v>723</v>
      </c>
      <c r="F173" s="49" t="s">
        <v>32</v>
      </c>
      <c r="G173" s="49" t="s">
        <v>40</v>
      </c>
      <c r="H173" s="94">
        <v>13.77</v>
      </c>
      <c r="I173" s="32">
        <v>25</v>
      </c>
      <c r="J173" s="38">
        <f t="shared" si="4"/>
        <v>22</v>
      </c>
      <c r="K173" s="39" t="str">
        <f t="shared" si="5"/>
        <v>OK</v>
      </c>
      <c r="L173" s="128"/>
      <c r="M173" s="128"/>
      <c r="N173" s="128"/>
      <c r="O173" s="128"/>
      <c r="P173" s="128"/>
      <c r="Q173" s="128"/>
      <c r="R173" s="128"/>
      <c r="S173" s="128"/>
      <c r="T173" s="128"/>
      <c r="U173" s="128"/>
      <c r="V173" s="128"/>
      <c r="W173" s="192">
        <v>3</v>
      </c>
      <c r="X173" s="187"/>
      <c r="Y173" s="187"/>
      <c r="Z173" s="187"/>
      <c r="AA173" s="187"/>
      <c r="AB173" s="187"/>
      <c r="AC173" s="46"/>
    </row>
    <row r="174" spans="1:29" ht="39.950000000000003" customHeight="1" x14ac:dyDescent="0.45">
      <c r="A174" s="155"/>
      <c r="B174" s="157"/>
      <c r="C174" s="66">
        <v>171</v>
      </c>
      <c r="D174" s="75" t="s">
        <v>436</v>
      </c>
      <c r="E174" s="104" t="s">
        <v>724</v>
      </c>
      <c r="F174" s="49" t="s">
        <v>437</v>
      </c>
      <c r="G174" s="49" t="s">
        <v>40</v>
      </c>
      <c r="H174" s="94">
        <v>10.53</v>
      </c>
      <c r="I174" s="32">
        <v>100</v>
      </c>
      <c r="J174" s="38">
        <f t="shared" si="4"/>
        <v>100</v>
      </c>
      <c r="K174" s="39" t="str">
        <f t="shared" si="5"/>
        <v>OK</v>
      </c>
      <c r="L174" s="128"/>
      <c r="M174" s="128"/>
      <c r="N174" s="128"/>
      <c r="O174" s="128"/>
      <c r="P174" s="128"/>
      <c r="Q174" s="128"/>
      <c r="R174" s="128"/>
      <c r="S174" s="128"/>
      <c r="T174" s="128"/>
      <c r="U174" s="128"/>
      <c r="V174" s="128"/>
      <c r="W174" s="187"/>
      <c r="X174" s="187"/>
      <c r="Y174" s="187"/>
      <c r="Z174" s="187"/>
      <c r="AA174" s="187"/>
      <c r="AB174" s="187"/>
      <c r="AC174" s="46"/>
    </row>
    <row r="175" spans="1:29" ht="39.950000000000003" customHeight="1" x14ac:dyDescent="0.45">
      <c r="A175" s="155"/>
      <c r="B175" s="157"/>
      <c r="C175" s="66">
        <v>172</v>
      </c>
      <c r="D175" s="75" t="s">
        <v>449</v>
      </c>
      <c r="E175" s="104" t="s">
        <v>725</v>
      </c>
      <c r="F175" s="49" t="s">
        <v>228</v>
      </c>
      <c r="G175" s="49" t="s">
        <v>40</v>
      </c>
      <c r="H175" s="94">
        <v>132.34</v>
      </c>
      <c r="I175" s="32">
        <v>6</v>
      </c>
      <c r="J175" s="38">
        <f t="shared" si="4"/>
        <v>2</v>
      </c>
      <c r="K175" s="39" t="str">
        <f t="shared" si="5"/>
        <v>OK</v>
      </c>
      <c r="L175" s="128"/>
      <c r="M175" s="128"/>
      <c r="N175" s="128"/>
      <c r="O175" s="128"/>
      <c r="P175" s="128">
        <v>4</v>
      </c>
      <c r="Q175" s="128"/>
      <c r="R175" s="128"/>
      <c r="S175" s="128"/>
      <c r="T175" s="128"/>
      <c r="U175" s="128"/>
      <c r="V175" s="128"/>
      <c r="W175" s="187"/>
      <c r="X175" s="187"/>
      <c r="Y175" s="187"/>
      <c r="Z175" s="187"/>
      <c r="AA175" s="187"/>
      <c r="AB175" s="187"/>
      <c r="AC175" s="46"/>
    </row>
    <row r="176" spans="1:29" ht="39.950000000000003" customHeight="1" x14ac:dyDescent="0.45">
      <c r="A176" s="155"/>
      <c r="B176" s="157"/>
      <c r="C176" s="65">
        <v>173</v>
      </c>
      <c r="D176" s="74" t="s">
        <v>726</v>
      </c>
      <c r="E176" s="103" t="s">
        <v>727</v>
      </c>
      <c r="F176" s="64" t="s">
        <v>131</v>
      </c>
      <c r="G176" s="64" t="s">
        <v>40</v>
      </c>
      <c r="H176" s="93">
        <v>60.13</v>
      </c>
      <c r="I176" s="32"/>
      <c r="J176" s="38">
        <f t="shared" si="4"/>
        <v>0</v>
      </c>
      <c r="K176" s="39" t="str">
        <f t="shared" si="5"/>
        <v>OK</v>
      </c>
      <c r="L176" s="128"/>
      <c r="M176" s="128"/>
      <c r="N176" s="128"/>
      <c r="O176" s="128"/>
      <c r="P176" s="128"/>
      <c r="Q176" s="128"/>
      <c r="R176" s="128"/>
      <c r="S176" s="128"/>
      <c r="T176" s="128"/>
      <c r="U176" s="128"/>
      <c r="V176" s="128"/>
      <c r="W176" s="187"/>
      <c r="X176" s="187"/>
      <c r="Y176" s="187"/>
      <c r="Z176" s="187"/>
      <c r="AA176" s="187"/>
      <c r="AB176" s="187"/>
      <c r="AC176" s="46"/>
    </row>
    <row r="177" spans="1:29" ht="39.950000000000003" customHeight="1" x14ac:dyDescent="0.45">
      <c r="A177" s="155"/>
      <c r="B177" s="157"/>
      <c r="C177" s="65">
        <v>174</v>
      </c>
      <c r="D177" s="74" t="s">
        <v>728</v>
      </c>
      <c r="E177" s="103" t="s">
        <v>729</v>
      </c>
      <c r="F177" s="64" t="s">
        <v>35</v>
      </c>
      <c r="G177" s="64" t="s">
        <v>40</v>
      </c>
      <c r="H177" s="93">
        <v>66.92</v>
      </c>
      <c r="I177" s="32"/>
      <c r="J177" s="38">
        <f t="shared" si="4"/>
        <v>0</v>
      </c>
      <c r="K177" s="39" t="str">
        <f t="shared" si="5"/>
        <v>OK</v>
      </c>
      <c r="L177" s="128"/>
      <c r="M177" s="128"/>
      <c r="N177" s="128"/>
      <c r="O177" s="128"/>
      <c r="P177" s="128"/>
      <c r="Q177" s="128"/>
      <c r="R177" s="128"/>
      <c r="S177" s="128"/>
      <c r="T177" s="128"/>
      <c r="U177" s="128"/>
      <c r="V177" s="128"/>
      <c r="W177" s="187"/>
      <c r="X177" s="187"/>
      <c r="Y177" s="187"/>
      <c r="Z177" s="187"/>
      <c r="AA177" s="187"/>
      <c r="AB177" s="187"/>
      <c r="AC177" s="46"/>
    </row>
    <row r="178" spans="1:29" ht="39.950000000000003" customHeight="1" x14ac:dyDescent="0.45">
      <c r="A178" s="155"/>
      <c r="B178" s="157"/>
      <c r="C178" s="65">
        <v>175</v>
      </c>
      <c r="D178" s="74" t="s">
        <v>730</v>
      </c>
      <c r="E178" s="103" t="s">
        <v>731</v>
      </c>
      <c r="F178" s="64" t="s">
        <v>35</v>
      </c>
      <c r="G178" s="64" t="s">
        <v>40</v>
      </c>
      <c r="H178" s="93">
        <v>6.14</v>
      </c>
      <c r="I178" s="32"/>
      <c r="J178" s="38">
        <f t="shared" si="4"/>
        <v>0</v>
      </c>
      <c r="K178" s="39" t="str">
        <f t="shared" si="5"/>
        <v>OK</v>
      </c>
      <c r="L178" s="128"/>
      <c r="M178" s="128"/>
      <c r="N178" s="128"/>
      <c r="O178" s="128"/>
      <c r="P178" s="128"/>
      <c r="Q178" s="128"/>
      <c r="R178" s="128"/>
      <c r="S178" s="128"/>
      <c r="T178" s="128"/>
      <c r="U178" s="128"/>
      <c r="V178" s="128"/>
      <c r="W178" s="187"/>
      <c r="X178" s="187"/>
      <c r="Y178" s="187"/>
      <c r="Z178" s="187"/>
      <c r="AA178" s="187"/>
      <c r="AB178" s="187"/>
      <c r="AC178" s="46"/>
    </row>
    <row r="179" spans="1:29" ht="39.950000000000003" customHeight="1" x14ac:dyDescent="0.45">
      <c r="A179" s="155"/>
      <c r="B179" s="157"/>
      <c r="C179" s="63">
        <v>176</v>
      </c>
      <c r="D179" s="81" t="s">
        <v>732</v>
      </c>
      <c r="E179" s="112" t="s">
        <v>733</v>
      </c>
      <c r="F179" s="49" t="s">
        <v>4</v>
      </c>
      <c r="G179" s="64" t="s">
        <v>40</v>
      </c>
      <c r="H179" s="93">
        <v>36.56</v>
      </c>
      <c r="I179" s="32"/>
      <c r="J179" s="38">
        <f t="shared" si="4"/>
        <v>0</v>
      </c>
      <c r="K179" s="39" t="str">
        <f t="shared" si="5"/>
        <v>OK</v>
      </c>
      <c r="L179" s="128"/>
      <c r="M179" s="128"/>
      <c r="N179" s="128"/>
      <c r="O179" s="128"/>
      <c r="P179" s="128"/>
      <c r="Q179" s="128"/>
      <c r="R179" s="128"/>
      <c r="S179" s="128"/>
      <c r="T179" s="128"/>
      <c r="U179" s="128"/>
      <c r="V179" s="128"/>
      <c r="W179" s="187"/>
      <c r="X179" s="187"/>
      <c r="Y179" s="187"/>
      <c r="Z179" s="187"/>
      <c r="AA179" s="187"/>
      <c r="AB179" s="187"/>
      <c r="AC179" s="46"/>
    </row>
    <row r="180" spans="1:29" ht="39.950000000000003" customHeight="1" x14ac:dyDescent="0.45">
      <c r="A180" s="155"/>
      <c r="B180" s="157"/>
      <c r="C180" s="63">
        <v>177</v>
      </c>
      <c r="D180" s="73" t="s">
        <v>734</v>
      </c>
      <c r="E180" s="102" t="s">
        <v>735</v>
      </c>
      <c r="F180" s="64" t="s">
        <v>228</v>
      </c>
      <c r="G180" s="64" t="s">
        <v>40</v>
      </c>
      <c r="H180" s="93">
        <v>60.85</v>
      </c>
      <c r="I180" s="32"/>
      <c r="J180" s="38">
        <f t="shared" si="4"/>
        <v>0</v>
      </c>
      <c r="K180" s="39" t="str">
        <f t="shared" si="5"/>
        <v>OK</v>
      </c>
      <c r="L180" s="128"/>
      <c r="M180" s="128"/>
      <c r="N180" s="128"/>
      <c r="O180" s="128"/>
      <c r="P180" s="128"/>
      <c r="Q180" s="128"/>
      <c r="R180" s="128"/>
      <c r="S180" s="128"/>
      <c r="T180" s="128"/>
      <c r="U180" s="128"/>
      <c r="V180" s="128"/>
      <c r="W180" s="187"/>
      <c r="X180" s="187"/>
      <c r="Y180" s="187"/>
      <c r="Z180" s="187"/>
      <c r="AA180" s="187"/>
      <c r="AB180" s="187"/>
      <c r="AC180" s="46"/>
    </row>
    <row r="181" spans="1:29" ht="39.950000000000003" customHeight="1" x14ac:dyDescent="0.45">
      <c r="A181" s="155"/>
      <c r="B181" s="157"/>
      <c r="C181" s="65">
        <v>178</v>
      </c>
      <c r="D181" s="74" t="s">
        <v>736</v>
      </c>
      <c r="E181" s="103" t="s">
        <v>737</v>
      </c>
      <c r="F181" s="48" t="s">
        <v>35</v>
      </c>
      <c r="G181" s="64" t="s">
        <v>40</v>
      </c>
      <c r="H181" s="93">
        <v>17.39</v>
      </c>
      <c r="I181" s="32"/>
      <c r="J181" s="38">
        <f t="shared" si="4"/>
        <v>0</v>
      </c>
      <c r="K181" s="39" t="str">
        <f t="shared" si="5"/>
        <v>OK</v>
      </c>
      <c r="L181" s="128"/>
      <c r="M181" s="128"/>
      <c r="N181" s="128"/>
      <c r="O181" s="128"/>
      <c r="P181" s="128"/>
      <c r="Q181" s="128"/>
      <c r="R181" s="128"/>
      <c r="S181" s="128"/>
      <c r="T181" s="128"/>
      <c r="U181" s="128"/>
      <c r="V181" s="128"/>
      <c r="W181" s="187"/>
      <c r="X181" s="187"/>
      <c r="Y181" s="187"/>
      <c r="Z181" s="187"/>
      <c r="AA181" s="187"/>
      <c r="AB181" s="187"/>
      <c r="AC181" s="46"/>
    </row>
    <row r="182" spans="1:29" ht="39.950000000000003" customHeight="1" x14ac:dyDescent="0.45">
      <c r="A182" s="156"/>
      <c r="B182" s="158"/>
      <c r="C182" s="65">
        <v>179</v>
      </c>
      <c r="D182" s="74" t="s">
        <v>738</v>
      </c>
      <c r="E182" s="103" t="s">
        <v>739</v>
      </c>
      <c r="F182" s="64" t="s">
        <v>131</v>
      </c>
      <c r="G182" s="64" t="s">
        <v>40</v>
      </c>
      <c r="H182" s="93">
        <v>12.07</v>
      </c>
      <c r="I182" s="32"/>
      <c r="J182" s="38">
        <f t="shared" si="4"/>
        <v>0</v>
      </c>
      <c r="K182" s="39" t="str">
        <f t="shared" si="5"/>
        <v>OK</v>
      </c>
      <c r="L182" s="128"/>
      <c r="M182" s="128"/>
      <c r="N182" s="128"/>
      <c r="O182" s="128"/>
      <c r="P182" s="128"/>
      <c r="Q182" s="128"/>
      <c r="R182" s="128"/>
      <c r="S182" s="128"/>
      <c r="T182" s="128"/>
      <c r="U182" s="128"/>
      <c r="V182" s="128"/>
      <c r="W182" s="187"/>
      <c r="X182" s="187"/>
      <c r="Y182" s="187"/>
      <c r="Z182" s="187"/>
      <c r="AA182" s="187"/>
      <c r="AB182" s="187"/>
      <c r="AC182" s="46"/>
    </row>
    <row r="183" spans="1:29" ht="39.950000000000003" customHeight="1" x14ac:dyDescent="0.45">
      <c r="A183" s="139">
        <v>4</v>
      </c>
      <c r="B183" s="151" t="s">
        <v>740</v>
      </c>
      <c r="C183" s="67">
        <v>180</v>
      </c>
      <c r="D183" s="78" t="s">
        <v>156</v>
      </c>
      <c r="E183" s="107" t="s">
        <v>741</v>
      </c>
      <c r="F183" s="51" t="s">
        <v>35</v>
      </c>
      <c r="G183" s="51" t="s">
        <v>157</v>
      </c>
      <c r="H183" s="95">
        <v>8.5</v>
      </c>
      <c r="I183" s="32">
        <v>25</v>
      </c>
      <c r="J183" s="38">
        <f t="shared" si="4"/>
        <v>25</v>
      </c>
      <c r="K183" s="39" t="str">
        <f t="shared" si="5"/>
        <v>OK</v>
      </c>
      <c r="L183" s="128"/>
      <c r="M183" s="128"/>
      <c r="N183" s="128"/>
      <c r="O183" s="128"/>
      <c r="P183" s="128"/>
      <c r="Q183" s="128"/>
      <c r="R183" s="128"/>
      <c r="S183" s="128"/>
      <c r="T183" s="128"/>
      <c r="U183" s="128"/>
      <c r="V183" s="128"/>
      <c r="W183" s="187"/>
      <c r="X183" s="187"/>
      <c r="Y183" s="187"/>
      <c r="Z183" s="187"/>
      <c r="AA183" s="187"/>
      <c r="AB183" s="187"/>
      <c r="AC183" s="46"/>
    </row>
    <row r="184" spans="1:29" ht="39.950000000000003" customHeight="1" x14ac:dyDescent="0.45">
      <c r="A184" s="140"/>
      <c r="B184" s="152"/>
      <c r="C184" s="67">
        <v>181</v>
      </c>
      <c r="D184" s="78" t="s">
        <v>158</v>
      </c>
      <c r="E184" s="107" t="s">
        <v>742</v>
      </c>
      <c r="F184" s="51" t="s">
        <v>35</v>
      </c>
      <c r="G184" s="51" t="s">
        <v>157</v>
      </c>
      <c r="H184" s="95">
        <v>1.1599999999999999</v>
      </c>
      <c r="I184" s="32">
        <v>26</v>
      </c>
      <c r="J184" s="38">
        <f t="shared" si="4"/>
        <v>26</v>
      </c>
      <c r="K184" s="39" t="str">
        <f t="shared" si="5"/>
        <v>OK</v>
      </c>
      <c r="L184" s="128"/>
      <c r="M184" s="128"/>
      <c r="N184" s="128"/>
      <c r="O184" s="128"/>
      <c r="P184" s="128"/>
      <c r="Q184" s="128"/>
      <c r="R184" s="128"/>
      <c r="S184" s="128"/>
      <c r="T184" s="128"/>
      <c r="U184" s="128"/>
      <c r="V184" s="128"/>
      <c r="W184" s="187"/>
      <c r="X184" s="187"/>
      <c r="Y184" s="187"/>
      <c r="Z184" s="187"/>
      <c r="AA184" s="187"/>
      <c r="AB184" s="187"/>
      <c r="AC184" s="46"/>
    </row>
    <row r="185" spans="1:29" ht="39.950000000000003" customHeight="1" x14ac:dyDescent="0.45">
      <c r="A185" s="140"/>
      <c r="B185" s="152"/>
      <c r="C185" s="67">
        <v>182</v>
      </c>
      <c r="D185" s="78" t="s">
        <v>159</v>
      </c>
      <c r="E185" s="107" t="s">
        <v>741</v>
      </c>
      <c r="F185" s="51" t="s">
        <v>35</v>
      </c>
      <c r="G185" s="51" t="s">
        <v>157</v>
      </c>
      <c r="H185" s="95">
        <v>12</v>
      </c>
      <c r="I185" s="32">
        <v>2</v>
      </c>
      <c r="J185" s="38">
        <f t="shared" si="4"/>
        <v>2</v>
      </c>
      <c r="K185" s="39" t="str">
        <f t="shared" si="5"/>
        <v>OK</v>
      </c>
      <c r="L185" s="128"/>
      <c r="M185" s="128"/>
      <c r="N185" s="128"/>
      <c r="O185" s="128"/>
      <c r="P185" s="128"/>
      <c r="Q185" s="128"/>
      <c r="R185" s="128"/>
      <c r="S185" s="128"/>
      <c r="T185" s="128"/>
      <c r="U185" s="128"/>
      <c r="V185" s="128"/>
      <c r="W185" s="187"/>
      <c r="X185" s="187"/>
      <c r="Y185" s="187"/>
      <c r="Z185" s="187"/>
      <c r="AA185" s="187"/>
      <c r="AB185" s="187"/>
      <c r="AC185" s="46"/>
    </row>
    <row r="186" spans="1:29" ht="39.950000000000003" customHeight="1" x14ac:dyDescent="0.45">
      <c r="A186" s="140"/>
      <c r="B186" s="152"/>
      <c r="C186" s="67">
        <v>183</v>
      </c>
      <c r="D186" s="78" t="s">
        <v>160</v>
      </c>
      <c r="E186" s="107" t="s">
        <v>741</v>
      </c>
      <c r="F186" s="51" t="s">
        <v>35</v>
      </c>
      <c r="G186" s="51" t="s">
        <v>157</v>
      </c>
      <c r="H186" s="95">
        <v>8</v>
      </c>
      <c r="I186" s="32">
        <v>4</v>
      </c>
      <c r="J186" s="38">
        <f t="shared" si="4"/>
        <v>4</v>
      </c>
      <c r="K186" s="39" t="str">
        <f t="shared" si="5"/>
        <v>OK</v>
      </c>
      <c r="L186" s="128"/>
      <c r="M186" s="128"/>
      <c r="N186" s="128"/>
      <c r="O186" s="128"/>
      <c r="P186" s="128"/>
      <c r="Q186" s="128"/>
      <c r="R186" s="128"/>
      <c r="S186" s="128"/>
      <c r="T186" s="128"/>
      <c r="U186" s="128"/>
      <c r="V186" s="128"/>
      <c r="W186" s="187"/>
      <c r="X186" s="187"/>
      <c r="Y186" s="187"/>
      <c r="Z186" s="187"/>
      <c r="AA186" s="187"/>
      <c r="AB186" s="187"/>
      <c r="AC186" s="46"/>
    </row>
    <row r="187" spans="1:29" ht="39.950000000000003" customHeight="1" x14ac:dyDescent="0.45">
      <c r="A187" s="140"/>
      <c r="B187" s="152"/>
      <c r="C187" s="67">
        <v>184</v>
      </c>
      <c r="D187" s="78" t="s">
        <v>161</v>
      </c>
      <c r="E187" s="107">
        <v>954</v>
      </c>
      <c r="F187" s="51" t="s">
        <v>35</v>
      </c>
      <c r="G187" s="51" t="s">
        <v>157</v>
      </c>
      <c r="H187" s="95">
        <v>8</v>
      </c>
      <c r="I187" s="32">
        <v>5</v>
      </c>
      <c r="J187" s="38">
        <f t="shared" si="4"/>
        <v>5</v>
      </c>
      <c r="K187" s="39" t="str">
        <f t="shared" si="5"/>
        <v>OK</v>
      </c>
      <c r="L187" s="128"/>
      <c r="M187" s="128"/>
      <c r="N187" s="128"/>
      <c r="O187" s="128"/>
      <c r="P187" s="128"/>
      <c r="Q187" s="128"/>
      <c r="R187" s="128"/>
      <c r="S187" s="128"/>
      <c r="T187" s="128"/>
      <c r="U187" s="128"/>
      <c r="V187" s="128"/>
      <c r="W187" s="187"/>
      <c r="X187" s="187"/>
      <c r="Y187" s="187"/>
      <c r="Z187" s="187"/>
      <c r="AA187" s="187"/>
      <c r="AB187" s="187"/>
      <c r="AC187" s="46"/>
    </row>
    <row r="188" spans="1:29" ht="39.950000000000003" customHeight="1" x14ac:dyDescent="0.45">
      <c r="A188" s="140"/>
      <c r="B188" s="152"/>
      <c r="C188" s="67">
        <v>185</v>
      </c>
      <c r="D188" s="78" t="s">
        <v>162</v>
      </c>
      <c r="E188" s="107">
        <v>954</v>
      </c>
      <c r="F188" s="51" t="s">
        <v>35</v>
      </c>
      <c r="G188" s="51" t="s">
        <v>157</v>
      </c>
      <c r="H188" s="95">
        <v>10</v>
      </c>
      <c r="I188" s="32">
        <v>2</v>
      </c>
      <c r="J188" s="38">
        <f t="shared" si="4"/>
        <v>2</v>
      </c>
      <c r="K188" s="39" t="str">
        <f t="shared" si="5"/>
        <v>OK</v>
      </c>
      <c r="L188" s="128"/>
      <c r="M188" s="128"/>
      <c r="N188" s="128"/>
      <c r="O188" s="128"/>
      <c r="P188" s="128"/>
      <c r="Q188" s="128"/>
      <c r="R188" s="128"/>
      <c r="S188" s="128"/>
      <c r="T188" s="128"/>
      <c r="U188" s="128"/>
      <c r="V188" s="128"/>
      <c r="W188" s="187"/>
      <c r="X188" s="187"/>
      <c r="Y188" s="187"/>
      <c r="Z188" s="187"/>
      <c r="AA188" s="187"/>
      <c r="AB188" s="187"/>
      <c r="AC188" s="46"/>
    </row>
    <row r="189" spans="1:29" ht="39.950000000000003" customHeight="1" x14ac:dyDescent="0.45">
      <c r="A189" s="140"/>
      <c r="B189" s="152"/>
      <c r="C189" s="67">
        <v>186</v>
      </c>
      <c r="D189" s="78" t="s">
        <v>163</v>
      </c>
      <c r="E189" s="107">
        <v>954</v>
      </c>
      <c r="F189" s="51" t="s">
        <v>35</v>
      </c>
      <c r="G189" s="51" t="s">
        <v>157</v>
      </c>
      <c r="H189" s="95">
        <v>7.91</v>
      </c>
      <c r="I189" s="32">
        <v>2</v>
      </c>
      <c r="J189" s="38">
        <f t="shared" si="4"/>
        <v>2</v>
      </c>
      <c r="K189" s="39" t="str">
        <f t="shared" si="5"/>
        <v>OK</v>
      </c>
      <c r="L189" s="128"/>
      <c r="M189" s="128"/>
      <c r="N189" s="128"/>
      <c r="O189" s="128"/>
      <c r="P189" s="128"/>
      <c r="Q189" s="128"/>
      <c r="R189" s="128"/>
      <c r="S189" s="128"/>
      <c r="T189" s="128"/>
      <c r="U189" s="128"/>
      <c r="V189" s="128"/>
      <c r="W189" s="187"/>
      <c r="X189" s="187"/>
      <c r="Y189" s="187"/>
      <c r="Z189" s="187"/>
      <c r="AA189" s="187"/>
      <c r="AB189" s="187"/>
      <c r="AC189" s="46"/>
    </row>
    <row r="190" spans="1:29" ht="39.950000000000003" customHeight="1" x14ac:dyDescent="0.45">
      <c r="A190" s="140"/>
      <c r="B190" s="152"/>
      <c r="C190" s="67">
        <v>187</v>
      </c>
      <c r="D190" s="78" t="s">
        <v>164</v>
      </c>
      <c r="E190" s="107">
        <v>954</v>
      </c>
      <c r="F190" s="51" t="s">
        <v>35</v>
      </c>
      <c r="G190" s="51" t="s">
        <v>157</v>
      </c>
      <c r="H190" s="95">
        <v>5</v>
      </c>
      <c r="I190" s="32">
        <v>6</v>
      </c>
      <c r="J190" s="38">
        <f t="shared" si="4"/>
        <v>6</v>
      </c>
      <c r="K190" s="39" t="str">
        <f t="shared" si="5"/>
        <v>OK</v>
      </c>
      <c r="L190" s="128"/>
      <c r="M190" s="128"/>
      <c r="N190" s="128"/>
      <c r="O190" s="128"/>
      <c r="P190" s="128"/>
      <c r="Q190" s="128"/>
      <c r="R190" s="128"/>
      <c r="S190" s="128"/>
      <c r="T190" s="128"/>
      <c r="U190" s="128"/>
      <c r="V190" s="128"/>
      <c r="W190" s="187"/>
      <c r="X190" s="187"/>
      <c r="Y190" s="187"/>
      <c r="Z190" s="187"/>
      <c r="AA190" s="187"/>
      <c r="AB190" s="187"/>
      <c r="AC190" s="46"/>
    </row>
    <row r="191" spans="1:29" ht="39.950000000000003" customHeight="1" x14ac:dyDescent="0.45">
      <c r="A191" s="140"/>
      <c r="B191" s="152"/>
      <c r="C191" s="67">
        <v>188</v>
      </c>
      <c r="D191" s="78" t="s">
        <v>165</v>
      </c>
      <c r="E191" s="107">
        <v>954</v>
      </c>
      <c r="F191" s="51" t="s">
        <v>35</v>
      </c>
      <c r="G191" s="51" t="s">
        <v>157</v>
      </c>
      <c r="H191" s="95">
        <v>26.46</v>
      </c>
      <c r="I191" s="32">
        <v>7</v>
      </c>
      <c r="J191" s="38">
        <f t="shared" si="4"/>
        <v>7</v>
      </c>
      <c r="K191" s="39" t="str">
        <f t="shared" si="5"/>
        <v>OK</v>
      </c>
      <c r="L191" s="128"/>
      <c r="M191" s="128"/>
      <c r="N191" s="128"/>
      <c r="O191" s="128"/>
      <c r="P191" s="128"/>
      <c r="Q191" s="128"/>
      <c r="R191" s="128"/>
      <c r="S191" s="128"/>
      <c r="T191" s="128"/>
      <c r="U191" s="128"/>
      <c r="V191" s="128"/>
      <c r="W191" s="187"/>
      <c r="X191" s="187"/>
      <c r="Y191" s="187"/>
      <c r="Z191" s="187"/>
      <c r="AA191" s="187"/>
      <c r="AB191" s="187"/>
      <c r="AC191" s="46"/>
    </row>
    <row r="192" spans="1:29" ht="39.950000000000003" customHeight="1" x14ac:dyDescent="0.45">
      <c r="A192" s="140"/>
      <c r="B192" s="152"/>
      <c r="C192" s="67">
        <v>189</v>
      </c>
      <c r="D192" s="78" t="s">
        <v>166</v>
      </c>
      <c r="E192" s="107">
        <v>954</v>
      </c>
      <c r="F192" s="51" t="s">
        <v>35</v>
      </c>
      <c r="G192" s="51" t="s">
        <v>157</v>
      </c>
      <c r="H192" s="95">
        <v>27.05</v>
      </c>
      <c r="I192" s="32">
        <v>2</v>
      </c>
      <c r="J192" s="38">
        <f t="shared" si="4"/>
        <v>2</v>
      </c>
      <c r="K192" s="39" t="str">
        <f t="shared" si="5"/>
        <v>OK</v>
      </c>
      <c r="L192" s="128"/>
      <c r="M192" s="128"/>
      <c r="N192" s="128"/>
      <c r="O192" s="128"/>
      <c r="P192" s="128"/>
      <c r="Q192" s="128"/>
      <c r="R192" s="128"/>
      <c r="S192" s="128"/>
      <c r="T192" s="128"/>
      <c r="U192" s="128"/>
      <c r="V192" s="128"/>
      <c r="W192" s="187"/>
      <c r="X192" s="187"/>
      <c r="Y192" s="187"/>
      <c r="Z192" s="187"/>
      <c r="AA192" s="187"/>
      <c r="AB192" s="187"/>
      <c r="AC192" s="46"/>
    </row>
    <row r="193" spans="1:29" ht="39.950000000000003" customHeight="1" x14ac:dyDescent="0.45">
      <c r="A193" s="140"/>
      <c r="B193" s="152"/>
      <c r="C193" s="67">
        <v>190</v>
      </c>
      <c r="D193" s="78" t="s">
        <v>167</v>
      </c>
      <c r="E193" s="107">
        <v>954</v>
      </c>
      <c r="F193" s="51" t="s">
        <v>35</v>
      </c>
      <c r="G193" s="51" t="s">
        <v>157</v>
      </c>
      <c r="H193" s="95">
        <v>6.52</v>
      </c>
      <c r="I193" s="32">
        <v>3</v>
      </c>
      <c r="J193" s="38">
        <f t="shared" si="4"/>
        <v>3</v>
      </c>
      <c r="K193" s="39" t="str">
        <f t="shared" si="5"/>
        <v>OK</v>
      </c>
      <c r="L193" s="128"/>
      <c r="M193" s="128"/>
      <c r="N193" s="128"/>
      <c r="O193" s="128"/>
      <c r="P193" s="128"/>
      <c r="Q193" s="128"/>
      <c r="R193" s="128"/>
      <c r="S193" s="128"/>
      <c r="T193" s="128"/>
      <c r="U193" s="128"/>
      <c r="V193" s="128"/>
      <c r="W193" s="187"/>
      <c r="X193" s="187"/>
      <c r="Y193" s="187"/>
      <c r="Z193" s="187"/>
      <c r="AA193" s="187"/>
      <c r="AB193" s="187"/>
      <c r="AC193" s="46"/>
    </row>
    <row r="194" spans="1:29" ht="39.950000000000003" customHeight="1" x14ac:dyDescent="0.45">
      <c r="A194" s="140"/>
      <c r="B194" s="152"/>
      <c r="C194" s="67">
        <v>191</v>
      </c>
      <c r="D194" s="78" t="s">
        <v>168</v>
      </c>
      <c r="E194" s="107" t="s">
        <v>741</v>
      </c>
      <c r="F194" s="51" t="s">
        <v>35</v>
      </c>
      <c r="G194" s="51" t="s">
        <v>157</v>
      </c>
      <c r="H194" s="95">
        <v>5</v>
      </c>
      <c r="I194" s="32">
        <v>6</v>
      </c>
      <c r="J194" s="38">
        <f t="shared" si="4"/>
        <v>6</v>
      </c>
      <c r="K194" s="39" t="str">
        <f t="shared" si="5"/>
        <v>OK</v>
      </c>
      <c r="L194" s="128"/>
      <c r="M194" s="128"/>
      <c r="N194" s="128"/>
      <c r="O194" s="128"/>
      <c r="P194" s="128"/>
      <c r="Q194" s="128"/>
      <c r="R194" s="128"/>
      <c r="S194" s="128"/>
      <c r="T194" s="128"/>
      <c r="U194" s="128"/>
      <c r="V194" s="128"/>
      <c r="W194" s="187"/>
      <c r="X194" s="187"/>
      <c r="Y194" s="187"/>
      <c r="Z194" s="187"/>
      <c r="AA194" s="187"/>
      <c r="AB194" s="187"/>
      <c r="AC194" s="46"/>
    </row>
    <row r="195" spans="1:29" ht="39.950000000000003" customHeight="1" x14ac:dyDescent="0.45">
      <c r="A195" s="140"/>
      <c r="B195" s="152"/>
      <c r="C195" s="67">
        <v>192</v>
      </c>
      <c r="D195" s="79" t="s">
        <v>169</v>
      </c>
      <c r="E195" s="113" t="s">
        <v>741</v>
      </c>
      <c r="F195" s="51" t="s">
        <v>35</v>
      </c>
      <c r="G195" s="51" t="s">
        <v>157</v>
      </c>
      <c r="H195" s="95">
        <v>3</v>
      </c>
      <c r="I195" s="32">
        <v>4</v>
      </c>
      <c r="J195" s="38">
        <f t="shared" si="4"/>
        <v>4</v>
      </c>
      <c r="K195" s="39" t="str">
        <f t="shared" si="5"/>
        <v>OK</v>
      </c>
      <c r="L195" s="128"/>
      <c r="M195" s="128"/>
      <c r="N195" s="128"/>
      <c r="O195" s="128"/>
      <c r="P195" s="128"/>
      <c r="Q195" s="128"/>
      <c r="R195" s="128"/>
      <c r="S195" s="128"/>
      <c r="T195" s="128"/>
      <c r="U195" s="128"/>
      <c r="V195" s="128"/>
      <c r="W195" s="187"/>
      <c r="X195" s="187"/>
      <c r="Y195" s="187"/>
      <c r="Z195" s="187"/>
      <c r="AA195" s="187"/>
      <c r="AB195" s="187"/>
      <c r="AC195" s="46"/>
    </row>
    <row r="196" spans="1:29" ht="39.950000000000003" customHeight="1" x14ac:dyDescent="0.45">
      <c r="A196" s="140"/>
      <c r="B196" s="152"/>
      <c r="C196" s="67">
        <v>193</v>
      </c>
      <c r="D196" s="78" t="s">
        <v>170</v>
      </c>
      <c r="E196" s="107" t="s">
        <v>741</v>
      </c>
      <c r="F196" s="51" t="s">
        <v>35</v>
      </c>
      <c r="G196" s="51" t="s">
        <v>157</v>
      </c>
      <c r="H196" s="95">
        <v>18</v>
      </c>
      <c r="I196" s="32"/>
      <c r="J196" s="38">
        <f t="shared" si="4"/>
        <v>0</v>
      </c>
      <c r="K196" s="39" t="str">
        <f t="shared" si="5"/>
        <v>OK</v>
      </c>
      <c r="L196" s="128"/>
      <c r="M196" s="128"/>
      <c r="N196" s="128"/>
      <c r="O196" s="128"/>
      <c r="P196" s="128"/>
      <c r="Q196" s="128"/>
      <c r="R196" s="128"/>
      <c r="S196" s="128"/>
      <c r="T196" s="128"/>
      <c r="U196" s="128"/>
      <c r="V196" s="128"/>
      <c r="W196" s="187"/>
      <c r="X196" s="187"/>
      <c r="Y196" s="187"/>
      <c r="Z196" s="187"/>
      <c r="AA196" s="187"/>
      <c r="AB196" s="187"/>
      <c r="AC196" s="46"/>
    </row>
    <row r="197" spans="1:29" ht="39.950000000000003" customHeight="1" x14ac:dyDescent="0.45">
      <c r="A197" s="140"/>
      <c r="B197" s="152"/>
      <c r="C197" s="67">
        <v>194</v>
      </c>
      <c r="D197" s="78" t="s">
        <v>171</v>
      </c>
      <c r="E197" s="107" t="s">
        <v>34</v>
      </c>
      <c r="F197" s="51" t="s">
        <v>35</v>
      </c>
      <c r="G197" s="51" t="s">
        <v>157</v>
      </c>
      <c r="H197" s="95">
        <v>16</v>
      </c>
      <c r="I197" s="32">
        <v>20</v>
      </c>
      <c r="J197" s="38">
        <f t="shared" ref="J197:J260" si="6">I197-(SUM(L197:AC197))</f>
        <v>20</v>
      </c>
      <c r="K197" s="39" t="str">
        <f t="shared" ref="K197:K260" si="7">IF(J197&lt;0,"ATENÇÃO","OK")</f>
        <v>OK</v>
      </c>
      <c r="L197" s="128"/>
      <c r="M197" s="128"/>
      <c r="N197" s="128"/>
      <c r="O197" s="128"/>
      <c r="P197" s="128"/>
      <c r="Q197" s="128"/>
      <c r="R197" s="128"/>
      <c r="S197" s="128"/>
      <c r="T197" s="128"/>
      <c r="U197" s="128"/>
      <c r="V197" s="128"/>
      <c r="W197" s="187"/>
      <c r="X197" s="187"/>
      <c r="Y197" s="187"/>
      <c r="Z197" s="187"/>
      <c r="AA197" s="187"/>
      <c r="AB197" s="187"/>
      <c r="AC197" s="46"/>
    </row>
    <row r="198" spans="1:29" ht="39.950000000000003" customHeight="1" x14ac:dyDescent="0.45">
      <c r="A198" s="140"/>
      <c r="B198" s="152"/>
      <c r="C198" s="67">
        <v>195</v>
      </c>
      <c r="D198" s="78" t="s">
        <v>172</v>
      </c>
      <c r="E198" s="107" t="s">
        <v>741</v>
      </c>
      <c r="F198" s="51" t="s">
        <v>35</v>
      </c>
      <c r="G198" s="51" t="s">
        <v>157</v>
      </c>
      <c r="H198" s="95">
        <v>15.99</v>
      </c>
      <c r="I198" s="32"/>
      <c r="J198" s="38">
        <f t="shared" si="6"/>
        <v>0</v>
      </c>
      <c r="K198" s="39" t="str">
        <f t="shared" si="7"/>
        <v>OK</v>
      </c>
      <c r="L198" s="128"/>
      <c r="M198" s="128"/>
      <c r="N198" s="128"/>
      <c r="O198" s="128"/>
      <c r="P198" s="128"/>
      <c r="Q198" s="128"/>
      <c r="R198" s="128"/>
      <c r="S198" s="128"/>
      <c r="T198" s="128"/>
      <c r="U198" s="128"/>
      <c r="V198" s="128"/>
      <c r="W198" s="187"/>
      <c r="X198" s="187"/>
      <c r="Y198" s="187"/>
      <c r="Z198" s="187"/>
      <c r="AA198" s="187"/>
      <c r="AB198" s="187"/>
      <c r="AC198" s="46"/>
    </row>
    <row r="199" spans="1:29" ht="39.950000000000003" customHeight="1" x14ac:dyDescent="0.45">
      <c r="A199" s="140"/>
      <c r="B199" s="152"/>
      <c r="C199" s="67">
        <v>196</v>
      </c>
      <c r="D199" s="78" t="s">
        <v>173</v>
      </c>
      <c r="E199" s="107" t="s">
        <v>741</v>
      </c>
      <c r="F199" s="51" t="s">
        <v>35</v>
      </c>
      <c r="G199" s="51" t="s">
        <v>157</v>
      </c>
      <c r="H199" s="95">
        <v>22.85</v>
      </c>
      <c r="I199" s="32"/>
      <c r="J199" s="38">
        <f t="shared" si="6"/>
        <v>0</v>
      </c>
      <c r="K199" s="39" t="str">
        <f t="shared" si="7"/>
        <v>OK</v>
      </c>
      <c r="L199" s="128"/>
      <c r="M199" s="128"/>
      <c r="N199" s="128"/>
      <c r="O199" s="128"/>
      <c r="P199" s="128"/>
      <c r="Q199" s="128"/>
      <c r="R199" s="128"/>
      <c r="S199" s="128"/>
      <c r="T199" s="128"/>
      <c r="U199" s="128"/>
      <c r="V199" s="128"/>
      <c r="W199" s="187"/>
      <c r="X199" s="187"/>
      <c r="Y199" s="187"/>
      <c r="Z199" s="187"/>
      <c r="AA199" s="187"/>
      <c r="AB199" s="187"/>
      <c r="AC199" s="46"/>
    </row>
    <row r="200" spans="1:29" ht="39.950000000000003" customHeight="1" x14ac:dyDescent="0.45">
      <c r="A200" s="140"/>
      <c r="B200" s="152"/>
      <c r="C200" s="67">
        <v>197</v>
      </c>
      <c r="D200" s="78" t="s">
        <v>174</v>
      </c>
      <c r="E200" s="107" t="s">
        <v>741</v>
      </c>
      <c r="F200" s="51" t="s">
        <v>35</v>
      </c>
      <c r="G200" s="51" t="s">
        <v>157</v>
      </c>
      <c r="H200" s="95">
        <v>20.79</v>
      </c>
      <c r="I200" s="32"/>
      <c r="J200" s="38">
        <f t="shared" si="6"/>
        <v>0</v>
      </c>
      <c r="K200" s="39" t="str">
        <f t="shared" si="7"/>
        <v>OK</v>
      </c>
      <c r="L200" s="128"/>
      <c r="M200" s="128"/>
      <c r="N200" s="128"/>
      <c r="O200" s="128"/>
      <c r="P200" s="128"/>
      <c r="Q200" s="128"/>
      <c r="R200" s="128"/>
      <c r="S200" s="128"/>
      <c r="T200" s="128"/>
      <c r="U200" s="128"/>
      <c r="V200" s="128"/>
      <c r="W200" s="187"/>
      <c r="X200" s="187"/>
      <c r="Y200" s="187"/>
      <c r="Z200" s="187"/>
      <c r="AA200" s="187"/>
      <c r="AB200" s="187"/>
      <c r="AC200" s="46"/>
    </row>
    <row r="201" spans="1:29" ht="39.950000000000003" customHeight="1" x14ac:dyDescent="0.45">
      <c r="A201" s="140"/>
      <c r="B201" s="152"/>
      <c r="C201" s="67">
        <v>198</v>
      </c>
      <c r="D201" s="78" t="s">
        <v>175</v>
      </c>
      <c r="E201" s="107" t="s">
        <v>743</v>
      </c>
      <c r="F201" s="51" t="s">
        <v>35</v>
      </c>
      <c r="G201" s="51" t="s">
        <v>157</v>
      </c>
      <c r="H201" s="95">
        <v>30</v>
      </c>
      <c r="I201" s="32"/>
      <c r="J201" s="38">
        <f t="shared" si="6"/>
        <v>0</v>
      </c>
      <c r="K201" s="39" t="str">
        <f t="shared" si="7"/>
        <v>OK</v>
      </c>
      <c r="L201" s="128"/>
      <c r="M201" s="128"/>
      <c r="N201" s="128"/>
      <c r="O201" s="128"/>
      <c r="P201" s="128"/>
      <c r="Q201" s="128"/>
      <c r="R201" s="128"/>
      <c r="S201" s="128"/>
      <c r="T201" s="128"/>
      <c r="U201" s="128"/>
      <c r="V201" s="128"/>
      <c r="W201" s="187"/>
      <c r="X201" s="187"/>
      <c r="Y201" s="187"/>
      <c r="Z201" s="187"/>
      <c r="AA201" s="187"/>
      <c r="AB201" s="187"/>
      <c r="AC201" s="46"/>
    </row>
    <row r="202" spans="1:29" ht="39.950000000000003" customHeight="1" x14ac:dyDescent="0.45">
      <c r="A202" s="140"/>
      <c r="B202" s="152"/>
      <c r="C202" s="67">
        <v>199</v>
      </c>
      <c r="D202" s="78" t="s">
        <v>176</v>
      </c>
      <c r="E202" s="107" t="s">
        <v>743</v>
      </c>
      <c r="F202" s="51" t="s">
        <v>35</v>
      </c>
      <c r="G202" s="51" t="s">
        <v>157</v>
      </c>
      <c r="H202" s="95">
        <v>20</v>
      </c>
      <c r="I202" s="32"/>
      <c r="J202" s="38">
        <f t="shared" si="6"/>
        <v>0</v>
      </c>
      <c r="K202" s="39" t="str">
        <f t="shared" si="7"/>
        <v>OK</v>
      </c>
      <c r="L202" s="128"/>
      <c r="M202" s="128"/>
      <c r="N202" s="128"/>
      <c r="O202" s="128"/>
      <c r="P202" s="128"/>
      <c r="Q202" s="128"/>
      <c r="R202" s="128"/>
      <c r="S202" s="128"/>
      <c r="T202" s="128"/>
      <c r="U202" s="128"/>
      <c r="V202" s="128"/>
      <c r="W202" s="187"/>
      <c r="X202" s="187"/>
      <c r="Y202" s="187"/>
      <c r="Z202" s="187"/>
      <c r="AA202" s="187"/>
      <c r="AB202" s="187"/>
      <c r="AC202" s="46"/>
    </row>
    <row r="203" spans="1:29" ht="39.950000000000003" customHeight="1" x14ac:dyDescent="0.45">
      <c r="A203" s="140"/>
      <c r="B203" s="152"/>
      <c r="C203" s="67">
        <v>200</v>
      </c>
      <c r="D203" s="78" t="s">
        <v>177</v>
      </c>
      <c r="E203" s="107" t="s">
        <v>743</v>
      </c>
      <c r="F203" s="51" t="s">
        <v>35</v>
      </c>
      <c r="G203" s="51" t="s">
        <v>157</v>
      </c>
      <c r="H203" s="95">
        <v>30</v>
      </c>
      <c r="I203" s="32"/>
      <c r="J203" s="38">
        <f t="shared" si="6"/>
        <v>0</v>
      </c>
      <c r="K203" s="39" t="str">
        <f t="shared" si="7"/>
        <v>OK</v>
      </c>
      <c r="L203" s="128"/>
      <c r="M203" s="128"/>
      <c r="N203" s="128"/>
      <c r="O203" s="128"/>
      <c r="P203" s="128"/>
      <c r="Q203" s="128"/>
      <c r="R203" s="128"/>
      <c r="S203" s="128"/>
      <c r="T203" s="128"/>
      <c r="U203" s="128"/>
      <c r="V203" s="128"/>
      <c r="W203" s="187"/>
      <c r="X203" s="187"/>
      <c r="Y203" s="187"/>
      <c r="Z203" s="187"/>
      <c r="AA203" s="187"/>
      <c r="AB203" s="187"/>
      <c r="AC203" s="46"/>
    </row>
    <row r="204" spans="1:29" ht="39.950000000000003" customHeight="1" x14ac:dyDescent="0.45">
      <c r="A204" s="140"/>
      <c r="B204" s="152"/>
      <c r="C204" s="67">
        <v>201</v>
      </c>
      <c r="D204" s="78" t="s">
        <v>178</v>
      </c>
      <c r="E204" s="107" t="s">
        <v>743</v>
      </c>
      <c r="F204" s="51" t="s">
        <v>35</v>
      </c>
      <c r="G204" s="51" t="s">
        <v>157</v>
      </c>
      <c r="H204" s="95">
        <v>25</v>
      </c>
      <c r="I204" s="32">
        <v>2</v>
      </c>
      <c r="J204" s="38">
        <f t="shared" si="6"/>
        <v>2</v>
      </c>
      <c r="K204" s="39" t="str">
        <f t="shared" si="7"/>
        <v>OK</v>
      </c>
      <c r="L204" s="128"/>
      <c r="M204" s="128"/>
      <c r="N204" s="128"/>
      <c r="O204" s="128"/>
      <c r="P204" s="128"/>
      <c r="Q204" s="128"/>
      <c r="R204" s="128"/>
      <c r="S204" s="128"/>
      <c r="T204" s="128"/>
      <c r="U204" s="128"/>
      <c r="V204" s="128"/>
      <c r="W204" s="187"/>
      <c r="X204" s="187"/>
      <c r="Y204" s="187"/>
      <c r="Z204" s="187"/>
      <c r="AA204" s="187"/>
      <c r="AB204" s="187"/>
      <c r="AC204" s="46"/>
    </row>
    <row r="205" spans="1:29" ht="39.950000000000003" customHeight="1" x14ac:dyDescent="0.45">
      <c r="A205" s="140"/>
      <c r="B205" s="152"/>
      <c r="C205" s="67">
        <v>202</v>
      </c>
      <c r="D205" s="78" t="s">
        <v>179</v>
      </c>
      <c r="E205" s="107" t="s">
        <v>743</v>
      </c>
      <c r="F205" s="51" t="s">
        <v>35</v>
      </c>
      <c r="G205" s="51" t="s">
        <v>157</v>
      </c>
      <c r="H205" s="95">
        <v>20</v>
      </c>
      <c r="I205" s="32"/>
      <c r="J205" s="38">
        <f t="shared" si="6"/>
        <v>0</v>
      </c>
      <c r="K205" s="39" t="str">
        <f t="shared" si="7"/>
        <v>OK</v>
      </c>
      <c r="L205" s="128"/>
      <c r="M205" s="128"/>
      <c r="N205" s="128"/>
      <c r="O205" s="128"/>
      <c r="P205" s="128"/>
      <c r="Q205" s="128"/>
      <c r="R205" s="128"/>
      <c r="S205" s="128"/>
      <c r="T205" s="128"/>
      <c r="U205" s="128"/>
      <c r="V205" s="128"/>
      <c r="W205" s="187"/>
      <c r="X205" s="187"/>
      <c r="Y205" s="187"/>
      <c r="Z205" s="187"/>
      <c r="AA205" s="187"/>
      <c r="AB205" s="187"/>
      <c r="AC205" s="46"/>
    </row>
    <row r="206" spans="1:29" ht="39.950000000000003" customHeight="1" x14ac:dyDescent="0.45">
      <c r="A206" s="140"/>
      <c r="B206" s="152"/>
      <c r="C206" s="67">
        <v>203</v>
      </c>
      <c r="D206" s="78" t="s">
        <v>180</v>
      </c>
      <c r="E206" s="107" t="s">
        <v>480</v>
      </c>
      <c r="F206" s="51" t="s">
        <v>35</v>
      </c>
      <c r="G206" s="51" t="s">
        <v>157</v>
      </c>
      <c r="H206" s="95">
        <v>8.35</v>
      </c>
      <c r="I206" s="32">
        <v>10</v>
      </c>
      <c r="J206" s="38">
        <f t="shared" si="6"/>
        <v>10</v>
      </c>
      <c r="K206" s="39" t="str">
        <f t="shared" si="7"/>
        <v>OK</v>
      </c>
      <c r="L206" s="128"/>
      <c r="M206" s="128"/>
      <c r="N206" s="128"/>
      <c r="O206" s="128"/>
      <c r="P206" s="128"/>
      <c r="Q206" s="128"/>
      <c r="R206" s="128"/>
      <c r="S206" s="128"/>
      <c r="T206" s="128"/>
      <c r="U206" s="128"/>
      <c r="V206" s="128"/>
      <c r="W206" s="187"/>
      <c r="X206" s="187"/>
      <c r="Y206" s="187"/>
      <c r="Z206" s="187"/>
      <c r="AA206" s="187"/>
      <c r="AB206" s="187"/>
      <c r="AC206" s="46"/>
    </row>
    <row r="207" spans="1:29" ht="39.950000000000003" customHeight="1" x14ac:dyDescent="0.45">
      <c r="A207" s="140"/>
      <c r="B207" s="152"/>
      <c r="C207" s="67">
        <v>204</v>
      </c>
      <c r="D207" s="78" t="s">
        <v>181</v>
      </c>
      <c r="E207" s="107" t="s">
        <v>741</v>
      </c>
      <c r="F207" s="51" t="s">
        <v>35</v>
      </c>
      <c r="G207" s="51" t="s">
        <v>157</v>
      </c>
      <c r="H207" s="95">
        <v>10</v>
      </c>
      <c r="I207" s="32">
        <v>4</v>
      </c>
      <c r="J207" s="38">
        <f t="shared" si="6"/>
        <v>4</v>
      </c>
      <c r="K207" s="39" t="str">
        <f t="shared" si="7"/>
        <v>OK</v>
      </c>
      <c r="L207" s="128"/>
      <c r="M207" s="128"/>
      <c r="N207" s="128"/>
      <c r="O207" s="128"/>
      <c r="P207" s="128"/>
      <c r="Q207" s="128"/>
      <c r="R207" s="128"/>
      <c r="S207" s="128"/>
      <c r="T207" s="128"/>
      <c r="U207" s="128"/>
      <c r="V207" s="128"/>
      <c r="W207" s="187"/>
      <c r="X207" s="187"/>
      <c r="Y207" s="187"/>
      <c r="Z207" s="187"/>
      <c r="AA207" s="187"/>
      <c r="AB207" s="187"/>
      <c r="AC207" s="46"/>
    </row>
    <row r="208" spans="1:29" ht="39.950000000000003" customHeight="1" x14ac:dyDescent="0.45">
      <c r="A208" s="140"/>
      <c r="B208" s="152"/>
      <c r="C208" s="67">
        <v>205</v>
      </c>
      <c r="D208" s="78" t="s">
        <v>182</v>
      </c>
      <c r="E208" s="107" t="s">
        <v>34</v>
      </c>
      <c r="F208" s="51" t="s">
        <v>35</v>
      </c>
      <c r="G208" s="51" t="s">
        <v>157</v>
      </c>
      <c r="H208" s="95">
        <v>22.26</v>
      </c>
      <c r="I208" s="32">
        <v>2</v>
      </c>
      <c r="J208" s="38">
        <f t="shared" si="6"/>
        <v>1</v>
      </c>
      <c r="K208" s="39" t="str">
        <f t="shared" si="7"/>
        <v>OK</v>
      </c>
      <c r="L208" s="128"/>
      <c r="M208" s="128"/>
      <c r="N208" s="128"/>
      <c r="O208" s="128"/>
      <c r="P208" s="128"/>
      <c r="Q208" s="128"/>
      <c r="R208" s="128"/>
      <c r="S208" s="128"/>
      <c r="T208" s="128"/>
      <c r="U208" s="128"/>
      <c r="V208" s="128"/>
      <c r="W208" s="187"/>
      <c r="X208" s="192">
        <v>1</v>
      </c>
      <c r="Y208" s="187"/>
      <c r="Z208" s="187"/>
      <c r="AA208" s="187"/>
      <c r="AB208" s="187"/>
      <c r="AC208" s="46"/>
    </row>
    <row r="209" spans="1:29" ht="39.950000000000003" customHeight="1" x14ac:dyDescent="0.45">
      <c r="A209" s="140"/>
      <c r="B209" s="152"/>
      <c r="C209" s="67">
        <v>206</v>
      </c>
      <c r="D209" s="78" t="s">
        <v>183</v>
      </c>
      <c r="E209" s="107" t="s">
        <v>34</v>
      </c>
      <c r="F209" s="51" t="s">
        <v>35</v>
      </c>
      <c r="G209" s="51" t="s">
        <v>157</v>
      </c>
      <c r="H209" s="95">
        <v>16.690000000000001</v>
      </c>
      <c r="I209" s="32">
        <v>2</v>
      </c>
      <c r="J209" s="38">
        <f t="shared" si="6"/>
        <v>1</v>
      </c>
      <c r="K209" s="39" t="str">
        <f t="shared" si="7"/>
        <v>OK</v>
      </c>
      <c r="L209" s="128"/>
      <c r="M209" s="128"/>
      <c r="N209" s="128"/>
      <c r="O209" s="128"/>
      <c r="P209" s="128"/>
      <c r="Q209" s="128"/>
      <c r="R209" s="128"/>
      <c r="S209" s="128"/>
      <c r="T209" s="128"/>
      <c r="U209" s="128"/>
      <c r="V209" s="128"/>
      <c r="W209" s="187"/>
      <c r="X209" s="192">
        <v>1</v>
      </c>
      <c r="Y209" s="187"/>
      <c r="Z209" s="187"/>
      <c r="AA209" s="187"/>
      <c r="AB209" s="187"/>
      <c r="AC209" s="46"/>
    </row>
    <row r="210" spans="1:29" ht="39.950000000000003" customHeight="1" x14ac:dyDescent="0.45">
      <c r="A210" s="140"/>
      <c r="B210" s="152"/>
      <c r="C210" s="67">
        <v>207</v>
      </c>
      <c r="D210" s="78" t="s">
        <v>184</v>
      </c>
      <c r="E210" s="107" t="s">
        <v>34</v>
      </c>
      <c r="F210" s="51" t="s">
        <v>35</v>
      </c>
      <c r="G210" s="51" t="s">
        <v>157</v>
      </c>
      <c r="H210" s="95">
        <v>33.96</v>
      </c>
      <c r="I210" s="32">
        <v>2</v>
      </c>
      <c r="J210" s="38">
        <f t="shared" si="6"/>
        <v>1</v>
      </c>
      <c r="K210" s="39" t="str">
        <f t="shared" si="7"/>
        <v>OK</v>
      </c>
      <c r="L210" s="128"/>
      <c r="M210" s="128"/>
      <c r="N210" s="128"/>
      <c r="O210" s="128"/>
      <c r="P210" s="128"/>
      <c r="Q210" s="128"/>
      <c r="R210" s="128"/>
      <c r="S210" s="128"/>
      <c r="T210" s="128"/>
      <c r="U210" s="128"/>
      <c r="V210" s="128"/>
      <c r="W210" s="187"/>
      <c r="X210" s="192">
        <v>1</v>
      </c>
      <c r="Y210" s="187"/>
      <c r="Z210" s="187"/>
      <c r="AA210" s="187"/>
      <c r="AB210" s="187"/>
      <c r="AC210" s="46"/>
    </row>
    <row r="211" spans="1:29" ht="39.950000000000003" customHeight="1" x14ac:dyDescent="0.45">
      <c r="A211" s="140"/>
      <c r="B211" s="152"/>
      <c r="C211" s="67">
        <v>208</v>
      </c>
      <c r="D211" s="78" t="s">
        <v>185</v>
      </c>
      <c r="E211" s="107" t="s">
        <v>34</v>
      </c>
      <c r="F211" s="51" t="s">
        <v>35</v>
      </c>
      <c r="G211" s="51" t="s">
        <v>157</v>
      </c>
      <c r="H211" s="95">
        <v>17.690000000000001</v>
      </c>
      <c r="I211" s="32"/>
      <c r="J211" s="38">
        <f t="shared" si="6"/>
        <v>0</v>
      </c>
      <c r="K211" s="39" t="str">
        <f t="shared" si="7"/>
        <v>OK</v>
      </c>
      <c r="L211" s="128"/>
      <c r="M211" s="128"/>
      <c r="N211" s="128"/>
      <c r="O211" s="128"/>
      <c r="P211" s="128"/>
      <c r="Q211" s="128"/>
      <c r="R211" s="128"/>
      <c r="S211" s="128"/>
      <c r="T211" s="128"/>
      <c r="U211" s="128"/>
      <c r="V211" s="128"/>
      <c r="W211" s="187"/>
      <c r="X211" s="187"/>
      <c r="Y211" s="187"/>
      <c r="Z211" s="187"/>
      <c r="AA211" s="187"/>
      <c r="AB211" s="187"/>
      <c r="AC211" s="46"/>
    </row>
    <row r="212" spans="1:29" ht="39.950000000000003" customHeight="1" x14ac:dyDescent="0.45">
      <c r="A212" s="140"/>
      <c r="B212" s="152"/>
      <c r="C212" s="67">
        <v>209</v>
      </c>
      <c r="D212" s="78" t="s">
        <v>186</v>
      </c>
      <c r="E212" s="107" t="s">
        <v>741</v>
      </c>
      <c r="F212" s="51" t="s">
        <v>35</v>
      </c>
      <c r="G212" s="51" t="s">
        <v>157</v>
      </c>
      <c r="H212" s="95">
        <v>28.15</v>
      </c>
      <c r="I212" s="32">
        <v>1</v>
      </c>
      <c r="J212" s="38">
        <f t="shared" si="6"/>
        <v>1</v>
      </c>
      <c r="K212" s="39" t="str">
        <f t="shared" si="7"/>
        <v>OK</v>
      </c>
      <c r="L212" s="128"/>
      <c r="M212" s="128"/>
      <c r="N212" s="128"/>
      <c r="O212" s="128"/>
      <c r="P212" s="128"/>
      <c r="Q212" s="128"/>
      <c r="R212" s="128"/>
      <c r="S212" s="128"/>
      <c r="T212" s="128"/>
      <c r="U212" s="128"/>
      <c r="V212" s="128"/>
      <c r="W212" s="187"/>
      <c r="X212" s="187"/>
      <c r="Y212" s="187"/>
      <c r="Z212" s="187"/>
      <c r="AA212" s="187"/>
      <c r="AB212" s="187"/>
      <c r="AC212" s="46"/>
    </row>
    <row r="213" spans="1:29" ht="39.950000000000003" customHeight="1" x14ac:dyDescent="0.45">
      <c r="A213" s="140"/>
      <c r="B213" s="152"/>
      <c r="C213" s="67">
        <v>210</v>
      </c>
      <c r="D213" s="78" t="s">
        <v>187</v>
      </c>
      <c r="E213" s="107" t="s">
        <v>741</v>
      </c>
      <c r="F213" s="51" t="s">
        <v>35</v>
      </c>
      <c r="G213" s="51" t="s">
        <v>157</v>
      </c>
      <c r="H213" s="95">
        <v>47.56</v>
      </c>
      <c r="I213" s="32">
        <v>1</v>
      </c>
      <c r="J213" s="38">
        <f t="shared" si="6"/>
        <v>1</v>
      </c>
      <c r="K213" s="39" t="str">
        <f t="shared" si="7"/>
        <v>OK</v>
      </c>
      <c r="L213" s="128"/>
      <c r="M213" s="128"/>
      <c r="N213" s="128"/>
      <c r="O213" s="128"/>
      <c r="P213" s="128"/>
      <c r="Q213" s="128"/>
      <c r="R213" s="128"/>
      <c r="S213" s="128"/>
      <c r="T213" s="128"/>
      <c r="U213" s="128"/>
      <c r="V213" s="128"/>
      <c r="W213" s="187"/>
      <c r="X213" s="187"/>
      <c r="Y213" s="187"/>
      <c r="Z213" s="187"/>
      <c r="AA213" s="187"/>
      <c r="AB213" s="187"/>
      <c r="AC213" s="46"/>
    </row>
    <row r="214" spans="1:29" ht="39.950000000000003" customHeight="1" x14ac:dyDescent="0.45">
      <c r="A214" s="140"/>
      <c r="B214" s="152"/>
      <c r="C214" s="67">
        <v>211</v>
      </c>
      <c r="D214" s="78" t="s">
        <v>188</v>
      </c>
      <c r="E214" s="107" t="s">
        <v>741</v>
      </c>
      <c r="F214" s="51" t="s">
        <v>35</v>
      </c>
      <c r="G214" s="51" t="s">
        <v>40</v>
      </c>
      <c r="H214" s="95">
        <v>71.11</v>
      </c>
      <c r="I214" s="32">
        <v>1</v>
      </c>
      <c r="J214" s="38">
        <f t="shared" si="6"/>
        <v>1</v>
      </c>
      <c r="K214" s="39" t="str">
        <f t="shared" si="7"/>
        <v>OK</v>
      </c>
      <c r="L214" s="128"/>
      <c r="M214" s="128"/>
      <c r="N214" s="128"/>
      <c r="O214" s="128"/>
      <c r="P214" s="128"/>
      <c r="Q214" s="128"/>
      <c r="R214" s="128"/>
      <c r="S214" s="128"/>
      <c r="T214" s="128"/>
      <c r="U214" s="128"/>
      <c r="V214" s="128"/>
      <c r="W214" s="187"/>
      <c r="X214" s="187"/>
      <c r="Y214" s="187"/>
      <c r="Z214" s="187"/>
      <c r="AA214" s="187"/>
      <c r="AB214" s="187"/>
      <c r="AC214" s="46"/>
    </row>
    <row r="215" spans="1:29" ht="39.950000000000003" customHeight="1" x14ac:dyDescent="0.45">
      <c r="A215" s="140"/>
      <c r="B215" s="152"/>
      <c r="C215" s="67">
        <v>212</v>
      </c>
      <c r="D215" s="78" t="s">
        <v>189</v>
      </c>
      <c r="E215" s="107" t="s">
        <v>741</v>
      </c>
      <c r="F215" s="51" t="s">
        <v>35</v>
      </c>
      <c r="G215" s="51" t="s">
        <v>157</v>
      </c>
      <c r="H215" s="95">
        <v>19</v>
      </c>
      <c r="I215" s="32">
        <v>8</v>
      </c>
      <c r="J215" s="38">
        <f t="shared" si="6"/>
        <v>2</v>
      </c>
      <c r="K215" s="39" t="str">
        <f t="shared" si="7"/>
        <v>OK</v>
      </c>
      <c r="L215" s="128"/>
      <c r="M215" s="128"/>
      <c r="N215" s="128"/>
      <c r="O215" s="128"/>
      <c r="P215" s="128"/>
      <c r="Q215" s="128"/>
      <c r="R215" s="128"/>
      <c r="S215" s="128"/>
      <c r="T215" s="128"/>
      <c r="U215" s="128">
        <v>6</v>
      </c>
      <c r="V215" s="128"/>
      <c r="W215" s="187"/>
      <c r="X215" s="187"/>
      <c r="Y215" s="187"/>
      <c r="Z215" s="187"/>
      <c r="AA215" s="187"/>
      <c r="AB215" s="187"/>
      <c r="AC215" s="46"/>
    </row>
    <row r="216" spans="1:29" ht="39.950000000000003" customHeight="1" x14ac:dyDescent="0.45">
      <c r="A216" s="140"/>
      <c r="B216" s="152"/>
      <c r="C216" s="67">
        <v>213</v>
      </c>
      <c r="D216" s="78" t="s">
        <v>190</v>
      </c>
      <c r="E216" s="107" t="s">
        <v>741</v>
      </c>
      <c r="F216" s="51" t="s">
        <v>35</v>
      </c>
      <c r="G216" s="51" t="s">
        <v>157</v>
      </c>
      <c r="H216" s="95">
        <v>13.51</v>
      </c>
      <c r="I216" s="32">
        <v>2</v>
      </c>
      <c r="J216" s="38">
        <f t="shared" si="6"/>
        <v>2</v>
      </c>
      <c r="K216" s="39" t="str">
        <f t="shared" si="7"/>
        <v>OK</v>
      </c>
      <c r="L216" s="128"/>
      <c r="M216" s="128"/>
      <c r="N216" s="128"/>
      <c r="O216" s="128"/>
      <c r="P216" s="128"/>
      <c r="Q216" s="128"/>
      <c r="R216" s="128"/>
      <c r="S216" s="128"/>
      <c r="T216" s="128"/>
      <c r="U216" s="128"/>
      <c r="V216" s="128"/>
      <c r="W216" s="187"/>
      <c r="X216" s="187"/>
      <c r="Y216" s="187"/>
      <c r="Z216" s="187"/>
      <c r="AA216" s="187"/>
      <c r="AB216" s="187"/>
      <c r="AC216" s="46"/>
    </row>
    <row r="217" spans="1:29" ht="39.950000000000003" customHeight="1" x14ac:dyDescent="0.45">
      <c r="A217" s="140"/>
      <c r="B217" s="152"/>
      <c r="C217" s="67">
        <v>214</v>
      </c>
      <c r="D217" s="78" t="s">
        <v>191</v>
      </c>
      <c r="E217" s="107" t="s">
        <v>741</v>
      </c>
      <c r="F217" s="51" t="s">
        <v>35</v>
      </c>
      <c r="G217" s="51" t="s">
        <v>157</v>
      </c>
      <c r="H217" s="95">
        <v>14</v>
      </c>
      <c r="I217" s="32"/>
      <c r="J217" s="38">
        <f t="shared" si="6"/>
        <v>0</v>
      </c>
      <c r="K217" s="39" t="str">
        <f t="shared" si="7"/>
        <v>OK</v>
      </c>
      <c r="L217" s="128"/>
      <c r="M217" s="128"/>
      <c r="N217" s="128"/>
      <c r="O217" s="128"/>
      <c r="P217" s="128"/>
      <c r="Q217" s="128"/>
      <c r="R217" s="128"/>
      <c r="S217" s="128"/>
      <c r="T217" s="128"/>
      <c r="U217" s="128"/>
      <c r="V217" s="128"/>
      <c r="W217" s="187"/>
      <c r="X217" s="187"/>
      <c r="Y217" s="187"/>
      <c r="Z217" s="187"/>
      <c r="AA217" s="187"/>
      <c r="AB217" s="187"/>
      <c r="AC217" s="46"/>
    </row>
    <row r="218" spans="1:29" ht="39.950000000000003" customHeight="1" x14ac:dyDescent="0.45">
      <c r="A218" s="140"/>
      <c r="B218" s="152"/>
      <c r="C218" s="67">
        <v>215</v>
      </c>
      <c r="D218" s="78" t="s">
        <v>192</v>
      </c>
      <c r="E218" s="107" t="s">
        <v>34</v>
      </c>
      <c r="F218" s="51" t="s">
        <v>35</v>
      </c>
      <c r="G218" s="51" t="s">
        <v>157</v>
      </c>
      <c r="H218" s="95">
        <v>21.79</v>
      </c>
      <c r="I218" s="32">
        <v>7</v>
      </c>
      <c r="J218" s="38">
        <f t="shared" si="6"/>
        <v>7</v>
      </c>
      <c r="K218" s="39" t="str">
        <f t="shared" si="7"/>
        <v>OK</v>
      </c>
      <c r="L218" s="128"/>
      <c r="M218" s="128"/>
      <c r="N218" s="128"/>
      <c r="O218" s="128"/>
      <c r="P218" s="128"/>
      <c r="Q218" s="128"/>
      <c r="R218" s="128"/>
      <c r="S218" s="128"/>
      <c r="T218" s="128"/>
      <c r="U218" s="128"/>
      <c r="V218" s="128"/>
      <c r="W218" s="187"/>
      <c r="X218" s="187"/>
      <c r="Y218" s="187"/>
      <c r="Z218" s="187"/>
      <c r="AA218" s="187"/>
      <c r="AB218" s="187"/>
      <c r="AC218" s="46"/>
    </row>
    <row r="219" spans="1:29" ht="39.950000000000003" customHeight="1" x14ac:dyDescent="0.45">
      <c r="A219" s="140"/>
      <c r="B219" s="152"/>
      <c r="C219" s="67">
        <v>216</v>
      </c>
      <c r="D219" s="78" t="s">
        <v>193</v>
      </c>
      <c r="E219" s="107" t="s">
        <v>34</v>
      </c>
      <c r="F219" s="51" t="s">
        <v>35</v>
      </c>
      <c r="G219" s="51" t="s">
        <v>157</v>
      </c>
      <c r="H219" s="95">
        <v>45</v>
      </c>
      <c r="I219" s="32">
        <v>1</v>
      </c>
      <c r="J219" s="38">
        <f t="shared" si="6"/>
        <v>1</v>
      </c>
      <c r="K219" s="39" t="str">
        <f t="shared" si="7"/>
        <v>OK</v>
      </c>
      <c r="L219" s="128"/>
      <c r="M219" s="128"/>
      <c r="N219" s="128"/>
      <c r="O219" s="128"/>
      <c r="P219" s="128"/>
      <c r="Q219" s="128"/>
      <c r="R219" s="128"/>
      <c r="S219" s="128"/>
      <c r="T219" s="128"/>
      <c r="U219" s="128"/>
      <c r="V219" s="128"/>
      <c r="W219" s="187"/>
      <c r="X219" s="187"/>
      <c r="Y219" s="187"/>
      <c r="Z219" s="187"/>
      <c r="AA219" s="187"/>
      <c r="AB219" s="187"/>
      <c r="AC219" s="46"/>
    </row>
    <row r="220" spans="1:29" ht="39.950000000000003" customHeight="1" x14ac:dyDescent="0.45">
      <c r="A220" s="140"/>
      <c r="B220" s="152"/>
      <c r="C220" s="67">
        <v>217</v>
      </c>
      <c r="D220" s="78" t="s">
        <v>194</v>
      </c>
      <c r="E220" s="107" t="s">
        <v>480</v>
      </c>
      <c r="F220" s="51" t="s">
        <v>35</v>
      </c>
      <c r="G220" s="51" t="s">
        <v>157</v>
      </c>
      <c r="H220" s="95">
        <v>25</v>
      </c>
      <c r="I220" s="32">
        <v>2</v>
      </c>
      <c r="J220" s="38">
        <f t="shared" si="6"/>
        <v>1</v>
      </c>
      <c r="K220" s="39" t="str">
        <f t="shared" si="7"/>
        <v>OK</v>
      </c>
      <c r="L220" s="128"/>
      <c r="M220" s="128"/>
      <c r="N220" s="128"/>
      <c r="O220" s="128"/>
      <c r="P220" s="128"/>
      <c r="Q220" s="128"/>
      <c r="R220" s="128"/>
      <c r="S220" s="128"/>
      <c r="T220" s="128"/>
      <c r="U220" s="128"/>
      <c r="V220" s="128"/>
      <c r="W220" s="187"/>
      <c r="X220" s="192">
        <v>1</v>
      </c>
      <c r="Y220" s="187"/>
      <c r="Z220" s="187"/>
      <c r="AA220" s="187"/>
      <c r="AB220" s="187"/>
      <c r="AC220" s="46"/>
    </row>
    <row r="221" spans="1:29" ht="39.950000000000003" customHeight="1" x14ac:dyDescent="0.45">
      <c r="A221" s="140"/>
      <c r="B221" s="152"/>
      <c r="C221" s="67">
        <v>218</v>
      </c>
      <c r="D221" s="78" t="s">
        <v>195</v>
      </c>
      <c r="E221" s="107" t="s">
        <v>741</v>
      </c>
      <c r="F221" s="51" t="s">
        <v>35</v>
      </c>
      <c r="G221" s="51" t="s">
        <v>157</v>
      </c>
      <c r="H221" s="95">
        <v>40.590000000000003</v>
      </c>
      <c r="I221" s="32">
        <v>8</v>
      </c>
      <c r="J221" s="38">
        <f t="shared" si="6"/>
        <v>8</v>
      </c>
      <c r="K221" s="39" t="str">
        <f t="shared" si="7"/>
        <v>OK</v>
      </c>
      <c r="L221" s="128"/>
      <c r="M221" s="128"/>
      <c r="N221" s="128"/>
      <c r="O221" s="128"/>
      <c r="P221" s="128"/>
      <c r="Q221" s="128"/>
      <c r="R221" s="128"/>
      <c r="S221" s="128"/>
      <c r="T221" s="128"/>
      <c r="U221" s="128"/>
      <c r="V221" s="128"/>
      <c r="W221" s="187"/>
      <c r="X221" s="187"/>
      <c r="Y221" s="187"/>
      <c r="Z221" s="187"/>
      <c r="AA221" s="187"/>
      <c r="AB221" s="187"/>
      <c r="AC221" s="46"/>
    </row>
    <row r="222" spans="1:29" ht="39.950000000000003" customHeight="1" x14ac:dyDescent="0.45">
      <c r="A222" s="140"/>
      <c r="B222" s="152"/>
      <c r="C222" s="67">
        <v>219</v>
      </c>
      <c r="D222" s="78" t="s">
        <v>196</v>
      </c>
      <c r="E222" s="107" t="s">
        <v>741</v>
      </c>
      <c r="F222" s="51" t="s">
        <v>35</v>
      </c>
      <c r="G222" s="51" t="s">
        <v>157</v>
      </c>
      <c r="H222" s="95">
        <v>34</v>
      </c>
      <c r="I222" s="32">
        <v>6</v>
      </c>
      <c r="J222" s="38">
        <f t="shared" si="6"/>
        <v>6</v>
      </c>
      <c r="K222" s="39" t="str">
        <f t="shared" si="7"/>
        <v>OK</v>
      </c>
      <c r="L222" s="128"/>
      <c r="M222" s="128"/>
      <c r="N222" s="128"/>
      <c r="O222" s="128"/>
      <c r="P222" s="128"/>
      <c r="Q222" s="128"/>
      <c r="R222" s="128"/>
      <c r="S222" s="128"/>
      <c r="T222" s="128"/>
      <c r="U222" s="128"/>
      <c r="V222" s="128"/>
      <c r="W222" s="187"/>
      <c r="X222" s="187"/>
      <c r="Y222" s="187"/>
      <c r="Z222" s="187"/>
      <c r="AA222" s="187"/>
      <c r="AB222" s="187"/>
      <c r="AC222" s="46"/>
    </row>
    <row r="223" spans="1:29" ht="39.950000000000003" customHeight="1" x14ac:dyDescent="0.45">
      <c r="A223" s="140"/>
      <c r="B223" s="152"/>
      <c r="C223" s="67">
        <v>220</v>
      </c>
      <c r="D223" s="78" t="s">
        <v>197</v>
      </c>
      <c r="E223" s="107" t="s">
        <v>741</v>
      </c>
      <c r="F223" s="51" t="s">
        <v>35</v>
      </c>
      <c r="G223" s="51" t="s">
        <v>157</v>
      </c>
      <c r="H223" s="95">
        <v>7</v>
      </c>
      <c r="I223" s="32">
        <v>4</v>
      </c>
      <c r="J223" s="38">
        <f t="shared" si="6"/>
        <v>4</v>
      </c>
      <c r="K223" s="39" t="str">
        <f t="shared" si="7"/>
        <v>OK</v>
      </c>
      <c r="L223" s="128"/>
      <c r="M223" s="128"/>
      <c r="N223" s="128"/>
      <c r="O223" s="128"/>
      <c r="P223" s="128"/>
      <c r="Q223" s="128"/>
      <c r="R223" s="128"/>
      <c r="S223" s="128"/>
      <c r="T223" s="128"/>
      <c r="U223" s="128"/>
      <c r="V223" s="128"/>
      <c r="W223" s="187"/>
      <c r="X223" s="187"/>
      <c r="Y223" s="187"/>
      <c r="Z223" s="187"/>
      <c r="AA223" s="187"/>
      <c r="AB223" s="187"/>
      <c r="AC223" s="46"/>
    </row>
    <row r="224" spans="1:29" ht="39.950000000000003" customHeight="1" x14ac:dyDescent="0.45">
      <c r="A224" s="140"/>
      <c r="B224" s="152"/>
      <c r="C224" s="67">
        <v>221</v>
      </c>
      <c r="D224" s="78" t="s">
        <v>198</v>
      </c>
      <c r="E224" s="107" t="s">
        <v>741</v>
      </c>
      <c r="F224" s="51" t="s">
        <v>35</v>
      </c>
      <c r="G224" s="51" t="s">
        <v>157</v>
      </c>
      <c r="H224" s="95">
        <v>44.64</v>
      </c>
      <c r="I224" s="32">
        <v>1</v>
      </c>
      <c r="J224" s="38">
        <f t="shared" si="6"/>
        <v>0</v>
      </c>
      <c r="K224" s="39" t="str">
        <f t="shared" si="7"/>
        <v>OK</v>
      </c>
      <c r="L224" s="128"/>
      <c r="M224" s="128"/>
      <c r="N224" s="128"/>
      <c r="O224" s="128"/>
      <c r="P224" s="128"/>
      <c r="Q224" s="128"/>
      <c r="R224" s="128"/>
      <c r="S224" s="128"/>
      <c r="T224" s="128"/>
      <c r="U224" s="128"/>
      <c r="V224" s="128"/>
      <c r="W224" s="187"/>
      <c r="X224" s="192">
        <v>1</v>
      </c>
      <c r="Y224" s="187"/>
      <c r="Z224" s="187"/>
      <c r="AA224" s="187"/>
      <c r="AB224" s="187"/>
      <c r="AC224" s="46"/>
    </row>
    <row r="225" spans="1:29" ht="39.950000000000003" customHeight="1" x14ac:dyDescent="0.45">
      <c r="A225" s="140"/>
      <c r="B225" s="152"/>
      <c r="C225" s="67">
        <v>222</v>
      </c>
      <c r="D225" s="78" t="s">
        <v>199</v>
      </c>
      <c r="E225" s="107" t="s">
        <v>744</v>
      </c>
      <c r="F225" s="51" t="s">
        <v>35</v>
      </c>
      <c r="G225" s="51" t="s">
        <v>157</v>
      </c>
      <c r="H225" s="95">
        <v>153.91</v>
      </c>
      <c r="I225" s="32"/>
      <c r="J225" s="38">
        <f t="shared" si="6"/>
        <v>0</v>
      </c>
      <c r="K225" s="39" t="str">
        <f t="shared" si="7"/>
        <v>OK</v>
      </c>
      <c r="L225" s="128"/>
      <c r="M225" s="128"/>
      <c r="N225" s="128"/>
      <c r="O225" s="128"/>
      <c r="P225" s="128"/>
      <c r="Q225" s="128"/>
      <c r="R225" s="128"/>
      <c r="S225" s="128"/>
      <c r="T225" s="128"/>
      <c r="U225" s="128"/>
      <c r="V225" s="128"/>
      <c r="W225" s="187"/>
      <c r="X225" s="187"/>
      <c r="Y225" s="187"/>
      <c r="Z225" s="187"/>
      <c r="AA225" s="187"/>
      <c r="AB225" s="187"/>
      <c r="AC225" s="46"/>
    </row>
    <row r="226" spans="1:29" ht="39.950000000000003" customHeight="1" x14ac:dyDescent="0.45">
      <c r="A226" s="140"/>
      <c r="B226" s="152"/>
      <c r="C226" s="67">
        <v>223</v>
      </c>
      <c r="D226" s="78" t="s">
        <v>200</v>
      </c>
      <c r="E226" s="107" t="s">
        <v>745</v>
      </c>
      <c r="F226" s="51" t="s">
        <v>35</v>
      </c>
      <c r="G226" s="51" t="s">
        <v>157</v>
      </c>
      <c r="H226" s="95">
        <v>66.87</v>
      </c>
      <c r="I226" s="32"/>
      <c r="J226" s="38">
        <f t="shared" si="6"/>
        <v>0</v>
      </c>
      <c r="K226" s="39" t="str">
        <f t="shared" si="7"/>
        <v>OK</v>
      </c>
      <c r="L226" s="128"/>
      <c r="M226" s="128"/>
      <c r="N226" s="128"/>
      <c r="O226" s="128"/>
      <c r="P226" s="128"/>
      <c r="Q226" s="128"/>
      <c r="R226" s="128"/>
      <c r="S226" s="128"/>
      <c r="T226" s="128"/>
      <c r="U226" s="128"/>
      <c r="V226" s="128"/>
      <c r="W226" s="187"/>
      <c r="X226" s="187"/>
      <c r="Y226" s="187"/>
      <c r="Z226" s="187"/>
      <c r="AA226" s="187"/>
      <c r="AB226" s="187"/>
      <c r="AC226" s="46"/>
    </row>
    <row r="227" spans="1:29" ht="39.950000000000003" customHeight="1" x14ac:dyDescent="0.45">
      <c r="A227" s="140"/>
      <c r="B227" s="152"/>
      <c r="C227" s="67">
        <v>224</v>
      </c>
      <c r="D227" s="78" t="s">
        <v>746</v>
      </c>
      <c r="E227" s="107" t="s">
        <v>744</v>
      </c>
      <c r="F227" s="51" t="s">
        <v>228</v>
      </c>
      <c r="G227" s="51" t="s">
        <v>157</v>
      </c>
      <c r="H227" s="95">
        <v>222</v>
      </c>
      <c r="I227" s="32"/>
      <c r="J227" s="38">
        <f t="shared" si="6"/>
        <v>0</v>
      </c>
      <c r="K227" s="39" t="str">
        <f t="shared" si="7"/>
        <v>OK</v>
      </c>
      <c r="L227" s="128"/>
      <c r="M227" s="128"/>
      <c r="N227" s="128"/>
      <c r="O227" s="128"/>
      <c r="P227" s="128"/>
      <c r="Q227" s="128"/>
      <c r="R227" s="128"/>
      <c r="S227" s="128"/>
      <c r="T227" s="128"/>
      <c r="U227" s="128"/>
      <c r="V227" s="128"/>
      <c r="W227" s="187"/>
      <c r="X227" s="187"/>
      <c r="Y227" s="187"/>
      <c r="Z227" s="187"/>
      <c r="AA227" s="187"/>
      <c r="AB227" s="187"/>
      <c r="AC227" s="46"/>
    </row>
    <row r="228" spans="1:29" ht="39.950000000000003" customHeight="1" x14ac:dyDescent="0.45">
      <c r="A228" s="140"/>
      <c r="B228" s="152"/>
      <c r="C228" s="67">
        <v>225</v>
      </c>
      <c r="D228" s="78" t="s">
        <v>747</v>
      </c>
      <c r="E228" s="107" t="s">
        <v>481</v>
      </c>
      <c r="F228" s="51" t="s">
        <v>228</v>
      </c>
      <c r="G228" s="51" t="s">
        <v>157</v>
      </c>
      <c r="H228" s="95">
        <v>491.29</v>
      </c>
      <c r="I228" s="32"/>
      <c r="J228" s="38">
        <f t="shared" si="6"/>
        <v>0</v>
      </c>
      <c r="K228" s="39" t="str">
        <f t="shared" si="7"/>
        <v>OK</v>
      </c>
      <c r="L228" s="128"/>
      <c r="M228" s="128"/>
      <c r="N228" s="128"/>
      <c r="O228" s="128"/>
      <c r="P228" s="128"/>
      <c r="Q228" s="128"/>
      <c r="R228" s="128"/>
      <c r="S228" s="128"/>
      <c r="T228" s="128"/>
      <c r="U228" s="128"/>
      <c r="V228" s="128"/>
      <c r="W228" s="187"/>
      <c r="X228" s="187"/>
      <c r="Y228" s="187"/>
      <c r="Z228" s="187"/>
      <c r="AA228" s="187"/>
      <c r="AB228" s="187"/>
      <c r="AC228" s="46"/>
    </row>
    <row r="229" spans="1:29" ht="39.950000000000003" customHeight="1" x14ac:dyDescent="0.45">
      <c r="A229" s="140"/>
      <c r="B229" s="152"/>
      <c r="C229" s="67">
        <v>226</v>
      </c>
      <c r="D229" s="78" t="s">
        <v>201</v>
      </c>
      <c r="E229" s="107" t="s">
        <v>34</v>
      </c>
      <c r="F229" s="51" t="s">
        <v>35</v>
      </c>
      <c r="G229" s="51" t="s">
        <v>157</v>
      </c>
      <c r="H229" s="95">
        <v>27.11</v>
      </c>
      <c r="I229" s="32">
        <v>2</v>
      </c>
      <c r="J229" s="38">
        <f t="shared" si="6"/>
        <v>2</v>
      </c>
      <c r="K229" s="39" t="str">
        <f t="shared" si="7"/>
        <v>OK</v>
      </c>
      <c r="L229" s="128"/>
      <c r="M229" s="128"/>
      <c r="N229" s="128"/>
      <c r="O229" s="128"/>
      <c r="P229" s="128"/>
      <c r="Q229" s="128"/>
      <c r="R229" s="128"/>
      <c r="S229" s="128"/>
      <c r="T229" s="128"/>
      <c r="U229" s="128"/>
      <c r="V229" s="128"/>
      <c r="W229" s="187"/>
      <c r="X229" s="187"/>
      <c r="Y229" s="187"/>
      <c r="Z229" s="187"/>
      <c r="AA229" s="187"/>
      <c r="AB229" s="187"/>
      <c r="AC229" s="46"/>
    </row>
    <row r="230" spans="1:29" ht="39.950000000000003" customHeight="1" x14ac:dyDescent="0.45">
      <c r="A230" s="140"/>
      <c r="B230" s="152"/>
      <c r="C230" s="67">
        <v>227</v>
      </c>
      <c r="D230" s="78" t="s">
        <v>202</v>
      </c>
      <c r="E230" s="107" t="s">
        <v>34</v>
      </c>
      <c r="F230" s="51" t="s">
        <v>35</v>
      </c>
      <c r="G230" s="51" t="s">
        <v>157</v>
      </c>
      <c r="H230" s="95">
        <v>18</v>
      </c>
      <c r="I230" s="32">
        <v>2</v>
      </c>
      <c r="J230" s="38">
        <f t="shared" si="6"/>
        <v>2</v>
      </c>
      <c r="K230" s="39" t="str">
        <f t="shared" si="7"/>
        <v>OK</v>
      </c>
      <c r="L230" s="128"/>
      <c r="M230" s="128"/>
      <c r="N230" s="128"/>
      <c r="O230" s="128"/>
      <c r="P230" s="128"/>
      <c r="Q230" s="128"/>
      <c r="R230" s="128"/>
      <c r="S230" s="128"/>
      <c r="T230" s="128"/>
      <c r="U230" s="128"/>
      <c r="V230" s="128"/>
      <c r="W230" s="187"/>
      <c r="X230" s="187"/>
      <c r="Y230" s="187"/>
      <c r="Z230" s="187"/>
      <c r="AA230" s="187"/>
      <c r="AB230" s="187"/>
      <c r="AC230" s="46"/>
    </row>
    <row r="231" spans="1:29" ht="39.950000000000003" customHeight="1" x14ac:dyDescent="0.45">
      <c r="A231" s="140"/>
      <c r="B231" s="152"/>
      <c r="C231" s="67">
        <v>228</v>
      </c>
      <c r="D231" s="78" t="s">
        <v>203</v>
      </c>
      <c r="E231" s="107" t="s">
        <v>741</v>
      </c>
      <c r="F231" s="51" t="s">
        <v>35</v>
      </c>
      <c r="G231" s="51" t="s">
        <v>157</v>
      </c>
      <c r="H231" s="95">
        <v>27.3</v>
      </c>
      <c r="I231" s="32">
        <v>1</v>
      </c>
      <c r="J231" s="38">
        <f t="shared" si="6"/>
        <v>1</v>
      </c>
      <c r="K231" s="39" t="str">
        <f t="shared" si="7"/>
        <v>OK</v>
      </c>
      <c r="L231" s="128"/>
      <c r="M231" s="128"/>
      <c r="N231" s="128"/>
      <c r="O231" s="128"/>
      <c r="P231" s="128"/>
      <c r="Q231" s="128"/>
      <c r="R231" s="128"/>
      <c r="S231" s="128"/>
      <c r="T231" s="128"/>
      <c r="U231" s="128"/>
      <c r="V231" s="128"/>
      <c r="W231" s="187"/>
      <c r="X231" s="187"/>
      <c r="Y231" s="187"/>
      <c r="Z231" s="187"/>
      <c r="AA231" s="187"/>
      <c r="AB231" s="187"/>
      <c r="AC231" s="46"/>
    </row>
    <row r="232" spans="1:29" ht="39.950000000000003" customHeight="1" x14ac:dyDescent="0.45">
      <c r="A232" s="140"/>
      <c r="B232" s="152"/>
      <c r="C232" s="67">
        <v>229</v>
      </c>
      <c r="D232" s="78" t="s">
        <v>204</v>
      </c>
      <c r="E232" s="107" t="s">
        <v>34</v>
      </c>
      <c r="F232" s="51" t="s">
        <v>35</v>
      </c>
      <c r="G232" s="51" t="s">
        <v>157</v>
      </c>
      <c r="H232" s="95">
        <v>42.67</v>
      </c>
      <c r="I232" s="32">
        <v>1</v>
      </c>
      <c r="J232" s="38">
        <f t="shared" si="6"/>
        <v>1</v>
      </c>
      <c r="K232" s="39" t="str">
        <f t="shared" si="7"/>
        <v>OK</v>
      </c>
      <c r="L232" s="128"/>
      <c r="M232" s="128"/>
      <c r="N232" s="128"/>
      <c r="O232" s="128"/>
      <c r="P232" s="128"/>
      <c r="Q232" s="128"/>
      <c r="R232" s="128"/>
      <c r="S232" s="128"/>
      <c r="T232" s="128"/>
      <c r="U232" s="128"/>
      <c r="V232" s="128"/>
      <c r="W232" s="187"/>
      <c r="X232" s="187"/>
      <c r="Y232" s="187"/>
      <c r="Z232" s="187"/>
      <c r="AA232" s="187"/>
      <c r="AB232" s="187"/>
      <c r="AC232" s="46"/>
    </row>
    <row r="233" spans="1:29" ht="39.950000000000003" customHeight="1" x14ac:dyDescent="0.45">
      <c r="A233" s="140"/>
      <c r="B233" s="152"/>
      <c r="C233" s="67">
        <v>230</v>
      </c>
      <c r="D233" s="78" t="s">
        <v>205</v>
      </c>
      <c r="E233" s="107" t="s">
        <v>741</v>
      </c>
      <c r="F233" s="51" t="s">
        <v>35</v>
      </c>
      <c r="G233" s="51" t="s">
        <v>157</v>
      </c>
      <c r="H233" s="95">
        <v>22.91</v>
      </c>
      <c r="I233" s="32">
        <v>1</v>
      </c>
      <c r="J233" s="38">
        <f t="shared" si="6"/>
        <v>0</v>
      </c>
      <c r="K233" s="39" t="str">
        <f t="shared" si="7"/>
        <v>OK</v>
      </c>
      <c r="L233" s="128"/>
      <c r="M233" s="128"/>
      <c r="N233" s="128"/>
      <c r="O233" s="128"/>
      <c r="P233" s="128"/>
      <c r="Q233" s="128"/>
      <c r="R233" s="128"/>
      <c r="S233" s="128"/>
      <c r="T233" s="128"/>
      <c r="U233" s="128"/>
      <c r="V233" s="128"/>
      <c r="W233" s="187"/>
      <c r="X233" s="192">
        <v>1</v>
      </c>
      <c r="Y233" s="187"/>
      <c r="Z233" s="187"/>
      <c r="AA233" s="187"/>
      <c r="AB233" s="187"/>
      <c r="AC233" s="46"/>
    </row>
    <row r="234" spans="1:29" ht="39.950000000000003" customHeight="1" x14ac:dyDescent="0.45">
      <c r="A234" s="140"/>
      <c r="B234" s="152"/>
      <c r="C234" s="67">
        <v>231</v>
      </c>
      <c r="D234" s="78" t="s">
        <v>748</v>
      </c>
      <c r="E234" s="107" t="s">
        <v>749</v>
      </c>
      <c r="F234" s="51" t="s">
        <v>35</v>
      </c>
      <c r="G234" s="51" t="s">
        <v>157</v>
      </c>
      <c r="H234" s="95">
        <v>8.41</v>
      </c>
      <c r="I234" s="32">
        <v>11</v>
      </c>
      <c r="J234" s="38">
        <f t="shared" si="6"/>
        <v>11</v>
      </c>
      <c r="K234" s="39" t="str">
        <f t="shared" si="7"/>
        <v>OK</v>
      </c>
      <c r="L234" s="128"/>
      <c r="M234" s="128"/>
      <c r="N234" s="128"/>
      <c r="O234" s="128"/>
      <c r="P234" s="128"/>
      <c r="Q234" s="128"/>
      <c r="R234" s="128"/>
      <c r="S234" s="128"/>
      <c r="T234" s="128"/>
      <c r="U234" s="128"/>
      <c r="V234" s="128"/>
      <c r="W234" s="187"/>
      <c r="X234" s="187"/>
      <c r="Y234" s="187"/>
      <c r="Z234" s="187"/>
      <c r="AA234" s="187"/>
      <c r="AB234" s="187"/>
      <c r="AC234" s="46"/>
    </row>
    <row r="235" spans="1:29" ht="39.950000000000003" customHeight="1" x14ac:dyDescent="0.45">
      <c r="A235" s="140"/>
      <c r="B235" s="152"/>
      <c r="C235" s="67">
        <v>232</v>
      </c>
      <c r="D235" s="78" t="s">
        <v>426</v>
      </c>
      <c r="E235" s="107" t="s">
        <v>741</v>
      </c>
      <c r="F235" s="51" t="s">
        <v>228</v>
      </c>
      <c r="G235" s="51" t="s">
        <v>157</v>
      </c>
      <c r="H235" s="95">
        <v>16.82</v>
      </c>
      <c r="I235" s="32">
        <v>11</v>
      </c>
      <c r="J235" s="38">
        <f t="shared" si="6"/>
        <v>11</v>
      </c>
      <c r="K235" s="39" t="str">
        <f t="shared" si="7"/>
        <v>OK</v>
      </c>
      <c r="L235" s="128"/>
      <c r="M235" s="128"/>
      <c r="N235" s="128"/>
      <c r="O235" s="128"/>
      <c r="P235" s="128"/>
      <c r="Q235" s="128"/>
      <c r="R235" s="128"/>
      <c r="S235" s="128"/>
      <c r="T235" s="128"/>
      <c r="U235" s="128"/>
      <c r="V235" s="128"/>
      <c r="W235" s="187"/>
      <c r="X235" s="187"/>
      <c r="Y235" s="187"/>
      <c r="Z235" s="187"/>
      <c r="AA235" s="187"/>
      <c r="AB235" s="187"/>
      <c r="AC235" s="46"/>
    </row>
    <row r="236" spans="1:29" ht="39.950000000000003" customHeight="1" x14ac:dyDescent="0.45">
      <c r="A236" s="140"/>
      <c r="B236" s="152"/>
      <c r="C236" s="67">
        <v>233</v>
      </c>
      <c r="D236" s="78" t="s">
        <v>443</v>
      </c>
      <c r="E236" s="107">
        <v>954</v>
      </c>
      <c r="F236" s="51" t="s">
        <v>228</v>
      </c>
      <c r="G236" s="51" t="s">
        <v>157</v>
      </c>
      <c r="H236" s="95">
        <v>48</v>
      </c>
      <c r="I236" s="32">
        <v>1</v>
      </c>
      <c r="J236" s="38">
        <f t="shared" si="6"/>
        <v>1</v>
      </c>
      <c r="K236" s="39" t="str">
        <f t="shared" si="7"/>
        <v>OK</v>
      </c>
      <c r="L236" s="128"/>
      <c r="M236" s="128"/>
      <c r="N236" s="128"/>
      <c r="O236" s="128"/>
      <c r="P236" s="128"/>
      <c r="Q236" s="128"/>
      <c r="R236" s="128"/>
      <c r="S236" s="128"/>
      <c r="T236" s="128"/>
      <c r="U236" s="128"/>
      <c r="V236" s="128"/>
      <c r="W236" s="187"/>
      <c r="X236" s="187"/>
      <c r="Y236" s="187"/>
      <c r="Z236" s="187"/>
      <c r="AA236" s="187"/>
      <c r="AB236" s="187"/>
      <c r="AC236" s="46"/>
    </row>
    <row r="237" spans="1:29" ht="39.950000000000003" customHeight="1" x14ac:dyDescent="0.45">
      <c r="A237" s="140"/>
      <c r="B237" s="152"/>
      <c r="C237" s="67">
        <v>234</v>
      </c>
      <c r="D237" s="78" t="s">
        <v>444</v>
      </c>
      <c r="E237" s="107" t="s">
        <v>34</v>
      </c>
      <c r="F237" s="51" t="s">
        <v>228</v>
      </c>
      <c r="G237" s="51" t="s">
        <v>157</v>
      </c>
      <c r="H237" s="95">
        <v>27.6</v>
      </c>
      <c r="I237" s="32">
        <v>4</v>
      </c>
      <c r="J237" s="38">
        <f t="shared" si="6"/>
        <v>2</v>
      </c>
      <c r="K237" s="39" t="str">
        <f t="shared" si="7"/>
        <v>OK</v>
      </c>
      <c r="L237" s="128"/>
      <c r="M237" s="128"/>
      <c r="N237" s="128"/>
      <c r="O237" s="128"/>
      <c r="P237" s="128"/>
      <c r="Q237" s="128"/>
      <c r="R237" s="128"/>
      <c r="S237" s="128"/>
      <c r="T237" s="128"/>
      <c r="U237" s="128"/>
      <c r="V237" s="128"/>
      <c r="W237" s="187"/>
      <c r="X237" s="192">
        <v>2</v>
      </c>
      <c r="Y237" s="187"/>
      <c r="Z237" s="187"/>
      <c r="AA237" s="187"/>
      <c r="AB237" s="187"/>
      <c r="AC237" s="46"/>
    </row>
    <row r="238" spans="1:29" ht="39.950000000000003" customHeight="1" x14ac:dyDescent="0.45">
      <c r="A238" s="140"/>
      <c r="B238" s="152"/>
      <c r="C238" s="67">
        <v>235</v>
      </c>
      <c r="D238" s="78" t="s">
        <v>429</v>
      </c>
      <c r="E238" s="107" t="s">
        <v>480</v>
      </c>
      <c r="F238" s="51" t="s">
        <v>228</v>
      </c>
      <c r="G238" s="51" t="s">
        <v>157</v>
      </c>
      <c r="H238" s="95">
        <v>3</v>
      </c>
      <c r="I238" s="32">
        <v>20</v>
      </c>
      <c r="J238" s="38">
        <f t="shared" si="6"/>
        <v>20</v>
      </c>
      <c r="K238" s="39" t="str">
        <f t="shared" si="7"/>
        <v>OK</v>
      </c>
      <c r="L238" s="128"/>
      <c r="M238" s="128"/>
      <c r="N238" s="128"/>
      <c r="O238" s="128"/>
      <c r="P238" s="128"/>
      <c r="Q238" s="128"/>
      <c r="R238" s="128"/>
      <c r="S238" s="128"/>
      <c r="T238" s="128"/>
      <c r="U238" s="128"/>
      <c r="V238" s="128"/>
      <c r="W238" s="187"/>
      <c r="X238" s="187"/>
      <c r="Y238" s="187"/>
      <c r="Z238" s="187"/>
      <c r="AA238" s="187"/>
      <c r="AB238" s="187"/>
      <c r="AC238" s="46"/>
    </row>
    <row r="239" spans="1:29" ht="39.950000000000003" customHeight="1" x14ac:dyDescent="0.45">
      <c r="A239" s="140"/>
      <c r="B239" s="152"/>
      <c r="C239" s="67">
        <v>236</v>
      </c>
      <c r="D239" s="78" t="s">
        <v>442</v>
      </c>
      <c r="E239" s="107" t="s">
        <v>484</v>
      </c>
      <c r="F239" s="51" t="s">
        <v>228</v>
      </c>
      <c r="G239" s="51" t="s">
        <v>157</v>
      </c>
      <c r="H239" s="95">
        <v>9.3000000000000007</v>
      </c>
      <c r="I239" s="32">
        <v>1</v>
      </c>
      <c r="J239" s="38">
        <f t="shared" si="6"/>
        <v>1</v>
      </c>
      <c r="K239" s="39" t="str">
        <f t="shared" si="7"/>
        <v>OK</v>
      </c>
      <c r="L239" s="128"/>
      <c r="M239" s="128"/>
      <c r="N239" s="128"/>
      <c r="O239" s="128"/>
      <c r="P239" s="128"/>
      <c r="Q239" s="128"/>
      <c r="R239" s="128"/>
      <c r="S239" s="128"/>
      <c r="T239" s="128"/>
      <c r="U239" s="128"/>
      <c r="V239" s="128"/>
      <c r="W239" s="187"/>
      <c r="X239" s="187"/>
      <c r="Y239" s="187"/>
      <c r="Z239" s="187"/>
      <c r="AA239" s="187"/>
      <c r="AB239" s="187"/>
      <c r="AC239" s="46"/>
    </row>
    <row r="240" spans="1:29" ht="39.950000000000003" customHeight="1" x14ac:dyDescent="0.45">
      <c r="A240" s="140"/>
      <c r="B240" s="152"/>
      <c r="C240" s="67">
        <v>237</v>
      </c>
      <c r="D240" s="78" t="s">
        <v>445</v>
      </c>
      <c r="E240" s="107" t="s">
        <v>480</v>
      </c>
      <c r="F240" s="51" t="s">
        <v>228</v>
      </c>
      <c r="G240" s="51" t="s">
        <v>157</v>
      </c>
      <c r="H240" s="95">
        <v>26</v>
      </c>
      <c r="I240" s="32">
        <v>1</v>
      </c>
      <c r="J240" s="38">
        <f t="shared" si="6"/>
        <v>0</v>
      </c>
      <c r="K240" s="39" t="str">
        <f t="shared" si="7"/>
        <v>OK</v>
      </c>
      <c r="L240" s="128"/>
      <c r="M240" s="128"/>
      <c r="N240" s="128"/>
      <c r="O240" s="128"/>
      <c r="P240" s="128"/>
      <c r="Q240" s="128"/>
      <c r="R240" s="128"/>
      <c r="S240" s="128"/>
      <c r="T240" s="128"/>
      <c r="U240" s="128"/>
      <c r="V240" s="128"/>
      <c r="W240" s="187"/>
      <c r="X240" s="192">
        <v>1</v>
      </c>
      <c r="Y240" s="187"/>
      <c r="Z240" s="187"/>
      <c r="AA240" s="187"/>
      <c r="AB240" s="187"/>
      <c r="AC240" s="46"/>
    </row>
    <row r="241" spans="1:29" ht="39.950000000000003" customHeight="1" x14ac:dyDescent="0.45">
      <c r="A241" s="140"/>
      <c r="B241" s="152"/>
      <c r="C241" s="67">
        <v>238</v>
      </c>
      <c r="D241" s="78" t="s">
        <v>482</v>
      </c>
      <c r="E241" s="107" t="s">
        <v>34</v>
      </c>
      <c r="F241" s="51" t="s">
        <v>228</v>
      </c>
      <c r="G241" s="51" t="s">
        <v>157</v>
      </c>
      <c r="H241" s="95">
        <v>23.9</v>
      </c>
      <c r="I241" s="32"/>
      <c r="J241" s="38">
        <f t="shared" si="6"/>
        <v>0</v>
      </c>
      <c r="K241" s="39" t="str">
        <f t="shared" si="7"/>
        <v>OK</v>
      </c>
      <c r="L241" s="128"/>
      <c r="M241" s="128"/>
      <c r="N241" s="128"/>
      <c r="O241" s="128"/>
      <c r="P241" s="128"/>
      <c r="Q241" s="128"/>
      <c r="R241" s="128"/>
      <c r="S241" s="128"/>
      <c r="T241" s="128"/>
      <c r="U241" s="128"/>
      <c r="V241" s="128"/>
      <c r="W241" s="187"/>
      <c r="X241" s="187"/>
      <c r="Y241" s="187"/>
      <c r="Z241" s="187"/>
      <c r="AA241" s="187"/>
      <c r="AB241" s="187"/>
      <c r="AC241" s="46"/>
    </row>
    <row r="242" spans="1:29" ht="39.950000000000003" customHeight="1" x14ac:dyDescent="0.45">
      <c r="A242" s="140"/>
      <c r="B242" s="152"/>
      <c r="C242" s="67">
        <v>239</v>
      </c>
      <c r="D242" s="78" t="s">
        <v>483</v>
      </c>
      <c r="E242" s="107">
        <v>954</v>
      </c>
      <c r="F242" s="51" t="s">
        <v>228</v>
      </c>
      <c r="G242" s="51" t="s">
        <v>157</v>
      </c>
      <c r="H242" s="95">
        <v>32.299999999999997</v>
      </c>
      <c r="I242" s="32">
        <v>2</v>
      </c>
      <c r="J242" s="38">
        <f t="shared" si="6"/>
        <v>2</v>
      </c>
      <c r="K242" s="39" t="str">
        <f t="shared" si="7"/>
        <v>OK</v>
      </c>
      <c r="L242" s="128"/>
      <c r="M242" s="128"/>
      <c r="N242" s="128"/>
      <c r="O242" s="128"/>
      <c r="P242" s="128"/>
      <c r="Q242" s="128"/>
      <c r="R242" s="128"/>
      <c r="S242" s="128"/>
      <c r="T242" s="128"/>
      <c r="U242" s="128"/>
      <c r="V242" s="128"/>
      <c r="W242" s="187"/>
      <c r="X242" s="187"/>
      <c r="Y242" s="187"/>
      <c r="Z242" s="187"/>
      <c r="AA242" s="187"/>
      <c r="AB242" s="187"/>
      <c r="AC242" s="46"/>
    </row>
    <row r="243" spans="1:29" ht="39.950000000000003" customHeight="1" x14ac:dyDescent="0.45">
      <c r="A243" s="140"/>
      <c r="B243" s="152"/>
      <c r="C243" s="67">
        <v>240</v>
      </c>
      <c r="D243" s="78" t="s">
        <v>446</v>
      </c>
      <c r="E243" s="107" t="s">
        <v>741</v>
      </c>
      <c r="F243" s="51" t="s">
        <v>228</v>
      </c>
      <c r="G243" s="51" t="s">
        <v>157</v>
      </c>
      <c r="H243" s="95">
        <v>22</v>
      </c>
      <c r="I243" s="32">
        <v>6</v>
      </c>
      <c r="J243" s="38">
        <f t="shared" si="6"/>
        <v>3</v>
      </c>
      <c r="K243" s="39" t="str">
        <f t="shared" si="7"/>
        <v>OK</v>
      </c>
      <c r="L243" s="128"/>
      <c r="M243" s="128"/>
      <c r="N243" s="128"/>
      <c r="O243" s="128"/>
      <c r="P243" s="128"/>
      <c r="Q243" s="128"/>
      <c r="R243" s="128"/>
      <c r="S243" s="128">
        <v>3</v>
      </c>
      <c r="T243" s="128"/>
      <c r="U243" s="128"/>
      <c r="V243" s="128"/>
      <c r="W243" s="187"/>
      <c r="X243" s="187"/>
      <c r="Y243" s="187"/>
      <c r="Z243" s="187"/>
      <c r="AA243" s="187"/>
      <c r="AB243" s="187"/>
      <c r="AC243" s="46"/>
    </row>
    <row r="244" spans="1:29" ht="39.950000000000003" customHeight="1" x14ac:dyDescent="0.45">
      <c r="A244" s="140"/>
      <c r="B244" s="152"/>
      <c r="C244" s="67">
        <v>241</v>
      </c>
      <c r="D244" s="78" t="s">
        <v>447</v>
      </c>
      <c r="E244" s="107" t="s">
        <v>34</v>
      </c>
      <c r="F244" s="51" t="s">
        <v>228</v>
      </c>
      <c r="G244" s="51" t="s">
        <v>40</v>
      </c>
      <c r="H244" s="95">
        <v>13.43</v>
      </c>
      <c r="I244" s="32">
        <v>9</v>
      </c>
      <c r="J244" s="38">
        <f t="shared" si="6"/>
        <v>7</v>
      </c>
      <c r="K244" s="39" t="str">
        <f t="shared" si="7"/>
        <v>OK</v>
      </c>
      <c r="L244" s="128"/>
      <c r="M244" s="128"/>
      <c r="N244" s="128"/>
      <c r="O244" s="128"/>
      <c r="P244" s="128"/>
      <c r="Q244" s="128"/>
      <c r="R244" s="128"/>
      <c r="S244" s="128"/>
      <c r="T244" s="128"/>
      <c r="U244" s="128"/>
      <c r="V244" s="128"/>
      <c r="W244" s="187"/>
      <c r="X244" s="192">
        <v>2</v>
      </c>
      <c r="Y244" s="187"/>
      <c r="Z244" s="187"/>
      <c r="AA244" s="187"/>
      <c r="AB244" s="187"/>
      <c r="AC244" s="46"/>
    </row>
    <row r="245" spans="1:29" ht="39.950000000000003" customHeight="1" x14ac:dyDescent="0.45">
      <c r="A245" s="140"/>
      <c r="B245" s="152"/>
      <c r="C245" s="67">
        <v>242</v>
      </c>
      <c r="D245" s="78" t="s">
        <v>448</v>
      </c>
      <c r="E245" s="107" t="s">
        <v>34</v>
      </c>
      <c r="F245" s="51" t="s">
        <v>228</v>
      </c>
      <c r="G245" s="51" t="s">
        <v>157</v>
      </c>
      <c r="H245" s="95">
        <v>26.45</v>
      </c>
      <c r="I245" s="32"/>
      <c r="J245" s="38">
        <f t="shared" si="6"/>
        <v>0</v>
      </c>
      <c r="K245" s="39" t="str">
        <f t="shared" si="7"/>
        <v>OK</v>
      </c>
      <c r="L245" s="128"/>
      <c r="M245" s="128"/>
      <c r="N245" s="128"/>
      <c r="O245" s="128"/>
      <c r="P245" s="128"/>
      <c r="Q245" s="128"/>
      <c r="R245" s="128"/>
      <c r="S245" s="128"/>
      <c r="T245" s="128"/>
      <c r="U245" s="128"/>
      <c r="V245" s="128"/>
      <c r="W245" s="187"/>
      <c r="X245" s="187"/>
      <c r="Y245" s="187"/>
      <c r="Z245" s="187"/>
      <c r="AA245" s="187"/>
      <c r="AB245" s="187"/>
      <c r="AC245" s="46"/>
    </row>
    <row r="246" spans="1:29" ht="39.950000000000003" customHeight="1" x14ac:dyDescent="0.45">
      <c r="A246" s="140"/>
      <c r="B246" s="152"/>
      <c r="C246" s="67">
        <v>243</v>
      </c>
      <c r="D246" s="78" t="s">
        <v>450</v>
      </c>
      <c r="E246" s="107" t="s">
        <v>741</v>
      </c>
      <c r="F246" s="51" t="s">
        <v>228</v>
      </c>
      <c r="G246" s="51" t="s">
        <v>157</v>
      </c>
      <c r="H246" s="95">
        <v>48</v>
      </c>
      <c r="I246" s="32">
        <v>1</v>
      </c>
      <c r="J246" s="38">
        <f t="shared" si="6"/>
        <v>1</v>
      </c>
      <c r="K246" s="39" t="str">
        <f t="shared" si="7"/>
        <v>OK</v>
      </c>
      <c r="L246" s="128"/>
      <c r="M246" s="128"/>
      <c r="N246" s="128"/>
      <c r="O246" s="128"/>
      <c r="P246" s="128"/>
      <c r="Q246" s="128"/>
      <c r="R246" s="128"/>
      <c r="S246" s="128"/>
      <c r="T246" s="128"/>
      <c r="U246" s="128"/>
      <c r="V246" s="128"/>
      <c r="W246" s="187"/>
      <c r="X246" s="187"/>
      <c r="Y246" s="187"/>
      <c r="Z246" s="187"/>
      <c r="AA246" s="187"/>
      <c r="AB246" s="187"/>
      <c r="AC246" s="46"/>
    </row>
    <row r="247" spans="1:29" ht="39.950000000000003" customHeight="1" x14ac:dyDescent="0.45">
      <c r="A247" s="140"/>
      <c r="B247" s="152"/>
      <c r="C247" s="68">
        <v>244</v>
      </c>
      <c r="D247" s="78" t="s">
        <v>750</v>
      </c>
      <c r="E247" s="107" t="s">
        <v>478</v>
      </c>
      <c r="F247" s="51" t="s">
        <v>4</v>
      </c>
      <c r="G247" s="52" t="s">
        <v>157</v>
      </c>
      <c r="H247" s="96">
        <v>17.059999999999999</v>
      </c>
      <c r="I247" s="32"/>
      <c r="J247" s="38">
        <f t="shared" si="6"/>
        <v>0</v>
      </c>
      <c r="K247" s="39" t="str">
        <f t="shared" si="7"/>
        <v>OK</v>
      </c>
      <c r="L247" s="128"/>
      <c r="M247" s="128"/>
      <c r="N247" s="128"/>
      <c r="O247" s="128"/>
      <c r="P247" s="128"/>
      <c r="Q247" s="128"/>
      <c r="R247" s="128"/>
      <c r="S247" s="128"/>
      <c r="T247" s="128"/>
      <c r="U247" s="128"/>
      <c r="V247" s="128"/>
      <c r="W247" s="187"/>
      <c r="X247" s="187"/>
      <c r="Y247" s="187"/>
      <c r="Z247" s="187"/>
      <c r="AA247" s="187"/>
      <c r="AB247" s="187"/>
      <c r="AC247" s="46"/>
    </row>
    <row r="248" spans="1:29" ht="39.950000000000003" customHeight="1" x14ac:dyDescent="0.45">
      <c r="A248" s="140"/>
      <c r="B248" s="152"/>
      <c r="C248" s="67">
        <v>245</v>
      </c>
      <c r="D248" s="78" t="s">
        <v>751</v>
      </c>
      <c r="E248" s="107" t="s">
        <v>479</v>
      </c>
      <c r="F248" s="52" t="s">
        <v>35</v>
      </c>
      <c r="G248" s="52" t="s">
        <v>157</v>
      </c>
      <c r="H248" s="96">
        <v>799.76</v>
      </c>
      <c r="I248" s="32"/>
      <c r="J248" s="38">
        <f t="shared" si="6"/>
        <v>0</v>
      </c>
      <c r="K248" s="39" t="str">
        <f t="shared" si="7"/>
        <v>OK</v>
      </c>
      <c r="L248" s="128"/>
      <c r="M248" s="128"/>
      <c r="N248" s="128"/>
      <c r="O248" s="128"/>
      <c r="P248" s="128"/>
      <c r="Q248" s="128"/>
      <c r="R248" s="128"/>
      <c r="S248" s="128"/>
      <c r="T248" s="128"/>
      <c r="U248" s="128"/>
      <c r="V248" s="128"/>
      <c r="W248" s="187"/>
      <c r="X248" s="187"/>
      <c r="Y248" s="187"/>
      <c r="Z248" s="187"/>
      <c r="AA248" s="187"/>
      <c r="AB248" s="187"/>
      <c r="AC248" s="46"/>
    </row>
    <row r="249" spans="1:29" ht="39.950000000000003" customHeight="1" x14ac:dyDescent="0.45">
      <c r="A249" s="140"/>
      <c r="B249" s="152"/>
      <c r="C249" s="67">
        <v>246</v>
      </c>
      <c r="D249" s="78" t="s">
        <v>752</v>
      </c>
      <c r="E249" s="107" t="s">
        <v>741</v>
      </c>
      <c r="F249" s="52" t="s">
        <v>35</v>
      </c>
      <c r="G249" s="52" t="s">
        <v>157</v>
      </c>
      <c r="H249" s="96">
        <v>11.99</v>
      </c>
      <c r="I249" s="32"/>
      <c r="J249" s="38">
        <f t="shared" si="6"/>
        <v>0</v>
      </c>
      <c r="K249" s="39" t="str">
        <f t="shared" si="7"/>
        <v>OK</v>
      </c>
      <c r="L249" s="128"/>
      <c r="M249" s="128"/>
      <c r="N249" s="128"/>
      <c r="O249" s="128"/>
      <c r="P249" s="128"/>
      <c r="Q249" s="128"/>
      <c r="R249" s="128"/>
      <c r="S249" s="128"/>
      <c r="T249" s="128"/>
      <c r="U249" s="128"/>
      <c r="V249" s="128"/>
      <c r="W249" s="187"/>
      <c r="X249" s="187"/>
      <c r="Y249" s="187"/>
      <c r="Z249" s="187"/>
      <c r="AA249" s="187"/>
      <c r="AB249" s="187"/>
      <c r="AC249" s="46"/>
    </row>
    <row r="250" spans="1:29" ht="39.950000000000003" customHeight="1" x14ac:dyDescent="0.45">
      <c r="A250" s="140"/>
      <c r="B250" s="152"/>
      <c r="C250" s="68">
        <v>247</v>
      </c>
      <c r="D250" s="78" t="s">
        <v>753</v>
      </c>
      <c r="E250" s="107">
        <v>954</v>
      </c>
      <c r="F250" s="52" t="s">
        <v>99</v>
      </c>
      <c r="G250" s="52" t="s">
        <v>157</v>
      </c>
      <c r="H250" s="96">
        <v>55</v>
      </c>
      <c r="I250" s="32">
        <v>2</v>
      </c>
      <c r="J250" s="38">
        <f t="shared" si="6"/>
        <v>2</v>
      </c>
      <c r="K250" s="39" t="str">
        <f t="shared" si="7"/>
        <v>OK</v>
      </c>
      <c r="L250" s="128"/>
      <c r="M250" s="128"/>
      <c r="N250" s="128"/>
      <c r="O250" s="128"/>
      <c r="P250" s="128"/>
      <c r="Q250" s="128"/>
      <c r="R250" s="128"/>
      <c r="S250" s="128"/>
      <c r="T250" s="128"/>
      <c r="U250" s="128"/>
      <c r="V250" s="128"/>
      <c r="W250" s="187"/>
      <c r="X250" s="187"/>
      <c r="Y250" s="187"/>
      <c r="Z250" s="187"/>
      <c r="AA250" s="187"/>
      <c r="AB250" s="187"/>
      <c r="AC250" s="46"/>
    </row>
    <row r="251" spans="1:29" ht="39.950000000000003" customHeight="1" x14ac:dyDescent="0.45">
      <c r="A251" s="140"/>
      <c r="B251" s="152"/>
      <c r="C251" s="68">
        <v>248</v>
      </c>
      <c r="D251" s="78" t="s">
        <v>754</v>
      </c>
      <c r="E251" s="107" t="s">
        <v>34</v>
      </c>
      <c r="F251" s="52" t="s">
        <v>99</v>
      </c>
      <c r="G251" s="52" t="s">
        <v>157</v>
      </c>
      <c r="H251" s="96">
        <v>401.04</v>
      </c>
      <c r="I251" s="32">
        <v>1</v>
      </c>
      <c r="J251" s="38">
        <f t="shared" si="6"/>
        <v>0</v>
      </c>
      <c r="K251" s="39" t="str">
        <f t="shared" si="7"/>
        <v>OK</v>
      </c>
      <c r="L251" s="128"/>
      <c r="M251" s="128"/>
      <c r="N251" s="128"/>
      <c r="O251" s="128"/>
      <c r="P251" s="128"/>
      <c r="Q251" s="128"/>
      <c r="R251" s="128"/>
      <c r="S251" s="128">
        <v>1</v>
      </c>
      <c r="T251" s="128"/>
      <c r="U251" s="128"/>
      <c r="V251" s="128"/>
      <c r="W251" s="187"/>
      <c r="X251" s="187"/>
      <c r="Y251" s="187"/>
      <c r="Z251" s="187"/>
      <c r="AA251" s="187"/>
      <c r="AB251" s="187"/>
      <c r="AC251" s="46"/>
    </row>
    <row r="252" spans="1:29" ht="39.950000000000003" customHeight="1" x14ac:dyDescent="0.45">
      <c r="A252" s="140"/>
      <c r="B252" s="152"/>
      <c r="C252" s="68">
        <v>249</v>
      </c>
      <c r="D252" s="78" t="s">
        <v>755</v>
      </c>
      <c r="E252" s="107" t="s">
        <v>756</v>
      </c>
      <c r="F252" s="52" t="s">
        <v>99</v>
      </c>
      <c r="G252" s="52" t="s">
        <v>157</v>
      </c>
      <c r="H252" s="96">
        <v>390</v>
      </c>
      <c r="I252" s="32">
        <v>1</v>
      </c>
      <c r="J252" s="38">
        <f t="shared" si="6"/>
        <v>1</v>
      </c>
      <c r="K252" s="39" t="str">
        <f t="shared" si="7"/>
        <v>OK</v>
      </c>
      <c r="L252" s="128"/>
      <c r="M252" s="128"/>
      <c r="N252" s="128"/>
      <c r="O252" s="128"/>
      <c r="P252" s="128"/>
      <c r="Q252" s="128"/>
      <c r="R252" s="128"/>
      <c r="S252" s="128"/>
      <c r="T252" s="128"/>
      <c r="U252" s="128"/>
      <c r="V252" s="128"/>
      <c r="W252" s="187"/>
      <c r="X252" s="187"/>
      <c r="Y252" s="187"/>
      <c r="Z252" s="187"/>
      <c r="AA252" s="187"/>
      <c r="AB252" s="187"/>
      <c r="AC252" s="46"/>
    </row>
    <row r="253" spans="1:29" ht="39.950000000000003" customHeight="1" x14ac:dyDescent="0.45">
      <c r="A253" s="140"/>
      <c r="B253" s="152"/>
      <c r="C253" s="68">
        <v>250</v>
      </c>
      <c r="D253" s="78" t="s">
        <v>757</v>
      </c>
      <c r="E253" s="107" t="s">
        <v>478</v>
      </c>
      <c r="F253" s="52" t="s">
        <v>99</v>
      </c>
      <c r="G253" s="52" t="s">
        <v>157</v>
      </c>
      <c r="H253" s="96">
        <v>12.74</v>
      </c>
      <c r="I253" s="32">
        <v>6</v>
      </c>
      <c r="J253" s="38">
        <f t="shared" si="6"/>
        <v>3</v>
      </c>
      <c r="K253" s="39" t="str">
        <f t="shared" si="7"/>
        <v>OK</v>
      </c>
      <c r="L253" s="128"/>
      <c r="M253" s="128"/>
      <c r="N253" s="128"/>
      <c r="O253" s="128"/>
      <c r="P253" s="128"/>
      <c r="Q253" s="128"/>
      <c r="R253" s="128"/>
      <c r="S253" s="128">
        <v>3</v>
      </c>
      <c r="T253" s="128"/>
      <c r="U253" s="128"/>
      <c r="V253" s="128"/>
      <c r="W253" s="187"/>
      <c r="X253" s="187"/>
      <c r="Y253" s="187"/>
      <c r="Z253" s="187"/>
      <c r="AA253" s="187"/>
      <c r="AB253" s="187"/>
      <c r="AC253" s="46"/>
    </row>
    <row r="254" spans="1:29" ht="39.950000000000003" customHeight="1" x14ac:dyDescent="0.45">
      <c r="A254" s="140"/>
      <c r="B254" s="152"/>
      <c r="C254" s="68">
        <v>251</v>
      </c>
      <c r="D254" s="82" t="s">
        <v>758</v>
      </c>
      <c r="E254" s="114" t="s">
        <v>478</v>
      </c>
      <c r="F254" s="51" t="s">
        <v>99</v>
      </c>
      <c r="G254" s="52" t="s">
        <v>157</v>
      </c>
      <c r="H254" s="96">
        <v>18</v>
      </c>
      <c r="I254" s="32"/>
      <c r="J254" s="38">
        <f t="shared" si="6"/>
        <v>0</v>
      </c>
      <c r="K254" s="39" t="str">
        <f t="shared" si="7"/>
        <v>OK</v>
      </c>
      <c r="L254" s="128"/>
      <c r="M254" s="128"/>
      <c r="N254" s="128"/>
      <c r="O254" s="128"/>
      <c r="P254" s="128"/>
      <c r="Q254" s="128"/>
      <c r="R254" s="128"/>
      <c r="S254" s="128"/>
      <c r="T254" s="128"/>
      <c r="U254" s="128"/>
      <c r="V254" s="128"/>
      <c r="W254" s="187"/>
      <c r="X254" s="187"/>
      <c r="Y254" s="187"/>
      <c r="Z254" s="187"/>
      <c r="AA254" s="187"/>
      <c r="AB254" s="187"/>
      <c r="AC254" s="46"/>
    </row>
    <row r="255" spans="1:29" ht="39.950000000000003" customHeight="1" x14ac:dyDescent="0.45">
      <c r="A255" s="140"/>
      <c r="B255" s="152"/>
      <c r="C255" s="67">
        <v>252</v>
      </c>
      <c r="D255" s="78" t="s">
        <v>759</v>
      </c>
      <c r="E255" s="107" t="s">
        <v>480</v>
      </c>
      <c r="F255" s="52" t="s">
        <v>383</v>
      </c>
      <c r="G255" s="52" t="s">
        <v>157</v>
      </c>
      <c r="H255" s="96">
        <v>40</v>
      </c>
      <c r="I255" s="32">
        <f>1</f>
        <v>1</v>
      </c>
      <c r="J255" s="38">
        <f t="shared" si="6"/>
        <v>0</v>
      </c>
      <c r="K255" s="39" t="str">
        <f t="shared" si="7"/>
        <v>OK</v>
      </c>
      <c r="L255" s="128"/>
      <c r="M255" s="128"/>
      <c r="N255" s="128"/>
      <c r="O255" s="128"/>
      <c r="P255" s="128"/>
      <c r="Q255" s="128"/>
      <c r="R255" s="128"/>
      <c r="S255" s="128"/>
      <c r="T255" s="128"/>
      <c r="U255" s="128"/>
      <c r="V255" s="128"/>
      <c r="W255" s="187"/>
      <c r="X255" s="192">
        <v>1</v>
      </c>
      <c r="Y255" s="187"/>
      <c r="Z255" s="187"/>
      <c r="AA255" s="187"/>
      <c r="AB255" s="187"/>
      <c r="AC255" s="46"/>
    </row>
    <row r="256" spans="1:29" ht="39.950000000000003" customHeight="1" x14ac:dyDescent="0.45">
      <c r="A256" s="140"/>
      <c r="B256" s="152"/>
      <c r="C256" s="68">
        <v>253</v>
      </c>
      <c r="D256" s="83" t="s">
        <v>760</v>
      </c>
      <c r="E256" s="109" t="s">
        <v>761</v>
      </c>
      <c r="F256" s="42" t="s">
        <v>99</v>
      </c>
      <c r="G256" s="52" t="s">
        <v>157</v>
      </c>
      <c r="H256" s="96">
        <v>31.26</v>
      </c>
      <c r="I256" s="32"/>
      <c r="J256" s="38">
        <f t="shared" si="6"/>
        <v>0</v>
      </c>
      <c r="K256" s="39" t="str">
        <f t="shared" si="7"/>
        <v>OK</v>
      </c>
      <c r="L256" s="128"/>
      <c r="M256" s="128"/>
      <c r="N256" s="128"/>
      <c r="O256" s="128"/>
      <c r="P256" s="128"/>
      <c r="Q256" s="128"/>
      <c r="R256" s="128"/>
      <c r="S256" s="128"/>
      <c r="T256" s="128"/>
      <c r="U256" s="128"/>
      <c r="V256" s="128"/>
      <c r="W256" s="187"/>
      <c r="X256" s="187"/>
      <c r="Y256" s="187"/>
      <c r="Z256" s="187"/>
      <c r="AA256" s="187"/>
      <c r="AB256" s="187"/>
      <c r="AC256" s="46"/>
    </row>
    <row r="257" spans="1:29" ht="39.950000000000003" customHeight="1" x14ac:dyDescent="0.45">
      <c r="A257" s="140"/>
      <c r="B257" s="152"/>
      <c r="C257" s="68">
        <v>254</v>
      </c>
      <c r="D257" s="78" t="s">
        <v>762</v>
      </c>
      <c r="E257" s="107" t="s">
        <v>763</v>
      </c>
      <c r="F257" s="51" t="s">
        <v>99</v>
      </c>
      <c r="G257" s="52" t="s">
        <v>157</v>
      </c>
      <c r="H257" s="96">
        <v>130</v>
      </c>
      <c r="I257" s="32"/>
      <c r="J257" s="38">
        <f t="shared" si="6"/>
        <v>0</v>
      </c>
      <c r="K257" s="39" t="str">
        <f t="shared" si="7"/>
        <v>OK</v>
      </c>
      <c r="L257" s="128"/>
      <c r="M257" s="128"/>
      <c r="N257" s="128"/>
      <c r="O257" s="128"/>
      <c r="P257" s="128"/>
      <c r="Q257" s="128"/>
      <c r="R257" s="128"/>
      <c r="S257" s="128"/>
      <c r="T257" s="128"/>
      <c r="U257" s="128"/>
      <c r="V257" s="128"/>
      <c r="W257" s="187"/>
      <c r="X257" s="187"/>
      <c r="Y257" s="187"/>
      <c r="Z257" s="187"/>
      <c r="AA257" s="187"/>
      <c r="AB257" s="187"/>
      <c r="AC257" s="46"/>
    </row>
    <row r="258" spans="1:29" ht="39.950000000000003" customHeight="1" x14ac:dyDescent="0.45">
      <c r="A258" s="141"/>
      <c r="B258" s="153"/>
      <c r="C258" s="68">
        <v>255</v>
      </c>
      <c r="D258" s="78" t="s">
        <v>764</v>
      </c>
      <c r="E258" s="107" t="s">
        <v>741</v>
      </c>
      <c r="F258" s="52" t="s">
        <v>99</v>
      </c>
      <c r="G258" s="52" t="s">
        <v>157</v>
      </c>
      <c r="H258" s="96">
        <v>289.02</v>
      </c>
      <c r="I258" s="32">
        <v>1</v>
      </c>
      <c r="J258" s="38">
        <f t="shared" si="6"/>
        <v>0</v>
      </c>
      <c r="K258" s="39" t="str">
        <f t="shared" si="7"/>
        <v>OK</v>
      </c>
      <c r="L258" s="128"/>
      <c r="M258" s="128"/>
      <c r="N258" s="128"/>
      <c r="O258" s="128"/>
      <c r="P258" s="128"/>
      <c r="Q258" s="128"/>
      <c r="R258" s="128"/>
      <c r="S258" s="128">
        <v>1</v>
      </c>
      <c r="T258" s="128"/>
      <c r="U258" s="128"/>
      <c r="V258" s="128"/>
      <c r="W258" s="187"/>
      <c r="X258" s="187"/>
      <c r="Y258" s="187"/>
      <c r="Z258" s="187"/>
      <c r="AA258" s="187"/>
      <c r="AB258" s="187"/>
      <c r="AC258" s="46"/>
    </row>
    <row r="259" spans="1:29" ht="39.950000000000003" customHeight="1" x14ac:dyDescent="0.45">
      <c r="A259" s="154">
        <v>5</v>
      </c>
      <c r="B259" s="159" t="s">
        <v>514</v>
      </c>
      <c r="C259" s="66">
        <v>256</v>
      </c>
      <c r="D259" s="75" t="s">
        <v>206</v>
      </c>
      <c r="E259" s="104" t="s">
        <v>765</v>
      </c>
      <c r="F259" s="49" t="s">
        <v>207</v>
      </c>
      <c r="G259" s="49" t="s">
        <v>40</v>
      </c>
      <c r="H259" s="94">
        <v>89.46</v>
      </c>
      <c r="I259" s="32">
        <v>27</v>
      </c>
      <c r="J259" s="38">
        <f t="shared" si="6"/>
        <v>18</v>
      </c>
      <c r="K259" s="39" t="str">
        <f t="shared" si="7"/>
        <v>OK</v>
      </c>
      <c r="L259" s="128"/>
      <c r="M259" s="128"/>
      <c r="N259" s="128"/>
      <c r="O259" s="128"/>
      <c r="P259" s="128"/>
      <c r="Q259" s="128"/>
      <c r="R259" s="128"/>
      <c r="S259" s="128"/>
      <c r="T259" s="128">
        <v>8</v>
      </c>
      <c r="U259" s="128"/>
      <c r="V259" s="128"/>
      <c r="W259" s="192">
        <v>1</v>
      </c>
      <c r="X259" s="187"/>
      <c r="Y259" s="187"/>
      <c r="Z259" s="187"/>
      <c r="AA259" s="187"/>
      <c r="AB259" s="187"/>
      <c r="AC259" s="46"/>
    </row>
    <row r="260" spans="1:29" ht="39.950000000000003" customHeight="1" x14ac:dyDescent="0.45">
      <c r="A260" s="155"/>
      <c r="B260" s="157"/>
      <c r="C260" s="66">
        <v>257</v>
      </c>
      <c r="D260" s="75" t="s">
        <v>208</v>
      </c>
      <c r="E260" s="104" t="s">
        <v>766</v>
      </c>
      <c r="F260" s="49" t="s">
        <v>207</v>
      </c>
      <c r="G260" s="49" t="s">
        <v>40</v>
      </c>
      <c r="H260" s="94">
        <v>70.819999999999993</v>
      </c>
      <c r="I260" s="32">
        <v>32</v>
      </c>
      <c r="J260" s="38">
        <f t="shared" si="6"/>
        <v>25</v>
      </c>
      <c r="K260" s="39" t="str">
        <f t="shared" si="7"/>
        <v>OK</v>
      </c>
      <c r="L260" s="128"/>
      <c r="M260" s="128"/>
      <c r="N260" s="128"/>
      <c r="O260" s="128"/>
      <c r="P260" s="128"/>
      <c r="Q260" s="128"/>
      <c r="R260" s="128"/>
      <c r="S260" s="128"/>
      <c r="T260" s="128">
        <v>7</v>
      </c>
      <c r="U260" s="128"/>
      <c r="V260" s="128"/>
      <c r="W260" s="187"/>
      <c r="X260" s="187"/>
      <c r="Y260" s="187"/>
      <c r="Z260" s="187"/>
      <c r="AA260" s="187"/>
      <c r="AB260" s="187"/>
      <c r="AC260" s="46"/>
    </row>
    <row r="261" spans="1:29" ht="39.950000000000003" customHeight="1" x14ac:dyDescent="0.45">
      <c r="A261" s="155"/>
      <c r="B261" s="157"/>
      <c r="C261" s="66">
        <v>258</v>
      </c>
      <c r="D261" s="75" t="s">
        <v>209</v>
      </c>
      <c r="E261" s="104" t="s">
        <v>767</v>
      </c>
      <c r="F261" s="49" t="s">
        <v>207</v>
      </c>
      <c r="G261" s="49" t="s">
        <v>40</v>
      </c>
      <c r="H261" s="94">
        <v>64.53</v>
      </c>
      <c r="I261" s="32">
        <v>7</v>
      </c>
      <c r="J261" s="38">
        <f t="shared" ref="J261:J324" si="8">I261-(SUM(L261:AC261))</f>
        <v>7</v>
      </c>
      <c r="K261" s="39" t="str">
        <f t="shared" ref="K261:K324" si="9">IF(J261&lt;0,"ATENÇÃO","OK")</f>
        <v>OK</v>
      </c>
      <c r="L261" s="128"/>
      <c r="M261" s="128"/>
      <c r="N261" s="128"/>
      <c r="O261" s="128"/>
      <c r="P261" s="128"/>
      <c r="Q261" s="128"/>
      <c r="R261" s="128"/>
      <c r="S261" s="128"/>
      <c r="T261" s="128"/>
      <c r="U261" s="128"/>
      <c r="V261" s="128"/>
      <c r="W261" s="187"/>
      <c r="X261" s="187"/>
      <c r="Y261" s="187"/>
      <c r="Z261" s="187"/>
      <c r="AA261" s="187"/>
      <c r="AB261" s="187"/>
      <c r="AC261" s="46"/>
    </row>
    <row r="262" spans="1:29" ht="39.950000000000003" customHeight="1" x14ac:dyDescent="0.45">
      <c r="A262" s="155"/>
      <c r="B262" s="157"/>
      <c r="C262" s="66">
        <v>259</v>
      </c>
      <c r="D262" s="75" t="s">
        <v>440</v>
      </c>
      <c r="E262" s="104" t="s">
        <v>768</v>
      </c>
      <c r="F262" s="49" t="s">
        <v>441</v>
      </c>
      <c r="G262" s="49" t="s">
        <v>40</v>
      </c>
      <c r="H262" s="94">
        <v>17.649999999999999</v>
      </c>
      <c r="I262" s="32"/>
      <c r="J262" s="38">
        <f t="shared" si="8"/>
        <v>0</v>
      </c>
      <c r="K262" s="39" t="str">
        <f t="shared" si="9"/>
        <v>OK</v>
      </c>
      <c r="L262" s="128"/>
      <c r="M262" s="128"/>
      <c r="N262" s="128"/>
      <c r="O262" s="128"/>
      <c r="P262" s="128"/>
      <c r="Q262" s="128"/>
      <c r="R262" s="128"/>
      <c r="S262" s="128"/>
      <c r="T262" s="128"/>
      <c r="U262" s="128"/>
      <c r="V262" s="128"/>
      <c r="W262" s="187"/>
      <c r="X262" s="187"/>
      <c r="Y262" s="187"/>
      <c r="Z262" s="187"/>
      <c r="AA262" s="187"/>
      <c r="AB262" s="187"/>
      <c r="AC262" s="46"/>
    </row>
    <row r="263" spans="1:29" ht="39.950000000000003" customHeight="1" x14ac:dyDescent="0.45">
      <c r="A263" s="155"/>
      <c r="B263" s="157"/>
      <c r="C263" s="66">
        <v>260</v>
      </c>
      <c r="D263" s="75" t="s">
        <v>210</v>
      </c>
      <c r="E263" s="104" t="s">
        <v>769</v>
      </c>
      <c r="F263" s="49" t="s">
        <v>211</v>
      </c>
      <c r="G263" s="49" t="s">
        <v>40</v>
      </c>
      <c r="H263" s="94">
        <v>11.16</v>
      </c>
      <c r="I263" s="32">
        <v>150</v>
      </c>
      <c r="J263" s="38">
        <f t="shared" si="8"/>
        <v>90</v>
      </c>
      <c r="K263" s="39" t="str">
        <f t="shared" si="9"/>
        <v>OK</v>
      </c>
      <c r="L263" s="128"/>
      <c r="M263" s="128"/>
      <c r="N263" s="128"/>
      <c r="O263" s="128"/>
      <c r="P263" s="128">
        <v>60</v>
      </c>
      <c r="Q263" s="128"/>
      <c r="R263" s="128"/>
      <c r="S263" s="128"/>
      <c r="T263" s="128"/>
      <c r="U263" s="128"/>
      <c r="V263" s="128"/>
      <c r="W263" s="187"/>
      <c r="X263" s="187"/>
      <c r="Y263" s="187"/>
      <c r="Z263" s="187"/>
      <c r="AA263" s="187"/>
      <c r="AB263" s="187"/>
      <c r="AC263" s="46"/>
    </row>
    <row r="264" spans="1:29" ht="39.950000000000003" customHeight="1" x14ac:dyDescent="0.45">
      <c r="A264" s="155"/>
      <c r="B264" s="157"/>
      <c r="C264" s="66">
        <v>261</v>
      </c>
      <c r="D264" s="75" t="s">
        <v>212</v>
      </c>
      <c r="E264" s="104" t="s">
        <v>769</v>
      </c>
      <c r="F264" s="49" t="s">
        <v>211</v>
      </c>
      <c r="G264" s="49" t="s">
        <v>40</v>
      </c>
      <c r="H264" s="94">
        <v>3.86</v>
      </c>
      <c r="I264" s="32"/>
      <c r="J264" s="38">
        <f t="shared" si="8"/>
        <v>0</v>
      </c>
      <c r="K264" s="39" t="str">
        <f t="shared" si="9"/>
        <v>OK</v>
      </c>
      <c r="L264" s="128"/>
      <c r="M264" s="128"/>
      <c r="N264" s="128"/>
      <c r="O264" s="128"/>
      <c r="P264" s="128"/>
      <c r="Q264" s="128"/>
      <c r="R264" s="128"/>
      <c r="S264" s="128"/>
      <c r="T264" s="128"/>
      <c r="U264" s="128"/>
      <c r="V264" s="128"/>
      <c r="W264" s="187"/>
      <c r="X264" s="187"/>
      <c r="Y264" s="187"/>
      <c r="Z264" s="187"/>
      <c r="AA264" s="187"/>
      <c r="AB264" s="187"/>
      <c r="AC264" s="46"/>
    </row>
    <row r="265" spans="1:29" ht="39.950000000000003" customHeight="1" x14ac:dyDescent="0.45">
      <c r="A265" s="155"/>
      <c r="B265" s="157"/>
      <c r="C265" s="66">
        <v>262</v>
      </c>
      <c r="D265" s="75" t="s">
        <v>213</v>
      </c>
      <c r="E265" s="104" t="s">
        <v>770</v>
      </c>
      <c r="F265" s="49" t="s">
        <v>207</v>
      </c>
      <c r="G265" s="49" t="s">
        <v>40</v>
      </c>
      <c r="H265" s="94">
        <v>64.16</v>
      </c>
      <c r="I265" s="32">
        <v>7</v>
      </c>
      <c r="J265" s="38">
        <f t="shared" si="8"/>
        <v>7</v>
      </c>
      <c r="K265" s="39" t="str">
        <f t="shared" si="9"/>
        <v>OK</v>
      </c>
      <c r="L265" s="128"/>
      <c r="M265" s="128"/>
      <c r="N265" s="128"/>
      <c r="O265" s="128"/>
      <c r="P265" s="128"/>
      <c r="Q265" s="128"/>
      <c r="R265" s="128"/>
      <c r="S265" s="128"/>
      <c r="T265" s="128"/>
      <c r="U265" s="128"/>
      <c r="V265" s="128"/>
      <c r="W265" s="187"/>
      <c r="X265" s="187"/>
      <c r="Y265" s="187"/>
      <c r="Z265" s="187"/>
      <c r="AA265" s="187"/>
      <c r="AB265" s="187"/>
      <c r="AC265" s="46"/>
    </row>
    <row r="266" spans="1:29" ht="39.950000000000003" customHeight="1" x14ac:dyDescent="0.45">
      <c r="A266" s="155"/>
      <c r="B266" s="157"/>
      <c r="C266" s="66">
        <v>263</v>
      </c>
      <c r="D266" s="77" t="s">
        <v>214</v>
      </c>
      <c r="E266" s="106" t="s">
        <v>771</v>
      </c>
      <c r="F266" s="49" t="s">
        <v>207</v>
      </c>
      <c r="G266" s="49" t="s">
        <v>40</v>
      </c>
      <c r="H266" s="94">
        <v>78.599999999999994</v>
      </c>
      <c r="I266" s="32">
        <v>12</v>
      </c>
      <c r="J266" s="38">
        <f t="shared" si="8"/>
        <v>12</v>
      </c>
      <c r="K266" s="39" t="str">
        <f t="shared" si="9"/>
        <v>OK</v>
      </c>
      <c r="L266" s="128"/>
      <c r="M266" s="128"/>
      <c r="N266" s="128"/>
      <c r="O266" s="128"/>
      <c r="P266" s="128"/>
      <c r="Q266" s="128"/>
      <c r="R266" s="128"/>
      <c r="S266" s="128"/>
      <c r="T266" s="128"/>
      <c r="U266" s="128"/>
      <c r="V266" s="128"/>
      <c r="W266" s="187"/>
      <c r="X266" s="187"/>
      <c r="Y266" s="187"/>
      <c r="Z266" s="187"/>
      <c r="AA266" s="187"/>
      <c r="AB266" s="187"/>
      <c r="AC266" s="46"/>
    </row>
    <row r="267" spans="1:29" ht="39.950000000000003" customHeight="1" x14ac:dyDescent="0.45">
      <c r="A267" s="155"/>
      <c r="B267" s="157"/>
      <c r="C267" s="66">
        <v>264</v>
      </c>
      <c r="D267" s="75" t="s">
        <v>215</v>
      </c>
      <c r="E267" s="104" t="s">
        <v>772</v>
      </c>
      <c r="F267" s="49" t="s">
        <v>211</v>
      </c>
      <c r="G267" s="49" t="s">
        <v>40</v>
      </c>
      <c r="H267" s="94">
        <v>10.4</v>
      </c>
      <c r="I267" s="32">
        <v>40</v>
      </c>
      <c r="J267" s="38">
        <f t="shared" si="8"/>
        <v>40</v>
      </c>
      <c r="K267" s="39" t="str">
        <f t="shared" si="9"/>
        <v>OK</v>
      </c>
      <c r="L267" s="128"/>
      <c r="M267" s="128"/>
      <c r="N267" s="128"/>
      <c r="O267" s="128"/>
      <c r="P267" s="128"/>
      <c r="Q267" s="128"/>
      <c r="R267" s="128"/>
      <c r="S267" s="128"/>
      <c r="T267" s="128"/>
      <c r="U267" s="128"/>
      <c r="V267" s="128"/>
      <c r="W267" s="187"/>
      <c r="X267" s="187"/>
      <c r="Y267" s="187"/>
      <c r="Z267" s="187"/>
      <c r="AA267" s="187"/>
      <c r="AB267" s="187"/>
      <c r="AC267" s="46"/>
    </row>
    <row r="268" spans="1:29" ht="39.950000000000003" customHeight="1" x14ac:dyDescent="0.45">
      <c r="A268" s="155"/>
      <c r="B268" s="157"/>
      <c r="C268" s="66">
        <v>265</v>
      </c>
      <c r="D268" s="75" t="s">
        <v>216</v>
      </c>
      <c r="E268" s="104" t="s">
        <v>773</v>
      </c>
      <c r="F268" s="49" t="s">
        <v>211</v>
      </c>
      <c r="G268" s="49" t="s">
        <v>40</v>
      </c>
      <c r="H268" s="94">
        <v>17.88</v>
      </c>
      <c r="I268" s="32">
        <v>50</v>
      </c>
      <c r="J268" s="38">
        <f t="shared" si="8"/>
        <v>0</v>
      </c>
      <c r="K268" s="39" t="str">
        <f t="shared" si="9"/>
        <v>OK</v>
      </c>
      <c r="L268" s="128">
        <v>50</v>
      </c>
      <c r="M268" s="128"/>
      <c r="N268" s="128"/>
      <c r="O268" s="128"/>
      <c r="P268" s="128"/>
      <c r="Q268" s="128"/>
      <c r="R268" s="128"/>
      <c r="S268" s="128"/>
      <c r="T268" s="128"/>
      <c r="U268" s="128"/>
      <c r="V268" s="128"/>
      <c r="W268" s="187"/>
      <c r="X268" s="187"/>
      <c r="Y268" s="187"/>
      <c r="Z268" s="187"/>
      <c r="AA268" s="187"/>
      <c r="AB268" s="187"/>
      <c r="AC268" s="46"/>
    </row>
    <row r="269" spans="1:29" ht="39.950000000000003" customHeight="1" x14ac:dyDescent="0.45">
      <c r="A269" s="155"/>
      <c r="B269" s="157"/>
      <c r="C269" s="66">
        <v>266</v>
      </c>
      <c r="D269" s="75" t="s">
        <v>217</v>
      </c>
      <c r="E269" s="104" t="s">
        <v>774</v>
      </c>
      <c r="F269" s="49" t="s">
        <v>211</v>
      </c>
      <c r="G269" s="49" t="s">
        <v>40</v>
      </c>
      <c r="H269" s="94">
        <v>21.53</v>
      </c>
      <c r="I269" s="32">
        <v>110</v>
      </c>
      <c r="J269" s="38">
        <f t="shared" si="8"/>
        <v>70</v>
      </c>
      <c r="K269" s="39" t="str">
        <f t="shared" si="9"/>
        <v>OK</v>
      </c>
      <c r="L269" s="128"/>
      <c r="M269" s="128"/>
      <c r="N269" s="128"/>
      <c r="O269" s="128"/>
      <c r="P269" s="128">
        <v>4</v>
      </c>
      <c r="Q269" s="128"/>
      <c r="R269" s="128"/>
      <c r="S269" s="128"/>
      <c r="T269" s="128">
        <v>36</v>
      </c>
      <c r="U269" s="128"/>
      <c r="V269" s="128"/>
      <c r="W269" s="187"/>
      <c r="X269" s="187"/>
      <c r="Y269" s="187"/>
      <c r="Z269" s="187"/>
      <c r="AA269" s="187"/>
      <c r="AB269" s="187"/>
      <c r="AC269" s="46"/>
    </row>
    <row r="270" spans="1:29" ht="39.950000000000003" customHeight="1" x14ac:dyDescent="0.45">
      <c r="A270" s="155"/>
      <c r="B270" s="157"/>
      <c r="C270" s="66">
        <v>267</v>
      </c>
      <c r="D270" s="75" t="s">
        <v>218</v>
      </c>
      <c r="E270" s="104" t="s">
        <v>775</v>
      </c>
      <c r="F270" s="49" t="s">
        <v>35</v>
      </c>
      <c r="G270" s="49" t="s">
        <v>40</v>
      </c>
      <c r="H270" s="94">
        <v>22.76</v>
      </c>
      <c r="I270" s="32">
        <v>30</v>
      </c>
      <c r="J270" s="38">
        <f t="shared" si="8"/>
        <v>30</v>
      </c>
      <c r="K270" s="39" t="str">
        <f t="shared" si="9"/>
        <v>OK</v>
      </c>
      <c r="L270" s="128"/>
      <c r="M270" s="128"/>
      <c r="N270" s="128"/>
      <c r="O270" s="128"/>
      <c r="P270" s="128"/>
      <c r="Q270" s="128"/>
      <c r="R270" s="128"/>
      <c r="S270" s="128"/>
      <c r="T270" s="128"/>
      <c r="U270" s="128"/>
      <c r="V270" s="128"/>
      <c r="W270" s="187"/>
      <c r="X270" s="187"/>
      <c r="Y270" s="187"/>
      <c r="Z270" s="187"/>
      <c r="AA270" s="187"/>
      <c r="AB270" s="187"/>
      <c r="AC270" s="46"/>
    </row>
    <row r="271" spans="1:29" ht="39.950000000000003" customHeight="1" x14ac:dyDescent="0.45">
      <c r="A271" s="155"/>
      <c r="B271" s="157"/>
      <c r="C271" s="66">
        <v>268</v>
      </c>
      <c r="D271" s="75" t="s">
        <v>219</v>
      </c>
      <c r="E271" s="104" t="s">
        <v>776</v>
      </c>
      <c r="F271" s="49" t="s">
        <v>35</v>
      </c>
      <c r="G271" s="49" t="s">
        <v>40</v>
      </c>
      <c r="H271" s="94">
        <v>5.43</v>
      </c>
      <c r="I271" s="32"/>
      <c r="J271" s="38">
        <f t="shared" si="8"/>
        <v>0</v>
      </c>
      <c r="K271" s="39" t="str">
        <f t="shared" si="9"/>
        <v>OK</v>
      </c>
      <c r="L271" s="128"/>
      <c r="M271" s="128"/>
      <c r="N271" s="128"/>
      <c r="O271" s="128"/>
      <c r="P271" s="128"/>
      <c r="Q271" s="128"/>
      <c r="R271" s="128"/>
      <c r="S271" s="128"/>
      <c r="T271" s="128"/>
      <c r="U271" s="128"/>
      <c r="V271" s="128"/>
      <c r="W271" s="187"/>
      <c r="X271" s="187"/>
      <c r="Y271" s="187"/>
      <c r="Z271" s="187"/>
      <c r="AA271" s="187"/>
      <c r="AB271" s="187"/>
      <c r="AC271" s="46"/>
    </row>
    <row r="272" spans="1:29" ht="39.950000000000003" customHeight="1" x14ac:dyDescent="0.45">
      <c r="A272" s="155"/>
      <c r="B272" s="157"/>
      <c r="C272" s="66">
        <v>269</v>
      </c>
      <c r="D272" s="75" t="s">
        <v>220</v>
      </c>
      <c r="E272" s="104" t="s">
        <v>777</v>
      </c>
      <c r="F272" s="49" t="s">
        <v>221</v>
      </c>
      <c r="G272" s="49" t="s">
        <v>40</v>
      </c>
      <c r="H272" s="94">
        <v>24.65</v>
      </c>
      <c r="I272" s="32"/>
      <c r="J272" s="38">
        <f t="shared" si="8"/>
        <v>0</v>
      </c>
      <c r="K272" s="39" t="str">
        <f t="shared" si="9"/>
        <v>OK</v>
      </c>
      <c r="L272" s="128"/>
      <c r="M272" s="128"/>
      <c r="N272" s="128"/>
      <c r="O272" s="128"/>
      <c r="P272" s="128"/>
      <c r="Q272" s="128"/>
      <c r="R272" s="128"/>
      <c r="S272" s="128"/>
      <c r="T272" s="128"/>
      <c r="U272" s="128"/>
      <c r="V272" s="128"/>
      <c r="W272" s="187"/>
      <c r="X272" s="187"/>
      <c r="Y272" s="187"/>
      <c r="Z272" s="187"/>
      <c r="AA272" s="187"/>
      <c r="AB272" s="187"/>
      <c r="AC272" s="46"/>
    </row>
    <row r="273" spans="1:29" ht="39.950000000000003" customHeight="1" x14ac:dyDescent="0.45">
      <c r="A273" s="155"/>
      <c r="B273" s="157"/>
      <c r="C273" s="66">
        <v>270</v>
      </c>
      <c r="D273" s="75" t="s">
        <v>222</v>
      </c>
      <c r="E273" s="104" t="s">
        <v>778</v>
      </c>
      <c r="F273" s="49" t="s">
        <v>221</v>
      </c>
      <c r="G273" s="49" t="s">
        <v>40</v>
      </c>
      <c r="H273" s="94">
        <v>21.03</v>
      </c>
      <c r="I273" s="32">
        <v>1000</v>
      </c>
      <c r="J273" s="38">
        <f t="shared" si="8"/>
        <v>481</v>
      </c>
      <c r="K273" s="39" t="str">
        <f t="shared" si="9"/>
        <v>OK</v>
      </c>
      <c r="L273" s="128">
        <v>100</v>
      </c>
      <c r="M273" s="128"/>
      <c r="N273" s="128"/>
      <c r="O273" s="128"/>
      <c r="P273" s="128">
        <v>200</v>
      </c>
      <c r="Q273" s="128"/>
      <c r="R273" s="128"/>
      <c r="S273" s="128"/>
      <c r="T273" s="128"/>
      <c r="U273" s="128"/>
      <c r="V273" s="128"/>
      <c r="W273" s="192">
        <v>219</v>
      </c>
      <c r="X273" s="187"/>
      <c r="Y273" s="187"/>
      <c r="Z273" s="187"/>
      <c r="AA273" s="187"/>
      <c r="AB273" s="187"/>
      <c r="AC273" s="46"/>
    </row>
    <row r="274" spans="1:29" ht="39.950000000000003" customHeight="1" x14ac:dyDescent="0.45">
      <c r="A274" s="155"/>
      <c r="B274" s="157"/>
      <c r="C274" s="66">
        <v>271</v>
      </c>
      <c r="D274" s="75" t="s">
        <v>223</v>
      </c>
      <c r="E274" s="104" t="s">
        <v>779</v>
      </c>
      <c r="F274" s="49" t="s">
        <v>44</v>
      </c>
      <c r="G274" s="49" t="s">
        <v>40</v>
      </c>
      <c r="H274" s="94">
        <v>3.57</v>
      </c>
      <c r="I274" s="32">
        <v>100</v>
      </c>
      <c r="J274" s="38">
        <f t="shared" si="8"/>
        <v>0</v>
      </c>
      <c r="K274" s="39" t="str">
        <f t="shared" si="9"/>
        <v>OK</v>
      </c>
      <c r="L274" s="128"/>
      <c r="M274" s="128"/>
      <c r="N274" s="128"/>
      <c r="O274" s="128"/>
      <c r="P274" s="128">
        <v>100</v>
      </c>
      <c r="Q274" s="128"/>
      <c r="R274" s="128"/>
      <c r="S274" s="128"/>
      <c r="T274" s="128"/>
      <c r="U274" s="128"/>
      <c r="V274" s="128"/>
      <c r="W274" s="187"/>
      <c r="X274" s="187"/>
      <c r="Y274" s="187"/>
      <c r="Z274" s="187"/>
      <c r="AA274" s="187"/>
      <c r="AB274" s="187"/>
      <c r="AC274" s="46"/>
    </row>
    <row r="275" spans="1:29" ht="39.950000000000003" customHeight="1" x14ac:dyDescent="0.45">
      <c r="A275" s="155"/>
      <c r="B275" s="157"/>
      <c r="C275" s="66">
        <v>272</v>
      </c>
      <c r="D275" s="75" t="s">
        <v>224</v>
      </c>
      <c r="E275" s="104" t="s">
        <v>780</v>
      </c>
      <c r="F275" s="49" t="s">
        <v>35</v>
      </c>
      <c r="G275" s="49" t="s">
        <v>40</v>
      </c>
      <c r="H275" s="94">
        <v>53.86</v>
      </c>
      <c r="I275" s="32">
        <v>120</v>
      </c>
      <c r="J275" s="38">
        <f t="shared" si="8"/>
        <v>50</v>
      </c>
      <c r="K275" s="39" t="str">
        <f t="shared" si="9"/>
        <v>OK</v>
      </c>
      <c r="L275" s="128"/>
      <c r="M275" s="128"/>
      <c r="N275" s="128"/>
      <c r="O275" s="128"/>
      <c r="P275" s="128">
        <v>70</v>
      </c>
      <c r="Q275" s="128"/>
      <c r="R275" s="128"/>
      <c r="S275" s="128"/>
      <c r="T275" s="128"/>
      <c r="U275" s="128"/>
      <c r="V275" s="128"/>
      <c r="W275" s="187"/>
      <c r="X275" s="187"/>
      <c r="Y275" s="187"/>
      <c r="Z275" s="187"/>
      <c r="AA275" s="187"/>
      <c r="AB275" s="187"/>
      <c r="AC275" s="46"/>
    </row>
    <row r="276" spans="1:29" ht="39.950000000000003" customHeight="1" x14ac:dyDescent="0.45">
      <c r="A276" s="155"/>
      <c r="B276" s="157"/>
      <c r="C276" s="66">
        <v>273</v>
      </c>
      <c r="D276" s="75" t="s">
        <v>485</v>
      </c>
      <c r="E276" s="104" t="s">
        <v>781</v>
      </c>
      <c r="F276" s="49" t="s">
        <v>35</v>
      </c>
      <c r="G276" s="49" t="s">
        <v>40</v>
      </c>
      <c r="H276" s="94">
        <v>0.98</v>
      </c>
      <c r="I276" s="32">
        <v>2000</v>
      </c>
      <c r="J276" s="38">
        <f t="shared" si="8"/>
        <v>2000</v>
      </c>
      <c r="K276" s="39" t="str">
        <f t="shared" si="9"/>
        <v>OK</v>
      </c>
      <c r="L276" s="128"/>
      <c r="M276" s="128"/>
      <c r="N276" s="128"/>
      <c r="O276" s="128"/>
      <c r="P276" s="128"/>
      <c r="Q276" s="128"/>
      <c r="R276" s="128"/>
      <c r="S276" s="128"/>
      <c r="T276" s="128"/>
      <c r="U276" s="128"/>
      <c r="V276" s="128"/>
      <c r="W276" s="187"/>
      <c r="X276" s="187"/>
      <c r="Y276" s="187"/>
      <c r="Z276" s="187"/>
      <c r="AA276" s="187"/>
      <c r="AB276" s="187"/>
      <c r="AC276" s="46"/>
    </row>
    <row r="277" spans="1:29" ht="39.950000000000003" customHeight="1" x14ac:dyDescent="0.45">
      <c r="A277" s="155"/>
      <c r="B277" s="157"/>
      <c r="C277" s="66">
        <v>274</v>
      </c>
      <c r="D277" s="77" t="s">
        <v>782</v>
      </c>
      <c r="E277" s="106" t="s">
        <v>783</v>
      </c>
      <c r="F277" s="49" t="s">
        <v>35</v>
      </c>
      <c r="G277" s="49" t="s">
        <v>40</v>
      </c>
      <c r="H277" s="94">
        <v>0.86</v>
      </c>
      <c r="I277" s="32"/>
      <c r="J277" s="38">
        <f t="shared" si="8"/>
        <v>0</v>
      </c>
      <c r="K277" s="39" t="str">
        <f t="shared" si="9"/>
        <v>OK</v>
      </c>
      <c r="L277" s="128"/>
      <c r="M277" s="128"/>
      <c r="N277" s="128"/>
      <c r="O277" s="128"/>
      <c r="P277" s="128"/>
      <c r="Q277" s="128"/>
      <c r="R277" s="128"/>
      <c r="S277" s="128"/>
      <c r="T277" s="128"/>
      <c r="U277" s="128"/>
      <c r="V277" s="128"/>
      <c r="W277" s="187"/>
      <c r="X277" s="187"/>
      <c r="Y277" s="187"/>
      <c r="Z277" s="187"/>
      <c r="AA277" s="187"/>
      <c r="AB277" s="187"/>
      <c r="AC277" s="46"/>
    </row>
    <row r="278" spans="1:29" ht="39.950000000000003" customHeight="1" x14ac:dyDescent="0.45">
      <c r="A278" s="155"/>
      <c r="B278" s="157"/>
      <c r="C278" s="66">
        <v>275</v>
      </c>
      <c r="D278" s="75" t="s">
        <v>225</v>
      </c>
      <c r="E278" s="104" t="s">
        <v>784</v>
      </c>
      <c r="F278" s="49" t="s">
        <v>221</v>
      </c>
      <c r="G278" s="49" t="s">
        <v>40</v>
      </c>
      <c r="H278" s="94">
        <v>102.73</v>
      </c>
      <c r="I278" s="32">
        <v>30</v>
      </c>
      <c r="J278" s="38">
        <f t="shared" si="8"/>
        <v>30</v>
      </c>
      <c r="K278" s="39" t="str">
        <f t="shared" si="9"/>
        <v>OK</v>
      </c>
      <c r="L278" s="128"/>
      <c r="M278" s="128"/>
      <c r="N278" s="128"/>
      <c r="O278" s="128"/>
      <c r="P278" s="128"/>
      <c r="Q278" s="128"/>
      <c r="R278" s="128"/>
      <c r="S278" s="128"/>
      <c r="T278" s="128"/>
      <c r="U278" s="128"/>
      <c r="V278" s="128"/>
      <c r="W278" s="187"/>
      <c r="X278" s="187"/>
      <c r="Y278" s="187"/>
      <c r="Z278" s="187"/>
      <c r="AA278" s="187"/>
      <c r="AB278" s="187"/>
      <c r="AC278" s="46"/>
    </row>
    <row r="279" spans="1:29" ht="39.950000000000003" customHeight="1" x14ac:dyDescent="0.45">
      <c r="A279" s="155"/>
      <c r="B279" s="157"/>
      <c r="C279" s="66">
        <v>276</v>
      </c>
      <c r="D279" s="77" t="s">
        <v>486</v>
      </c>
      <c r="E279" s="106" t="s">
        <v>785</v>
      </c>
      <c r="F279" s="47" t="s">
        <v>487</v>
      </c>
      <c r="G279" s="50" t="s">
        <v>40</v>
      </c>
      <c r="H279" s="97">
        <v>21.77</v>
      </c>
      <c r="I279" s="32">
        <v>100</v>
      </c>
      <c r="J279" s="38">
        <f t="shared" si="8"/>
        <v>50</v>
      </c>
      <c r="K279" s="39" t="str">
        <f t="shared" si="9"/>
        <v>OK</v>
      </c>
      <c r="L279" s="128">
        <v>50</v>
      </c>
      <c r="M279" s="128"/>
      <c r="N279" s="128"/>
      <c r="O279" s="128"/>
      <c r="P279" s="128"/>
      <c r="Q279" s="128"/>
      <c r="R279" s="128"/>
      <c r="S279" s="128"/>
      <c r="T279" s="128"/>
      <c r="U279" s="128"/>
      <c r="V279" s="128"/>
      <c r="W279" s="187"/>
      <c r="X279" s="187"/>
      <c r="Y279" s="187"/>
      <c r="Z279" s="187"/>
      <c r="AA279" s="187"/>
      <c r="AB279" s="187"/>
      <c r="AC279" s="46"/>
    </row>
    <row r="280" spans="1:29" ht="39.950000000000003" customHeight="1" x14ac:dyDescent="0.45">
      <c r="A280" s="155"/>
      <c r="B280" s="157"/>
      <c r="C280" s="66">
        <v>277</v>
      </c>
      <c r="D280" s="75" t="s">
        <v>226</v>
      </c>
      <c r="E280" s="104" t="s">
        <v>786</v>
      </c>
      <c r="F280" s="49" t="s">
        <v>35</v>
      </c>
      <c r="G280" s="49" t="s">
        <v>40</v>
      </c>
      <c r="H280" s="94">
        <v>6.09</v>
      </c>
      <c r="I280" s="32">
        <v>500</v>
      </c>
      <c r="J280" s="38">
        <f t="shared" si="8"/>
        <v>500</v>
      </c>
      <c r="K280" s="39" t="str">
        <f t="shared" si="9"/>
        <v>OK</v>
      </c>
      <c r="L280" s="128"/>
      <c r="M280" s="128"/>
      <c r="N280" s="128"/>
      <c r="O280" s="128"/>
      <c r="P280" s="128"/>
      <c r="Q280" s="128"/>
      <c r="R280" s="128"/>
      <c r="S280" s="128"/>
      <c r="T280" s="128"/>
      <c r="U280" s="128"/>
      <c r="V280" s="128"/>
      <c r="W280" s="187"/>
      <c r="X280" s="187"/>
      <c r="Y280" s="187"/>
      <c r="Z280" s="187"/>
      <c r="AA280" s="187"/>
      <c r="AB280" s="187"/>
      <c r="AC280" s="46"/>
    </row>
    <row r="281" spans="1:29" ht="39.950000000000003" customHeight="1" x14ac:dyDescent="0.45">
      <c r="A281" s="155"/>
      <c r="B281" s="157"/>
      <c r="C281" s="66">
        <v>278</v>
      </c>
      <c r="D281" s="75" t="s">
        <v>227</v>
      </c>
      <c r="E281" s="104" t="s">
        <v>787</v>
      </c>
      <c r="F281" s="49" t="s">
        <v>228</v>
      </c>
      <c r="G281" s="49" t="s">
        <v>40</v>
      </c>
      <c r="H281" s="94">
        <v>6.12</v>
      </c>
      <c r="I281" s="32">
        <v>500</v>
      </c>
      <c r="J281" s="38">
        <f t="shared" si="8"/>
        <v>500</v>
      </c>
      <c r="K281" s="39" t="str">
        <f t="shared" si="9"/>
        <v>OK</v>
      </c>
      <c r="L281" s="128"/>
      <c r="M281" s="128"/>
      <c r="N281" s="128"/>
      <c r="O281" s="128"/>
      <c r="P281" s="128"/>
      <c r="Q281" s="128"/>
      <c r="R281" s="128"/>
      <c r="S281" s="128"/>
      <c r="T281" s="128"/>
      <c r="U281" s="128"/>
      <c r="V281" s="128"/>
      <c r="W281" s="187"/>
      <c r="X281" s="187"/>
      <c r="Y281" s="187"/>
      <c r="Z281" s="187"/>
      <c r="AA281" s="187"/>
      <c r="AB281" s="187"/>
      <c r="AC281" s="46"/>
    </row>
    <row r="282" spans="1:29" ht="39.950000000000003" customHeight="1" x14ac:dyDescent="0.45">
      <c r="A282" s="155"/>
      <c r="B282" s="157"/>
      <c r="C282" s="63">
        <v>279</v>
      </c>
      <c r="D282" s="75" t="s">
        <v>229</v>
      </c>
      <c r="E282" s="104" t="s">
        <v>788</v>
      </c>
      <c r="F282" s="49" t="s">
        <v>99</v>
      </c>
      <c r="G282" s="49" t="s">
        <v>40</v>
      </c>
      <c r="H282" s="94">
        <v>61.71</v>
      </c>
      <c r="I282" s="32">
        <v>10</v>
      </c>
      <c r="J282" s="38">
        <f t="shared" si="8"/>
        <v>0</v>
      </c>
      <c r="K282" s="39" t="str">
        <f t="shared" si="9"/>
        <v>OK</v>
      </c>
      <c r="L282" s="128"/>
      <c r="M282" s="128"/>
      <c r="N282" s="128"/>
      <c r="O282" s="128"/>
      <c r="P282" s="128">
        <v>2</v>
      </c>
      <c r="Q282" s="128"/>
      <c r="R282" s="128"/>
      <c r="S282" s="128"/>
      <c r="T282" s="128"/>
      <c r="U282" s="128"/>
      <c r="V282" s="128">
        <v>8</v>
      </c>
      <c r="W282" s="187"/>
      <c r="X282" s="187"/>
      <c r="Y282" s="187"/>
      <c r="Z282" s="187"/>
      <c r="AA282" s="187"/>
      <c r="AB282" s="187"/>
      <c r="AC282" s="46"/>
    </row>
    <row r="283" spans="1:29" ht="39.950000000000003" customHeight="1" x14ac:dyDescent="0.45">
      <c r="A283" s="155"/>
      <c r="B283" s="157"/>
      <c r="C283" s="63">
        <v>280</v>
      </c>
      <c r="D283" s="75" t="s">
        <v>230</v>
      </c>
      <c r="E283" s="104" t="s">
        <v>789</v>
      </c>
      <c r="F283" s="49" t="s">
        <v>99</v>
      </c>
      <c r="G283" s="49" t="s">
        <v>40</v>
      </c>
      <c r="H283" s="94">
        <v>80.81</v>
      </c>
      <c r="I283" s="32">
        <v>30</v>
      </c>
      <c r="J283" s="38">
        <f t="shared" si="8"/>
        <v>28</v>
      </c>
      <c r="K283" s="39" t="str">
        <f t="shared" si="9"/>
        <v>OK</v>
      </c>
      <c r="L283" s="128"/>
      <c r="M283" s="128"/>
      <c r="N283" s="128"/>
      <c r="O283" s="128"/>
      <c r="P283" s="128">
        <v>2</v>
      </c>
      <c r="Q283" s="128"/>
      <c r="R283" s="128"/>
      <c r="S283" s="128"/>
      <c r="T283" s="128"/>
      <c r="U283" s="128"/>
      <c r="V283" s="128"/>
      <c r="W283" s="187"/>
      <c r="X283" s="187"/>
      <c r="Y283" s="187"/>
      <c r="Z283" s="187"/>
      <c r="AA283" s="187"/>
      <c r="AB283" s="187"/>
      <c r="AC283" s="46"/>
    </row>
    <row r="284" spans="1:29" ht="39.950000000000003" customHeight="1" x14ac:dyDescent="0.45">
      <c r="A284" s="155"/>
      <c r="B284" s="157"/>
      <c r="C284" s="66">
        <v>281</v>
      </c>
      <c r="D284" s="75" t="s">
        <v>231</v>
      </c>
      <c r="E284" s="104" t="s">
        <v>790</v>
      </c>
      <c r="F284" s="49" t="s">
        <v>99</v>
      </c>
      <c r="G284" s="49" t="s">
        <v>40</v>
      </c>
      <c r="H284" s="94">
        <v>101.84</v>
      </c>
      <c r="I284" s="32">
        <v>50</v>
      </c>
      <c r="J284" s="38">
        <f t="shared" si="8"/>
        <v>42</v>
      </c>
      <c r="K284" s="39" t="str">
        <f t="shared" si="9"/>
        <v>OK</v>
      </c>
      <c r="L284" s="128"/>
      <c r="M284" s="128"/>
      <c r="N284" s="128"/>
      <c r="O284" s="128"/>
      <c r="P284" s="128" t="s">
        <v>1219</v>
      </c>
      <c r="Q284" s="128"/>
      <c r="R284" s="128"/>
      <c r="S284" s="128"/>
      <c r="T284" s="128"/>
      <c r="U284" s="128"/>
      <c r="V284" s="128">
        <v>8</v>
      </c>
      <c r="W284" s="187"/>
      <c r="X284" s="187"/>
      <c r="Y284" s="187"/>
      <c r="Z284" s="187"/>
      <c r="AA284" s="187"/>
      <c r="AB284" s="187"/>
      <c r="AC284" s="46"/>
    </row>
    <row r="285" spans="1:29" ht="39.950000000000003" customHeight="1" x14ac:dyDescent="0.45">
      <c r="A285" s="155"/>
      <c r="B285" s="157"/>
      <c r="C285" s="66">
        <v>282</v>
      </c>
      <c r="D285" s="75" t="s">
        <v>791</v>
      </c>
      <c r="E285" s="104" t="s">
        <v>792</v>
      </c>
      <c r="F285" s="50" t="s">
        <v>793</v>
      </c>
      <c r="G285" s="50" t="s">
        <v>40</v>
      </c>
      <c r="H285" s="93">
        <v>8.51</v>
      </c>
      <c r="I285" s="32"/>
      <c r="J285" s="38">
        <f t="shared" si="8"/>
        <v>0</v>
      </c>
      <c r="K285" s="39" t="str">
        <f t="shared" si="9"/>
        <v>OK</v>
      </c>
      <c r="L285" s="128"/>
      <c r="M285" s="128"/>
      <c r="N285" s="128"/>
      <c r="O285" s="128"/>
      <c r="P285" s="128"/>
      <c r="Q285" s="128"/>
      <c r="R285" s="128"/>
      <c r="S285" s="128"/>
      <c r="T285" s="128"/>
      <c r="U285" s="128"/>
      <c r="V285" s="128"/>
      <c r="W285" s="187"/>
      <c r="X285" s="187"/>
      <c r="Y285" s="187"/>
      <c r="Z285" s="187"/>
      <c r="AA285" s="187"/>
      <c r="AB285" s="187"/>
      <c r="AC285" s="46"/>
    </row>
    <row r="286" spans="1:29" ht="39.950000000000003" customHeight="1" x14ac:dyDescent="0.45">
      <c r="A286" s="155"/>
      <c r="B286" s="157"/>
      <c r="C286" s="66">
        <v>283</v>
      </c>
      <c r="D286" s="75" t="s">
        <v>794</v>
      </c>
      <c r="E286" s="104" t="s">
        <v>795</v>
      </c>
      <c r="F286" s="50" t="s">
        <v>441</v>
      </c>
      <c r="G286" s="50" t="s">
        <v>40</v>
      </c>
      <c r="H286" s="93">
        <v>23.2</v>
      </c>
      <c r="I286" s="32"/>
      <c r="J286" s="38">
        <f t="shared" si="8"/>
        <v>0</v>
      </c>
      <c r="K286" s="39" t="str">
        <f t="shared" si="9"/>
        <v>OK</v>
      </c>
      <c r="L286" s="128"/>
      <c r="M286" s="128"/>
      <c r="N286" s="128"/>
      <c r="O286" s="128"/>
      <c r="P286" s="128"/>
      <c r="Q286" s="128"/>
      <c r="R286" s="128"/>
      <c r="S286" s="128"/>
      <c r="T286" s="128"/>
      <c r="U286" s="128"/>
      <c r="V286" s="128"/>
      <c r="W286" s="187"/>
      <c r="X286" s="187"/>
      <c r="Y286" s="187"/>
      <c r="Z286" s="187"/>
      <c r="AA286" s="187"/>
      <c r="AB286" s="187"/>
      <c r="AC286" s="46"/>
    </row>
    <row r="287" spans="1:29" ht="39.950000000000003" customHeight="1" x14ac:dyDescent="0.45">
      <c r="A287" s="155"/>
      <c r="B287" s="157"/>
      <c r="C287" s="66">
        <v>284</v>
      </c>
      <c r="D287" s="75" t="s">
        <v>796</v>
      </c>
      <c r="E287" s="104" t="s">
        <v>797</v>
      </c>
      <c r="F287" s="50" t="s">
        <v>441</v>
      </c>
      <c r="G287" s="50" t="s">
        <v>40</v>
      </c>
      <c r="H287" s="93">
        <v>25.36</v>
      </c>
      <c r="I287" s="32"/>
      <c r="J287" s="38">
        <f t="shared" si="8"/>
        <v>0</v>
      </c>
      <c r="K287" s="39" t="str">
        <f t="shared" si="9"/>
        <v>OK</v>
      </c>
      <c r="L287" s="128"/>
      <c r="M287" s="128"/>
      <c r="N287" s="128"/>
      <c r="O287" s="128"/>
      <c r="P287" s="128"/>
      <c r="Q287" s="128"/>
      <c r="R287" s="128"/>
      <c r="S287" s="128"/>
      <c r="T287" s="128"/>
      <c r="U287" s="128"/>
      <c r="V287" s="128"/>
      <c r="W287" s="187"/>
      <c r="X287" s="187"/>
      <c r="Y287" s="187"/>
      <c r="Z287" s="187"/>
      <c r="AA287" s="187"/>
      <c r="AB287" s="187"/>
      <c r="AC287" s="46"/>
    </row>
    <row r="288" spans="1:29" ht="39.950000000000003" customHeight="1" x14ac:dyDescent="0.45">
      <c r="A288" s="155"/>
      <c r="B288" s="157"/>
      <c r="C288" s="66">
        <v>285</v>
      </c>
      <c r="D288" s="75" t="s">
        <v>798</v>
      </c>
      <c r="E288" s="104" t="s">
        <v>799</v>
      </c>
      <c r="F288" s="50" t="s">
        <v>35</v>
      </c>
      <c r="G288" s="50" t="s">
        <v>40</v>
      </c>
      <c r="H288" s="93">
        <v>21.57</v>
      </c>
      <c r="I288" s="32"/>
      <c r="J288" s="38">
        <f t="shared" si="8"/>
        <v>0</v>
      </c>
      <c r="K288" s="39" t="str">
        <f t="shared" si="9"/>
        <v>OK</v>
      </c>
      <c r="L288" s="128"/>
      <c r="M288" s="128"/>
      <c r="N288" s="128"/>
      <c r="O288" s="128"/>
      <c r="P288" s="128"/>
      <c r="Q288" s="128"/>
      <c r="R288" s="128"/>
      <c r="S288" s="128"/>
      <c r="T288" s="128"/>
      <c r="U288" s="128"/>
      <c r="V288" s="128"/>
      <c r="W288" s="187"/>
      <c r="X288" s="187"/>
      <c r="Y288" s="187"/>
      <c r="Z288" s="187"/>
      <c r="AA288" s="187"/>
      <c r="AB288" s="187"/>
      <c r="AC288" s="46"/>
    </row>
    <row r="289" spans="1:29" ht="39.950000000000003" customHeight="1" x14ac:dyDescent="0.45">
      <c r="A289" s="155"/>
      <c r="B289" s="157"/>
      <c r="C289" s="66">
        <v>286</v>
      </c>
      <c r="D289" s="75" t="s">
        <v>800</v>
      </c>
      <c r="E289" s="104" t="s">
        <v>801</v>
      </c>
      <c r="F289" s="50" t="s">
        <v>35</v>
      </c>
      <c r="G289" s="50" t="s">
        <v>40</v>
      </c>
      <c r="H289" s="93">
        <v>6.3</v>
      </c>
      <c r="I289" s="32"/>
      <c r="J289" s="38">
        <f t="shared" si="8"/>
        <v>0</v>
      </c>
      <c r="K289" s="39" t="str">
        <f t="shared" si="9"/>
        <v>OK</v>
      </c>
      <c r="L289" s="128"/>
      <c r="M289" s="128"/>
      <c r="N289" s="128"/>
      <c r="O289" s="128"/>
      <c r="P289" s="128"/>
      <c r="Q289" s="128"/>
      <c r="R289" s="128"/>
      <c r="S289" s="128"/>
      <c r="T289" s="128"/>
      <c r="U289" s="128"/>
      <c r="V289" s="128"/>
      <c r="W289" s="187"/>
      <c r="X289" s="187"/>
      <c r="Y289" s="187"/>
      <c r="Z289" s="187"/>
      <c r="AA289" s="187"/>
      <c r="AB289" s="187"/>
      <c r="AC289" s="46"/>
    </row>
    <row r="290" spans="1:29" ht="39.950000000000003" customHeight="1" x14ac:dyDescent="0.45">
      <c r="A290" s="155"/>
      <c r="B290" s="157"/>
      <c r="C290" s="63">
        <v>287</v>
      </c>
      <c r="D290" s="75" t="s">
        <v>802</v>
      </c>
      <c r="E290" s="104" t="s">
        <v>803</v>
      </c>
      <c r="F290" s="50" t="s">
        <v>99</v>
      </c>
      <c r="G290" s="50" t="s">
        <v>40</v>
      </c>
      <c r="H290" s="93">
        <v>326.01</v>
      </c>
      <c r="I290" s="32">
        <v>2</v>
      </c>
      <c r="J290" s="38">
        <f t="shared" si="8"/>
        <v>2</v>
      </c>
      <c r="K290" s="39" t="str">
        <f t="shared" si="9"/>
        <v>OK</v>
      </c>
      <c r="L290" s="128"/>
      <c r="M290" s="128"/>
      <c r="N290" s="128"/>
      <c r="O290" s="128"/>
      <c r="P290" s="128"/>
      <c r="Q290" s="128"/>
      <c r="R290" s="128"/>
      <c r="S290" s="128"/>
      <c r="T290" s="128"/>
      <c r="U290" s="128"/>
      <c r="V290" s="128"/>
      <c r="W290" s="187"/>
      <c r="X290" s="187"/>
      <c r="Y290" s="187"/>
      <c r="Z290" s="187"/>
      <c r="AA290" s="187"/>
      <c r="AB290" s="187"/>
      <c r="AC290" s="46"/>
    </row>
    <row r="291" spans="1:29" ht="39.950000000000003" customHeight="1" x14ac:dyDescent="0.45">
      <c r="A291" s="155"/>
      <c r="B291" s="157"/>
      <c r="C291" s="66">
        <v>288</v>
      </c>
      <c r="D291" s="75" t="s">
        <v>804</v>
      </c>
      <c r="E291" s="104" t="s">
        <v>805</v>
      </c>
      <c r="F291" s="50" t="s">
        <v>4</v>
      </c>
      <c r="G291" s="50" t="s">
        <v>40</v>
      </c>
      <c r="H291" s="93">
        <v>61.56</v>
      </c>
      <c r="I291" s="32"/>
      <c r="J291" s="38">
        <f t="shared" si="8"/>
        <v>0</v>
      </c>
      <c r="K291" s="39" t="str">
        <f t="shared" si="9"/>
        <v>OK</v>
      </c>
      <c r="L291" s="128"/>
      <c r="M291" s="128"/>
      <c r="N291" s="128"/>
      <c r="O291" s="128"/>
      <c r="P291" s="128"/>
      <c r="Q291" s="128"/>
      <c r="R291" s="128"/>
      <c r="S291" s="128"/>
      <c r="T291" s="128"/>
      <c r="U291" s="128"/>
      <c r="V291" s="128"/>
      <c r="W291" s="187"/>
      <c r="X291" s="187"/>
      <c r="Y291" s="187"/>
      <c r="Z291" s="187"/>
      <c r="AA291" s="187"/>
      <c r="AB291" s="187"/>
      <c r="AC291" s="46"/>
    </row>
    <row r="292" spans="1:29" ht="39.950000000000003" customHeight="1" x14ac:dyDescent="0.45">
      <c r="A292" s="155"/>
      <c r="B292" s="157"/>
      <c r="C292" s="63">
        <v>289</v>
      </c>
      <c r="D292" s="84" t="s">
        <v>806</v>
      </c>
      <c r="E292" s="105" t="s">
        <v>807</v>
      </c>
      <c r="F292" s="50" t="s">
        <v>528</v>
      </c>
      <c r="G292" s="50" t="s">
        <v>40</v>
      </c>
      <c r="H292" s="93">
        <v>75.95</v>
      </c>
      <c r="I292" s="32"/>
      <c r="J292" s="38">
        <f t="shared" si="8"/>
        <v>0</v>
      </c>
      <c r="K292" s="39" t="str">
        <f t="shared" si="9"/>
        <v>OK</v>
      </c>
      <c r="L292" s="128"/>
      <c r="M292" s="128"/>
      <c r="N292" s="128"/>
      <c r="O292" s="128"/>
      <c r="P292" s="128"/>
      <c r="Q292" s="128"/>
      <c r="R292" s="128"/>
      <c r="S292" s="128"/>
      <c r="T292" s="128"/>
      <c r="U292" s="128"/>
      <c r="V292" s="128"/>
      <c r="W292" s="187"/>
      <c r="X292" s="187"/>
      <c r="Y292" s="187"/>
      <c r="Z292" s="187"/>
      <c r="AA292" s="187"/>
      <c r="AB292" s="187"/>
      <c r="AC292" s="46"/>
    </row>
    <row r="293" spans="1:29" ht="39.950000000000003" customHeight="1" x14ac:dyDescent="0.45">
      <c r="A293" s="155"/>
      <c r="B293" s="157"/>
      <c r="C293" s="63">
        <v>290</v>
      </c>
      <c r="D293" s="84" t="s">
        <v>808</v>
      </c>
      <c r="E293" s="105" t="s">
        <v>809</v>
      </c>
      <c r="F293" s="50" t="s">
        <v>528</v>
      </c>
      <c r="G293" s="50" t="s">
        <v>40</v>
      </c>
      <c r="H293" s="93">
        <v>109.28</v>
      </c>
      <c r="I293" s="32"/>
      <c r="J293" s="38">
        <f t="shared" si="8"/>
        <v>0</v>
      </c>
      <c r="K293" s="39" t="str">
        <f t="shared" si="9"/>
        <v>OK</v>
      </c>
      <c r="L293" s="128"/>
      <c r="M293" s="128"/>
      <c r="N293" s="128"/>
      <c r="O293" s="128"/>
      <c r="P293" s="128"/>
      <c r="Q293" s="128"/>
      <c r="R293" s="128"/>
      <c r="S293" s="128"/>
      <c r="T293" s="128"/>
      <c r="U293" s="128"/>
      <c r="V293" s="128"/>
      <c r="W293" s="187"/>
      <c r="X293" s="187"/>
      <c r="Y293" s="187"/>
      <c r="Z293" s="187"/>
      <c r="AA293" s="187"/>
      <c r="AB293" s="187"/>
      <c r="AC293" s="46"/>
    </row>
    <row r="294" spans="1:29" ht="39.950000000000003" customHeight="1" x14ac:dyDescent="0.45">
      <c r="A294" s="155"/>
      <c r="B294" s="157"/>
      <c r="C294" s="63">
        <v>291</v>
      </c>
      <c r="D294" s="84" t="s">
        <v>810</v>
      </c>
      <c r="E294" s="105" t="s">
        <v>811</v>
      </c>
      <c r="F294" s="50" t="s">
        <v>528</v>
      </c>
      <c r="G294" s="50" t="s">
        <v>40</v>
      </c>
      <c r="H294" s="93">
        <v>177.22</v>
      </c>
      <c r="I294" s="32"/>
      <c r="J294" s="38">
        <f t="shared" si="8"/>
        <v>0</v>
      </c>
      <c r="K294" s="39" t="str">
        <f t="shared" si="9"/>
        <v>OK</v>
      </c>
      <c r="L294" s="128"/>
      <c r="M294" s="128"/>
      <c r="N294" s="128"/>
      <c r="O294" s="128"/>
      <c r="P294" s="128"/>
      <c r="Q294" s="128"/>
      <c r="R294" s="128"/>
      <c r="S294" s="128"/>
      <c r="T294" s="128"/>
      <c r="U294" s="128"/>
      <c r="V294" s="128"/>
      <c r="W294" s="187"/>
      <c r="X294" s="187"/>
      <c r="Y294" s="187"/>
      <c r="Z294" s="187"/>
      <c r="AA294" s="187"/>
      <c r="AB294" s="187"/>
      <c r="AC294" s="46"/>
    </row>
    <row r="295" spans="1:29" ht="39.950000000000003" customHeight="1" x14ac:dyDescent="0.45">
      <c r="A295" s="155"/>
      <c r="B295" s="157"/>
      <c r="C295" s="63">
        <v>292</v>
      </c>
      <c r="D295" s="76" t="s">
        <v>812</v>
      </c>
      <c r="E295" s="105" t="s">
        <v>813</v>
      </c>
      <c r="F295" s="49" t="s">
        <v>228</v>
      </c>
      <c r="G295" s="50" t="s">
        <v>40</v>
      </c>
      <c r="H295" s="93">
        <v>18.72</v>
      </c>
      <c r="I295" s="32"/>
      <c r="J295" s="38">
        <f t="shared" si="8"/>
        <v>0</v>
      </c>
      <c r="K295" s="39" t="str">
        <f t="shared" si="9"/>
        <v>OK</v>
      </c>
      <c r="L295" s="128"/>
      <c r="M295" s="128"/>
      <c r="N295" s="128"/>
      <c r="O295" s="128"/>
      <c r="P295" s="128"/>
      <c r="Q295" s="128"/>
      <c r="R295" s="128"/>
      <c r="S295" s="128"/>
      <c r="T295" s="128"/>
      <c r="U295" s="128"/>
      <c r="V295" s="128"/>
      <c r="W295" s="187"/>
      <c r="X295" s="187"/>
      <c r="Y295" s="187"/>
      <c r="Z295" s="187"/>
      <c r="AA295" s="187"/>
      <c r="AB295" s="187"/>
      <c r="AC295" s="46"/>
    </row>
    <row r="296" spans="1:29" ht="39.950000000000003" customHeight="1" x14ac:dyDescent="0.45">
      <c r="A296" s="155"/>
      <c r="B296" s="157"/>
      <c r="C296" s="63">
        <v>293</v>
      </c>
      <c r="D296" s="84" t="s">
        <v>814</v>
      </c>
      <c r="E296" s="105" t="s">
        <v>815</v>
      </c>
      <c r="F296" s="50" t="s">
        <v>528</v>
      </c>
      <c r="G296" s="50" t="s">
        <v>40</v>
      </c>
      <c r="H296" s="93">
        <v>77.73</v>
      </c>
      <c r="I296" s="32"/>
      <c r="J296" s="38">
        <f t="shared" si="8"/>
        <v>0</v>
      </c>
      <c r="K296" s="39" t="str">
        <f t="shared" si="9"/>
        <v>OK</v>
      </c>
      <c r="L296" s="128"/>
      <c r="M296" s="128"/>
      <c r="N296" s="128"/>
      <c r="O296" s="128"/>
      <c r="P296" s="128"/>
      <c r="Q296" s="128"/>
      <c r="R296" s="128"/>
      <c r="S296" s="128"/>
      <c r="T296" s="128"/>
      <c r="U296" s="128"/>
      <c r="V296" s="128"/>
      <c r="W296" s="187"/>
      <c r="X296" s="187"/>
      <c r="Y296" s="187"/>
      <c r="Z296" s="187"/>
      <c r="AA296" s="187"/>
      <c r="AB296" s="187"/>
      <c r="AC296" s="46"/>
    </row>
    <row r="297" spans="1:29" ht="39.950000000000003" customHeight="1" x14ac:dyDescent="0.45">
      <c r="A297" s="155"/>
      <c r="B297" s="157"/>
      <c r="C297" s="63">
        <v>294</v>
      </c>
      <c r="D297" s="84" t="s">
        <v>816</v>
      </c>
      <c r="E297" s="105" t="s">
        <v>817</v>
      </c>
      <c r="F297" s="50" t="s">
        <v>528</v>
      </c>
      <c r="G297" s="50" t="s">
        <v>40</v>
      </c>
      <c r="H297" s="93">
        <v>116.87</v>
      </c>
      <c r="I297" s="32"/>
      <c r="J297" s="38">
        <f t="shared" si="8"/>
        <v>0</v>
      </c>
      <c r="K297" s="39" t="str">
        <f t="shared" si="9"/>
        <v>OK</v>
      </c>
      <c r="L297" s="128"/>
      <c r="M297" s="128"/>
      <c r="N297" s="128"/>
      <c r="O297" s="128"/>
      <c r="P297" s="128"/>
      <c r="Q297" s="128"/>
      <c r="R297" s="128"/>
      <c r="S297" s="128"/>
      <c r="T297" s="128"/>
      <c r="U297" s="128"/>
      <c r="V297" s="128"/>
      <c r="W297" s="187"/>
      <c r="X297" s="187"/>
      <c r="Y297" s="187"/>
      <c r="Z297" s="187"/>
      <c r="AA297" s="187"/>
      <c r="AB297" s="187"/>
      <c r="AC297" s="46"/>
    </row>
    <row r="298" spans="1:29" ht="39.950000000000003" customHeight="1" x14ac:dyDescent="0.45">
      <c r="A298" s="155"/>
      <c r="B298" s="157"/>
      <c r="C298" s="66">
        <v>295</v>
      </c>
      <c r="D298" s="75" t="s">
        <v>818</v>
      </c>
      <c r="E298" s="104" t="s">
        <v>819</v>
      </c>
      <c r="F298" s="50" t="s">
        <v>35</v>
      </c>
      <c r="G298" s="50" t="s">
        <v>40</v>
      </c>
      <c r="H298" s="93">
        <v>27.22</v>
      </c>
      <c r="I298" s="32"/>
      <c r="J298" s="38">
        <f t="shared" si="8"/>
        <v>0</v>
      </c>
      <c r="K298" s="39" t="str">
        <f t="shared" si="9"/>
        <v>OK</v>
      </c>
      <c r="L298" s="128"/>
      <c r="M298" s="128"/>
      <c r="N298" s="128"/>
      <c r="O298" s="128"/>
      <c r="P298" s="128"/>
      <c r="Q298" s="128"/>
      <c r="R298" s="128"/>
      <c r="S298" s="128"/>
      <c r="T298" s="128"/>
      <c r="U298" s="128"/>
      <c r="V298" s="128"/>
      <c r="W298" s="187"/>
      <c r="X298" s="187"/>
      <c r="Y298" s="187"/>
      <c r="Z298" s="187"/>
      <c r="AA298" s="187"/>
      <c r="AB298" s="187"/>
      <c r="AC298" s="46"/>
    </row>
    <row r="299" spans="1:29" ht="39.950000000000003" customHeight="1" x14ac:dyDescent="0.45">
      <c r="A299" s="155"/>
      <c r="B299" s="157"/>
      <c r="C299" s="66">
        <v>296</v>
      </c>
      <c r="D299" s="75" t="s">
        <v>820</v>
      </c>
      <c r="E299" s="104" t="s">
        <v>821</v>
      </c>
      <c r="F299" s="50" t="s">
        <v>35</v>
      </c>
      <c r="G299" s="50" t="s">
        <v>157</v>
      </c>
      <c r="H299" s="93">
        <v>42.04</v>
      </c>
      <c r="I299" s="32"/>
      <c r="J299" s="38">
        <f t="shared" si="8"/>
        <v>0</v>
      </c>
      <c r="K299" s="39" t="str">
        <f t="shared" si="9"/>
        <v>OK</v>
      </c>
      <c r="L299" s="128"/>
      <c r="M299" s="128"/>
      <c r="N299" s="128"/>
      <c r="O299" s="128"/>
      <c r="P299" s="128"/>
      <c r="Q299" s="128"/>
      <c r="R299" s="128"/>
      <c r="S299" s="128"/>
      <c r="T299" s="128"/>
      <c r="U299" s="128"/>
      <c r="V299" s="128"/>
      <c r="W299" s="187"/>
      <c r="X299" s="187"/>
      <c r="Y299" s="187"/>
      <c r="Z299" s="187"/>
      <c r="AA299" s="187"/>
      <c r="AB299" s="187"/>
      <c r="AC299" s="46"/>
    </row>
    <row r="300" spans="1:29" ht="39.950000000000003" customHeight="1" x14ac:dyDescent="0.45">
      <c r="A300" s="155"/>
      <c r="B300" s="157"/>
      <c r="C300" s="66">
        <v>297</v>
      </c>
      <c r="D300" s="75" t="s">
        <v>822</v>
      </c>
      <c r="E300" s="104" t="s">
        <v>823</v>
      </c>
      <c r="F300" s="50" t="s">
        <v>35</v>
      </c>
      <c r="G300" s="50" t="s">
        <v>40</v>
      </c>
      <c r="H300" s="93">
        <v>6.01</v>
      </c>
      <c r="I300" s="32"/>
      <c r="J300" s="38">
        <f t="shared" si="8"/>
        <v>0</v>
      </c>
      <c r="K300" s="39" t="str">
        <f t="shared" si="9"/>
        <v>OK</v>
      </c>
      <c r="L300" s="128"/>
      <c r="M300" s="128"/>
      <c r="N300" s="128"/>
      <c r="O300" s="128"/>
      <c r="P300" s="128"/>
      <c r="Q300" s="128"/>
      <c r="R300" s="128"/>
      <c r="S300" s="128"/>
      <c r="T300" s="128"/>
      <c r="U300" s="128"/>
      <c r="V300" s="128"/>
      <c r="W300" s="187"/>
      <c r="X300" s="187"/>
      <c r="Y300" s="187"/>
      <c r="Z300" s="187"/>
      <c r="AA300" s="187"/>
      <c r="AB300" s="187"/>
      <c r="AC300" s="46"/>
    </row>
    <row r="301" spans="1:29" ht="39.950000000000003" customHeight="1" x14ac:dyDescent="0.45">
      <c r="A301" s="155"/>
      <c r="B301" s="157"/>
      <c r="C301" s="63">
        <v>298</v>
      </c>
      <c r="D301" s="84" t="s">
        <v>824</v>
      </c>
      <c r="E301" s="105" t="s">
        <v>825</v>
      </c>
      <c r="F301" s="50" t="s">
        <v>826</v>
      </c>
      <c r="G301" s="50" t="s">
        <v>40</v>
      </c>
      <c r="H301" s="93">
        <v>11.34</v>
      </c>
      <c r="I301" s="32"/>
      <c r="J301" s="38">
        <f t="shared" si="8"/>
        <v>0</v>
      </c>
      <c r="K301" s="39" t="str">
        <f t="shared" si="9"/>
        <v>OK</v>
      </c>
      <c r="L301" s="128"/>
      <c r="M301" s="128"/>
      <c r="N301" s="128"/>
      <c r="O301" s="128"/>
      <c r="P301" s="128"/>
      <c r="Q301" s="128"/>
      <c r="R301" s="128"/>
      <c r="S301" s="128"/>
      <c r="T301" s="128"/>
      <c r="U301" s="128"/>
      <c r="V301" s="128"/>
      <c r="W301" s="187"/>
      <c r="X301" s="187"/>
      <c r="Y301" s="187"/>
      <c r="Z301" s="187"/>
      <c r="AA301" s="187"/>
      <c r="AB301" s="187"/>
      <c r="AC301" s="46"/>
    </row>
    <row r="302" spans="1:29" ht="39.950000000000003" customHeight="1" x14ac:dyDescent="0.45">
      <c r="A302" s="156"/>
      <c r="B302" s="158"/>
      <c r="C302" s="66">
        <v>299</v>
      </c>
      <c r="D302" s="75" t="s">
        <v>827</v>
      </c>
      <c r="E302" s="104" t="s">
        <v>828</v>
      </c>
      <c r="F302" s="50" t="s">
        <v>829</v>
      </c>
      <c r="G302" s="50" t="s">
        <v>40</v>
      </c>
      <c r="H302" s="93">
        <v>34.24</v>
      </c>
      <c r="I302" s="32"/>
      <c r="J302" s="38">
        <f t="shared" si="8"/>
        <v>0</v>
      </c>
      <c r="K302" s="39" t="str">
        <f t="shared" si="9"/>
        <v>OK</v>
      </c>
      <c r="L302" s="128"/>
      <c r="M302" s="128"/>
      <c r="N302" s="128"/>
      <c r="O302" s="128"/>
      <c r="P302" s="128"/>
      <c r="Q302" s="128"/>
      <c r="R302" s="128"/>
      <c r="S302" s="128"/>
      <c r="T302" s="128"/>
      <c r="U302" s="128"/>
      <c r="V302" s="128"/>
      <c r="W302" s="187"/>
      <c r="X302" s="187"/>
      <c r="Y302" s="187"/>
      <c r="Z302" s="187"/>
      <c r="AA302" s="187"/>
      <c r="AB302" s="187"/>
      <c r="AC302" s="46"/>
    </row>
    <row r="303" spans="1:29" ht="39.950000000000003" customHeight="1" x14ac:dyDescent="0.45">
      <c r="A303" s="139">
        <v>6</v>
      </c>
      <c r="B303" s="151" t="s">
        <v>830</v>
      </c>
      <c r="C303" s="67">
        <v>300</v>
      </c>
      <c r="D303" s="78" t="s">
        <v>831</v>
      </c>
      <c r="E303" s="107" t="s">
        <v>832</v>
      </c>
      <c r="F303" s="51" t="s">
        <v>35</v>
      </c>
      <c r="G303" s="51" t="s">
        <v>157</v>
      </c>
      <c r="H303" s="95">
        <v>72.849999999999994</v>
      </c>
      <c r="I303" s="32">
        <v>1</v>
      </c>
      <c r="J303" s="38">
        <f t="shared" si="8"/>
        <v>0</v>
      </c>
      <c r="K303" s="39" t="str">
        <f t="shared" si="9"/>
        <v>OK</v>
      </c>
      <c r="L303" s="128"/>
      <c r="M303" s="128"/>
      <c r="N303" s="128"/>
      <c r="O303" s="128"/>
      <c r="P303" s="128"/>
      <c r="Q303" s="128"/>
      <c r="R303" s="128"/>
      <c r="S303" s="128"/>
      <c r="T303" s="128"/>
      <c r="U303" s="128"/>
      <c r="V303" s="128"/>
      <c r="W303" s="187"/>
      <c r="X303" s="187"/>
      <c r="Y303" s="187"/>
      <c r="Z303" s="192">
        <v>1</v>
      </c>
      <c r="AA303" s="187"/>
      <c r="AB303" s="187"/>
      <c r="AC303" s="46"/>
    </row>
    <row r="304" spans="1:29" ht="39.950000000000003" customHeight="1" x14ac:dyDescent="0.45">
      <c r="A304" s="140"/>
      <c r="B304" s="152"/>
      <c r="C304" s="67">
        <v>301</v>
      </c>
      <c r="D304" s="78" t="s">
        <v>833</v>
      </c>
      <c r="E304" s="107" t="s">
        <v>834</v>
      </c>
      <c r="F304" s="51" t="s">
        <v>35</v>
      </c>
      <c r="G304" s="51" t="s">
        <v>157</v>
      </c>
      <c r="H304" s="95">
        <v>27.32</v>
      </c>
      <c r="I304" s="32">
        <v>3</v>
      </c>
      <c r="J304" s="38">
        <f t="shared" si="8"/>
        <v>1</v>
      </c>
      <c r="K304" s="39" t="str">
        <f t="shared" si="9"/>
        <v>OK</v>
      </c>
      <c r="L304" s="128"/>
      <c r="M304" s="128"/>
      <c r="N304" s="128"/>
      <c r="O304" s="128"/>
      <c r="P304" s="128"/>
      <c r="Q304" s="128"/>
      <c r="R304" s="128"/>
      <c r="S304" s="128"/>
      <c r="T304" s="128"/>
      <c r="U304" s="128"/>
      <c r="V304" s="128"/>
      <c r="W304" s="187"/>
      <c r="X304" s="187"/>
      <c r="Y304" s="187"/>
      <c r="Z304" s="192">
        <v>2</v>
      </c>
      <c r="AA304" s="187"/>
      <c r="AB304" s="187"/>
      <c r="AC304" s="46"/>
    </row>
    <row r="305" spans="1:29" ht="39.950000000000003" customHeight="1" x14ac:dyDescent="0.45">
      <c r="A305" s="140"/>
      <c r="B305" s="152"/>
      <c r="C305" s="67">
        <v>302</v>
      </c>
      <c r="D305" s="78" t="s">
        <v>835</v>
      </c>
      <c r="E305" s="107" t="s">
        <v>836</v>
      </c>
      <c r="F305" s="51" t="s">
        <v>35</v>
      </c>
      <c r="G305" s="51" t="s">
        <v>157</v>
      </c>
      <c r="H305" s="95">
        <v>23</v>
      </c>
      <c r="I305" s="32">
        <v>2</v>
      </c>
      <c r="J305" s="38">
        <f t="shared" si="8"/>
        <v>0</v>
      </c>
      <c r="K305" s="39" t="str">
        <f t="shared" si="9"/>
        <v>OK</v>
      </c>
      <c r="L305" s="128"/>
      <c r="M305" s="128"/>
      <c r="N305" s="128"/>
      <c r="O305" s="128"/>
      <c r="P305" s="128"/>
      <c r="Q305" s="128"/>
      <c r="R305" s="128"/>
      <c r="S305" s="128"/>
      <c r="T305" s="128"/>
      <c r="U305" s="128"/>
      <c r="V305" s="128"/>
      <c r="W305" s="187"/>
      <c r="X305" s="187"/>
      <c r="Y305" s="187"/>
      <c r="Z305" s="192">
        <v>2</v>
      </c>
      <c r="AA305" s="187"/>
      <c r="AB305" s="187"/>
      <c r="AC305" s="46"/>
    </row>
    <row r="306" spans="1:29" ht="39.950000000000003" customHeight="1" x14ac:dyDescent="0.45">
      <c r="A306" s="140"/>
      <c r="B306" s="152"/>
      <c r="C306" s="67">
        <v>303</v>
      </c>
      <c r="D306" s="78" t="s">
        <v>837</v>
      </c>
      <c r="E306" s="107" t="s">
        <v>838</v>
      </c>
      <c r="F306" s="51" t="s">
        <v>35</v>
      </c>
      <c r="G306" s="51" t="s">
        <v>157</v>
      </c>
      <c r="H306" s="95">
        <v>23.49</v>
      </c>
      <c r="I306" s="32">
        <v>4</v>
      </c>
      <c r="J306" s="38">
        <f t="shared" si="8"/>
        <v>2</v>
      </c>
      <c r="K306" s="39" t="str">
        <f t="shared" si="9"/>
        <v>OK</v>
      </c>
      <c r="L306" s="128"/>
      <c r="M306" s="128"/>
      <c r="N306" s="128"/>
      <c r="O306" s="128"/>
      <c r="P306" s="128"/>
      <c r="Q306" s="128"/>
      <c r="R306" s="128"/>
      <c r="S306" s="128"/>
      <c r="T306" s="128"/>
      <c r="U306" s="128"/>
      <c r="V306" s="128"/>
      <c r="W306" s="187"/>
      <c r="X306" s="187"/>
      <c r="Y306" s="187"/>
      <c r="Z306" s="192">
        <v>2</v>
      </c>
      <c r="AA306" s="187"/>
      <c r="AB306" s="187"/>
      <c r="AC306" s="46"/>
    </row>
    <row r="307" spans="1:29" ht="39.950000000000003" customHeight="1" x14ac:dyDescent="0.45">
      <c r="A307" s="140"/>
      <c r="B307" s="152"/>
      <c r="C307" s="67">
        <v>304</v>
      </c>
      <c r="D307" s="78" t="s">
        <v>839</v>
      </c>
      <c r="E307" s="107" t="s">
        <v>840</v>
      </c>
      <c r="F307" s="51" t="s">
        <v>35</v>
      </c>
      <c r="G307" s="51" t="s">
        <v>157</v>
      </c>
      <c r="H307" s="95">
        <v>30.57</v>
      </c>
      <c r="I307" s="32">
        <v>2</v>
      </c>
      <c r="J307" s="38">
        <f t="shared" si="8"/>
        <v>0</v>
      </c>
      <c r="K307" s="39" t="str">
        <f t="shared" si="9"/>
        <v>OK</v>
      </c>
      <c r="L307" s="128"/>
      <c r="M307" s="128"/>
      <c r="N307" s="128"/>
      <c r="O307" s="128"/>
      <c r="P307" s="128"/>
      <c r="Q307" s="128"/>
      <c r="R307" s="128"/>
      <c r="S307" s="128"/>
      <c r="T307" s="128"/>
      <c r="U307" s="128"/>
      <c r="V307" s="128"/>
      <c r="W307" s="187"/>
      <c r="X307" s="187"/>
      <c r="Y307" s="187"/>
      <c r="Z307" s="192">
        <v>2</v>
      </c>
      <c r="AA307" s="187"/>
      <c r="AB307" s="187"/>
      <c r="AC307" s="46"/>
    </row>
    <row r="308" spans="1:29" ht="39.950000000000003" customHeight="1" x14ac:dyDescent="0.45">
      <c r="A308" s="140"/>
      <c r="B308" s="152"/>
      <c r="C308" s="67">
        <v>305</v>
      </c>
      <c r="D308" s="78" t="s">
        <v>841</v>
      </c>
      <c r="E308" s="107" t="s">
        <v>842</v>
      </c>
      <c r="F308" s="51" t="s">
        <v>35</v>
      </c>
      <c r="G308" s="51" t="s">
        <v>157</v>
      </c>
      <c r="H308" s="95">
        <v>24.75</v>
      </c>
      <c r="I308" s="32">
        <v>1</v>
      </c>
      <c r="J308" s="38">
        <f t="shared" si="8"/>
        <v>0</v>
      </c>
      <c r="K308" s="39" t="str">
        <f t="shared" si="9"/>
        <v>OK</v>
      </c>
      <c r="L308" s="128"/>
      <c r="M308" s="128"/>
      <c r="N308" s="128"/>
      <c r="O308" s="128"/>
      <c r="P308" s="128"/>
      <c r="Q308" s="128"/>
      <c r="R308" s="128"/>
      <c r="S308" s="128"/>
      <c r="T308" s="128"/>
      <c r="U308" s="128"/>
      <c r="V308" s="128"/>
      <c r="W308" s="187"/>
      <c r="X308" s="187"/>
      <c r="Y308" s="187"/>
      <c r="Z308" s="192">
        <v>1</v>
      </c>
      <c r="AA308" s="187"/>
      <c r="AB308" s="187"/>
      <c r="AC308" s="46"/>
    </row>
    <row r="309" spans="1:29" ht="39.950000000000003" customHeight="1" x14ac:dyDescent="0.45">
      <c r="A309" s="140"/>
      <c r="B309" s="152"/>
      <c r="C309" s="67">
        <v>306</v>
      </c>
      <c r="D309" s="78" t="s">
        <v>843</v>
      </c>
      <c r="E309" s="107" t="s">
        <v>844</v>
      </c>
      <c r="F309" s="51" t="s">
        <v>35</v>
      </c>
      <c r="G309" s="51" t="s">
        <v>157</v>
      </c>
      <c r="H309" s="95">
        <v>49.92</v>
      </c>
      <c r="I309" s="32">
        <v>2</v>
      </c>
      <c r="J309" s="38">
        <f t="shared" si="8"/>
        <v>0</v>
      </c>
      <c r="K309" s="39" t="str">
        <f t="shared" si="9"/>
        <v>OK</v>
      </c>
      <c r="L309" s="128"/>
      <c r="M309" s="128"/>
      <c r="N309" s="128"/>
      <c r="O309" s="128"/>
      <c r="P309" s="128"/>
      <c r="Q309" s="128"/>
      <c r="R309" s="128"/>
      <c r="S309" s="128"/>
      <c r="T309" s="128"/>
      <c r="U309" s="128"/>
      <c r="V309" s="128"/>
      <c r="W309" s="187"/>
      <c r="X309" s="187"/>
      <c r="Y309" s="187"/>
      <c r="Z309" s="192">
        <v>2</v>
      </c>
      <c r="AA309" s="187"/>
      <c r="AB309" s="187"/>
      <c r="AC309" s="46"/>
    </row>
    <row r="310" spans="1:29" ht="39.950000000000003" customHeight="1" x14ac:dyDescent="0.45">
      <c r="A310" s="140"/>
      <c r="B310" s="152"/>
      <c r="C310" s="67">
        <v>307</v>
      </c>
      <c r="D310" s="78" t="s">
        <v>845</v>
      </c>
      <c r="E310" s="107" t="s">
        <v>846</v>
      </c>
      <c r="F310" s="51" t="s">
        <v>35</v>
      </c>
      <c r="G310" s="51" t="s">
        <v>157</v>
      </c>
      <c r="H310" s="95">
        <v>40.17</v>
      </c>
      <c r="I310" s="32">
        <v>5</v>
      </c>
      <c r="J310" s="38">
        <f t="shared" si="8"/>
        <v>3</v>
      </c>
      <c r="K310" s="39" t="str">
        <f t="shared" si="9"/>
        <v>OK</v>
      </c>
      <c r="L310" s="128"/>
      <c r="M310" s="128"/>
      <c r="N310" s="128"/>
      <c r="O310" s="128"/>
      <c r="P310" s="128"/>
      <c r="Q310" s="128"/>
      <c r="R310" s="128"/>
      <c r="S310" s="128"/>
      <c r="T310" s="128"/>
      <c r="U310" s="128"/>
      <c r="V310" s="128"/>
      <c r="W310" s="187"/>
      <c r="X310" s="187"/>
      <c r="Y310" s="187"/>
      <c r="Z310" s="192">
        <v>2</v>
      </c>
      <c r="AA310" s="187"/>
      <c r="AB310" s="187"/>
      <c r="AC310" s="46"/>
    </row>
    <row r="311" spans="1:29" ht="39.950000000000003" customHeight="1" x14ac:dyDescent="0.45">
      <c r="A311" s="140"/>
      <c r="B311" s="152"/>
      <c r="C311" s="67">
        <v>308</v>
      </c>
      <c r="D311" s="78" t="s">
        <v>847</v>
      </c>
      <c r="E311" s="107" t="s">
        <v>840</v>
      </c>
      <c r="F311" s="51" t="s">
        <v>35</v>
      </c>
      <c r="G311" s="51" t="s">
        <v>157</v>
      </c>
      <c r="H311" s="95">
        <v>29.39</v>
      </c>
      <c r="I311" s="32">
        <v>1</v>
      </c>
      <c r="J311" s="38">
        <f t="shared" si="8"/>
        <v>1</v>
      </c>
      <c r="K311" s="39" t="str">
        <f t="shared" si="9"/>
        <v>OK</v>
      </c>
      <c r="L311" s="128"/>
      <c r="M311" s="128"/>
      <c r="N311" s="128"/>
      <c r="O311" s="128"/>
      <c r="P311" s="128"/>
      <c r="Q311" s="128"/>
      <c r="R311" s="128"/>
      <c r="S311" s="128"/>
      <c r="T311" s="128"/>
      <c r="U311" s="128"/>
      <c r="V311" s="128"/>
      <c r="W311" s="187"/>
      <c r="X311" s="187"/>
      <c r="Y311" s="187"/>
      <c r="Z311" s="187"/>
      <c r="AA311" s="187"/>
      <c r="AB311" s="187"/>
      <c r="AC311" s="46"/>
    </row>
    <row r="312" spans="1:29" ht="39.950000000000003" customHeight="1" x14ac:dyDescent="0.45">
      <c r="A312" s="140"/>
      <c r="B312" s="152"/>
      <c r="C312" s="67">
        <v>309</v>
      </c>
      <c r="D312" s="78" t="s">
        <v>848</v>
      </c>
      <c r="E312" s="107" t="s">
        <v>849</v>
      </c>
      <c r="F312" s="51" t="s">
        <v>35</v>
      </c>
      <c r="G312" s="51" t="s">
        <v>157</v>
      </c>
      <c r="H312" s="95">
        <v>48.82</v>
      </c>
      <c r="I312" s="32">
        <v>2</v>
      </c>
      <c r="J312" s="38">
        <f t="shared" si="8"/>
        <v>1</v>
      </c>
      <c r="K312" s="39" t="str">
        <f t="shared" si="9"/>
        <v>OK</v>
      </c>
      <c r="L312" s="128"/>
      <c r="M312" s="128"/>
      <c r="N312" s="128"/>
      <c r="O312" s="128"/>
      <c r="P312" s="128"/>
      <c r="Q312" s="128"/>
      <c r="R312" s="128"/>
      <c r="S312" s="128"/>
      <c r="T312" s="128"/>
      <c r="U312" s="128"/>
      <c r="V312" s="128"/>
      <c r="W312" s="187"/>
      <c r="X312" s="187"/>
      <c r="Y312" s="187"/>
      <c r="Z312" s="192">
        <v>1</v>
      </c>
      <c r="AA312" s="187"/>
      <c r="AB312" s="187"/>
      <c r="AC312" s="46"/>
    </row>
    <row r="313" spans="1:29" ht="39.950000000000003" customHeight="1" x14ac:dyDescent="0.45">
      <c r="A313" s="140"/>
      <c r="B313" s="152"/>
      <c r="C313" s="67">
        <v>310</v>
      </c>
      <c r="D313" s="78" t="s">
        <v>850</v>
      </c>
      <c r="E313" s="107" t="s">
        <v>851</v>
      </c>
      <c r="F313" s="51" t="s">
        <v>35</v>
      </c>
      <c r="G313" s="51" t="s">
        <v>157</v>
      </c>
      <c r="H313" s="95">
        <v>7.94</v>
      </c>
      <c r="I313" s="32">
        <v>4</v>
      </c>
      <c r="J313" s="38">
        <f t="shared" si="8"/>
        <v>2</v>
      </c>
      <c r="K313" s="39" t="str">
        <f t="shared" si="9"/>
        <v>OK</v>
      </c>
      <c r="L313" s="128"/>
      <c r="M313" s="128"/>
      <c r="N313" s="128"/>
      <c r="O313" s="128"/>
      <c r="P313" s="128"/>
      <c r="Q313" s="128"/>
      <c r="R313" s="128"/>
      <c r="S313" s="128"/>
      <c r="T313" s="128"/>
      <c r="U313" s="128"/>
      <c r="V313" s="128"/>
      <c r="W313" s="187"/>
      <c r="X313" s="187"/>
      <c r="Y313" s="187"/>
      <c r="Z313" s="192">
        <v>2</v>
      </c>
      <c r="AA313" s="187"/>
      <c r="AB313" s="187"/>
      <c r="AC313" s="46"/>
    </row>
    <row r="314" spans="1:29" ht="39.950000000000003" customHeight="1" x14ac:dyDescent="0.45">
      <c r="A314" s="140"/>
      <c r="B314" s="152"/>
      <c r="C314" s="67">
        <v>311</v>
      </c>
      <c r="D314" s="78" t="s">
        <v>852</v>
      </c>
      <c r="E314" s="107" t="s">
        <v>853</v>
      </c>
      <c r="F314" s="51" t="s">
        <v>35</v>
      </c>
      <c r="G314" s="51" t="s">
        <v>157</v>
      </c>
      <c r="H314" s="95">
        <v>6.95</v>
      </c>
      <c r="I314" s="32">
        <v>6</v>
      </c>
      <c r="J314" s="38">
        <f t="shared" si="8"/>
        <v>4</v>
      </c>
      <c r="K314" s="39" t="str">
        <f t="shared" si="9"/>
        <v>OK</v>
      </c>
      <c r="L314" s="128"/>
      <c r="M314" s="128"/>
      <c r="N314" s="128"/>
      <c r="O314" s="128"/>
      <c r="P314" s="128"/>
      <c r="Q314" s="128"/>
      <c r="R314" s="128"/>
      <c r="S314" s="128"/>
      <c r="T314" s="128"/>
      <c r="U314" s="128"/>
      <c r="V314" s="128"/>
      <c r="W314" s="187"/>
      <c r="X314" s="187"/>
      <c r="Y314" s="187"/>
      <c r="Z314" s="192">
        <v>2</v>
      </c>
      <c r="AA314" s="187"/>
      <c r="AB314" s="187"/>
      <c r="AC314" s="46"/>
    </row>
    <row r="315" spans="1:29" ht="39.950000000000003" customHeight="1" x14ac:dyDescent="0.45">
      <c r="A315" s="140"/>
      <c r="B315" s="152"/>
      <c r="C315" s="67">
        <v>312</v>
      </c>
      <c r="D315" s="78" t="s">
        <v>854</v>
      </c>
      <c r="E315" s="107" t="s">
        <v>855</v>
      </c>
      <c r="F315" s="51" t="s">
        <v>35</v>
      </c>
      <c r="G315" s="51" t="s">
        <v>157</v>
      </c>
      <c r="H315" s="95">
        <v>7.98</v>
      </c>
      <c r="I315" s="32">
        <v>5</v>
      </c>
      <c r="J315" s="38">
        <f t="shared" si="8"/>
        <v>5</v>
      </c>
      <c r="K315" s="39" t="str">
        <f t="shared" si="9"/>
        <v>OK</v>
      </c>
      <c r="L315" s="128"/>
      <c r="M315" s="128"/>
      <c r="N315" s="128"/>
      <c r="O315" s="128"/>
      <c r="P315" s="128"/>
      <c r="Q315" s="128"/>
      <c r="R315" s="128"/>
      <c r="S315" s="128"/>
      <c r="T315" s="128"/>
      <c r="U315" s="128"/>
      <c r="V315" s="128"/>
      <c r="W315" s="187"/>
      <c r="X315" s="187"/>
      <c r="Y315" s="187"/>
      <c r="Z315" s="187"/>
      <c r="AA315" s="187"/>
      <c r="AB315" s="187"/>
      <c r="AC315" s="46"/>
    </row>
    <row r="316" spans="1:29" ht="39.950000000000003" customHeight="1" x14ac:dyDescent="0.45">
      <c r="A316" s="140"/>
      <c r="B316" s="152"/>
      <c r="C316" s="67">
        <v>313</v>
      </c>
      <c r="D316" s="78" t="s">
        <v>856</v>
      </c>
      <c r="E316" s="107" t="s">
        <v>853</v>
      </c>
      <c r="F316" s="51" t="s">
        <v>35</v>
      </c>
      <c r="G316" s="51" t="s">
        <v>157</v>
      </c>
      <c r="H316" s="95">
        <v>7.35</v>
      </c>
      <c r="I316" s="32">
        <v>6</v>
      </c>
      <c r="J316" s="38">
        <f t="shared" si="8"/>
        <v>6</v>
      </c>
      <c r="K316" s="39" t="str">
        <f t="shared" si="9"/>
        <v>OK</v>
      </c>
      <c r="L316" s="128"/>
      <c r="M316" s="128"/>
      <c r="N316" s="128"/>
      <c r="O316" s="128"/>
      <c r="P316" s="128"/>
      <c r="Q316" s="128"/>
      <c r="R316" s="128"/>
      <c r="S316" s="128"/>
      <c r="T316" s="128"/>
      <c r="U316" s="128"/>
      <c r="V316" s="128"/>
      <c r="W316" s="187"/>
      <c r="X316" s="187"/>
      <c r="Y316" s="187"/>
      <c r="Z316" s="187"/>
      <c r="AA316" s="187"/>
      <c r="AB316" s="187"/>
      <c r="AC316" s="46"/>
    </row>
    <row r="317" spans="1:29" ht="39.950000000000003" customHeight="1" x14ac:dyDescent="0.45">
      <c r="A317" s="140"/>
      <c r="B317" s="152"/>
      <c r="C317" s="67">
        <v>314</v>
      </c>
      <c r="D317" s="78" t="s">
        <v>857</v>
      </c>
      <c r="E317" s="107" t="s">
        <v>858</v>
      </c>
      <c r="F317" s="51" t="s">
        <v>35</v>
      </c>
      <c r="G317" s="51" t="s">
        <v>40</v>
      </c>
      <c r="H317" s="95">
        <v>10.7</v>
      </c>
      <c r="I317" s="32">
        <v>5</v>
      </c>
      <c r="J317" s="38">
        <f t="shared" si="8"/>
        <v>3</v>
      </c>
      <c r="K317" s="39" t="str">
        <f t="shared" si="9"/>
        <v>OK</v>
      </c>
      <c r="L317" s="128"/>
      <c r="M317" s="128"/>
      <c r="N317" s="128"/>
      <c r="O317" s="128"/>
      <c r="P317" s="128"/>
      <c r="Q317" s="128"/>
      <c r="R317" s="128"/>
      <c r="S317" s="128"/>
      <c r="T317" s="128"/>
      <c r="U317" s="128"/>
      <c r="V317" s="128"/>
      <c r="W317" s="187"/>
      <c r="X317" s="187"/>
      <c r="Y317" s="187"/>
      <c r="Z317" s="192">
        <v>2</v>
      </c>
      <c r="AA317" s="187"/>
      <c r="AB317" s="187"/>
      <c r="AC317" s="46"/>
    </row>
    <row r="318" spans="1:29" ht="39.950000000000003" customHeight="1" x14ac:dyDescent="0.45">
      <c r="A318" s="140"/>
      <c r="B318" s="152"/>
      <c r="C318" s="67">
        <v>315</v>
      </c>
      <c r="D318" s="78" t="s">
        <v>859</v>
      </c>
      <c r="E318" s="107" t="s">
        <v>860</v>
      </c>
      <c r="F318" s="51" t="s">
        <v>35</v>
      </c>
      <c r="G318" s="51" t="s">
        <v>157</v>
      </c>
      <c r="H318" s="95">
        <v>8.1</v>
      </c>
      <c r="I318" s="32">
        <v>3</v>
      </c>
      <c r="J318" s="38">
        <f t="shared" si="8"/>
        <v>1</v>
      </c>
      <c r="K318" s="39" t="str">
        <f t="shared" si="9"/>
        <v>OK</v>
      </c>
      <c r="L318" s="128"/>
      <c r="M318" s="128"/>
      <c r="N318" s="128"/>
      <c r="O318" s="128"/>
      <c r="P318" s="128"/>
      <c r="Q318" s="128"/>
      <c r="R318" s="128"/>
      <c r="S318" s="128"/>
      <c r="T318" s="128"/>
      <c r="U318" s="128"/>
      <c r="V318" s="128"/>
      <c r="W318" s="187"/>
      <c r="X318" s="187"/>
      <c r="Y318" s="187"/>
      <c r="Z318" s="192">
        <v>2</v>
      </c>
      <c r="AA318" s="187"/>
      <c r="AB318" s="187"/>
      <c r="AC318" s="46"/>
    </row>
    <row r="319" spans="1:29" ht="39.950000000000003" customHeight="1" x14ac:dyDescent="0.45">
      <c r="A319" s="140"/>
      <c r="B319" s="152"/>
      <c r="C319" s="67">
        <v>316</v>
      </c>
      <c r="D319" s="78" t="s">
        <v>861</v>
      </c>
      <c r="E319" s="107" t="s">
        <v>862</v>
      </c>
      <c r="F319" s="51" t="s">
        <v>35</v>
      </c>
      <c r="G319" s="51" t="s">
        <v>157</v>
      </c>
      <c r="H319" s="95">
        <v>14.42</v>
      </c>
      <c r="I319" s="32">
        <v>3</v>
      </c>
      <c r="J319" s="38">
        <f t="shared" si="8"/>
        <v>1</v>
      </c>
      <c r="K319" s="39" t="str">
        <f t="shared" si="9"/>
        <v>OK</v>
      </c>
      <c r="L319" s="128"/>
      <c r="M319" s="128"/>
      <c r="N319" s="128"/>
      <c r="O319" s="128"/>
      <c r="P319" s="128"/>
      <c r="Q319" s="128"/>
      <c r="R319" s="128"/>
      <c r="S319" s="128"/>
      <c r="T319" s="128"/>
      <c r="U319" s="128"/>
      <c r="V319" s="128"/>
      <c r="W319" s="187"/>
      <c r="X319" s="187"/>
      <c r="Y319" s="187"/>
      <c r="Z319" s="192">
        <v>2</v>
      </c>
      <c r="AA319" s="187"/>
      <c r="AB319" s="187"/>
      <c r="AC319" s="46"/>
    </row>
    <row r="320" spans="1:29" ht="39.950000000000003" customHeight="1" x14ac:dyDescent="0.45">
      <c r="A320" s="140"/>
      <c r="B320" s="152"/>
      <c r="C320" s="67">
        <v>317</v>
      </c>
      <c r="D320" s="78" t="s">
        <v>863</v>
      </c>
      <c r="E320" s="107" t="s">
        <v>864</v>
      </c>
      <c r="F320" s="51" t="s">
        <v>35</v>
      </c>
      <c r="G320" s="51" t="s">
        <v>157</v>
      </c>
      <c r="H320" s="95">
        <v>14.58</v>
      </c>
      <c r="I320" s="32">
        <v>4</v>
      </c>
      <c r="J320" s="38">
        <f t="shared" si="8"/>
        <v>4</v>
      </c>
      <c r="K320" s="39" t="str">
        <f t="shared" si="9"/>
        <v>OK</v>
      </c>
      <c r="L320" s="128"/>
      <c r="M320" s="128"/>
      <c r="N320" s="128"/>
      <c r="O320" s="128"/>
      <c r="P320" s="128"/>
      <c r="Q320" s="128"/>
      <c r="R320" s="128"/>
      <c r="S320" s="128"/>
      <c r="T320" s="128"/>
      <c r="U320" s="128"/>
      <c r="V320" s="128"/>
      <c r="W320" s="187"/>
      <c r="X320" s="187"/>
      <c r="Y320" s="187"/>
      <c r="Z320" s="187"/>
      <c r="AA320" s="187"/>
      <c r="AB320" s="187"/>
      <c r="AC320" s="46"/>
    </row>
    <row r="321" spans="1:29" ht="39.950000000000003" customHeight="1" x14ac:dyDescent="0.45">
      <c r="A321" s="140"/>
      <c r="B321" s="152"/>
      <c r="C321" s="67">
        <v>318</v>
      </c>
      <c r="D321" s="78" t="s">
        <v>865</v>
      </c>
      <c r="E321" s="107" t="s">
        <v>851</v>
      </c>
      <c r="F321" s="51" t="s">
        <v>35</v>
      </c>
      <c r="G321" s="51" t="s">
        <v>157</v>
      </c>
      <c r="H321" s="95">
        <v>9.33</v>
      </c>
      <c r="I321" s="32">
        <v>4</v>
      </c>
      <c r="J321" s="38">
        <f t="shared" si="8"/>
        <v>4</v>
      </c>
      <c r="K321" s="39" t="str">
        <f t="shared" si="9"/>
        <v>OK</v>
      </c>
      <c r="L321" s="128"/>
      <c r="M321" s="128"/>
      <c r="N321" s="128"/>
      <c r="O321" s="128"/>
      <c r="P321" s="128"/>
      <c r="Q321" s="128"/>
      <c r="R321" s="128"/>
      <c r="S321" s="128"/>
      <c r="T321" s="128"/>
      <c r="U321" s="128"/>
      <c r="V321" s="128"/>
      <c r="W321" s="187"/>
      <c r="X321" s="187"/>
      <c r="Y321" s="187"/>
      <c r="Z321" s="187"/>
      <c r="AA321" s="187"/>
      <c r="AB321" s="187"/>
      <c r="AC321" s="46"/>
    </row>
    <row r="322" spans="1:29" ht="39.950000000000003" customHeight="1" x14ac:dyDescent="0.45">
      <c r="A322" s="140"/>
      <c r="B322" s="152"/>
      <c r="C322" s="67">
        <v>319</v>
      </c>
      <c r="D322" s="78" t="s">
        <v>866</v>
      </c>
      <c r="E322" s="107" t="s">
        <v>867</v>
      </c>
      <c r="F322" s="51" t="s">
        <v>35</v>
      </c>
      <c r="G322" s="51" t="s">
        <v>157</v>
      </c>
      <c r="H322" s="95">
        <v>7.59</v>
      </c>
      <c r="I322" s="32">
        <v>2</v>
      </c>
      <c r="J322" s="38">
        <f t="shared" si="8"/>
        <v>2</v>
      </c>
      <c r="K322" s="39" t="str">
        <f t="shared" si="9"/>
        <v>OK</v>
      </c>
      <c r="L322" s="128"/>
      <c r="M322" s="128"/>
      <c r="N322" s="128"/>
      <c r="O322" s="128"/>
      <c r="P322" s="128"/>
      <c r="Q322" s="128"/>
      <c r="R322" s="128"/>
      <c r="S322" s="128"/>
      <c r="T322" s="128"/>
      <c r="U322" s="128"/>
      <c r="V322" s="128"/>
      <c r="W322" s="187"/>
      <c r="X322" s="187"/>
      <c r="Y322" s="187"/>
      <c r="Z322" s="187"/>
      <c r="AA322" s="187"/>
      <c r="AB322" s="187"/>
      <c r="AC322" s="46"/>
    </row>
    <row r="323" spans="1:29" ht="39.950000000000003" customHeight="1" x14ac:dyDescent="0.45">
      <c r="A323" s="140"/>
      <c r="B323" s="152"/>
      <c r="C323" s="67">
        <v>320</v>
      </c>
      <c r="D323" s="78" t="s">
        <v>868</v>
      </c>
      <c r="E323" s="107" t="s">
        <v>869</v>
      </c>
      <c r="F323" s="51" t="s">
        <v>35</v>
      </c>
      <c r="G323" s="51" t="s">
        <v>157</v>
      </c>
      <c r="H323" s="95">
        <v>8.3000000000000007</v>
      </c>
      <c r="I323" s="32">
        <v>2</v>
      </c>
      <c r="J323" s="38">
        <f t="shared" si="8"/>
        <v>2</v>
      </c>
      <c r="K323" s="39" t="str">
        <f t="shared" si="9"/>
        <v>OK</v>
      </c>
      <c r="L323" s="128"/>
      <c r="M323" s="128"/>
      <c r="N323" s="128"/>
      <c r="O323" s="128"/>
      <c r="P323" s="128"/>
      <c r="Q323" s="128"/>
      <c r="R323" s="128"/>
      <c r="S323" s="128"/>
      <c r="T323" s="128"/>
      <c r="U323" s="128"/>
      <c r="V323" s="128"/>
      <c r="W323" s="187"/>
      <c r="X323" s="187"/>
      <c r="Y323" s="187"/>
      <c r="Z323" s="187"/>
      <c r="AA323" s="187"/>
      <c r="AB323" s="187"/>
      <c r="AC323" s="46"/>
    </row>
    <row r="324" spans="1:29" ht="39.950000000000003" customHeight="1" x14ac:dyDescent="0.45">
      <c r="A324" s="140"/>
      <c r="B324" s="152"/>
      <c r="C324" s="67">
        <v>321</v>
      </c>
      <c r="D324" s="78" t="s">
        <v>870</v>
      </c>
      <c r="E324" s="107" t="s">
        <v>871</v>
      </c>
      <c r="F324" s="51" t="s">
        <v>35</v>
      </c>
      <c r="G324" s="51" t="s">
        <v>157</v>
      </c>
      <c r="H324" s="95">
        <v>9.2899999999999991</v>
      </c>
      <c r="I324" s="32">
        <v>2</v>
      </c>
      <c r="J324" s="38">
        <f t="shared" si="8"/>
        <v>2</v>
      </c>
      <c r="K324" s="39" t="str">
        <f t="shared" si="9"/>
        <v>OK</v>
      </c>
      <c r="L324" s="128"/>
      <c r="M324" s="128"/>
      <c r="N324" s="128"/>
      <c r="O324" s="128"/>
      <c r="P324" s="128"/>
      <c r="Q324" s="128"/>
      <c r="R324" s="128"/>
      <c r="S324" s="128"/>
      <c r="T324" s="128"/>
      <c r="U324" s="128"/>
      <c r="V324" s="128"/>
      <c r="W324" s="187"/>
      <c r="X324" s="187"/>
      <c r="Y324" s="187"/>
      <c r="Z324" s="187"/>
      <c r="AA324" s="187"/>
      <c r="AB324" s="187"/>
      <c r="AC324" s="46"/>
    </row>
    <row r="325" spans="1:29" ht="39.950000000000003" customHeight="1" x14ac:dyDescent="0.45">
      <c r="A325" s="140"/>
      <c r="B325" s="152"/>
      <c r="C325" s="67">
        <v>322</v>
      </c>
      <c r="D325" s="78" t="s">
        <v>872</v>
      </c>
      <c r="E325" s="107" t="s">
        <v>873</v>
      </c>
      <c r="F325" s="51" t="s">
        <v>35</v>
      </c>
      <c r="G325" s="51" t="s">
        <v>157</v>
      </c>
      <c r="H325" s="95">
        <v>13.6</v>
      </c>
      <c r="I325" s="32">
        <v>2</v>
      </c>
      <c r="J325" s="38">
        <f t="shared" ref="J325:J388" si="10">I325-(SUM(L325:AC325))</f>
        <v>2</v>
      </c>
      <c r="K325" s="39" t="str">
        <f t="shared" ref="K325:K388" si="11">IF(J325&lt;0,"ATENÇÃO","OK")</f>
        <v>OK</v>
      </c>
      <c r="L325" s="128"/>
      <c r="M325" s="128"/>
      <c r="N325" s="128"/>
      <c r="O325" s="128"/>
      <c r="P325" s="128"/>
      <c r="Q325" s="128"/>
      <c r="R325" s="128"/>
      <c r="S325" s="128"/>
      <c r="T325" s="128"/>
      <c r="U325" s="128"/>
      <c r="V325" s="128"/>
      <c r="W325" s="187"/>
      <c r="X325" s="187"/>
      <c r="Y325" s="187"/>
      <c r="Z325" s="187"/>
      <c r="AA325" s="187"/>
      <c r="AB325" s="187"/>
      <c r="AC325" s="46"/>
    </row>
    <row r="326" spans="1:29" ht="39.950000000000003" customHeight="1" x14ac:dyDescent="0.45">
      <c r="A326" s="140"/>
      <c r="B326" s="152"/>
      <c r="C326" s="67">
        <v>323</v>
      </c>
      <c r="D326" s="78" t="s">
        <v>874</v>
      </c>
      <c r="E326" s="107" t="s">
        <v>875</v>
      </c>
      <c r="F326" s="51" t="s">
        <v>35</v>
      </c>
      <c r="G326" s="51" t="s">
        <v>157</v>
      </c>
      <c r="H326" s="95">
        <v>14.05</v>
      </c>
      <c r="I326" s="32">
        <v>2</v>
      </c>
      <c r="J326" s="38">
        <f t="shared" si="10"/>
        <v>0</v>
      </c>
      <c r="K326" s="39" t="str">
        <f t="shared" si="11"/>
        <v>OK</v>
      </c>
      <c r="L326" s="128"/>
      <c r="M326" s="128"/>
      <c r="N326" s="128"/>
      <c r="O326" s="128"/>
      <c r="P326" s="128"/>
      <c r="Q326" s="128"/>
      <c r="R326" s="128"/>
      <c r="S326" s="128"/>
      <c r="T326" s="128"/>
      <c r="U326" s="128"/>
      <c r="V326" s="128"/>
      <c r="W326" s="187"/>
      <c r="X326" s="187"/>
      <c r="Y326" s="187"/>
      <c r="Z326" s="192">
        <v>2</v>
      </c>
      <c r="AA326" s="187"/>
      <c r="AB326" s="187"/>
      <c r="AC326" s="46"/>
    </row>
    <row r="327" spans="1:29" ht="39.950000000000003" customHeight="1" x14ac:dyDescent="0.45">
      <c r="A327" s="140"/>
      <c r="B327" s="152"/>
      <c r="C327" s="67">
        <v>324</v>
      </c>
      <c r="D327" s="78" t="s">
        <v>876</v>
      </c>
      <c r="E327" s="107" t="s">
        <v>877</v>
      </c>
      <c r="F327" s="51" t="s">
        <v>35</v>
      </c>
      <c r="G327" s="51" t="s">
        <v>157</v>
      </c>
      <c r="H327" s="95">
        <v>7.39</v>
      </c>
      <c r="I327" s="32">
        <v>2</v>
      </c>
      <c r="J327" s="38">
        <f t="shared" si="10"/>
        <v>0</v>
      </c>
      <c r="K327" s="39" t="str">
        <f t="shared" si="11"/>
        <v>OK</v>
      </c>
      <c r="L327" s="128"/>
      <c r="M327" s="128"/>
      <c r="N327" s="128"/>
      <c r="O327" s="128"/>
      <c r="P327" s="128"/>
      <c r="Q327" s="128"/>
      <c r="R327" s="128"/>
      <c r="S327" s="128"/>
      <c r="T327" s="128"/>
      <c r="U327" s="128"/>
      <c r="V327" s="128"/>
      <c r="W327" s="187"/>
      <c r="X327" s="187"/>
      <c r="Y327" s="187"/>
      <c r="Z327" s="192">
        <v>2</v>
      </c>
      <c r="AA327" s="187"/>
      <c r="AB327" s="187"/>
      <c r="AC327" s="46"/>
    </row>
    <row r="328" spans="1:29" ht="39.950000000000003" customHeight="1" x14ac:dyDescent="0.45">
      <c r="A328" s="140"/>
      <c r="B328" s="152"/>
      <c r="C328" s="67">
        <v>325</v>
      </c>
      <c r="D328" s="78" t="s">
        <v>878</v>
      </c>
      <c r="E328" s="107" t="s">
        <v>879</v>
      </c>
      <c r="F328" s="51" t="s">
        <v>35</v>
      </c>
      <c r="G328" s="51" t="s">
        <v>157</v>
      </c>
      <c r="H328" s="95">
        <v>7.42</v>
      </c>
      <c r="I328" s="32">
        <v>4</v>
      </c>
      <c r="J328" s="38">
        <f t="shared" si="10"/>
        <v>0</v>
      </c>
      <c r="K328" s="39" t="str">
        <f t="shared" si="11"/>
        <v>OK</v>
      </c>
      <c r="L328" s="128"/>
      <c r="M328" s="128"/>
      <c r="N328" s="128"/>
      <c r="O328" s="128"/>
      <c r="P328" s="128"/>
      <c r="Q328" s="128"/>
      <c r="R328" s="128"/>
      <c r="S328" s="128"/>
      <c r="T328" s="128"/>
      <c r="U328" s="128"/>
      <c r="V328" s="128"/>
      <c r="W328" s="187"/>
      <c r="X328" s="187"/>
      <c r="Y328" s="187"/>
      <c r="Z328" s="192">
        <v>4</v>
      </c>
      <c r="AA328" s="187"/>
      <c r="AB328" s="187"/>
      <c r="AC328" s="46"/>
    </row>
    <row r="329" spans="1:29" ht="39.950000000000003" customHeight="1" x14ac:dyDescent="0.45">
      <c r="A329" s="140"/>
      <c r="B329" s="152"/>
      <c r="C329" s="67">
        <v>326</v>
      </c>
      <c r="D329" s="78" t="s">
        <v>880</v>
      </c>
      <c r="E329" s="107" t="s">
        <v>881</v>
      </c>
      <c r="F329" s="51" t="s">
        <v>35</v>
      </c>
      <c r="G329" s="51" t="s">
        <v>157</v>
      </c>
      <c r="H329" s="95">
        <v>10.09</v>
      </c>
      <c r="I329" s="32">
        <v>1</v>
      </c>
      <c r="J329" s="38">
        <f t="shared" si="10"/>
        <v>0</v>
      </c>
      <c r="K329" s="39" t="str">
        <f t="shared" si="11"/>
        <v>OK</v>
      </c>
      <c r="L329" s="128"/>
      <c r="M329" s="128">
        <v>1</v>
      </c>
      <c r="N329" s="128"/>
      <c r="O329" s="128"/>
      <c r="P329" s="128"/>
      <c r="Q329" s="128"/>
      <c r="R329" s="128"/>
      <c r="S329" s="128"/>
      <c r="T329" s="128"/>
      <c r="U329" s="128"/>
      <c r="V329" s="128"/>
      <c r="W329" s="187"/>
      <c r="X329" s="187"/>
      <c r="Y329" s="187"/>
      <c r="Z329" s="187"/>
      <c r="AA329" s="187"/>
      <c r="AB329" s="187"/>
      <c r="AC329" s="46"/>
    </row>
    <row r="330" spans="1:29" ht="39.950000000000003" customHeight="1" x14ac:dyDescent="0.45">
      <c r="A330" s="140"/>
      <c r="B330" s="152"/>
      <c r="C330" s="67">
        <v>327</v>
      </c>
      <c r="D330" s="78" t="s">
        <v>882</v>
      </c>
      <c r="E330" s="107" t="s">
        <v>883</v>
      </c>
      <c r="F330" s="51" t="s">
        <v>35</v>
      </c>
      <c r="G330" s="51" t="s">
        <v>157</v>
      </c>
      <c r="H330" s="95">
        <v>10.02</v>
      </c>
      <c r="I330" s="32">
        <v>1</v>
      </c>
      <c r="J330" s="38">
        <f t="shared" si="10"/>
        <v>0</v>
      </c>
      <c r="K330" s="39" t="str">
        <f t="shared" si="11"/>
        <v>OK</v>
      </c>
      <c r="L330" s="128"/>
      <c r="M330" s="128">
        <v>1</v>
      </c>
      <c r="N330" s="128"/>
      <c r="O330" s="128"/>
      <c r="P330" s="128"/>
      <c r="Q330" s="128"/>
      <c r="R330" s="128"/>
      <c r="S330" s="128"/>
      <c r="T330" s="128"/>
      <c r="U330" s="128"/>
      <c r="V330" s="128"/>
      <c r="W330" s="187"/>
      <c r="X330" s="187"/>
      <c r="Y330" s="187"/>
      <c r="Z330" s="187"/>
      <c r="AA330" s="187"/>
      <c r="AB330" s="187"/>
      <c r="AC330" s="46"/>
    </row>
    <row r="331" spans="1:29" ht="39.950000000000003" customHeight="1" x14ac:dyDescent="0.45">
      <c r="A331" s="140"/>
      <c r="B331" s="152"/>
      <c r="C331" s="67">
        <v>328</v>
      </c>
      <c r="D331" s="78" t="s">
        <v>884</v>
      </c>
      <c r="E331" s="107" t="s">
        <v>885</v>
      </c>
      <c r="F331" s="51" t="s">
        <v>35</v>
      </c>
      <c r="G331" s="51" t="s">
        <v>157</v>
      </c>
      <c r="H331" s="95">
        <v>9.7200000000000006</v>
      </c>
      <c r="I331" s="32">
        <v>1</v>
      </c>
      <c r="J331" s="38">
        <f t="shared" si="10"/>
        <v>0</v>
      </c>
      <c r="K331" s="39" t="str">
        <f t="shared" si="11"/>
        <v>OK</v>
      </c>
      <c r="L331" s="128"/>
      <c r="M331" s="128">
        <v>1</v>
      </c>
      <c r="N331" s="128"/>
      <c r="O331" s="128"/>
      <c r="P331" s="128"/>
      <c r="Q331" s="128"/>
      <c r="R331" s="128"/>
      <c r="S331" s="128"/>
      <c r="T331" s="128"/>
      <c r="U331" s="128"/>
      <c r="V331" s="128"/>
      <c r="W331" s="187"/>
      <c r="X331" s="187"/>
      <c r="Y331" s="187"/>
      <c r="Z331" s="187"/>
      <c r="AA331" s="187"/>
      <c r="AB331" s="187"/>
      <c r="AC331" s="46"/>
    </row>
    <row r="332" spans="1:29" ht="39.950000000000003" customHeight="1" x14ac:dyDescent="0.45">
      <c r="A332" s="140"/>
      <c r="B332" s="152"/>
      <c r="C332" s="67">
        <v>329</v>
      </c>
      <c r="D332" s="78" t="s">
        <v>886</v>
      </c>
      <c r="E332" s="107" t="s">
        <v>887</v>
      </c>
      <c r="F332" s="51" t="s">
        <v>35</v>
      </c>
      <c r="G332" s="51" t="s">
        <v>157</v>
      </c>
      <c r="H332" s="95">
        <v>10.5</v>
      </c>
      <c r="I332" s="32">
        <v>1</v>
      </c>
      <c r="J332" s="38">
        <f t="shared" si="10"/>
        <v>0</v>
      </c>
      <c r="K332" s="39" t="str">
        <f t="shared" si="11"/>
        <v>OK</v>
      </c>
      <c r="L332" s="128"/>
      <c r="M332" s="128">
        <v>1</v>
      </c>
      <c r="N332" s="128"/>
      <c r="O332" s="128"/>
      <c r="P332" s="128"/>
      <c r="Q332" s="128"/>
      <c r="R332" s="128"/>
      <c r="S332" s="128"/>
      <c r="T332" s="128"/>
      <c r="U332" s="128"/>
      <c r="V332" s="128"/>
      <c r="W332" s="187"/>
      <c r="X332" s="187"/>
      <c r="Y332" s="187"/>
      <c r="Z332" s="187"/>
      <c r="AA332" s="187"/>
      <c r="AB332" s="187"/>
      <c r="AC332" s="46"/>
    </row>
    <row r="333" spans="1:29" ht="39.950000000000003" customHeight="1" x14ac:dyDescent="0.45">
      <c r="A333" s="140"/>
      <c r="B333" s="152"/>
      <c r="C333" s="67">
        <v>330</v>
      </c>
      <c r="D333" s="78" t="s">
        <v>888</v>
      </c>
      <c r="E333" s="107" t="s">
        <v>889</v>
      </c>
      <c r="F333" s="51" t="s">
        <v>35</v>
      </c>
      <c r="G333" s="51" t="s">
        <v>157</v>
      </c>
      <c r="H333" s="95">
        <v>10.69</v>
      </c>
      <c r="I333" s="32">
        <v>1</v>
      </c>
      <c r="J333" s="38">
        <f t="shared" si="10"/>
        <v>1</v>
      </c>
      <c r="K333" s="39" t="str">
        <f t="shared" si="11"/>
        <v>OK</v>
      </c>
      <c r="L333" s="128"/>
      <c r="M333" s="128"/>
      <c r="N333" s="128"/>
      <c r="O333" s="128"/>
      <c r="P333" s="128"/>
      <c r="Q333" s="128"/>
      <c r="R333" s="128"/>
      <c r="S333" s="128"/>
      <c r="T333" s="128"/>
      <c r="U333" s="128"/>
      <c r="V333" s="128"/>
      <c r="W333" s="187"/>
      <c r="X333" s="187"/>
      <c r="Y333" s="187"/>
      <c r="Z333" s="187"/>
      <c r="AA333" s="187"/>
      <c r="AB333" s="187"/>
      <c r="AC333" s="46"/>
    </row>
    <row r="334" spans="1:29" ht="39.950000000000003" customHeight="1" x14ac:dyDescent="0.45">
      <c r="A334" s="140"/>
      <c r="B334" s="152"/>
      <c r="C334" s="67">
        <v>331</v>
      </c>
      <c r="D334" s="78" t="s">
        <v>890</v>
      </c>
      <c r="E334" s="107" t="s">
        <v>891</v>
      </c>
      <c r="F334" s="51" t="s">
        <v>35</v>
      </c>
      <c r="G334" s="51" t="s">
        <v>157</v>
      </c>
      <c r="H334" s="95">
        <v>42.99</v>
      </c>
      <c r="I334" s="32"/>
      <c r="J334" s="38">
        <f t="shared" si="10"/>
        <v>0</v>
      </c>
      <c r="K334" s="39" t="str">
        <f t="shared" si="11"/>
        <v>OK</v>
      </c>
      <c r="L334" s="128"/>
      <c r="M334" s="128"/>
      <c r="N334" s="128"/>
      <c r="O334" s="128"/>
      <c r="P334" s="128"/>
      <c r="Q334" s="128"/>
      <c r="R334" s="128"/>
      <c r="S334" s="128"/>
      <c r="T334" s="128"/>
      <c r="U334" s="128"/>
      <c r="V334" s="128"/>
      <c r="W334" s="187"/>
      <c r="X334" s="187"/>
      <c r="Y334" s="187"/>
      <c r="Z334" s="187"/>
      <c r="AA334" s="187"/>
      <c r="AB334" s="187"/>
      <c r="AC334" s="46"/>
    </row>
    <row r="335" spans="1:29" ht="39.950000000000003" customHeight="1" x14ac:dyDescent="0.45">
      <c r="A335" s="140"/>
      <c r="B335" s="152"/>
      <c r="C335" s="67">
        <v>332</v>
      </c>
      <c r="D335" s="78" t="s">
        <v>892</v>
      </c>
      <c r="E335" s="107" t="s">
        <v>849</v>
      </c>
      <c r="F335" s="51" t="s">
        <v>35</v>
      </c>
      <c r="G335" s="51" t="s">
        <v>157</v>
      </c>
      <c r="H335" s="95">
        <v>45.02</v>
      </c>
      <c r="I335" s="32">
        <v>1</v>
      </c>
      <c r="J335" s="38">
        <f t="shared" si="10"/>
        <v>0</v>
      </c>
      <c r="K335" s="39" t="str">
        <f t="shared" si="11"/>
        <v>OK</v>
      </c>
      <c r="L335" s="128"/>
      <c r="M335" s="128"/>
      <c r="N335" s="128"/>
      <c r="O335" s="128"/>
      <c r="P335" s="128"/>
      <c r="Q335" s="128"/>
      <c r="R335" s="128"/>
      <c r="S335" s="128"/>
      <c r="T335" s="128"/>
      <c r="U335" s="128"/>
      <c r="V335" s="128"/>
      <c r="W335" s="187"/>
      <c r="X335" s="187"/>
      <c r="Y335" s="187"/>
      <c r="Z335" s="192">
        <v>1</v>
      </c>
      <c r="AA335" s="187"/>
      <c r="AB335" s="187"/>
      <c r="AC335" s="46"/>
    </row>
    <row r="336" spans="1:29" ht="39.950000000000003" customHeight="1" x14ac:dyDescent="0.45">
      <c r="A336" s="140"/>
      <c r="B336" s="152"/>
      <c r="C336" s="67">
        <v>333</v>
      </c>
      <c r="D336" s="78" t="s">
        <v>893</v>
      </c>
      <c r="E336" s="107" t="s">
        <v>894</v>
      </c>
      <c r="F336" s="51" t="s">
        <v>35</v>
      </c>
      <c r="G336" s="51" t="s">
        <v>157</v>
      </c>
      <c r="H336" s="95">
        <v>31.05</v>
      </c>
      <c r="I336" s="32">
        <v>1</v>
      </c>
      <c r="J336" s="38">
        <f t="shared" si="10"/>
        <v>0</v>
      </c>
      <c r="K336" s="39" t="str">
        <f t="shared" si="11"/>
        <v>OK</v>
      </c>
      <c r="L336" s="128"/>
      <c r="M336" s="128"/>
      <c r="N336" s="128"/>
      <c r="O336" s="128"/>
      <c r="P336" s="128"/>
      <c r="Q336" s="128"/>
      <c r="R336" s="128"/>
      <c r="S336" s="128"/>
      <c r="T336" s="128"/>
      <c r="U336" s="128"/>
      <c r="V336" s="128"/>
      <c r="W336" s="187"/>
      <c r="X336" s="187"/>
      <c r="Y336" s="187"/>
      <c r="Z336" s="192">
        <v>1</v>
      </c>
      <c r="AA336" s="187"/>
      <c r="AB336" s="187"/>
      <c r="AC336" s="46"/>
    </row>
    <row r="337" spans="1:29" ht="39.950000000000003" customHeight="1" x14ac:dyDescent="0.45">
      <c r="A337" s="140"/>
      <c r="B337" s="152"/>
      <c r="C337" s="67">
        <v>334</v>
      </c>
      <c r="D337" s="78" t="s">
        <v>895</v>
      </c>
      <c r="E337" s="107" t="s">
        <v>842</v>
      </c>
      <c r="F337" s="51" t="s">
        <v>35</v>
      </c>
      <c r="G337" s="51" t="s">
        <v>157</v>
      </c>
      <c r="H337" s="95">
        <v>23.69</v>
      </c>
      <c r="I337" s="32"/>
      <c r="J337" s="38">
        <f t="shared" si="10"/>
        <v>0</v>
      </c>
      <c r="K337" s="39" t="str">
        <f t="shared" si="11"/>
        <v>OK</v>
      </c>
      <c r="L337" s="128"/>
      <c r="M337" s="128"/>
      <c r="N337" s="128"/>
      <c r="O337" s="128"/>
      <c r="P337" s="128"/>
      <c r="Q337" s="128"/>
      <c r="R337" s="128"/>
      <c r="S337" s="128"/>
      <c r="T337" s="128"/>
      <c r="U337" s="128"/>
      <c r="V337" s="128"/>
      <c r="W337" s="187"/>
      <c r="X337" s="187"/>
      <c r="Y337" s="187"/>
      <c r="Z337" s="187"/>
      <c r="AA337" s="187"/>
      <c r="AB337" s="187"/>
      <c r="AC337" s="46"/>
    </row>
    <row r="338" spans="1:29" ht="39.950000000000003" customHeight="1" x14ac:dyDescent="0.45">
      <c r="A338" s="140"/>
      <c r="B338" s="152"/>
      <c r="C338" s="67">
        <v>335</v>
      </c>
      <c r="D338" s="78" t="s">
        <v>896</v>
      </c>
      <c r="E338" s="107" t="s">
        <v>897</v>
      </c>
      <c r="F338" s="51" t="s">
        <v>35</v>
      </c>
      <c r="G338" s="51" t="s">
        <v>157</v>
      </c>
      <c r="H338" s="95">
        <v>30.41</v>
      </c>
      <c r="I338" s="32">
        <v>1</v>
      </c>
      <c r="J338" s="38">
        <f t="shared" si="10"/>
        <v>0</v>
      </c>
      <c r="K338" s="39" t="str">
        <f t="shared" si="11"/>
        <v>OK</v>
      </c>
      <c r="L338" s="128"/>
      <c r="M338" s="128"/>
      <c r="N338" s="128"/>
      <c r="O338" s="128"/>
      <c r="P338" s="128"/>
      <c r="Q338" s="128"/>
      <c r="R338" s="128"/>
      <c r="S338" s="128"/>
      <c r="T338" s="128"/>
      <c r="U338" s="128"/>
      <c r="V338" s="128"/>
      <c r="W338" s="187"/>
      <c r="X338" s="187"/>
      <c r="Y338" s="187"/>
      <c r="Z338" s="192">
        <v>1</v>
      </c>
      <c r="AA338" s="187"/>
      <c r="AB338" s="187"/>
      <c r="AC338" s="46"/>
    </row>
    <row r="339" spans="1:29" ht="39.950000000000003" customHeight="1" x14ac:dyDescent="0.45">
      <c r="A339" s="140"/>
      <c r="B339" s="152"/>
      <c r="C339" s="67">
        <v>336</v>
      </c>
      <c r="D339" s="78" t="s">
        <v>898</v>
      </c>
      <c r="E339" s="107" t="s">
        <v>899</v>
      </c>
      <c r="F339" s="51" t="s">
        <v>35</v>
      </c>
      <c r="G339" s="51" t="s">
        <v>157</v>
      </c>
      <c r="H339" s="95">
        <v>56.71</v>
      </c>
      <c r="I339" s="32">
        <v>1</v>
      </c>
      <c r="J339" s="38">
        <f t="shared" si="10"/>
        <v>0</v>
      </c>
      <c r="K339" s="39" t="str">
        <f t="shared" si="11"/>
        <v>OK</v>
      </c>
      <c r="L339" s="128"/>
      <c r="M339" s="128"/>
      <c r="N339" s="128"/>
      <c r="O339" s="128"/>
      <c r="P339" s="128"/>
      <c r="Q339" s="128"/>
      <c r="R339" s="128"/>
      <c r="S339" s="128"/>
      <c r="T339" s="128"/>
      <c r="U339" s="128"/>
      <c r="V339" s="128"/>
      <c r="W339" s="187"/>
      <c r="X339" s="187"/>
      <c r="Y339" s="187"/>
      <c r="Z339" s="192">
        <v>1</v>
      </c>
      <c r="AA339" s="187"/>
      <c r="AB339" s="187"/>
      <c r="AC339" s="46"/>
    </row>
    <row r="340" spans="1:29" ht="39.950000000000003" customHeight="1" x14ac:dyDescent="0.45">
      <c r="A340" s="140"/>
      <c r="B340" s="152"/>
      <c r="C340" s="67">
        <v>337</v>
      </c>
      <c r="D340" s="78" t="s">
        <v>900</v>
      </c>
      <c r="E340" s="107" t="s">
        <v>901</v>
      </c>
      <c r="F340" s="51" t="s">
        <v>35</v>
      </c>
      <c r="G340" s="51" t="s">
        <v>157</v>
      </c>
      <c r="H340" s="95">
        <v>263.06</v>
      </c>
      <c r="I340" s="32">
        <v>2</v>
      </c>
      <c r="J340" s="38">
        <f t="shared" si="10"/>
        <v>1</v>
      </c>
      <c r="K340" s="39" t="str">
        <f t="shared" si="11"/>
        <v>OK</v>
      </c>
      <c r="L340" s="128"/>
      <c r="M340" s="128"/>
      <c r="N340" s="128"/>
      <c r="O340" s="128"/>
      <c r="P340" s="128"/>
      <c r="Q340" s="128"/>
      <c r="R340" s="128"/>
      <c r="S340" s="128"/>
      <c r="T340" s="128"/>
      <c r="U340" s="128"/>
      <c r="V340" s="128"/>
      <c r="W340" s="187"/>
      <c r="X340" s="187"/>
      <c r="Y340" s="187"/>
      <c r="Z340" s="192">
        <v>1</v>
      </c>
      <c r="AA340" s="187"/>
      <c r="AB340" s="187"/>
      <c r="AC340" s="46"/>
    </row>
    <row r="341" spans="1:29" ht="39.950000000000003" customHeight="1" x14ac:dyDescent="0.45">
      <c r="A341" s="140"/>
      <c r="B341" s="152"/>
      <c r="C341" s="68">
        <v>338</v>
      </c>
      <c r="D341" s="83" t="s">
        <v>902</v>
      </c>
      <c r="E341" s="109" t="s">
        <v>903</v>
      </c>
      <c r="F341" s="42" t="s">
        <v>99</v>
      </c>
      <c r="G341" s="52" t="s">
        <v>157</v>
      </c>
      <c r="H341" s="96">
        <v>30.81</v>
      </c>
      <c r="I341" s="32"/>
      <c r="J341" s="38">
        <f t="shared" si="10"/>
        <v>0</v>
      </c>
      <c r="K341" s="39" t="str">
        <f t="shared" si="11"/>
        <v>OK</v>
      </c>
      <c r="L341" s="128"/>
      <c r="M341" s="128"/>
      <c r="N341" s="128"/>
      <c r="O341" s="128"/>
      <c r="P341" s="128"/>
      <c r="Q341" s="128"/>
      <c r="R341" s="128"/>
      <c r="S341" s="128"/>
      <c r="T341" s="128"/>
      <c r="U341" s="128"/>
      <c r="V341" s="128"/>
      <c r="W341" s="187"/>
      <c r="X341" s="187"/>
      <c r="Y341" s="187"/>
      <c r="Z341" s="187"/>
      <c r="AA341" s="187"/>
      <c r="AB341" s="187"/>
      <c r="AC341" s="46"/>
    </row>
    <row r="342" spans="1:29" ht="39.950000000000003" customHeight="1" x14ac:dyDescent="0.45">
      <c r="A342" s="140"/>
      <c r="B342" s="152"/>
      <c r="C342" s="68">
        <v>339</v>
      </c>
      <c r="D342" s="83" t="s">
        <v>1193</v>
      </c>
      <c r="E342" s="109" t="s">
        <v>904</v>
      </c>
      <c r="F342" s="52" t="s">
        <v>424</v>
      </c>
      <c r="G342" s="52" t="s">
        <v>157</v>
      </c>
      <c r="H342" s="96">
        <v>3907.4</v>
      </c>
      <c r="I342" s="32"/>
      <c r="J342" s="38">
        <f t="shared" si="10"/>
        <v>0</v>
      </c>
      <c r="K342" s="39" t="str">
        <f t="shared" si="11"/>
        <v>OK</v>
      </c>
      <c r="L342" s="128"/>
      <c r="M342" s="128"/>
      <c r="N342" s="128"/>
      <c r="O342" s="128"/>
      <c r="P342" s="128"/>
      <c r="Q342" s="128"/>
      <c r="R342" s="128"/>
      <c r="S342" s="128"/>
      <c r="T342" s="128"/>
      <c r="U342" s="128"/>
      <c r="V342" s="128"/>
      <c r="W342" s="187"/>
      <c r="X342" s="187"/>
      <c r="Y342" s="187"/>
      <c r="Z342" s="187"/>
      <c r="AA342" s="187"/>
      <c r="AB342" s="187"/>
      <c r="AC342" s="46"/>
    </row>
    <row r="343" spans="1:29" ht="39.950000000000003" customHeight="1" x14ac:dyDescent="0.45">
      <c r="A343" s="140"/>
      <c r="B343" s="152"/>
      <c r="C343" s="67">
        <v>340</v>
      </c>
      <c r="D343" s="78" t="s">
        <v>905</v>
      </c>
      <c r="E343" s="107" t="s">
        <v>906</v>
      </c>
      <c r="F343" s="52" t="s">
        <v>35</v>
      </c>
      <c r="G343" s="52" t="s">
        <v>157</v>
      </c>
      <c r="H343" s="96">
        <v>15.19</v>
      </c>
      <c r="I343" s="32"/>
      <c r="J343" s="38">
        <f t="shared" si="10"/>
        <v>0</v>
      </c>
      <c r="K343" s="39" t="str">
        <f t="shared" si="11"/>
        <v>OK</v>
      </c>
      <c r="L343" s="128"/>
      <c r="M343" s="128"/>
      <c r="N343" s="128"/>
      <c r="O343" s="128"/>
      <c r="P343" s="128"/>
      <c r="Q343" s="128"/>
      <c r="R343" s="128"/>
      <c r="S343" s="128"/>
      <c r="T343" s="128"/>
      <c r="U343" s="128"/>
      <c r="V343" s="128"/>
      <c r="W343" s="187"/>
      <c r="X343" s="187"/>
      <c r="Y343" s="187"/>
      <c r="Z343" s="187"/>
      <c r="AA343" s="187"/>
      <c r="AB343" s="187"/>
      <c r="AC343" s="46"/>
    </row>
    <row r="344" spans="1:29" ht="39.950000000000003" customHeight="1" x14ac:dyDescent="0.45">
      <c r="A344" s="140"/>
      <c r="B344" s="152"/>
      <c r="C344" s="67">
        <v>341</v>
      </c>
      <c r="D344" s="78" t="s">
        <v>907</v>
      </c>
      <c r="E344" s="107" t="s">
        <v>908</v>
      </c>
      <c r="F344" s="52" t="s">
        <v>233</v>
      </c>
      <c r="G344" s="52" t="s">
        <v>157</v>
      </c>
      <c r="H344" s="96">
        <v>310</v>
      </c>
      <c r="I344" s="32"/>
      <c r="J344" s="38">
        <f t="shared" si="10"/>
        <v>0</v>
      </c>
      <c r="K344" s="39" t="str">
        <f t="shared" si="11"/>
        <v>OK</v>
      </c>
      <c r="L344" s="128"/>
      <c r="M344" s="128"/>
      <c r="N344" s="128"/>
      <c r="O344" s="128"/>
      <c r="P344" s="128"/>
      <c r="Q344" s="128"/>
      <c r="R344" s="128"/>
      <c r="S344" s="128"/>
      <c r="T344" s="128"/>
      <c r="U344" s="128"/>
      <c r="V344" s="128"/>
      <c r="W344" s="187"/>
      <c r="X344" s="187"/>
      <c r="Y344" s="187"/>
      <c r="Z344" s="187"/>
      <c r="AA344" s="187"/>
      <c r="AB344" s="187"/>
      <c r="AC344" s="46"/>
    </row>
    <row r="345" spans="1:29" ht="39.950000000000003" customHeight="1" x14ac:dyDescent="0.45">
      <c r="A345" s="140"/>
      <c r="B345" s="152"/>
      <c r="C345" s="68">
        <v>342</v>
      </c>
      <c r="D345" s="83" t="s">
        <v>909</v>
      </c>
      <c r="E345" s="109" t="s">
        <v>910</v>
      </c>
      <c r="F345" s="42" t="s">
        <v>99</v>
      </c>
      <c r="G345" s="52" t="s">
        <v>157</v>
      </c>
      <c r="H345" s="96">
        <v>24.83</v>
      </c>
      <c r="I345" s="32"/>
      <c r="J345" s="38">
        <f t="shared" si="10"/>
        <v>0</v>
      </c>
      <c r="K345" s="39" t="str">
        <f t="shared" si="11"/>
        <v>OK</v>
      </c>
      <c r="L345" s="128"/>
      <c r="M345" s="128"/>
      <c r="N345" s="128"/>
      <c r="O345" s="128"/>
      <c r="P345" s="128"/>
      <c r="Q345" s="128"/>
      <c r="R345" s="128"/>
      <c r="S345" s="128"/>
      <c r="T345" s="128"/>
      <c r="U345" s="128"/>
      <c r="V345" s="128"/>
      <c r="W345" s="187"/>
      <c r="X345" s="187"/>
      <c r="Y345" s="187"/>
      <c r="Z345" s="187"/>
      <c r="AA345" s="187"/>
      <c r="AB345" s="187"/>
      <c r="AC345" s="46"/>
    </row>
    <row r="346" spans="1:29" ht="39.950000000000003" customHeight="1" x14ac:dyDescent="0.45">
      <c r="A346" s="140"/>
      <c r="B346" s="152"/>
      <c r="C346" s="68">
        <v>343</v>
      </c>
      <c r="D346" s="78" t="s">
        <v>911</v>
      </c>
      <c r="E346" s="107" t="s">
        <v>912</v>
      </c>
      <c r="F346" s="51" t="s">
        <v>4</v>
      </c>
      <c r="G346" s="52" t="s">
        <v>157</v>
      </c>
      <c r="H346" s="96">
        <v>33.64</v>
      </c>
      <c r="I346" s="32"/>
      <c r="J346" s="38">
        <f t="shared" si="10"/>
        <v>0</v>
      </c>
      <c r="K346" s="39" t="str">
        <f t="shared" si="11"/>
        <v>OK</v>
      </c>
      <c r="L346" s="128"/>
      <c r="M346" s="128"/>
      <c r="N346" s="128"/>
      <c r="O346" s="128"/>
      <c r="P346" s="128"/>
      <c r="Q346" s="128"/>
      <c r="R346" s="128"/>
      <c r="S346" s="128"/>
      <c r="T346" s="128"/>
      <c r="U346" s="128"/>
      <c r="V346" s="128"/>
      <c r="W346" s="187"/>
      <c r="X346" s="187"/>
      <c r="Y346" s="187"/>
      <c r="Z346" s="187"/>
      <c r="AA346" s="187"/>
      <c r="AB346" s="187"/>
      <c r="AC346" s="46"/>
    </row>
    <row r="347" spans="1:29" ht="39.950000000000003" customHeight="1" x14ac:dyDescent="0.45">
      <c r="A347" s="140"/>
      <c r="B347" s="152"/>
      <c r="C347" s="67">
        <v>344</v>
      </c>
      <c r="D347" s="78" t="s">
        <v>913</v>
      </c>
      <c r="E347" s="107" t="s">
        <v>914</v>
      </c>
      <c r="F347" s="52" t="s">
        <v>233</v>
      </c>
      <c r="G347" s="52" t="s">
        <v>157</v>
      </c>
      <c r="H347" s="96">
        <v>97.8</v>
      </c>
      <c r="I347" s="32">
        <f>1</f>
        <v>1</v>
      </c>
      <c r="J347" s="38">
        <f t="shared" si="10"/>
        <v>0</v>
      </c>
      <c r="K347" s="39" t="str">
        <f t="shared" si="11"/>
        <v>OK</v>
      </c>
      <c r="L347" s="128"/>
      <c r="M347" s="128"/>
      <c r="N347" s="128"/>
      <c r="O347" s="128"/>
      <c r="P347" s="128"/>
      <c r="Q347" s="128"/>
      <c r="R347" s="128"/>
      <c r="S347" s="128"/>
      <c r="T347" s="128"/>
      <c r="U347" s="128"/>
      <c r="V347" s="128"/>
      <c r="W347" s="187"/>
      <c r="X347" s="187"/>
      <c r="Y347" s="187"/>
      <c r="Z347" s="192">
        <v>1</v>
      </c>
      <c r="AA347" s="187"/>
      <c r="AB347" s="187"/>
      <c r="AC347" s="46"/>
    </row>
    <row r="348" spans="1:29" ht="39.950000000000003" customHeight="1" x14ac:dyDescent="0.45">
      <c r="A348" s="140"/>
      <c r="B348" s="152"/>
      <c r="C348" s="68">
        <v>345</v>
      </c>
      <c r="D348" s="83" t="s">
        <v>915</v>
      </c>
      <c r="E348" s="109" t="s">
        <v>916</v>
      </c>
      <c r="F348" s="42" t="s">
        <v>99</v>
      </c>
      <c r="G348" s="52" t="s">
        <v>157</v>
      </c>
      <c r="H348" s="96">
        <v>16.850000000000001</v>
      </c>
      <c r="I348" s="32"/>
      <c r="J348" s="38">
        <f t="shared" si="10"/>
        <v>0</v>
      </c>
      <c r="K348" s="39" t="str">
        <f t="shared" si="11"/>
        <v>OK</v>
      </c>
      <c r="L348" s="128"/>
      <c r="M348" s="128"/>
      <c r="N348" s="128"/>
      <c r="O348" s="128"/>
      <c r="P348" s="128"/>
      <c r="Q348" s="128"/>
      <c r="R348" s="128"/>
      <c r="S348" s="128"/>
      <c r="T348" s="128"/>
      <c r="U348" s="128"/>
      <c r="V348" s="128"/>
      <c r="W348" s="187"/>
      <c r="X348" s="187"/>
      <c r="Y348" s="187"/>
      <c r="Z348" s="187"/>
      <c r="AA348" s="187"/>
      <c r="AB348" s="187"/>
      <c r="AC348" s="46"/>
    </row>
    <row r="349" spans="1:29" ht="39.950000000000003" customHeight="1" x14ac:dyDescent="0.45">
      <c r="A349" s="140"/>
      <c r="B349" s="152"/>
      <c r="C349" s="68">
        <v>346</v>
      </c>
      <c r="D349" s="85" t="s">
        <v>917</v>
      </c>
      <c r="E349" s="110" t="s">
        <v>918</v>
      </c>
      <c r="F349" s="51" t="s">
        <v>35</v>
      </c>
      <c r="G349" s="52" t="s">
        <v>157</v>
      </c>
      <c r="H349" s="96">
        <v>170.39</v>
      </c>
      <c r="I349" s="32">
        <f>1</f>
        <v>1</v>
      </c>
      <c r="J349" s="38">
        <f t="shared" si="10"/>
        <v>0</v>
      </c>
      <c r="K349" s="39" t="str">
        <f t="shared" si="11"/>
        <v>OK</v>
      </c>
      <c r="L349" s="128"/>
      <c r="M349" s="128"/>
      <c r="N349" s="128"/>
      <c r="O349" s="128"/>
      <c r="P349" s="128"/>
      <c r="Q349" s="128"/>
      <c r="R349" s="128"/>
      <c r="S349" s="128"/>
      <c r="T349" s="128"/>
      <c r="U349" s="128"/>
      <c r="V349" s="128"/>
      <c r="W349" s="187"/>
      <c r="X349" s="187"/>
      <c r="Y349" s="187"/>
      <c r="Z349" s="192">
        <v>1</v>
      </c>
      <c r="AA349" s="187"/>
      <c r="AB349" s="187"/>
      <c r="AC349" s="46"/>
    </row>
    <row r="350" spans="1:29" ht="39.950000000000003" customHeight="1" x14ac:dyDescent="0.45">
      <c r="A350" s="140"/>
      <c r="B350" s="152"/>
      <c r="C350" s="67">
        <v>347</v>
      </c>
      <c r="D350" s="78" t="s">
        <v>919</v>
      </c>
      <c r="E350" s="107" t="s">
        <v>920</v>
      </c>
      <c r="F350" s="52" t="s">
        <v>35</v>
      </c>
      <c r="G350" s="52" t="s">
        <v>157</v>
      </c>
      <c r="H350" s="96">
        <v>188</v>
      </c>
      <c r="I350" s="32"/>
      <c r="J350" s="38">
        <f t="shared" si="10"/>
        <v>0</v>
      </c>
      <c r="K350" s="39" t="str">
        <f t="shared" si="11"/>
        <v>OK</v>
      </c>
      <c r="L350" s="128"/>
      <c r="M350" s="128"/>
      <c r="N350" s="128"/>
      <c r="O350" s="128"/>
      <c r="P350" s="128"/>
      <c r="Q350" s="128"/>
      <c r="R350" s="128"/>
      <c r="S350" s="128"/>
      <c r="T350" s="128"/>
      <c r="U350" s="128"/>
      <c r="V350" s="128"/>
      <c r="W350" s="187"/>
      <c r="X350" s="187"/>
      <c r="Y350" s="187"/>
      <c r="Z350" s="187"/>
      <c r="AA350" s="187"/>
      <c r="AB350" s="187"/>
      <c r="AC350" s="46"/>
    </row>
    <row r="351" spans="1:29" ht="39.950000000000003" customHeight="1" x14ac:dyDescent="0.45">
      <c r="A351" s="141"/>
      <c r="B351" s="153"/>
      <c r="C351" s="67">
        <v>348</v>
      </c>
      <c r="D351" s="78" t="s">
        <v>921</v>
      </c>
      <c r="E351" s="107" t="s">
        <v>920</v>
      </c>
      <c r="F351" s="52" t="s">
        <v>233</v>
      </c>
      <c r="G351" s="52" t="s">
        <v>157</v>
      </c>
      <c r="H351" s="96">
        <v>188</v>
      </c>
      <c r="I351" s="32"/>
      <c r="J351" s="38">
        <f t="shared" si="10"/>
        <v>0</v>
      </c>
      <c r="K351" s="39" t="str">
        <f t="shared" si="11"/>
        <v>OK</v>
      </c>
      <c r="L351" s="128"/>
      <c r="M351" s="128"/>
      <c r="N351" s="128"/>
      <c r="O351" s="128"/>
      <c r="P351" s="128"/>
      <c r="Q351" s="128"/>
      <c r="R351" s="128"/>
      <c r="S351" s="128"/>
      <c r="T351" s="128"/>
      <c r="U351" s="128"/>
      <c r="V351" s="128"/>
      <c r="W351" s="187"/>
      <c r="X351" s="187"/>
      <c r="Y351" s="187"/>
      <c r="Z351" s="187"/>
      <c r="AA351" s="187"/>
      <c r="AB351" s="187"/>
      <c r="AC351" s="46"/>
    </row>
    <row r="352" spans="1:29" ht="39.950000000000003" customHeight="1" x14ac:dyDescent="0.45">
      <c r="A352" s="154">
        <v>7</v>
      </c>
      <c r="B352" s="159" t="s">
        <v>922</v>
      </c>
      <c r="C352" s="66">
        <v>349</v>
      </c>
      <c r="D352" s="75" t="s">
        <v>488</v>
      </c>
      <c r="E352" s="115" t="s">
        <v>923</v>
      </c>
      <c r="F352" s="49" t="s">
        <v>35</v>
      </c>
      <c r="G352" s="49" t="s">
        <v>40</v>
      </c>
      <c r="H352" s="94">
        <v>32</v>
      </c>
      <c r="I352" s="32">
        <v>3</v>
      </c>
      <c r="J352" s="38">
        <f t="shared" si="10"/>
        <v>3</v>
      </c>
      <c r="K352" s="39" t="str">
        <f t="shared" si="11"/>
        <v>OK</v>
      </c>
      <c r="L352" s="128"/>
      <c r="M352" s="128"/>
      <c r="N352" s="128"/>
      <c r="O352" s="128"/>
      <c r="P352" s="128"/>
      <c r="Q352" s="128"/>
      <c r="R352" s="128"/>
      <c r="S352" s="128"/>
      <c r="T352" s="128"/>
      <c r="U352" s="128"/>
      <c r="V352" s="128"/>
      <c r="W352" s="187"/>
      <c r="X352" s="187"/>
      <c r="Y352" s="187"/>
      <c r="Z352" s="187"/>
      <c r="AA352" s="187"/>
      <c r="AB352" s="187"/>
      <c r="AC352" s="46"/>
    </row>
    <row r="353" spans="1:29" ht="39.950000000000003" customHeight="1" x14ac:dyDescent="0.45">
      <c r="A353" s="155"/>
      <c r="B353" s="157"/>
      <c r="C353" s="66">
        <v>350</v>
      </c>
      <c r="D353" s="75" t="s">
        <v>235</v>
      </c>
      <c r="E353" s="115" t="s">
        <v>924</v>
      </c>
      <c r="F353" s="49" t="s">
        <v>35</v>
      </c>
      <c r="G353" s="49" t="s">
        <v>40</v>
      </c>
      <c r="H353" s="94">
        <v>35</v>
      </c>
      <c r="I353" s="32">
        <v>50</v>
      </c>
      <c r="J353" s="38">
        <f t="shared" si="10"/>
        <v>0</v>
      </c>
      <c r="K353" s="39" t="str">
        <f t="shared" si="11"/>
        <v>OK</v>
      </c>
      <c r="L353" s="128"/>
      <c r="M353" s="128"/>
      <c r="N353" s="128"/>
      <c r="O353" s="128">
        <v>50</v>
      </c>
      <c r="P353" s="128"/>
      <c r="Q353" s="128"/>
      <c r="R353" s="128"/>
      <c r="S353" s="128"/>
      <c r="T353" s="128"/>
      <c r="U353" s="128"/>
      <c r="V353" s="128"/>
      <c r="W353" s="187"/>
      <c r="X353" s="187"/>
      <c r="Y353" s="187"/>
      <c r="Z353" s="187"/>
      <c r="AA353" s="187"/>
      <c r="AB353" s="187"/>
      <c r="AC353" s="46"/>
    </row>
    <row r="354" spans="1:29" ht="39.950000000000003" customHeight="1" x14ac:dyDescent="0.45">
      <c r="A354" s="155"/>
      <c r="B354" s="157"/>
      <c r="C354" s="66">
        <v>351</v>
      </c>
      <c r="D354" s="75" t="s">
        <v>925</v>
      </c>
      <c r="E354" s="115" t="s">
        <v>926</v>
      </c>
      <c r="F354" s="49" t="s">
        <v>35</v>
      </c>
      <c r="G354" s="49" t="s">
        <v>40</v>
      </c>
      <c r="H354" s="94">
        <v>78.78</v>
      </c>
      <c r="I354" s="32">
        <v>25</v>
      </c>
      <c r="J354" s="38">
        <f t="shared" si="10"/>
        <v>25</v>
      </c>
      <c r="K354" s="39" t="str">
        <f t="shared" si="11"/>
        <v>OK</v>
      </c>
      <c r="L354" s="128"/>
      <c r="M354" s="128"/>
      <c r="N354" s="128"/>
      <c r="O354" s="128"/>
      <c r="P354" s="128"/>
      <c r="Q354" s="128"/>
      <c r="R354" s="128"/>
      <c r="S354" s="128"/>
      <c r="T354" s="128"/>
      <c r="U354" s="128"/>
      <c r="V354" s="128"/>
      <c r="W354" s="187"/>
      <c r="X354" s="187"/>
      <c r="Y354" s="187"/>
      <c r="Z354" s="187"/>
      <c r="AA354" s="187"/>
      <c r="AB354" s="187"/>
      <c r="AC354" s="46"/>
    </row>
    <row r="355" spans="1:29" ht="39.950000000000003" customHeight="1" x14ac:dyDescent="0.45">
      <c r="A355" s="155"/>
      <c r="B355" s="157"/>
      <c r="C355" s="66">
        <v>352</v>
      </c>
      <c r="D355" s="75" t="s">
        <v>236</v>
      </c>
      <c r="E355" s="115" t="s">
        <v>927</v>
      </c>
      <c r="F355" s="49" t="s">
        <v>35</v>
      </c>
      <c r="G355" s="49" t="s">
        <v>40</v>
      </c>
      <c r="H355" s="94">
        <v>19.13</v>
      </c>
      <c r="I355" s="32"/>
      <c r="J355" s="38">
        <f t="shared" si="10"/>
        <v>0</v>
      </c>
      <c r="K355" s="39" t="str">
        <f t="shared" si="11"/>
        <v>OK</v>
      </c>
      <c r="L355" s="128"/>
      <c r="M355" s="128"/>
      <c r="N355" s="128"/>
      <c r="O355" s="128"/>
      <c r="P355" s="128"/>
      <c r="Q355" s="128"/>
      <c r="R355" s="128"/>
      <c r="S355" s="128"/>
      <c r="T355" s="128"/>
      <c r="U355" s="128"/>
      <c r="V355" s="128"/>
      <c r="W355" s="187"/>
      <c r="X355" s="187"/>
      <c r="Y355" s="187"/>
      <c r="Z355" s="187"/>
      <c r="AA355" s="187"/>
      <c r="AB355" s="187"/>
      <c r="AC355" s="46"/>
    </row>
    <row r="356" spans="1:29" ht="39.950000000000003" customHeight="1" x14ac:dyDescent="0.45">
      <c r="A356" s="155"/>
      <c r="B356" s="157"/>
      <c r="C356" s="66">
        <v>353</v>
      </c>
      <c r="D356" s="75" t="s">
        <v>928</v>
      </c>
      <c r="E356" s="115" t="s">
        <v>929</v>
      </c>
      <c r="F356" s="49" t="s">
        <v>35</v>
      </c>
      <c r="G356" s="49" t="s">
        <v>40</v>
      </c>
      <c r="H356" s="94">
        <v>25.24</v>
      </c>
      <c r="I356" s="32">
        <v>20</v>
      </c>
      <c r="J356" s="38">
        <f t="shared" si="10"/>
        <v>10</v>
      </c>
      <c r="K356" s="39" t="str">
        <f t="shared" si="11"/>
        <v>OK</v>
      </c>
      <c r="L356" s="128"/>
      <c r="M356" s="128"/>
      <c r="N356" s="128"/>
      <c r="O356" s="128"/>
      <c r="P356" s="128"/>
      <c r="Q356" s="128"/>
      <c r="R356" s="128"/>
      <c r="S356" s="128"/>
      <c r="T356" s="128"/>
      <c r="U356" s="128"/>
      <c r="V356" s="128"/>
      <c r="W356" s="187"/>
      <c r="X356" s="187"/>
      <c r="Y356" s="192">
        <v>10</v>
      </c>
      <c r="Z356" s="187"/>
      <c r="AA356" s="187"/>
      <c r="AB356" s="187"/>
      <c r="AC356" s="46"/>
    </row>
    <row r="357" spans="1:29" ht="39.950000000000003" customHeight="1" x14ac:dyDescent="0.45">
      <c r="A357" s="155"/>
      <c r="B357" s="157"/>
      <c r="C357" s="66">
        <v>354</v>
      </c>
      <c r="D357" s="75" t="s">
        <v>489</v>
      </c>
      <c r="E357" s="115" t="s">
        <v>930</v>
      </c>
      <c r="F357" s="49" t="s">
        <v>35</v>
      </c>
      <c r="G357" s="49" t="s">
        <v>40</v>
      </c>
      <c r="H357" s="94">
        <v>68.48</v>
      </c>
      <c r="I357" s="32">
        <v>20</v>
      </c>
      <c r="J357" s="38">
        <f t="shared" si="10"/>
        <v>10</v>
      </c>
      <c r="K357" s="39" t="str">
        <f t="shared" si="11"/>
        <v>OK</v>
      </c>
      <c r="L357" s="128"/>
      <c r="M357" s="128"/>
      <c r="N357" s="128"/>
      <c r="O357" s="128"/>
      <c r="P357" s="128"/>
      <c r="Q357" s="128"/>
      <c r="R357" s="128"/>
      <c r="S357" s="128"/>
      <c r="T357" s="128"/>
      <c r="U357" s="128"/>
      <c r="V357" s="128"/>
      <c r="W357" s="187"/>
      <c r="X357" s="187"/>
      <c r="Y357" s="192">
        <v>10</v>
      </c>
      <c r="Z357" s="187"/>
      <c r="AA357" s="187"/>
      <c r="AB357" s="187"/>
      <c r="AC357" s="46"/>
    </row>
    <row r="358" spans="1:29" ht="39.950000000000003" customHeight="1" x14ac:dyDescent="0.45">
      <c r="A358" s="155"/>
      <c r="B358" s="157"/>
      <c r="C358" s="66">
        <v>355</v>
      </c>
      <c r="D358" s="75" t="s">
        <v>237</v>
      </c>
      <c r="E358" s="115" t="s">
        <v>931</v>
      </c>
      <c r="F358" s="49" t="s">
        <v>35</v>
      </c>
      <c r="G358" s="49" t="s">
        <v>40</v>
      </c>
      <c r="H358" s="94">
        <v>55</v>
      </c>
      <c r="I358" s="32">
        <v>10</v>
      </c>
      <c r="J358" s="38">
        <f t="shared" si="10"/>
        <v>5</v>
      </c>
      <c r="K358" s="39" t="str">
        <f t="shared" si="11"/>
        <v>OK</v>
      </c>
      <c r="L358" s="128"/>
      <c r="M358" s="128"/>
      <c r="N358" s="128"/>
      <c r="O358" s="128"/>
      <c r="P358" s="128"/>
      <c r="Q358" s="128"/>
      <c r="R358" s="128"/>
      <c r="S358" s="128"/>
      <c r="T358" s="128"/>
      <c r="U358" s="128"/>
      <c r="V358" s="128"/>
      <c r="W358" s="187"/>
      <c r="X358" s="187"/>
      <c r="Y358" s="192">
        <v>5</v>
      </c>
      <c r="Z358" s="187"/>
      <c r="AA358" s="187"/>
      <c r="AB358" s="187"/>
      <c r="AC358" s="46"/>
    </row>
    <row r="359" spans="1:29" ht="39.950000000000003" customHeight="1" x14ac:dyDescent="0.45">
      <c r="A359" s="155"/>
      <c r="B359" s="157"/>
      <c r="C359" s="66">
        <v>356</v>
      </c>
      <c r="D359" s="75" t="s">
        <v>238</v>
      </c>
      <c r="E359" s="115" t="s">
        <v>932</v>
      </c>
      <c r="F359" s="49" t="s">
        <v>35</v>
      </c>
      <c r="G359" s="49" t="s">
        <v>40</v>
      </c>
      <c r="H359" s="94">
        <v>45.23</v>
      </c>
      <c r="I359" s="32">
        <v>10</v>
      </c>
      <c r="J359" s="38">
        <f t="shared" si="10"/>
        <v>0</v>
      </c>
      <c r="K359" s="39" t="str">
        <f t="shared" si="11"/>
        <v>OK</v>
      </c>
      <c r="L359" s="128"/>
      <c r="M359" s="128"/>
      <c r="N359" s="128"/>
      <c r="O359" s="128"/>
      <c r="P359" s="128"/>
      <c r="Q359" s="128"/>
      <c r="R359" s="128"/>
      <c r="S359" s="128"/>
      <c r="T359" s="128"/>
      <c r="U359" s="128"/>
      <c r="V359" s="128"/>
      <c r="W359" s="187"/>
      <c r="X359" s="187"/>
      <c r="Y359" s="192">
        <v>10</v>
      </c>
      <c r="Z359" s="187"/>
      <c r="AA359" s="187"/>
      <c r="AB359" s="187"/>
      <c r="AC359" s="46"/>
    </row>
    <row r="360" spans="1:29" ht="39.950000000000003" customHeight="1" x14ac:dyDescent="0.45">
      <c r="A360" s="155"/>
      <c r="B360" s="157"/>
      <c r="C360" s="66">
        <v>357</v>
      </c>
      <c r="D360" s="75" t="s">
        <v>239</v>
      </c>
      <c r="E360" s="115" t="s">
        <v>933</v>
      </c>
      <c r="F360" s="49" t="s">
        <v>35</v>
      </c>
      <c r="G360" s="49" t="s">
        <v>40</v>
      </c>
      <c r="H360" s="94">
        <v>36.6</v>
      </c>
      <c r="I360" s="32">
        <v>30</v>
      </c>
      <c r="J360" s="38">
        <f t="shared" si="10"/>
        <v>20</v>
      </c>
      <c r="K360" s="39" t="str">
        <f t="shared" si="11"/>
        <v>OK</v>
      </c>
      <c r="L360" s="128"/>
      <c r="M360" s="128"/>
      <c r="N360" s="128"/>
      <c r="O360" s="128"/>
      <c r="P360" s="128"/>
      <c r="Q360" s="128"/>
      <c r="R360" s="128"/>
      <c r="S360" s="128"/>
      <c r="T360" s="128"/>
      <c r="U360" s="128"/>
      <c r="V360" s="128"/>
      <c r="W360" s="187"/>
      <c r="X360" s="187"/>
      <c r="Y360" s="192">
        <v>10</v>
      </c>
      <c r="Z360" s="187"/>
      <c r="AA360" s="187"/>
      <c r="AB360" s="187"/>
      <c r="AC360" s="46"/>
    </row>
    <row r="361" spans="1:29" ht="39.950000000000003" customHeight="1" x14ac:dyDescent="0.45">
      <c r="A361" s="155"/>
      <c r="B361" s="157"/>
      <c r="C361" s="66">
        <v>358</v>
      </c>
      <c r="D361" s="75" t="s">
        <v>240</v>
      </c>
      <c r="E361" s="115" t="s">
        <v>930</v>
      </c>
      <c r="F361" s="49"/>
      <c r="G361" s="49" t="s">
        <v>40</v>
      </c>
      <c r="H361" s="94">
        <v>61.63</v>
      </c>
      <c r="I361" s="32">
        <v>10</v>
      </c>
      <c r="J361" s="38">
        <f t="shared" si="10"/>
        <v>5</v>
      </c>
      <c r="K361" s="39" t="str">
        <f t="shared" si="11"/>
        <v>OK</v>
      </c>
      <c r="L361" s="128"/>
      <c r="M361" s="128"/>
      <c r="N361" s="128"/>
      <c r="O361" s="128"/>
      <c r="P361" s="128"/>
      <c r="Q361" s="128"/>
      <c r="R361" s="128"/>
      <c r="S361" s="128"/>
      <c r="T361" s="128"/>
      <c r="U361" s="128"/>
      <c r="V361" s="128"/>
      <c r="W361" s="187"/>
      <c r="X361" s="187"/>
      <c r="Y361" s="192">
        <v>5</v>
      </c>
      <c r="Z361" s="187"/>
      <c r="AA361" s="187"/>
      <c r="AB361" s="187"/>
      <c r="AC361" s="46"/>
    </row>
    <row r="362" spans="1:29" ht="39.950000000000003" customHeight="1" x14ac:dyDescent="0.45">
      <c r="A362" s="155"/>
      <c r="B362" s="157"/>
      <c r="C362" s="66">
        <v>359</v>
      </c>
      <c r="D362" s="75" t="s">
        <v>241</v>
      </c>
      <c r="E362" s="115" t="s">
        <v>934</v>
      </c>
      <c r="F362" s="49" t="s">
        <v>35</v>
      </c>
      <c r="G362" s="49" t="s">
        <v>40</v>
      </c>
      <c r="H362" s="94">
        <v>5.7</v>
      </c>
      <c r="I362" s="32">
        <v>21</v>
      </c>
      <c r="J362" s="38">
        <f t="shared" si="10"/>
        <v>0</v>
      </c>
      <c r="K362" s="39" t="str">
        <f t="shared" si="11"/>
        <v>OK</v>
      </c>
      <c r="L362" s="128"/>
      <c r="M362" s="128"/>
      <c r="N362" s="128"/>
      <c r="O362" s="128"/>
      <c r="P362" s="128"/>
      <c r="Q362" s="128"/>
      <c r="R362" s="128"/>
      <c r="S362" s="128"/>
      <c r="T362" s="128"/>
      <c r="U362" s="128"/>
      <c r="V362" s="128"/>
      <c r="W362" s="187"/>
      <c r="X362" s="187"/>
      <c r="Y362" s="192">
        <v>21</v>
      </c>
      <c r="Z362" s="187"/>
      <c r="AA362" s="187"/>
      <c r="AB362" s="187"/>
      <c r="AC362" s="46"/>
    </row>
    <row r="363" spans="1:29" ht="39.950000000000003" customHeight="1" x14ac:dyDescent="0.45">
      <c r="A363" s="155"/>
      <c r="B363" s="157"/>
      <c r="C363" s="66">
        <v>360</v>
      </c>
      <c r="D363" s="75" t="s">
        <v>242</v>
      </c>
      <c r="E363" s="115" t="s">
        <v>935</v>
      </c>
      <c r="F363" s="49" t="s">
        <v>35</v>
      </c>
      <c r="G363" s="49" t="s">
        <v>40</v>
      </c>
      <c r="H363" s="94">
        <v>69.02</v>
      </c>
      <c r="I363" s="32">
        <v>1</v>
      </c>
      <c r="J363" s="38">
        <f t="shared" si="10"/>
        <v>1</v>
      </c>
      <c r="K363" s="39" t="str">
        <f t="shared" si="11"/>
        <v>OK</v>
      </c>
      <c r="L363" s="128"/>
      <c r="M363" s="128"/>
      <c r="N363" s="128"/>
      <c r="O363" s="128"/>
      <c r="P363" s="128"/>
      <c r="Q363" s="128"/>
      <c r="R363" s="128"/>
      <c r="S363" s="128"/>
      <c r="T363" s="128"/>
      <c r="U363" s="128"/>
      <c r="V363" s="128"/>
      <c r="W363" s="187"/>
      <c r="X363" s="187"/>
      <c r="Y363" s="187"/>
      <c r="Z363" s="187"/>
      <c r="AA363" s="187"/>
      <c r="AB363" s="187"/>
      <c r="AC363" s="46"/>
    </row>
    <row r="364" spans="1:29" ht="39.950000000000003" customHeight="1" x14ac:dyDescent="0.45">
      <c r="A364" s="155"/>
      <c r="B364" s="157"/>
      <c r="C364" s="66">
        <v>361</v>
      </c>
      <c r="D364" s="75" t="s">
        <v>243</v>
      </c>
      <c r="E364" s="115" t="s">
        <v>936</v>
      </c>
      <c r="F364" s="49" t="s">
        <v>4</v>
      </c>
      <c r="G364" s="49" t="s">
        <v>40</v>
      </c>
      <c r="H364" s="94">
        <v>61.88</v>
      </c>
      <c r="I364" s="32">
        <v>9</v>
      </c>
      <c r="J364" s="38">
        <f t="shared" si="10"/>
        <v>7</v>
      </c>
      <c r="K364" s="39" t="str">
        <f t="shared" si="11"/>
        <v>OK</v>
      </c>
      <c r="L364" s="128"/>
      <c r="M364" s="128"/>
      <c r="N364" s="128"/>
      <c r="O364" s="128"/>
      <c r="P364" s="128"/>
      <c r="Q364" s="128"/>
      <c r="R364" s="128"/>
      <c r="S364" s="128"/>
      <c r="T364" s="128"/>
      <c r="U364" s="128"/>
      <c r="V364" s="128"/>
      <c r="W364" s="187"/>
      <c r="X364" s="187"/>
      <c r="Y364" s="192">
        <v>2</v>
      </c>
      <c r="Z364" s="187"/>
      <c r="AA364" s="187"/>
      <c r="AB364" s="187"/>
      <c r="AC364" s="46"/>
    </row>
    <row r="365" spans="1:29" ht="39.950000000000003" customHeight="1" x14ac:dyDescent="0.45">
      <c r="A365" s="155"/>
      <c r="B365" s="157"/>
      <c r="C365" s="66">
        <v>362</v>
      </c>
      <c r="D365" s="75" t="s">
        <v>439</v>
      </c>
      <c r="E365" s="115" t="s">
        <v>937</v>
      </c>
      <c r="F365" s="49" t="s">
        <v>437</v>
      </c>
      <c r="G365" s="49" t="s">
        <v>40</v>
      </c>
      <c r="H365" s="94">
        <v>2</v>
      </c>
      <c r="I365" s="32">
        <v>20</v>
      </c>
      <c r="J365" s="38">
        <f t="shared" si="10"/>
        <v>20</v>
      </c>
      <c r="K365" s="39" t="str">
        <f t="shared" si="11"/>
        <v>OK</v>
      </c>
      <c r="L365" s="128"/>
      <c r="M365" s="128"/>
      <c r="N365" s="128"/>
      <c r="O365" s="128"/>
      <c r="P365" s="128"/>
      <c r="Q365" s="128"/>
      <c r="R365" s="128"/>
      <c r="S365" s="128"/>
      <c r="T365" s="128"/>
      <c r="U365" s="128"/>
      <c r="V365" s="128"/>
      <c r="W365" s="187"/>
      <c r="X365" s="187"/>
      <c r="Y365" s="187"/>
      <c r="Z365" s="187"/>
      <c r="AA365" s="187"/>
      <c r="AB365" s="187"/>
      <c r="AC365" s="46"/>
    </row>
    <row r="366" spans="1:29" ht="39.950000000000003" customHeight="1" x14ac:dyDescent="0.45">
      <c r="A366" s="155"/>
      <c r="B366" s="157"/>
      <c r="C366" s="66">
        <v>363</v>
      </c>
      <c r="D366" s="75" t="s">
        <v>490</v>
      </c>
      <c r="E366" s="115" t="s">
        <v>938</v>
      </c>
      <c r="F366" s="49" t="s">
        <v>35</v>
      </c>
      <c r="G366" s="49" t="s">
        <v>40</v>
      </c>
      <c r="H366" s="94">
        <v>45</v>
      </c>
      <c r="I366" s="32"/>
      <c r="J366" s="38">
        <f t="shared" si="10"/>
        <v>0</v>
      </c>
      <c r="K366" s="39" t="str">
        <f t="shared" si="11"/>
        <v>OK</v>
      </c>
      <c r="L366" s="128"/>
      <c r="M366" s="128"/>
      <c r="N366" s="128"/>
      <c r="O366" s="128"/>
      <c r="P366" s="128"/>
      <c r="Q366" s="128"/>
      <c r="R366" s="128"/>
      <c r="S366" s="128"/>
      <c r="T366" s="128"/>
      <c r="U366" s="128"/>
      <c r="V366" s="128"/>
      <c r="W366" s="187"/>
      <c r="X366" s="187"/>
      <c r="Y366" s="187"/>
      <c r="Z366" s="187"/>
      <c r="AA366" s="187"/>
      <c r="AB366" s="187"/>
      <c r="AC366" s="46"/>
    </row>
    <row r="367" spans="1:29" ht="39.950000000000003" customHeight="1" x14ac:dyDescent="0.45">
      <c r="A367" s="155"/>
      <c r="B367" s="157"/>
      <c r="C367" s="66">
        <v>364</v>
      </c>
      <c r="D367" s="75" t="s">
        <v>244</v>
      </c>
      <c r="E367" s="115" t="s">
        <v>939</v>
      </c>
      <c r="F367" s="49" t="s">
        <v>35</v>
      </c>
      <c r="G367" s="49" t="s">
        <v>40</v>
      </c>
      <c r="H367" s="94">
        <v>54.67</v>
      </c>
      <c r="I367" s="32"/>
      <c r="J367" s="38">
        <f t="shared" si="10"/>
        <v>0</v>
      </c>
      <c r="K367" s="39" t="str">
        <f t="shared" si="11"/>
        <v>OK</v>
      </c>
      <c r="L367" s="128"/>
      <c r="M367" s="128"/>
      <c r="N367" s="128"/>
      <c r="O367" s="128"/>
      <c r="P367" s="128"/>
      <c r="Q367" s="128"/>
      <c r="R367" s="128"/>
      <c r="S367" s="128"/>
      <c r="T367" s="128"/>
      <c r="U367" s="128"/>
      <c r="V367" s="128"/>
      <c r="W367" s="187"/>
      <c r="X367" s="187"/>
      <c r="Y367" s="187"/>
      <c r="Z367" s="187"/>
      <c r="AA367" s="187"/>
      <c r="AB367" s="187"/>
      <c r="AC367" s="46"/>
    </row>
    <row r="368" spans="1:29" ht="39.950000000000003" customHeight="1" x14ac:dyDescent="0.45">
      <c r="A368" s="155"/>
      <c r="B368" s="157"/>
      <c r="C368" s="66">
        <v>365</v>
      </c>
      <c r="D368" s="75" t="s">
        <v>245</v>
      </c>
      <c r="E368" s="115" t="s">
        <v>939</v>
      </c>
      <c r="F368" s="49" t="s">
        <v>35</v>
      </c>
      <c r="G368" s="49" t="s">
        <v>40</v>
      </c>
      <c r="H368" s="94">
        <v>86</v>
      </c>
      <c r="I368" s="32">
        <v>25</v>
      </c>
      <c r="J368" s="38">
        <f t="shared" si="10"/>
        <v>13</v>
      </c>
      <c r="K368" s="39" t="str">
        <f t="shared" si="11"/>
        <v>OK</v>
      </c>
      <c r="L368" s="128"/>
      <c r="M368" s="128"/>
      <c r="N368" s="128"/>
      <c r="O368" s="128"/>
      <c r="P368" s="128"/>
      <c r="Q368" s="128"/>
      <c r="R368" s="128"/>
      <c r="S368" s="128"/>
      <c r="T368" s="128"/>
      <c r="U368" s="128"/>
      <c r="V368" s="128"/>
      <c r="W368" s="187"/>
      <c r="X368" s="187"/>
      <c r="Y368" s="192">
        <v>12</v>
      </c>
      <c r="Z368" s="187"/>
      <c r="AA368" s="187"/>
      <c r="AB368" s="187"/>
      <c r="AC368" s="46"/>
    </row>
    <row r="369" spans="1:29" ht="39.950000000000003" customHeight="1" x14ac:dyDescent="0.45">
      <c r="A369" s="155"/>
      <c r="B369" s="157"/>
      <c r="C369" s="66">
        <v>366</v>
      </c>
      <c r="D369" s="75" t="s">
        <v>246</v>
      </c>
      <c r="E369" s="115" t="s">
        <v>939</v>
      </c>
      <c r="F369" s="49" t="s">
        <v>35</v>
      </c>
      <c r="G369" s="49" t="s">
        <v>40</v>
      </c>
      <c r="H369" s="94">
        <v>88</v>
      </c>
      <c r="I369" s="32"/>
      <c r="J369" s="38">
        <f t="shared" si="10"/>
        <v>0</v>
      </c>
      <c r="K369" s="39" t="str">
        <f t="shared" si="11"/>
        <v>OK</v>
      </c>
      <c r="L369" s="128"/>
      <c r="M369" s="128"/>
      <c r="N369" s="128"/>
      <c r="O369" s="128"/>
      <c r="P369" s="128"/>
      <c r="Q369" s="128"/>
      <c r="R369" s="128"/>
      <c r="S369" s="128"/>
      <c r="T369" s="128"/>
      <c r="U369" s="128"/>
      <c r="V369" s="128"/>
      <c r="W369" s="187"/>
      <c r="X369" s="187"/>
      <c r="Y369" s="187"/>
      <c r="Z369" s="187"/>
      <c r="AA369" s="187"/>
      <c r="AB369" s="187"/>
      <c r="AC369" s="46"/>
    </row>
    <row r="370" spans="1:29" ht="39.950000000000003" customHeight="1" x14ac:dyDescent="0.45">
      <c r="A370" s="155"/>
      <c r="B370" s="157"/>
      <c r="C370" s="66">
        <v>367</v>
      </c>
      <c r="D370" s="75" t="s">
        <v>247</v>
      </c>
      <c r="E370" s="115" t="s">
        <v>939</v>
      </c>
      <c r="F370" s="49" t="s">
        <v>35</v>
      </c>
      <c r="G370" s="49" t="s">
        <v>40</v>
      </c>
      <c r="H370" s="94">
        <v>88</v>
      </c>
      <c r="I370" s="32"/>
      <c r="J370" s="38">
        <f t="shared" si="10"/>
        <v>0</v>
      </c>
      <c r="K370" s="39" t="str">
        <f t="shared" si="11"/>
        <v>OK</v>
      </c>
      <c r="L370" s="128"/>
      <c r="M370" s="128"/>
      <c r="N370" s="128"/>
      <c r="O370" s="128"/>
      <c r="P370" s="128"/>
      <c r="Q370" s="128"/>
      <c r="R370" s="128"/>
      <c r="S370" s="128"/>
      <c r="T370" s="128"/>
      <c r="U370" s="128"/>
      <c r="V370" s="128"/>
      <c r="W370" s="187"/>
      <c r="X370" s="187"/>
      <c r="Y370" s="187"/>
      <c r="Z370" s="187"/>
      <c r="AA370" s="187"/>
      <c r="AB370" s="187"/>
      <c r="AC370" s="46"/>
    </row>
    <row r="371" spans="1:29" ht="39.950000000000003" customHeight="1" x14ac:dyDescent="0.45">
      <c r="A371" s="155"/>
      <c r="B371" s="157"/>
      <c r="C371" s="66">
        <v>368</v>
      </c>
      <c r="D371" s="75" t="s">
        <v>248</v>
      </c>
      <c r="E371" s="115" t="s">
        <v>940</v>
      </c>
      <c r="F371" s="49" t="s">
        <v>35</v>
      </c>
      <c r="G371" s="49" t="s">
        <v>40</v>
      </c>
      <c r="H371" s="94">
        <v>6.87</v>
      </c>
      <c r="I371" s="32">
        <v>2</v>
      </c>
      <c r="J371" s="38">
        <f t="shared" si="10"/>
        <v>0</v>
      </c>
      <c r="K371" s="39" t="str">
        <f t="shared" si="11"/>
        <v>OK</v>
      </c>
      <c r="L371" s="128"/>
      <c r="M371" s="128"/>
      <c r="N371" s="128"/>
      <c r="O371" s="128"/>
      <c r="P371" s="128"/>
      <c r="Q371" s="128"/>
      <c r="R371" s="128"/>
      <c r="S371" s="128"/>
      <c r="T371" s="128"/>
      <c r="U371" s="128"/>
      <c r="V371" s="128"/>
      <c r="W371" s="187"/>
      <c r="X371" s="187"/>
      <c r="Y371" s="192">
        <v>2</v>
      </c>
      <c r="Z371" s="187"/>
      <c r="AA371" s="187"/>
      <c r="AB371" s="187"/>
      <c r="AC371" s="46"/>
    </row>
    <row r="372" spans="1:29" ht="39.950000000000003" customHeight="1" x14ac:dyDescent="0.45">
      <c r="A372" s="155"/>
      <c r="B372" s="157"/>
      <c r="C372" s="66">
        <v>369</v>
      </c>
      <c r="D372" s="75" t="s">
        <v>249</v>
      </c>
      <c r="E372" s="115" t="s">
        <v>941</v>
      </c>
      <c r="F372" s="49" t="s">
        <v>35</v>
      </c>
      <c r="G372" s="49" t="s">
        <v>40</v>
      </c>
      <c r="H372" s="94">
        <v>2.75</v>
      </c>
      <c r="I372" s="32">
        <v>5</v>
      </c>
      <c r="J372" s="38">
        <f t="shared" si="10"/>
        <v>5</v>
      </c>
      <c r="K372" s="39" t="str">
        <f t="shared" si="11"/>
        <v>OK</v>
      </c>
      <c r="L372" s="128"/>
      <c r="M372" s="128"/>
      <c r="N372" s="128"/>
      <c r="O372" s="128"/>
      <c r="P372" s="128"/>
      <c r="Q372" s="128"/>
      <c r="R372" s="128"/>
      <c r="S372" s="128"/>
      <c r="T372" s="128"/>
      <c r="U372" s="128"/>
      <c r="V372" s="128"/>
      <c r="W372" s="187"/>
      <c r="X372" s="187"/>
      <c r="Y372" s="187"/>
      <c r="Z372" s="187"/>
      <c r="AA372" s="187"/>
      <c r="AB372" s="187"/>
      <c r="AC372" s="46"/>
    </row>
    <row r="373" spans="1:29" ht="39.950000000000003" customHeight="1" x14ac:dyDescent="0.45">
      <c r="A373" s="155"/>
      <c r="B373" s="157"/>
      <c r="C373" s="66">
        <v>370</v>
      </c>
      <c r="D373" s="75" t="s">
        <v>250</v>
      </c>
      <c r="E373" s="115" t="s">
        <v>941</v>
      </c>
      <c r="F373" s="49" t="s">
        <v>35</v>
      </c>
      <c r="G373" s="49" t="s">
        <v>40</v>
      </c>
      <c r="H373" s="94">
        <v>2.56</v>
      </c>
      <c r="I373" s="32">
        <v>2</v>
      </c>
      <c r="J373" s="38">
        <f t="shared" si="10"/>
        <v>2</v>
      </c>
      <c r="K373" s="39" t="str">
        <f t="shared" si="11"/>
        <v>OK</v>
      </c>
      <c r="L373" s="128"/>
      <c r="M373" s="128"/>
      <c r="N373" s="128"/>
      <c r="O373" s="128"/>
      <c r="P373" s="128"/>
      <c r="Q373" s="128"/>
      <c r="R373" s="128"/>
      <c r="S373" s="128"/>
      <c r="T373" s="128"/>
      <c r="U373" s="128"/>
      <c r="V373" s="128"/>
      <c r="W373" s="187"/>
      <c r="X373" s="187"/>
      <c r="Y373" s="187"/>
      <c r="Z373" s="187"/>
      <c r="AA373" s="187"/>
      <c r="AB373" s="187"/>
      <c r="AC373" s="46"/>
    </row>
    <row r="374" spans="1:29" ht="39.950000000000003" customHeight="1" x14ac:dyDescent="0.45">
      <c r="A374" s="155"/>
      <c r="B374" s="157"/>
      <c r="C374" s="63">
        <v>371</v>
      </c>
      <c r="D374" s="75" t="s">
        <v>251</v>
      </c>
      <c r="E374" s="115" t="s">
        <v>942</v>
      </c>
      <c r="F374" s="49" t="s">
        <v>99</v>
      </c>
      <c r="G374" s="49" t="s">
        <v>40</v>
      </c>
      <c r="H374" s="94">
        <v>24</v>
      </c>
      <c r="I374" s="32">
        <v>9</v>
      </c>
      <c r="J374" s="38">
        <f t="shared" si="10"/>
        <v>3</v>
      </c>
      <c r="K374" s="39" t="str">
        <f t="shared" si="11"/>
        <v>OK</v>
      </c>
      <c r="L374" s="128"/>
      <c r="M374" s="128"/>
      <c r="N374" s="128"/>
      <c r="O374" s="128"/>
      <c r="P374" s="128"/>
      <c r="Q374" s="128"/>
      <c r="R374" s="128"/>
      <c r="S374" s="128"/>
      <c r="T374" s="128"/>
      <c r="U374" s="128"/>
      <c r="V374" s="128"/>
      <c r="W374" s="187"/>
      <c r="X374" s="187"/>
      <c r="Y374" s="192">
        <v>6</v>
      </c>
      <c r="Z374" s="187"/>
      <c r="AA374" s="187"/>
      <c r="AB374" s="187"/>
      <c r="AC374" s="46"/>
    </row>
    <row r="375" spans="1:29" ht="39.950000000000003" customHeight="1" x14ac:dyDescent="0.45">
      <c r="A375" s="155"/>
      <c r="B375" s="157"/>
      <c r="C375" s="63">
        <v>372</v>
      </c>
      <c r="D375" s="75" t="s">
        <v>252</v>
      </c>
      <c r="E375" s="115" t="s">
        <v>943</v>
      </c>
      <c r="F375" s="49" t="s">
        <v>99</v>
      </c>
      <c r="G375" s="49" t="s">
        <v>40</v>
      </c>
      <c r="H375" s="94">
        <v>6.19</v>
      </c>
      <c r="I375" s="32">
        <v>2</v>
      </c>
      <c r="J375" s="38">
        <f t="shared" si="10"/>
        <v>0</v>
      </c>
      <c r="K375" s="39" t="str">
        <f t="shared" si="11"/>
        <v>OK</v>
      </c>
      <c r="L375" s="128"/>
      <c r="M375" s="128"/>
      <c r="N375" s="128"/>
      <c r="O375" s="128"/>
      <c r="P375" s="128"/>
      <c r="Q375" s="128"/>
      <c r="R375" s="128"/>
      <c r="S375" s="128"/>
      <c r="T375" s="128"/>
      <c r="U375" s="128"/>
      <c r="V375" s="128"/>
      <c r="W375" s="187"/>
      <c r="X375" s="187"/>
      <c r="Y375" s="192">
        <v>2</v>
      </c>
      <c r="Z375" s="187"/>
      <c r="AA375" s="187"/>
      <c r="AB375" s="187"/>
      <c r="AC375" s="46"/>
    </row>
    <row r="376" spans="1:29" ht="39.950000000000003" customHeight="1" x14ac:dyDescent="0.45">
      <c r="A376" s="155"/>
      <c r="B376" s="157"/>
      <c r="C376" s="63">
        <v>373</v>
      </c>
      <c r="D376" s="75" t="s">
        <v>253</v>
      </c>
      <c r="E376" s="115" t="s">
        <v>944</v>
      </c>
      <c r="F376" s="49" t="s">
        <v>99</v>
      </c>
      <c r="G376" s="49" t="s">
        <v>40</v>
      </c>
      <c r="H376" s="94">
        <v>83.99</v>
      </c>
      <c r="I376" s="32"/>
      <c r="J376" s="38">
        <f t="shared" si="10"/>
        <v>0</v>
      </c>
      <c r="K376" s="39" t="str">
        <f t="shared" si="11"/>
        <v>OK</v>
      </c>
      <c r="L376" s="128"/>
      <c r="M376" s="128"/>
      <c r="N376" s="128"/>
      <c r="O376" s="128"/>
      <c r="P376" s="128"/>
      <c r="Q376" s="128"/>
      <c r="R376" s="128"/>
      <c r="S376" s="128"/>
      <c r="T376" s="128"/>
      <c r="U376" s="128"/>
      <c r="V376" s="128"/>
      <c r="W376" s="187"/>
      <c r="X376" s="187"/>
      <c r="Y376" s="187"/>
      <c r="Z376" s="187"/>
      <c r="AA376" s="187"/>
      <c r="AB376" s="187"/>
      <c r="AC376" s="46"/>
    </row>
    <row r="377" spans="1:29" ht="39.950000000000003" customHeight="1" x14ac:dyDescent="0.45">
      <c r="A377" s="155"/>
      <c r="B377" s="157"/>
      <c r="C377" s="63">
        <v>374</v>
      </c>
      <c r="D377" s="75" t="s">
        <v>254</v>
      </c>
      <c r="E377" s="115" t="s">
        <v>945</v>
      </c>
      <c r="F377" s="49" t="s">
        <v>99</v>
      </c>
      <c r="G377" s="49" t="s">
        <v>40</v>
      </c>
      <c r="H377" s="94">
        <v>72</v>
      </c>
      <c r="I377" s="32"/>
      <c r="J377" s="38">
        <f t="shared" si="10"/>
        <v>0</v>
      </c>
      <c r="K377" s="39" t="str">
        <f t="shared" si="11"/>
        <v>OK</v>
      </c>
      <c r="L377" s="128"/>
      <c r="M377" s="128"/>
      <c r="N377" s="128"/>
      <c r="O377" s="128"/>
      <c r="P377" s="128"/>
      <c r="Q377" s="128"/>
      <c r="R377" s="128"/>
      <c r="S377" s="128"/>
      <c r="T377" s="128"/>
      <c r="U377" s="128"/>
      <c r="V377" s="128"/>
      <c r="W377" s="187"/>
      <c r="X377" s="187"/>
      <c r="Y377" s="187"/>
      <c r="Z377" s="187"/>
      <c r="AA377" s="187"/>
      <c r="AB377" s="187"/>
      <c r="AC377" s="46"/>
    </row>
    <row r="378" spans="1:29" ht="39.950000000000003" customHeight="1" x14ac:dyDescent="0.45">
      <c r="A378" s="155"/>
      <c r="B378" s="157"/>
      <c r="C378" s="66">
        <v>375</v>
      </c>
      <c r="D378" s="75" t="s">
        <v>255</v>
      </c>
      <c r="E378" s="115" t="s">
        <v>946</v>
      </c>
      <c r="F378" s="49" t="s">
        <v>35</v>
      </c>
      <c r="G378" s="49" t="s">
        <v>40</v>
      </c>
      <c r="H378" s="94">
        <v>62</v>
      </c>
      <c r="I378" s="32">
        <v>10</v>
      </c>
      <c r="J378" s="38">
        <f t="shared" si="10"/>
        <v>0</v>
      </c>
      <c r="K378" s="39" t="str">
        <f t="shared" si="11"/>
        <v>OK</v>
      </c>
      <c r="L378" s="128"/>
      <c r="M378" s="128"/>
      <c r="N378" s="128"/>
      <c r="O378" s="128">
        <v>7</v>
      </c>
      <c r="P378" s="128"/>
      <c r="Q378" s="128"/>
      <c r="R378" s="128"/>
      <c r="S378" s="128"/>
      <c r="T378" s="128"/>
      <c r="U378" s="128"/>
      <c r="V378" s="128"/>
      <c r="W378" s="187"/>
      <c r="X378" s="187"/>
      <c r="Y378" s="192">
        <v>3</v>
      </c>
      <c r="Z378" s="187"/>
      <c r="AA378" s="187"/>
      <c r="AB378" s="187"/>
      <c r="AC378" s="46"/>
    </row>
    <row r="379" spans="1:29" ht="39.950000000000003" customHeight="1" x14ac:dyDescent="0.45">
      <c r="A379" s="155"/>
      <c r="B379" s="157"/>
      <c r="C379" s="66">
        <v>376</v>
      </c>
      <c r="D379" s="77" t="s">
        <v>256</v>
      </c>
      <c r="E379" s="115" t="s">
        <v>947</v>
      </c>
      <c r="F379" s="49" t="s">
        <v>35</v>
      </c>
      <c r="G379" s="49" t="s">
        <v>40</v>
      </c>
      <c r="H379" s="94">
        <v>14.7</v>
      </c>
      <c r="I379" s="32">
        <v>30</v>
      </c>
      <c r="J379" s="38">
        <f t="shared" si="10"/>
        <v>24</v>
      </c>
      <c r="K379" s="39" t="str">
        <f t="shared" si="11"/>
        <v>OK</v>
      </c>
      <c r="L379" s="128"/>
      <c r="M379" s="128"/>
      <c r="N379" s="128"/>
      <c r="O379" s="128"/>
      <c r="P379" s="128"/>
      <c r="Q379" s="128"/>
      <c r="R379" s="128"/>
      <c r="S379" s="128"/>
      <c r="T379" s="128"/>
      <c r="U379" s="128"/>
      <c r="V379" s="128"/>
      <c r="W379" s="187"/>
      <c r="X379" s="187"/>
      <c r="Y379" s="192">
        <v>6</v>
      </c>
      <c r="Z379" s="187"/>
      <c r="AA379" s="187"/>
      <c r="AB379" s="187"/>
      <c r="AC379" s="46"/>
    </row>
    <row r="380" spans="1:29" ht="39.950000000000003" customHeight="1" x14ac:dyDescent="0.45">
      <c r="A380" s="155"/>
      <c r="B380" s="157"/>
      <c r="C380" s="66">
        <v>377</v>
      </c>
      <c r="D380" s="77" t="s">
        <v>257</v>
      </c>
      <c r="E380" s="115" t="s">
        <v>947</v>
      </c>
      <c r="F380" s="49" t="s">
        <v>35</v>
      </c>
      <c r="G380" s="49" t="s">
        <v>40</v>
      </c>
      <c r="H380" s="94">
        <v>15.84</v>
      </c>
      <c r="I380" s="32"/>
      <c r="J380" s="38">
        <f t="shared" si="10"/>
        <v>0</v>
      </c>
      <c r="K380" s="39" t="str">
        <f t="shared" si="11"/>
        <v>OK</v>
      </c>
      <c r="L380" s="128"/>
      <c r="M380" s="128"/>
      <c r="N380" s="128"/>
      <c r="O380" s="128"/>
      <c r="P380" s="128"/>
      <c r="Q380" s="128"/>
      <c r="R380" s="128"/>
      <c r="S380" s="128"/>
      <c r="T380" s="128"/>
      <c r="U380" s="128"/>
      <c r="V380" s="128"/>
      <c r="W380" s="187"/>
      <c r="X380" s="187"/>
      <c r="Y380" s="187"/>
      <c r="Z380" s="187"/>
      <c r="AA380" s="187"/>
      <c r="AB380" s="187"/>
      <c r="AC380" s="46"/>
    </row>
    <row r="381" spans="1:29" ht="39.950000000000003" customHeight="1" x14ac:dyDescent="0.45">
      <c r="A381" s="155"/>
      <c r="B381" s="157"/>
      <c r="C381" s="66">
        <v>378</v>
      </c>
      <c r="D381" s="75" t="s">
        <v>258</v>
      </c>
      <c r="E381" s="115" t="s">
        <v>947</v>
      </c>
      <c r="F381" s="49" t="s">
        <v>35</v>
      </c>
      <c r="G381" s="49" t="s">
        <v>40</v>
      </c>
      <c r="H381" s="94">
        <v>27.4</v>
      </c>
      <c r="I381" s="32">
        <v>20</v>
      </c>
      <c r="J381" s="38">
        <f t="shared" si="10"/>
        <v>15</v>
      </c>
      <c r="K381" s="39" t="str">
        <f t="shared" si="11"/>
        <v>OK</v>
      </c>
      <c r="L381" s="128"/>
      <c r="M381" s="128"/>
      <c r="N381" s="128"/>
      <c r="O381" s="128"/>
      <c r="P381" s="128"/>
      <c r="Q381" s="128"/>
      <c r="R381" s="128"/>
      <c r="S381" s="128"/>
      <c r="T381" s="128"/>
      <c r="U381" s="128"/>
      <c r="V381" s="128"/>
      <c r="W381" s="187"/>
      <c r="X381" s="187"/>
      <c r="Y381" s="192">
        <v>5</v>
      </c>
      <c r="Z381" s="187"/>
      <c r="AA381" s="187"/>
      <c r="AB381" s="187"/>
      <c r="AC381" s="46"/>
    </row>
    <row r="382" spans="1:29" ht="39.950000000000003" customHeight="1" x14ac:dyDescent="0.45">
      <c r="A382" s="155"/>
      <c r="B382" s="157"/>
      <c r="C382" s="66">
        <v>379</v>
      </c>
      <c r="D382" s="75" t="s">
        <v>491</v>
      </c>
      <c r="E382" s="115" t="s">
        <v>947</v>
      </c>
      <c r="F382" s="49" t="s">
        <v>35</v>
      </c>
      <c r="G382" s="49" t="s">
        <v>40</v>
      </c>
      <c r="H382" s="94">
        <v>29.79</v>
      </c>
      <c r="I382" s="32">
        <v>15</v>
      </c>
      <c r="J382" s="38">
        <f t="shared" si="10"/>
        <v>11</v>
      </c>
      <c r="K382" s="39" t="str">
        <f t="shared" si="11"/>
        <v>OK</v>
      </c>
      <c r="L382" s="128"/>
      <c r="M382" s="128"/>
      <c r="N382" s="128"/>
      <c r="O382" s="128"/>
      <c r="P382" s="128"/>
      <c r="Q382" s="128"/>
      <c r="R382" s="128"/>
      <c r="S382" s="128"/>
      <c r="T382" s="128"/>
      <c r="U382" s="128"/>
      <c r="V382" s="128"/>
      <c r="W382" s="187"/>
      <c r="X382" s="187"/>
      <c r="Y382" s="192">
        <v>4</v>
      </c>
      <c r="Z382" s="187"/>
      <c r="AA382" s="187"/>
      <c r="AB382" s="187"/>
      <c r="AC382" s="46"/>
    </row>
    <row r="383" spans="1:29" ht="39.950000000000003" customHeight="1" x14ac:dyDescent="0.45">
      <c r="A383" s="155"/>
      <c r="B383" s="157"/>
      <c r="C383" s="66">
        <v>380</v>
      </c>
      <c r="D383" s="77" t="s">
        <v>259</v>
      </c>
      <c r="E383" s="115" t="s">
        <v>948</v>
      </c>
      <c r="F383" s="49" t="s">
        <v>35</v>
      </c>
      <c r="G383" s="49" t="s">
        <v>40</v>
      </c>
      <c r="H383" s="94">
        <v>31.73</v>
      </c>
      <c r="I383" s="32">
        <v>10</v>
      </c>
      <c r="J383" s="38">
        <f t="shared" si="10"/>
        <v>6</v>
      </c>
      <c r="K383" s="39" t="str">
        <f t="shared" si="11"/>
        <v>OK</v>
      </c>
      <c r="L383" s="128"/>
      <c r="M383" s="128"/>
      <c r="N383" s="128"/>
      <c r="O383" s="128"/>
      <c r="P383" s="128"/>
      <c r="Q383" s="128"/>
      <c r="R383" s="128"/>
      <c r="S383" s="128"/>
      <c r="T383" s="128"/>
      <c r="U383" s="128"/>
      <c r="V383" s="128"/>
      <c r="W383" s="187"/>
      <c r="X383" s="187"/>
      <c r="Y383" s="192">
        <v>4</v>
      </c>
      <c r="Z383" s="187"/>
      <c r="AA383" s="187"/>
      <c r="AB383" s="187"/>
      <c r="AC383" s="46"/>
    </row>
    <row r="384" spans="1:29" ht="39.950000000000003" customHeight="1" x14ac:dyDescent="0.45">
      <c r="A384" s="155"/>
      <c r="B384" s="157"/>
      <c r="C384" s="66">
        <v>381</v>
      </c>
      <c r="D384" s="77" t="s">
        <v>949</v>
      </c>
      <c r="E384" s="115" t="s">
        <v>948</v>
      </c>
      <c r="F384" s="49" t="s">
        <v>35</v>
      </c>
      <c r="G384" s="49" t="s">
        <v>40</v>
      </c>
      <c r="H384" s="94">
        <v>32.840000000000003</v>
      </c>
      <c r="I384" s="32">
        <v>15</v>
      </c>
      <c r="J384" s="38">
        <f t="shared" si="10"/>
        <v>11</v>
      </c>
      <c r="K384" s="39" t="str">
        <f t="shared" si="11"/>
        <v>OK</v>
      </c>
      <c r="L384" s="128"/>
      <c r="M384" s="128"/>
      <c r="N384" s="128"/>
      <c r="O384" s="128"/>
      <c r="P384" s="128"/>
      <c r="Q384" s="128"/>
      <c r="R384" s="128"/>
      <c r="S384" s="128"/>
      <c r="T384" s="128"/>
      <c r="U384" s="128"/>
      <c r="V384" s="128"/>
      <c r="W384" s="187"/>
      <c r="X384" s="187"/>
      <c r="Y384" s="192">
        <v>4</v>
      </c>
      <c r="Z384" s="187"/>
      <c r="AA384" s="187"/>
      <c r="AB384" s="187"/>
      <c r="AC384" s="46"/>
    </row>
    <row r="385" spans="1:29" ht="39.950000000000003" customHeight="1" x14ac:dyDescent="0.45">
      <c r="A385" s="155"/>
      <c r="B385" s="157"/>
      <c r="C385" s="66">
        <v>382</v>
      </c>
      <c r="D385" s="77" t="s">
        <v>260</v>
      </c>
      <c r="E385" s="115" t="s">
        <v>947</v>
      </c>
      <c r="F385" s="49" t="s">
        <v>35</v>
      </c>
      <c r="G385" s="49" t="s">
        <v>40</v>
      </c>
      <c r="H385" s="94">
        <v>75</v>
      </c>
      <c r="I385" s="32"/>
      <c r="J385" s="38">
        <f t="shared" si="10"/>
        <v>0</v>
      </c>
      <c r="K385" s="39" t="str">
        <f t="shared" si="11"/>
        <v>OK</v>
      </c>
      <c r="L385" s="128"/>
      <c r="M385" s="128"/>
      <c r="N385" s="128"/>
      <c r="O385" s="128"/>
      <c r="P385" s="128"/>
      <c r="Q385" s="128"/>
      <c r="R385" s="128"/>
      <c r="S385" s="128"/>
      <c r="T385" s="128"/>
      <c r="U385" s="128"/>
      <c r="V385" s="128"/>
      <c r="W385" s="187"/>
      <c r="X385" s="187"/>
      <c r="Y385" s="187"/>
      <c r="Z385" s="187"/>
      <c r="AA385" s="187"/>
      <c r="AB385" s="187"/>
      <c r="AC385" s="46"/>
    </row>
    <row r="386" spans="1:29" ht="39.950000000000003" customHeight="1" x14ac:dyDescent="0.45">
      <c r="A386" s="155"/>
      <c r="B386" s="157"/>
      <c r="C386" s="66">
        <v>383</v>
      </c>
      <c r="D386" s="75" t="s">
        <v>438</v>
      </c>
      <c r="E386" s="115" t="s">
        <v>948</v>
      </c>
      <c r="F386" s="49" t="s">
        <v>228</v>
      </c>
      <c r="G386" s="49" t="s">
        <v>40</v>
      </c>
      <c r="H386" s="94">
        <v>53.14</v>
      </c>
      <c r="I386" s="32">
        <v>40</v>
      </c>
      <c r="J386" s="38">
        <f t="shared" si="10"/>
        <v>36</v>
      </c>
      <c r="K386" s="39" t="str">
        <f t="shared" si="11"/>
        <v>OK</v>
      </c>
      <c r="L386" s="128"/>
      <c r="M386" s="128"/>
      <c r="N386" s="128"/>
      <c r="O386" s="128"/>
      <c r="P386" s="128"/>
      <c r="Q386" s="128"/>
      <c r="R386" s="128"/>
      <c r="S386" s="128"/>
      <c r="T386" s="128"/>
      <c r="U386" s="128"/>
      <c r="V386" s="128"/>
      <c r="W386" s="187"/>
      <c r="X386" s="187"/>
      <c r="Y386" s="192">
        <v>4</v>
      </c>
      <c r="Z386" s="187"/>
      <c r="AA386" s="187"/>
      <c r="AB386" s="187"/>
      <c r="AC386" s="46"/>
    </row>
    <row r="387" spans="1:29" ht="39.950000000000003" customHeight="1" x14ac:dyDescent="0.45">
      <c r="A387" s="155"/>
      <c r="B387" s="157"/>
      <c r="C387" s="66">
        <v>384</v>
      </c>
      <c r="D387" s="75" t="s">
        <v>261</v>
      </c>
      <c r="E387" s="115" t="s">
        <v>950</v>
      </c>
      <c r="F387" s="49" t="s">
        <v>35</v>
      </c>
      <c r="G387" s="49" t="s">
        <v>40</v>
      </c>
      <c r="H387" s="94">
        <v>209.26</v>
      </c>
      <c r="I387" s="32"/>
      <c r="J387" s="38">
        <f t="shared" si="10"/>
        <v>0</v>
      </c>
      <c r="K387" s="39" t="str">
        <f t="shared" si="11"/>
        <v>OK</v>
      </c>
      <c r="L387" s="128"/>
      <c r="M387" s="128"/>
      <c r="N387" s="128"/>
      <c r="O387" s="128"/>
      <c r="P387" s="128"/>
      <c r="Q387" s="128"/>
      <c r="R387" s="128"/>
      <c r="S387" s="128"/>
      <c r="T387" s="128"/>
      <c r="U387" s="128"/>
      <c r="V387" s="128"/>
      <c r="W387" s="187"/>
      <c r="X387" s="187"/>
      <c r="Y387" s="187"/>
      <c r="Z387" s="187"/>
      <c r="AA387" s="187"/>
      <c r="AB387" s="187"/>
      <c r="AC387" s="46"/>
    </row>
    <row r="388" spans="1:29" ht="39.950000000000003" customHeight="1" x14ac:dyDescent="0.45">
      <c r="A388" s="155"/>
      <c r="B388" s="157"/>
      <c r="C388" s="66">
        <v>385</v>
      </c>
      <c r="D388" s="77" t="s">
        <v>262</v>
      </c>
      <c r="E388" s="115" t="s">
        <v>950</v>
      </c>
      <c r="F388" s="49" t="s">
        <v>35</v>
      </c>
      <c r="G388" s="49" t="s">
        <v>40</v>
      </c>
      <c r="H388" s="94">
        <v>9.5500000000000007</v>
      </c>
      <c r="I388" s="32">
        <v>11</v>
      </c>
      <c r="J388" s="38">
        <f t="shared" si="10"/>
        <v>11</v>
      </c>
      <c r="K388" s="39" t="str">
        <f t="shared" si="11"/>
        <v>OK</v>
      </c>
      <c r="L388" s="128"/>
      <c r="M388" s="128"/>
      <c r="N388" s="128"/>
      <c r="O388" s="128"/>
      <c r="P388" s="128"/>
      <c r="Q388" s="128"/>
      <c r="R388" s="128"/>
      <c r="S388" s="128"/>
      <c r="T388" s="128"/>
      <c r="U388" s="128"/>
      <c r="V388" s="128"/>
      <c r="W388" s="187"/>
      <c r="X388" s="187"/>
      <c r="Y388" s="187"/>
      <c r="Z388" s="187"/>
      <c r="AA388" s="187"/>
      <c r="AB388" s="187"/>
      <c r="AC388" s="46"/>
    </row>
    <row r="389" spans="1:29" ht="39.950000000000003" customHeight="1" x14ac:dyDescent="0.45">
      <c r="A389" s="155"/>
      <c r="B389" s="157"/>
      <c r="C389" s="66">
        <v>386</v>
      </c>
      <c r="D389" s="77" t="s">
        <v>263</v>
      </c>
      <c r="E389" s="115" t="s">
        <v>950</v>
      </c>
      <c r="F389" s="49" t="s">
        <v>35</v>
      </c>
      <c r="G389" s="49" t="s">
        <v>40</v>
      </c>
      <c r="H389" s="94">
        <v>18.29</v>
      </c>
      <c r="I389" s="32">
        <v>9</v>
      </c>
      <c r="J389" s="38">
        <f t="shared" ref="J389:J452" si="12">I389-(SUM(L389:AC389))</f>
        <v>0</v>
      </c>
      <c r="K389" s="39" t="str">
        <f t="shared" ref="K389:K452" si="13">IF(J389&lt;0,"ATENÇÃO","OK")</f>
        <v>OK</v>
      </c>
      <c r="L389" s="128"/>
      <c r="M389" s="128"/>
      <c r="N389" s="128"/>
      <c r="O389" s="128"/>
      <c r="P389" s="128"/>
      <c r="Q389" s="128"/>
      <c r="R389" s="128"/>
      <c r="S389" s="128"/>
      <c r="T389" s="128"/>
      <c r="U389" s="128"/>
      <c r="V389" s="128"/>
      <c r="W389" s="187"/>
      <c r="X389" s="187"/>
      <c r="Y389" s="192">
        <v>9</v>
      </c>
      <c r="Z389" s="187"/>
      <c r="AA389" s="187"/>
      <c r="AB389" s="187"/>
      <c r="AC389" s="46"/>
    </row>
    <row r="390" spans="1:29" ht="39.950000000000003" customHeight="1" x14ac:dyDescent="0.45">
      <c r="A390" s="155"/>
      <c r="B390" s="157"/>
      <c r="C390" s="66">
        <v>387</v>
      </c>
      <c r="D390" s="77" t="s">
        <v>264</v>
      </c>
      <c r="E390" s="115" t="s">
        <v>950</v>
      </c>
      <c r="F390" s="49" t="s">
        <v>35</v>
      </c>
      <c r="G390" s="49" t="s">
        <v>40</v>
      </c>
      <c r="H390" s="94">
        <v>6.71</v>
      </c>
      <c r="I390" s="32">
        <v>5</v>
      </c>
      <c r="J390" s="38">
        <f t="shared" si="12"/>
        <v>5</v>
      </c>
      <c r="K390" s="39" t="str">
        <f t="shared" si="13"/>
        <v>OK</v>
      </c>
      <c r="L390" s="128"/>
      <c r="M390" s="128"/>
      <c r="N390" s="128"/>
      <c r="O390" s="128"/>
      <c r="P390" s="128"/>
      <c r="Q390" s="128"/>
      <c r="R390" s="128"/>
      <c r="S390" s="128"/>
      <c r="T390" s="128"/>
      <c r="U390" s="128"/>
      <c r="V390" s="128"/>
      <c r="W390" s="187"/>
      <c r="X390" s="187"/>
      <c r="Y390" s="187"/>
      <c r="Z390" s="187"/>
      <c r="AA390" s="187"/>
      <c r="AB390" s="187"/>
      <c r="AC390" s="46"/>
    </row>
    <row r="391" spans="1:29" ht="39.950000000000003" customHeight="1" x14ac:dyDescent="0.45">
      <c r="A391" s="155"/>
      <c r="B391" s="157"/>
      <c r="C391" s="66">
        <v>388</v>
      </c>
      <c r="D391" s="75" t="s">
        <v>265</v>
      </c>
      <c r="E391" s="115" t="s">
        <v>950</v>
      </c>
      <c r="F391" s="49" t="s">
        <v>35</v>
      </c>
      <c r="G391" s="49" t="s">
        <v>40</v>
      </c>
      <c r="H391" s="94">
        <v>17.32</v>
      </c>
      <c r="I391" s="32"/>
      <c r="J391" s="38">
        <f t="shared" si="12"/>
        <v>0</v>
      </c>
      <c r="K391" s="39" t="str">
        <f t="shared" si="13"/>
        <v>OK</v>
      </c>
      <c r="L391" s="128"/>
      <c r="M391" s="128"/>
      <c r="N391" s="128"/>
      <c r="O391" s="128"/>
      <c r="P391" s="128"/>
      <c r="Q391" s="128"/>
      <c r="R391" s="128"/>
      <c r="S391" s="128"/>
      <c r="T391" s="128"/>
      <c r="U391" s="128"/>
      <c r="V391" s="128"/>
      <c r="W391" s="187"/>
      <c r="X391" s="187"/>
      <c r="Y391" s="187"/>
      <c r="Z391" s="187"/>
      <c r="AA391" s="187"/>
      <c r="AB391" s="187"/>
      <c r="AC391" s="46"/>
    </row>
    <row r="392" spans="1:29" ht="39.950000000000003" customHeight="1" x14ac:dyDescent="0.45">
      <c r="A392" s="155"/>
      <c r="B392" s="157"/>
      <c r="C392" s="66">
        <v>389</v>
      </c>
      <c r="D392" s="75" t="s">
        <v>266</v>
      </c>
      <c r="E392" s="115" t="s">
        <v>950</v>
      </c>
      <c r="F392" s="49" t="s">
        <v>35</v>
      </c>
      <c r="G392" s="49" t="s">
        <v>40</v>
      </c>
      <c r="H392" s="94">
        <v>6.77</v>
      </c>
      <c r="I392" s="32">
        <v>6</v>
      </c>
      <c r="J392" s="38">
        <f t="shared" si="12"/>
        <v>6</v>
      </c>
      <c r="K392" s="39" t="str">
        <f t="shared" si="13"/>
        <v>OK</v>
      </c>
      <c r="L392" s="128"/>
      <c r="M392" s="128"/>
      <c r="N392" s="128"/>
      <c r="O392" s="128"/>
      <c r="P392" s="128"/>
      <c r="Q392" s="128"/>
      <c r="R392" s="128"/>
      <c r="S392" s="128"/>
      <c r="T392" s="128"/>
      <c r="U392" s="128"/>
      <c r="V392" s="128"/>
      <c r="W392" s="187"/>
      <c r="X392" s="187"/>
      <c r="Y392" s="187"/>
      <c r="Z392" s="187"/>
      <c r="AA392" s="187"/>
      <c r="AB392" s="187"/>
      <c r="AC392" s="46"/>
    </row>
    <row r="393" spans="1:29" ht="39.950000000000003" customHeight="1" x14ac:dyDescent="0.45">
      <c r="A393" s="155"/>
      <c r="B393" s="157"/>
      <c r="C393" s="66">
        <v>390</v>
      </c>
      <c r="D393" s="75" t="s">
        <v>267</v>
      </c>
      <c r="E393" s="115" t="s">
        <v>950</v>
      </c>
      <c r="F393" s="49" t="s">
        <v>35</v>
      </c>
      <c r="G393" s="49" t="s">
        <v>40</v>
      </c>
      <c r="H393" s="94">
        <v>13.23</v>
      </c>
      <c r="I393" s="32">
        <v>6</v>
      </c>
      <c r="J393" s="38">
        <f t="shared" si="12"/>
        <v>6</v>
      </c>
      <c r="K393" s="39" t="str">
        <f t="shared" si="13"/>
        <v>OK</v>
      </c>
      <c r="L393" s="128"/>
      <c r="M393" s="128"/>
      <c r="N393" s="128"/>
      <c r="O393" s="128"/>
      <c r="P393" s="128"/>
      <c r="Q393" s="128"/>
      <c r="R393" s="128"/>
      <c r="S393" s="128"/>
      <c r="T393" s="128"/>
      <c r="U393" s="128"/>
      <c r="V393" s="128"/>
      <c r="W393" s="187"/>
      <c r="X393" s="187"/>
      <c r="Y393" s="187"/>
      <c r="Z393" s="187"/>
      <c r="AA393" s="187"/>
      <c r="AB393" s="187"/>
      <c r="AC393" s="46"/>
    </row>
    <row r="394" spans="1:29" ht="39.950000000000003" customHeight="1" x14ac:dyDescent="0.45">
      <c r="A394" s="155"/>
      <c r="B394" s="157"/>
      <c r="C394" s="66">
        <v>391</v>
      </c>
      <c r="D394" s="75" t="s">
        <v>268</v>
      </c>
      <c r="E394" s="115" t="s">
        <v>950</v>
      </c>
      <c r="F394" s="49" t="s">
        <v>35</v>
      </c>
      <c r="G394" s="49" t="s">
        <v>40</v>
      </c>
      <c r="H394" s="94">
        <v>6.7</v>
      </c>
      <c r="I394" s="32"/>
      <c r="J394" s="38">
        <f t="shared" si="12"/>
        <v>0</v>
      </c>
      <c r="K394" s="39" t="str">
        <f t="shared" si="13"/>
        <v>OK</v>
      </c>
      <c r="L394" s="128"/>
      <c r="M394" s="128"/>
      <c r="N394" s="128"/>
      <c r="O394" s="128"/>
      <c r="P394" s="128"/>
      <c r="Q394" s="128"/>
      <c r="R394" s="128"/>
      <c r="S394" s="128"/>
      <c r="T394" s="128"/>
      <c r="U394" s="128"/>
      <c r="V394" s="128"/>
      <c r="W394" s="187"/>
      <c r="X394" s="187"/>
      <c r="Y394" s="187"/>
      <c r="Z394" s="187"/>
      <c r="AA394" s="187"/>
      <c r="AB394" s="187"/>
      <c r="AC394" s="46"/>
    </row>
    <row r="395" spans="1:29" ht="39.950000000000003" customHeight="1" x14ac:dyDescent="0.45">
      <c r="A395" s="155"/>
      <c r="B395" s="157"/>
      <c r="C395" s="66">
        <v>392</v>
      </c>
      <c r="D395" s="75" t="s">
        <v>269</v>
      </c>
      <c r="E395" s="115" t="s">
        <v>950</v>
      </c>
      <c r="F395" s="49" t="s">
        <v>35</v>
      </c>
      <c r="G395" s="49" t="s">
        <v>40</v>
      </c>
      <c r="H395" s="94">
        <v>9.11</v>
      </c>
      <c r="I395" s="32"/>
      <c r="J395" s="38">
        <f t="shared" si="12"/>
        <v>0</v>
      </c>
      <c r="K395" s="39" t="str">
        <f t="shared" si="13"/>
        <v>OK</v>
      </c>
      <c r="L395" s="128"/>
      <c r="M395" s="128"/>
      <c r="N395" s="128"/>
      <c r="O395" s="128"/>
      <c r="P395" s="128"/>
      <c r="Q395" s="128"/>
      <c r="R395" s="128"/>
      <c r="S395" s="128"/>
      <c r="T395" s="128"/>
      <c r="U395" s="128"/>
      <c r="V395" s="128"/>
      <c r="W395" s="187"/>
      <c r="X395" s="187"/>
      <c r="Y395" s="187"/>
      <c r="Z395" s="187"/>
      <c r="AA395" s="187"/>
      <c r="AB395" s="187"/>
      <c r="AC395" s="46"/>
    </row>
    <row r="396" spans="1:29" ht="39.950000000000003" customHeight="1" x14ac:dyDescent="0.45">
      <c r="A396" s="155"/>
      <c r="B396" s="157"/>
      <c r="C396" s="66">
        <v>393</v>
      </c>
      <c r="D396" s="75" t="s">
        <v>492</v>
      </c>
      <c r="E396" s="115" t="s">
        <v>951</v>
      </c>
      <c r="F396" s="49" t="s">
        <v>35</v>
      </c>
      <c r="G396" s="49" t="s">
        <v>40</v>
      </c>
      <c r="H396" s="94">
        <v>45</v>
      </c>
      <c r="I396" s="32"/>
      <c r="J396" s="38">
        <f t="shared" si="12"/>
        <v>0</v>
      </c>
      <c r="K396" s="39" t="str">
        <f t="shared" si="13"/>
        <v>OK</v>
      </c>
      <c r="L396" s="128"/>
      <c r="M396" s="128"/>
      <c r="N396" s="128"/>
      <c r="O396" s="128"/>
      <c r="P396" s="128"/>
      <c r="Q396" s="128"/>
      <c r="R396" s="128"/>
      <c r="S396" s="128"/>
      <c r="T396" s="128"/>
      <c r="U396" s="128"/>
      <c r="V396" s="128"/>
      <c r="W396" s="187"/>
      <c r="X396" s="187"/>
      <c r="Y396" s="187"/>
      <c r="Z396" s="187"/>
      <c r="AA396" s="187"/>
      <c r="AB396" s="187"/>
      <c r="AC396" s="46"/>
    </row>
    <row r="397" spans="1:29" ht="39.950000000000003" customHeight="1" x14ac:dyDescent="0.45">
      <c r="A397" s="155"/>
      <c r="B397" s="157"/>
      <c r="C397" s="66">
        <v>394</v>
      </c>
      <c r="D397" s="75" t="s">
        <v>493</v>
      </c>
      <c r="E397" s="115" t="s">
        <v>951</v>
      </c>
      <c r="F397" s="49" t="s">
        <v>35</v>
      </c>
      <c r="G397" s="49" t="s">
        <v>40</v>
      </c>
      <c r="H397" s="94">
        <v>36</v>
      </c>
      <c r="I397" s="32"/>
      <c r="J397" s="38">
        <f t="shared" si="12"/>
        <v>0</v>
      </c>
      <c r="K397" s="39" t="str">
        <f t="shared" si="13"/>
        <v>OK</v>
      </c>
      <c r="L397" s="128"/>
      <c r="M397" s="128"/>
      <c r="N397" s="128"/>
      <c r="O397" s="128"/>
      <c r="P397" s="128"/>
      <c r="Q397" s="128"/>
      <c r="R397" s="128"/>
      <c r="S397" s="128"/>
      <c r="T397" s="128"/>
      <c r="U397" s="128"/>
      <c r="V397" s="128"/>
      <c r="W397" s="187"/>
      <c r="X397" s="187"/>
      <c r="Y397" s="187"/>
      <c r="Z397" s="187"/>
      <c r="AA397" s="187"/>
      <c r="AB397" s="187"/>
      <c r="AC397" s="46"/>
    </row>
    <row r="398" spans="1:29" ht="39.950000000000003" customHeight="1" x14ac:dyDescent="0.45">
      <c r="A398" s="155"/>
      <c r="B398" s="157"/>
      <c r="C398" s="66">
        <v>395</v>
      </c>
      <c r="D398" s="86" t="s">
        <v>494</v>
      </c>
      <c r="E398" s="115" t="s">
        <v>952</v>
      </c>
      <c r="F398" s="49" t="s">
        <v>35</v>
      </c>
      <c r="G398" s="49" t="s">
        <v>40</v>
      </c>
      <c r="H398" s="94">
        <v>31.27</v>
      </c>
      <c r="I398" s="32"/>
      <c r="J398" s="38">
        <f t="shared" si="12"/>
        <v>0</v>
      </c>
      <c r="K398" s="39" t="str">
        <f t="shared" si="13"/>
        <v>OK</v>
      </c>
      <c r="L398" s="128"/>
      <c r="M398" s="128"/>
      <c r="N398" s="128"/>
      <c r="O398" s="128"/>
      <c r="P398" s="128"/>
      <c r="Q398" s="128"/>
      <c r="R398" s="128"/>
      <c r="S398" s="128"/>
      <c r="T398" s="128"/>
      <c r="U398" s="128"/>
      <c r="V398" s="128"/>
      <c r="W398" s="187"/>
      <c r="X398" s="187"/>
      <c r="Y398" s="187"/>
      <c r="Z398" s="187"/>
      <c r="AA398" s="187"/>
      <c r="AB398" s="187"/>
      <c r="AC398" s="46"/>
    </row>
    <row r="399" spans="1:29" ht="39.950000000000003" customHeight="1" x14ac:dyDescent="0.45">
      <c r="A399" s="155"/>
      <c r="B399" s="157"/>
      <c r="C399" s="66">
        <v>396</v>
      </c>
      <c r="D399" s="86" t="s">
        <v>495</v>
      </c>
      <c r="E399" s="115" t="s">
        <v>953</v>
      </c>
      <c r="F399" s="49" t="s">
        <v>35</v>
      </c>
      <c r="G399" s="49" t="s">
        <v>40</v>
      </c>
      <c r="H399" s="94">
        <v>32.479999999999997</v>
      </c>
      <c r="I399" s="32"/>
      <c r="J399" s="38">
        <f t="shared" si="12"/>
        <v>0</v>
      </c>
      <c r="K399" s="39" t="str">
        <f t="shared" si="13"/>
        <v>OK</v>
      </c>
      <c r="L399" s="128"/>
      <c r="M399" s="128"/>
      <c r="N399" s="128"/>
      <c r="O399" s="128"/>
      <c r="P399" s="128"/>
      <c r="Q399" s="128"/>
      <c r="R399" s="128"/>
      <c r="S399" s="128"/>
      <c r="T399" s="128"/>
      <c r="U399" s="128"/>
      <c r="V399" s="128"/>
      <c r="W399" s="187"/>
      <c r="X399" s="187"/>
      <c r="Y399" s="187"/>
      <c r="Z399" s="187"/>
      <c r="AA399" s="187"/>
      <c r="AB399" s="187"/>
      <c r="AC399" s="46"/>
    </row>
    <row r="400" spans="1:29" ht="39.950000000000003" customHeight="1" x14ac:dyDescent="0.45">
      <c r="A400" s="155"/>
      <c r="B400" s="157"/>
      <c r="C400" s="66">
        <v>397</v>
      </c>
      <c r="D400" s="75" t="s">
        <v>270</v>
      </c>
      <c r="E400" s="115" t="s">
        <v>947</v>
      </c>
      <c r="F400" s="49" t="s">
        <v>35</v>
      </c>
      <c r="G400" s="49" t="s">
        <v>40</v>
      </c>
      <c r="H400" s="94">
        <v>1.18</v>
      </c>
      <c r="I400" s="32">
        <v>15</v>
      </c>
      <c r="J400" s="38">
        <f t="shared" si="12"/>
        <v>15</v>
      </c>
      <c r="K400" s="39" t="str">
        <f t="shared" si="13"/>
        <v>OK</v>
      </c>
      <c r="L400" s="128"/>
      <c r="M400" s="128"/>
      <c r="N400" s="128"/>
      <c r="O400" s="128"/>
      <c r="P400" s="128"/>
      <c r="Q400" s="128"/>
      <c r="R400" s="128"/>
      <c r="S400" s="128"/>
      <c r="T400" s="128"/>
      <c r="U400" s="128"/>
      <c r="V400" s="128"/>
      <c r="W400" s="187"/>
      <c r="X400" s="187"/>
      <c r="Y400" s="187"/>
      <c r="Z400" s="187"/>
      <c r="AA400" s="187"/>
      <c r="AB400" s="187"/>
      <c r="AC400" s="46"/>
    </row>
    <row r="401" spans="1:29" ht="39.950000000000003" customHeight="1" x14ac:dyDescent="0.45">
      <c r="A401" s="155"/>
      <c r="B401" s="157"/>
      <c r="C401" s="66">
        <v>398</v>
      </c>
      <c r="D401" s="75" t="s">
        <v>271</v>
      </c>
      <c r="E401" s="115" t="s">
        <v>954</v>
      </c>
      <c r="F401" s="49" t="s">
        <v>35</v>
      </c>
      <c r="G401" s="49" t="s">
        <v>40</v>
      </c>
      <c r="H401" s="94">
        <v>1.1000000000000001</v>
      </c>
      <c r="I401" s="32">
        <v>40</v>
      </c>
      <c r="J401" s="38">
        <f t="shared" si="12"/>
        <v>40</v>
      </c>
      <c r="K401" s="39" t="str">
        <f t="shared" si="13"/>
        <v>OK</v>
      </c>
      <c r="L401" s="128"/>
      <c r="M401" s="128"/>
      <c r="N401" s="128"/>
      <c r="O401" s="128"/>
      <c r="P401" s="128"/>
      <c r="Q401" s="128"/>
      <c r="R401" s="128"/>
      <c r="S401" s="128"/>
      <c r="T401" s="128"/>
      <c r="U401" s="128"/>
      <c r="V401" s="128"/>
      <c r="W401" s="187"/>
      <c r="X401" s="187"/>
      <c r="Y401" s="187"/>
      <c r="Z401" s="187"/>
      <c r="AA401" s="187"/>
      <c r="AB401" s="187"/>
      <c r="AC401" s="46"/>
    </row>
    <row r="402" spans="1:29" ht="39.950000000000003" customHeight="1" x14ac:dyDescent="0.45">
      <c r="A402" s="155"/>
      <c r="B402" s="157"/>
      <c r="C402" s="66">
        <v>399</v>
      </c>
      <c r="D402" s="75" t="s">
        <v>272</v>
      </c>
      <c r="E402" s="115" t="s">
        <v>954</v>
      </c>
      <c r="F402" s="49" t="s">
        <v>35</v>
      </c>
      <c r="G402" s="49" t="s">
        <v>40</v>
      </c>
      <c r="H402" s="94">
        <v>2.72</v>
      </c>
      <c r="I402" s="32">
        <v>30</v>
      </c>
      <c r="J402" s="38">
        <f t="shared" si="12"/>
        <v>30</v>
      </c>
      <c r="K402" s="39" t="str">
        <f t="shared" si="13"/>
        <v>OK</v>
      </c>
      <c r="L402" s="128"/>
      <c r="M402" s="128"/>
      <c r="N402" s="128"/>
      <c r="O402" s="128"/>
      <c r="P402" s="128"/>
      <c r="Q402" s="128"/>
      <c r="R402" s="128"/>
      <c r="S402" s="128"/>
      <c r="T402" s="128"/>
      <c r="U402" s="128"/>
      <c r="V402" s="128"/>
      <c r="W402" s="187"/>
      <c r="X402" s="187"/>
      <c r="Y402" s="187"/>
      <c r="Z402" s="187"/>
      <c r="AA402" s="187"/>
      <c r="AB402" s="187"/>
      <c r="AC402" s="46"/>
    </row>
    <row r="403" spans="1:29" ht="39.950000000000003" customHeight="1" x14ac:dyDescent="0.45">
      <c r="A403" s="155"/>
      <c r="B403" s="157"/>
      <c r="C403" s="66">
        <v>400</v>
      </c>
      <c r="D403" s="75" t="s">
        <v>273</v>
      </c>
      <c r="E403" s="115" t="s">
        <v>954</v>
      </c>
      <c r="F403" s="49" t="s">
        <v>35</v>
      </c>
      <c r="G403" s="49" t="s">
        <v>40</v>
      </c>
      <c r="H403" s="94">
        <v>6.37</v>
      </c>
      <c r="I403" s="32">
        <v>20</v>
      </c>
      <c r="J403" s="38">
        <f t="shared" si="12"/>
        <v>20</v>
      </c>
      <c r="K403" s="39" t="str">
        <f t="shared" si="13"/>
        <v>OK</v>
      </c>
      <c r="L403" s="128"/>
      <c r="M403" s="128"/>
      <c r="N403" s="128"/>
      <c r="O403" s="128"/>
      <c r="P403" s="128"/>
      <c r="Q403" s="128"/>
      <c r="R403" s="128"/>
      <c r="S403" s="128"/>
      <c r="T403" s="128"/>
      <c r="U403" s="128"/>
      <c r="V403" s="128"/>
      <c r="W403" s="187"/>
      <c r="X403" s="187"/>
      <c r="Y403" s="187"/>
      <c r="Z403" s="187"/>
      <c r="AA403" s="187"/>
      <c r="AB403" s="187"/>
      <c r="AC403" s="46"/>
    </row>
    <row r="404" spans="1:29" ht="39.950000000000003" customHeight="1" x14ac:dyDescent="0.45">
      <c r="A404" s="155"/>
      <c r="B404" s="157"/>
      <c r="C404" s="66">
        <v>401</v>
      </c>
      <c r="D404" s="75" t="s">
        <v>274</v>
      </c>
      <c r="E404" s="115" t="s">
        <v>954</v>
      </c>
      <c r="F404" s="49" t="s">
        <v>35</v>
      </c>
      <c r="G404" s="49" t="s">
        <v>40</v>
      </c>
      <c r="H404" s="94">
        <v>2.87</v>
      </c>
      <c r="I404" s="32">
        <v>20</v>
      </c>
      <c r="J404" s="38">
        <f t="shared" si="12"/>
        <v>20</v>
      </c>
      <c r="K404" s="39" t="str">
        <f t="shared" si="13"/>
        <v>OK</v>
      </c>
      <c r="L404" s="128"/>
      <c r="M404" s="128"/>
      <c r="N404" s="128"/>
      <c r="O404" s="128"/>
      <c r="P404" s="128"/>
      <c r="Q404" s="128"/>
      <c r="R404" s="128"/>
      <c r="S404" s="128"/>
      <c r="T404" s="128"/>
      <c r="U404" s="128"/>
      <c r="V404" s="128"/>
      <c r="W404" s="187"/>
      <c r="X404" s="187"/>
      <c r="Y404" s="187"/>
      <c r="Z404" s="187"/>
      <c r="AA404" s="187"/>
      <c r="AB404" s="187"/>
      <c r="AC404" s="46"/>
    </row>
    <row r="405" spans="1:29" ht="39.950000000000003" customHeight="1" x14ac:dyDescent="0.45">
      <c r="A405" s="155"/>
      <c r="B405" s="157"/>
      <c r="C405" s="66">
        <v>402</v>
      </c>
      <c r="D405" s="75" t="s">
        <v>275</v>
      </c>
      <c r="E405" s="115" t="s">
        <v>954</v>
      </c>
      <c r="F405" s="49" t="s">
        <v>35</v>
      </c>
      <c r="G405" s="49" t="s">
        <v>40</v>
      </c>
      <c r="H405" s="94">
        <v>0.99</v>
      </c>
      <c r="I405" s="32">
        <v>20</v>
      </c>
      <c r="J405" s="38">
        <f t="shared" si="12"/>
        <v>20</v>
      </c>
      <c r="K405" s="39" t="str">
        <f t="shared" si="13"/>
        <v>OK</v>
      </c>
      <c r="L405" s="128"/>
      <c r="M405" s="128"/>
      <c r="N405" s="128"/>
      <c r="O405" s="128"/>
      <c r="P405" s="128"/>
      <c r="Q405" s="128"/>
      <c r="R405" s="128"/>
      <c r="S405" s="128"/>
      <c r="T405" s="128"/>
      <c r="U405" s="128"/>
      <c r="V405" s="128"/>
      <c r="W405" s="187"/>
      <c r="X405" s="187"/>
      <c r="Y405" s="187"/>
      <c r="Z405" s="187"/>
      <c r="AA405" s="187"/>
      <c r="AB405" s="187"/>
      <c r="AC405" s="46"/>
    </row>
    <row r="406" spans="1:29" ht="39.950000000000003" customHeight="1" x14ac:dyDescent="0.45">
      <c r="A406" s="155"/>
      <c r="B406" s="157"/>
      <c r="C406" s="66">
        <v>403</v>
      </c>
      <c r="D406" s="75" t="s">
        <v>276</v>
      </c>
      <c r="E406" s="115" t="s">
        <v>954</v>
      </c>
      <c r="F406" s="49" t="s">
        <v>35</v>
      </c>
      <c r="G406" s="49" t="s">
        <v>40</v>
      </c>
      <c r="H406" s="94">
        <v>1.04</v>
      </c>
      <c r="I406" s="32">
        <v>20</v>
      </c>
      <c r="J406" s="38">
        <f t="shared" si="12"/>
        <v>20</v>
      </c>
      <c r="K406" s="39" t="str">
        <f t="shared" si="13"/>
        <v>OK</v>
      </c>
      <c r="L406" s="128"/>
      <c r="M406" s="128"/>
      <c r="N406" s="128"/>
      <c r="O406" s="128"/>
      <c r="P406" s="128"/>
      <c r="Q406" s="128"/>
      <c r="R406" s="128"/>
      <c r="S406" s="128"/>
      <c r="T406" s="128"/>
      <c r="U406" s="128"/>
      <c r="V406" s="128"/>
      <c r="W406" s="187"/>
      <c r="X406" s="187"/>
      <c r="Y406" s="187"/>
      <c r="Z406" s="187"/>
      <c r="AA406" s="187"/>
      <c r="AB406" s="187"/>
      <c r="AC406" s="46"/>
    </row>
    <row r="407" spans="1:29" ht="39.950000000000003" customHeight="1" x14ac:dyDescent="0.45">
      <c r="A407" s="155"/>
      <c r="B407" s="157"/>
      <c r="C407" s="66">
        <v>404</v>
      </c>
      <c r="D407" s="75" t="s">
        <v>277</v>
      </c>
      <c r="E407" s="115" t="s">
        <v>955</v>
      </c>
      <c r="F407" s="49" t="s">
        <v>35</v>
      </c>
      <c r="G407" s="49" t="s">
        <v>40</v>
      </c>
      <c r="H407" s="94">
        <v>11.78</v>
      </c>
      <c r="I407" s="32">
        <v>15</v>
      </c>
      <c r="J407" s="38">
        <f t="shared" si="12"/>
        <v>15</v>
      </c>
      <c r="K407" s="39" t="str">
        <f t="shared" si="13"/>
        <v>OK</v>
      </c>
      <c r="L407" s="128"/>
      <c r="M407" s="128"/>
      <c r="N407" s="128"/>
      <c r="O407" s="128"/>
      <c r="P407" s="128"/>
      <c r="Q407" s="128"/>
      <c r="R407" s="128"/>
      <c r="S407" s="128"/>
      <c r="T407" s="128"/>
      <c r="U407" s="128"/>
      <c r="V407" s="128"/>
      <c r="W407" s="187"/>
      <c r="X407" s="187"/>
      <c r="Y407" s="187"/>
      <c r="Z407" s="187"/>
      <c r="AA407" s="187"/>
      <c r="AB407" s="187"/>
      <c r="AC407" s="46"/>
    </row>
    <row r="408" spans="1:29" ht="39.950000000000003" customHeight="1" x14ac:dyDescent="0.45">
      <c r="A408" s="155"/>
      <c r="B408" s="157"/>
      <c r="C408" s="66">
        <v>405</v>
      </c>
      <c r="D408" s="75" t="s">
        <v>278</v>
      </c>
      <c r="E408" s="115" t="s">
        <v>955</v>
      </c>
      <c r="F408" s="49" t="s">
        <v>35</v>
      </c>
      <c r="G408" s="49" t="s">
        <v>40</v>
      </c>
      <c r="H408" s="94">
        <v>15.09</v>
      </c>
      <c r="I408" s="32">
        <v>15</v>
      </c>
      <c r="J408" s="38">
        <f t="shared" si="12"/>
        <v>15</v>
      </c>
      <c r="K408" s="39" t="str">
        <f t="shared" si="13"/>
        <v>OK</v>
      </c>
      <c r="L408" s="128"/>
      <c r="M408" s="128"/>
      <c r="N408" s="128"/>
      <c r="O408" s="128"/>
      <c r="P408" s="128"/>
      <c r="Q408" s="128"/>
      <c r="R408" s="128"/>
      <c r="S408" s="128"/>
      <c r="T408" s="128"/>
      <c r="U408" s="128"/>
      <c r="V408" s="128"/>
      <c r="W408" s="187"/>
      <c r="X408" s="187"/>
      <c r="Y408" s="187"/>
      <c r="Z408" s="187"/>
      <c r="AA408" s="187"/>
      <c r="AB408" s="187"/>
      <c r="AC408" s="46"/>
    </row>
    <row r="409" spans="1:29" ht="39.950000000000003" customHeight="1" x14ac:dyDescent="0.45">
      <c r="A409" s="155"/>
      <c r="B409" s="157"/>
      <c r="C409" s="66">
        <v>406</v>
      </c>
      <c r="D409" s="75" t="s">
        <v>279</v>
      </c>
      <c r="E409" s="115" t="s">
        <v>955</v>
      </c>
      <c r="F409" s="49" t="s">
        <v>35</v>
      </c>
      <c r="G409" s="49" t="s">
        <v>40</v>
      </c>
      <c r="H409" s="94">
        <v>15.44</v>
      </c>
      <c r="I409" s="32">
        <v>15</v>
      </c>
      <c r="J409" s="38">
        <f t="shared" si="12"/>
        <v>15</v>
      </c>
      <c r="K409" s="39" t="str">
        <f t="shared" si="13"/>
        <v>OK</v>
      </c>
      <c r="L409" s="128"/>
      <c r="M409" s="128"/>
      <c r="N409" s="128"/>
      <c r="O409" s="128"/>
      <c r="P409" s="128"/>
      <c r="Q409" s="128"/>
      <c r="R409" s="128"/>
      <c r="S409" s="128"/>
      <c r="T409" s="128"/>
      <c r="U409" s="128"/>
      <c r="V409" s="128"/>
      <c r="W409" s="187"/>
      <c r="X409" s="187"/>
      <c r="Y409" s="187"/>
      <c r="Z409" s="187"/>
      <c r="AA409" s="187"/>
      <c r="AB409" s="187"/>
      <c r="AC409" s="46"/>
    </row>
    <row r="410" spans="1:29" ht="39.950000000000003" customHeight="1" x14ac:dyDescent="0.45">
      <c r="A410" s="155"/>
      <c r="B410" s="157"/>
      <c r="C410" s="66">
        <v>407</v>
      </c>
      <c r="D410" s="75" t="s">
        <v>280</v>
      </c>
      <c r="E410" s="115" t="s">
        <v>947</v>
      </c>
      <c r="F410" s="49" t="s">
        <v>35</v>
      </c>
      <c r="G410" s="49" t="s">
        <v>40</v>
      </c>
      <c r="H410" s="94">
        <v>2.29</v>
      </c>
      <c r="I410" s="32">
        <v>30</v>
      </c>
      <c r="J410" s="38">
        <f t="shared" si="12"/>
        <v>30</v>
      </c>
      <c r="K410" s="39" t="str">
        <f t="shared" si="13"/>
        <v>OK</v>
      </c>
      <c r="L410" s="128"/>
      <c r="M410" s="128"/>
      <c r="N410" s="128"/>
      <c r="O410" s="128"/>
      <c r="P410" s="128"/>
      <c r="Q410" s="128"/>
      <c r="R410" s="128"/>
      <c r="S410" s="128"/>
      <c r="T410" s="128"/>
      <c r="U410" s="128"/>
      <c r="V410" s="128"/>
      <c r="W410" s="187"/>
      <c r="X410" s="187"/>
      <c r="Y410" s="187"/>
      <c r="Z410" s="187"/>
      <c r="AA410" s="187"/>
      <c r="AB410" s="187"/>
      <c r="AC410" s="46"/>
    </row>
    <row r="411" spans="1:29" ht="39.950000000000003" customHeight="1" x14ac:dyDescent="0.45">
      <c r="A411" s="155"/>
      <c r="B411" s="157"/>
      <c r="C411" s="66">
        <v>408</v>
      </c>
      <c r="D411" s="75" t="s">
        <v>281</v>
      </c>
      <c r="E411" s="115" t="s">
        <v>947</v>
      </c>
      <c r="F411" s="49" t="s">
        <v>35</v>
      </c>
      <c r="G411" s="49" t="s">
        <v>40</v>
      </c>
      <c r="H411" s="94">
        <v>2.88</v>
      </c>
      <c r="I411" s="32">
        <v>30</v>
      </c>
      <c r="J411" s="38">
        <f t="shared" si="12"/>
        <v>30</v>
      </c>
      <c r="K411" s="39" t="str">
        <f t="shared" si="13"/>
        <v>OK</v>
      </c>
      <c r="L411" s="128"/>
      <c r="M411" s="128"/>
      <c r="N411" s="128"/>
      <c r="O411" s="128"/>
      <c r="P411" s="128"/>
      <c r="Q411" s="128"/>
      <c r="R411" s="128"/>
      <c r="S411" s="128"/>
      <c r="T411" s="128"/>
      <c r="U411" s="128"/>
      <c r="V411" s="128"/>
      <c r="W411" s="187"/>
      <c r="X411" s="187"/>
      <c r="Y411" s="187"/>
      <c r="Z411" s="187"/>
      <c r="AA411" s="187"/>
      <c r="AB411" s="187"/>
      <c r="AC411" s="46"/>
    </row>
    <row r="412" spans="1:29" ht="39.950000000000003" customHeight="1" x14ac:dyDescent="0.45">
      <c r="A412" s="155"/>
      <c r="B412" s="157"/>
      <c r="C412" s="66">
        <v>409</v>
      </c>
      <c r="D412" s="75" t="s">
        <v>282</v>
      </c>
      <c r="E412" s="115" t="s">
        <v>956</v>
      </c>
      <c r="F412" s="49" t="s">
        <v>35</v>
      </c>
      <c r="G412" s="49" t="s">
        <v>40</v>
      </c>
      <c r="H412" s="94">
        <v>2.09</v>
      </c>
      <c r="I412" s="32">
        <v>30</v>
      </c>
      <c r="J412" s="38">
        <f t="shared" si="12"/>
        <v>30</v>
      </c>
      <c r="K412" s="39" t="str">
        <f t="shared" si="13"/>
        <v>OK</v>
      </c>
      <c r="L412" s="128"/>
      <c r="M412" s="128"/>
      <c r="N412" s="128"/>
      <c r="O412" s="128"/>
      <c r="P412" s="128"/>
      <c r="Q412" s="128"/>
      <c r="R412" s="128"/>
      <c r="S412" s="128"/>
      <c r="T412" s="128"/>
      <c r="U412" s="128"/>
      <c r="V412" s="128"/>
      <c r="W412" s="187"/>
      <c r="X412" s="187"/>
      <c r="Y412" s="187"/>
      <c r="Z412" s="187"/>
      <c r="AA412" s="187"/>
      <c r="AB412" s="187"/>
      <c r="AC412" s="46"/>
    </row>
    <row r="413" spans="1:29" ht="39.950000000000003" customHeight="1" x14ac:dyDescent="0.45">
      <c r="A413" s="155"/>
      <c r="B413" s="157"/>
      <c r="C413" s="66">
        <v>410</v>
      </c>
      <c r="D413" s="75" t="s">
        <v>283</v>
      </c>
      <c r="E413" s="115" t="s">
        <v>956</v>
      </c>
      <c r="F413" s="49" t="s">
        <v>35</v>
      </c>
      <c r="G413" s="49" t="s">
        <v>40</v>
      </c>
      <c r="H413" s="94">
        <v>1.55</v>
      </c>
      <c r="I413" s="32">
        <v>30</v>
      </c>
      <c r="J413" s="38">
        <f t="shared" si="12"/>
        <v>30</v>
      </c>
      <c r="K413" s="39" t="str">
        <f t="shared" si="13"/>
        <v>OK</v>
      </c>
      <c r="L413" s="128"/>
      <c r="M413" s="128"/>
      <c r="N413" s="128"/>
      <c r="O413" s="128"/>
      <c r="P413" s="128"/>
      <c r="Q413" s="128"/>
      <c r="R413" s="128"/>
      <c r="S413" s="128"/>
      <c r="T413" s="128"/>
      <c r="U413" s="128"/>
      <c r="V413" s="128"/>
      <c r="W413" s="187"/>
      <c r="X413" s="187"/>
      <c r="Y413" s="187"/>
      <c r="Z413" s="187"/>
      <c r="AA413" s="187"/>
      <c r="AB413" s="187"/>
      <c r="AC413" s="46"/>
    </row>
    <row r="414" spans="1:29" ht="39.950000000000003" customHeight="1" x14ac:dyDescent="0.45">
      <c r="A414" s="155"/>
      <c r="B414" s="157"/>
      <c r="C414" s="66">
        <v>411</v>
      </c>
      <c r="D414" s="75" t="s">
        <v>284</v>
      </c>
      <c r="E414" s="115" t="s">
        <v>956</v>
      </c>
      <c r="F414" s="49" t="s">
        <v>35</v>
      </c>
      <c r="G414" s="49" t="s">
        <v>40</v>
      </c>
      <c r="H414" s="94">
        <v>2.2200000000000002</v>
      </c>
      <c r="I414" s="32">
        <v>30</v>
      </c>
      <c r="J414" s="38">
        <f t="shared" si="12"/>
        <v>30</v>
      </c>
      <c r="K414" s="39" t="str">
        <f t="shared" si="13"/>
        <v>OK</v>
      </c>
      <c r="L414" s="128"/>
      <c r="M414" s="128"/>
      <c r="N414" s="128"/>
      <c r="O414" s="128"/>
      <c r="P414" s="128"/>
      <c r="Q414" s="128"/>
      <c r="R414" s="128"/>
      <c r="S414" s="128"/>
      <c r="T414" s="128"/>
      <c r="U414" s="128"/>
      <c r="V414" s="128"/>
      <c r="W414" s="187"/>
      <c r="X414" s="187"/>
      <c r="Y414" s="187"/>
      <c r="Z414" s="187"/>
      <c r="AA414" s="187"/>
      <c r="AB414" s="187"/>
      <c r="AC414" s="46"/>
    </row>
    <row r="415" spans="1:29" ht="39.950000000000003" customHeight="1" x14ac:dyDescent="0.45">
      <c r="A415" s="155"/>
      <c r="B415" s="157"/>
      <c r="C415" s="66">
        <v>412</v>
      </c>
      <c r="D415" s="75" t="s">
        <v>285</v>
      </c>
      <c r="E415" s="115" t="s">
        <v>956</v>
      </c>
      <c r="F415" s="49" t="s">
        <v>35</v>
      </c>
      <c r="G415" s="49" t="s">
        <v>40</v>
      </c>
      <c r="H415" s="94">
        <v>3.2</v>
      </c>
      <c r="I415" s="32">
        <v>15</v>
      </c>
      <c r="J415" s="38">
        <f t="shared" si="12"/>
        <v>15</v>
      </c>
      <c r="K415" s="39" t="str">
        <f t="shared" si="13"/>
        <v>OK</v>
      </c>
      <c r="L415" s="128"/>
      <c r="M415" s="128"/>
      <c r="N415" s="128"/>
      <c r="O415" s="128"/>
      <c r="P415" s="128"/>
      <c r="Q415" s="128"/>
      <c r="R415" s="128"/>
      <c r="S415" s="128"/>
      <c r="T415" s="128"/>
      <c r="U415" s="128"/>
      <c r="V415" s="128"/>
      <c r="W415" s="187"/>
      <c r="X415" s="187"/>
      <c r="Y415" s="187"/>
      <c r="Z415" s="187"/>
      <c r="AA415" s="187"/>
      <c r="AB415" s="187"/>
      <c r="AC415" s="46"/>
    </row>
    <row r="416" spans="1:29" ht="39.950000000000003" customHeight="1" x14ac:dyDescent="0.45">
      <c r="A416" s="155"/>
      <c r="B416" s="157"/>
      <c r="C416" s="66">
        <v>413</v>
      </c>
      <c r="D416" s="75" t="s">
        <v>286</v>
      </c>
      <c r="E416" s="115" t="s">
        <v>956</v>
      </c>
      <c r="F416" s="49" t="s">
        <v>35</v>
      </c>
      <c r="G416" s="49" t="s">
        <v>40</v>
      </c>
      <c r="H416" s="94">
        <v>3.27</v>
      </c>
      <c r="I416" s="32">
        <v>35</v>
      </c>
      <c r="J416" s="38">
        <f t="shared" si="12"/>
        <v>35</v>
      </c>
      <c r="K416" s="39" t="str">
        <f t="shared" si="13"/>
        <v>OK</v>
      </c>
      <c r="L416" s="128"/>
      <c r="M416" s="128"/>
      <c r="N416" s="128"/>
      <c r="O416" s="128"/>
      <c r="P416" s="128"/>
      <c r="Q416" s="128"/>
      <c r="R416" s="128"/>
      <c r="S416" s="128"/>
      <c r="T416" s="128"/>
      <c r="U416" s="128"/>
      <c r="V416" s="128"/>
      <c r="W416" s="187"/>
      <c r="X416" s="187"/>
      <c r="Y416" s="187"/>
      <c r="Z416" s="187"/>
      <c r="AA416" s="187"/>
      <c r="AB416" s="187"/>
      <c r="AC416" s="46"/>
    </row>
    <row r="417" spans="1:29" ht="39.950000000000003" customHeight="1" x14ac:dyDescent="0.45">
      <c r="A417" s="155"/>
      <c r="B417" s="157"/>
      <c r="C417" s="66">
        <v>414</v>
      </c>
      <c r="D417" s="75" t="s">
        <v>287</v>
      </c>
      <c r="E417" s="115" t="s">
        <v>956</v>
      </c>
      <c r="F417" s="49" t="s">
        <v>35</v>
      </c>
      <c r="G417" s="49" t="s">
        <v>40</v>
      </c>
      <c r="H417" s="94">
        <v>3.38</v>
      </c>
      <c r="I417" s="32">
        <v>25</v>
      </c>
      <c r="J417" s="38">
        <f t="shared" si="12"/>
        <v>25</v>
      </c>
      <c r="K417" s="39" t="str">
        <f t="shared" si="13"/>
        <v>OK</v>
      </c>
      <c r="L417" s="128"/>
      <c r="M417" s="128"/>
      <c r="N417" s="128"/>
      <c r="O417" s="128"/>
      <c r="P417" s="128"/>
      <c r="Q417" s="128"/>
      <c r="R417" s="128"/>
      <c r="S417" s="128"/>
      <c r="T417" s="128"/>
      <c r="U417" s="128"/>
      <c r="V417" s="128"/>
      <c r="W417" s="187"/>
      <c r="X417" s="187"/>
      <c r="Y417" s="187"/>
      <c r="Z417" s="187"/>
      <c r="AA417" s="187"/>
      <c r="AB417" s="187"/>
      <c r="AC417" s="46"/>
    </row>
    <row r="418" spans="1:29" ht="39.950000000000003" customHeight="1" x14ac:dyDescent="0.45">
      <c r="A418" s="155"/>
      <c r="B418" s="157"/>
      <c r="C418" s="66">
        <v>415</v>
      </c>
      <c r="D418" s="75" t="s">
        <v>288</v>
      </c>
      <c r="E418" s="115" t="s">
        <v>956</v>
      </c>
      <c r="F418" s="49" t="s">
        <v>35</v>
      </c>
      <c r="G418" s="49" t="s">
        <v>40</v>
      </c>
      <c r="H418" s="94">
        <v>0.98</v>
      </c>
      <c r="I418" s="32">
        <v>60</v>
      </c>
      <c r="J418" s="38">
        <f t="shared" si="12"/>
        <v>60</v>
      </c>
      <c r="K418" s="39" t="str">
        <f t="shared" si="13"/>
        <v>OK</v>
      </c>
      <c r="L418" s="128"/>
      <c r="M418" s="128"/>
      <c r="N418" s="128"/>
      <c r="O418" s="128"/>
      <c r="P418" s="128"/>
      <c r="Q418" s="128"/>
      <c r="R418" s="128"/>
      <c r="S418" s="128"/>
      <c r="T418" s="128"/>
      <c r="U418" s="128"/>
      <c r="V418" s="128"/>
      <c r="W418" s="187"/>
      <c r="X418" s="187"/>
      <c r="Y418" s="187"/>
      <c r="Z418" s="187"/>
      <c r="AA418" s="187"/>
      <c r="AB418" s="187"/>
      <c r="AC418" s="46"/>
    </row>
    <row r="419" spans="1:29" ht="39.950000000000003" customHeight="1" x14ac:dyDescent="0.45">
      <c r="A419" s="155"/>
      <c r="B419" s="157"/>
      <c r="C419" s="66">
        <v>416</v>
      </c>
      <c r="D419" s="75" t="s">
        <v>289</v>
      </c>
      <c r="E419" s="115" t="s">
        <v>956</v>
      </c>
      <c r="F419" s="49" t="s">
        <v>35</v>
      </c>
      <c r="G419" s="49" t="s">
        <v>40</v>
      </c>
      <c r="H419" s="94">
        <v>3.55</v>
      </c>
      <c r="I419" s="32">
        <v>20</v>
      </c>
      <c r="J419" s="38">
        <f t="shared" si="12"/>
        <v>20</v>
      </c>
      <c r="K419" s="39" t="str">
        <f t="shared" si="13"/>
        <v>OK</v>
      </c>
      <c r="L419" s="128"/>
      <c r="M419" s="128"/>
      <c r="N419" s="128"/>
      <c r="O419" s="128"/>
      <c r="P419" s="128"/>
      <c r="Q419" s="128"/>
      <c r="R419" s="128"/>
      <c r="S419" s="128"/>
      <c r="T419" s="128"/>
      <c r="U419" s="128"/>
      <c r="V419" s="128"/>
      <c r="W419" s="187"/>
      <c r="X419" s="187"/>
      <c r="Y419" s="187"/>
      <c r="Z419" s="187"/>
      <c r="AA419" s="187"/>
      <c r="AB419" s="187"/>
      <c r="AC419" s="46"/>
    </row>
    <row r="420" spans="1:29" ht="39.950000000000003" customHeight="1" x14ac:dyDescent="0.45">
      <c r="A420" s="155"/>
      <c r="B420" s="157"/>
      <c r="C420" s="66">
        <v>417</v>
      </c>
      <c r="D420" s="75" t="s">
        <v>290</v>
      </c>
      <c r="E420" s="115" t="s">
        <v>956</v>
      </c>
      <c r="F420" s="49" t="s">
        <v>35</v>
      </c>
      <c r="G420" s="49" t="s">
        <v>40</v>
      </c>
      <c r="H420" s="94">
        <v>1.68</v>
      </c>
      <c r="I420" s="32">
        <v>5</v>
      </c>
      <c r="J420" s="38">
        <f t="shared" si="12"/>
        <v>5</v>
      </c>
      <c r="K420" s="39" t="str">
        <f t="shared" si="13"/>
        <v>OK</v>
      </c>
      <c r="L420" s="128"/>
      <c r="M420" s="128"/>
      <c r="N420" s="128"/>
      <c r="O420" s="128"/>
      <c r="P420" s="128"/>
      <c r="Q420" s="128"/>
      <c r="R420" s="128"/>
      <c r="S420" s="128"/>
      <c r="T420" s="128"/>
      <c r="U420" s="128"/>
      <c r="V420" s="128"/>
      <c r="W420" s="187"/>
      <c r="X420" s="187"/>
      <c r="Y420" s="187"/>
      <c r="Z420" s="187"/>
      <c r="AA420" s="187"/>
      <c r="AB420" s="187"/>
      <c r="AC420" s="46"/>
    </row>
    <row r="421" spans="1:29" ht="39.950000000000003" customHeight="1" x14ac:dyDescent="0.45">
      <c r="A421" s="155"/>
      <c r="B421" s="157"/>
      <c r="C421" s="66">
        <v>418</v>
      </c>
      <c r="D421" s="75" t="s">
        <v>291</v>
      </c>
      <c r="E421" s="115" t="s">
        <v>956</v>
      </c>
      <c r="F421" s="49" t="s">
        <v>35</v>
      </c>
      <c r="G421" s="49" t="s">
        <v>40</v>
      </c>
      <c r="H421" s="94">
        <v>1.79</v>
      </c>
      <c r="I421" s="32">
        <v>20</v>
      </c>
      <c r="J421" s="38">
        <f t="shared" si="12"/>
        <v>20</v>
      </c>
      <c r="K421" s="39" t="str">
        <f t="shared" si="13"/>
        <v>OK</v>
      </c>
      <c r="L421" s="128"/>
      <c r="M421" s="128"/>
      <c r="N421" s="128"/>
      <c r="O421" s="128"/>
      <c r="P421" s="128"/>
      <c r="Q421" s="128"/>
      <c r="R421" s="128"/>
      <c r="S421" s="128"/>
      <c r="T421" s="128"/>
      <c r="U421" s="128"/>
      <c r="V421" s="128"/>
      <c r="W421" s="187"/>
      <c r="X421" s="187"/>
      <c r="Y421" s="187"/>
      <c r="Z421" s="187"/>
      <c r="AA421" s="187"/>
      <c r="AB421" s="187"/>
      <c r="AC421" s="46"/>
    </row>
    <row r="422" spans="1:29" ht="39.950000000000003" customHeight="1" x14ac:dyDescent="0.45">
      <c r="A422" s="155"/>
      <c r="B422" s="157"/>
      <c r="C422" s="66">
        <v>419</v>
      </c>
      <c r="D422" s="75" t="s">
        <v>292</v>
      </c>
      <c r="E422" s="115" t="s">
        <v>956</v>
      </c>
      <c r="F422" s="49" t="s">
        <v>35</v>
      </c>
      <c r="G422" s="49" t="s">
        <v>40</v>
      </c>
      <c r="H422" s="94">
        <v>3.19</v>
      </c>
      <c r="I422" s="32"/>
      <c r="J422" s="38">
        <f t="shared" si="12"/>
        <v>0</v>
      </c>
      <c r="K422" s="39" t="str">
        <f t="shared" si="13"/>
        <v>OK</v>
      </c>
      <c r="L422" s="128"/>
      <c r="M422" s="128"/>
      <c r="N422" s="128"/>
      <c r="O422" s="128"/>
      <c r="P422" s="128"/>
      <c r="Q422" s="128"/>
      <c r="R422" s="128"/>
      <c r="S422" s="128"/>
      <c r="T422" s="128"/>
      <c r="U422" s="128"/>
      <c r="V422" s="128"/>
      <c r="W422" s="187"/>
      <c r="X422" s="187"/>
      <c r="Y422" s="187"/>
      <c r="Z422" s="187"/>
      <c r="AA422" s="187"/>
      <c r="AB422" s="187"/>
      <c r="AC422" s="46"/>
    </row>
    <row r="423" spans="1:29" ht="39.950000000000003" customHeight="1" x14ac:dyDescent="0.45">
      <c r="A423" s="155"/>
      <c r="B423" s="157"/>
      <c r="C423" s="66">
        <v>420</v>
      </c>
      <c r="D423" s="75" t="s">
        <v>293</v>
      </c>
      <c r="E423" s="115" t="s">
        <v>956</v>
      </c>
      <c r="F423" s="49" t="s">
        <v>35</v>
      </c>
      <c r="G423" s="49" t="s">
        <v>40</v>
      </c>
      <c r="H423" s="94">
        <v>6.61</v>
      </c>
      <c r="I423" s="32">
        <v>20</v>
      </c>
      <c r="J423" s="38">
        <f t="shared" si="12"/>
        <v>20</v>
      </c>
      <c r="K423" s="39" t="str">
        <f t="shared" si="13"/>
        <v>OK</v>
      </c>
      <c r="L423" s="128"/>
      <c r="M423" s="128"/>
      <c r="N423" s="128"/>
      <c r="O423" s="128"/>
      <c r="P423" s="128"/>
      <c r="Q423" s="128"/>
      <c r="R423" s="128"/>
      <c r="S423" s="128"/>
      <c r="T423" s="128"/>
      <c r="U423" s="128"/>
      <c r="V423" s="128"/>
      <c r="W423" s="187"/>
      <c r="X423" s="187"/>
      <c r="Y423" s="187"/>
      <c r="Z423" s="187"/>
      <c r="AA423" s="187"/>
      <c r="AB423" s="187"/>
      <c r="AC423" s="46"/>
    </row>
    <row r="424" spans="1:29" ht="39.950000000000003" customHeight="1" x14ac:dyDescent="0.45">
      <c r="A424" s="155"/>
      <c r="B424" s="157"/>
      <c r="C424" s="66">
        <v>421</v>
      </c>
      <c r="D424" s="75" t="s">
        <v>294</v>
      </c>
      <c r="E424" s="115" t="s">
        <v>956</v>
      </c>
      <c r="F424" s="49" t="s">
        <v>35</v>
      </c>
      <c r="G424" s="49" t="s">
        <v>40</v>
      </c>
      <c r="H424" s="94">
        <v>7.02</v>
      </c>
      <c r="I424" s="32">
        <v>40</v>
      </c>
      <c r="J424" s="38">
        <f t="shared" si="12"/>
        <v>40</v>
      </c>
      <c r="K424" s="39" t="str">
        <f t="shared" si="13"/>
        <v>OK</v>
      </c>
      <c r="L424" s="128"/>
      <c r="M424" s="128"/>
      <c r="N424" s="128"/>
      <c r="O424" s="128"/>
      <c r="P424" s="128"/>
      <c r="Q424" s="128"/>
      <c r="R424" s="128"/>
      <c r="S424" s="128"/>
      <c r="T424" s="128"/>
      <c r="U424" s="128"/>
      <c r="V424" s="128"/>
      <c r="W424" s="187"/>
      <c r="X424" s="187"/>
      <c r="Y424" s="187"/>
      <c r="Z424" s="187"/>
      <c r="AA424" s="187"/>
      <c r="AB424" s="187"/>
      <c r="AC424" s="46"/>
    </row>
    <row r="425" spans="1:29" ht="39.950000000000003" customHeight="1" x14ac:dyDescent="0.45">
      <c r="A425" s="155"/>
      <c r="B425" s="157"/>
      <c r="C425" s="66">
        <v>422</v>
      </c>
      <c r="D425" s="75" t="s">
        <v>295</v>
      </c>
      <c r="E425" s="115" t="s">
        <v>956</v>
      </c>
      <c r="F425" s="49" t="s">
        <v>35</v>
      </c>
      <c r="G425" s="49" t="s">
        <v>40</v>
      </c>
      <c r="H425" s="94">
        <v>1.43</v>
      </c>
      <c r="I425" s="32">
        <v>20</v>
      </c>
      <c r="J425" s="38">
        <f t="shared" si="12"/>
        <v>20</v>
      </c>
      <c r="K425" s="39" t="str">
        <f t="shared" si="13"/>
        <v>OK</v>
      </c>
      <c r="L425" s="128"/>
      <c r="M425" s="128"/>
      <c r="N425" s="128"/>
      <c r="O425" s="128"/>
      <c r="P425" s="128"/>
      <c r="Q425" s="128"/>
      <c r="R425" s="128"/>
      <c r="S425" s="128"/>
      <c r="T425" s="128"/>
      <c r="U425" s="128"/>
      <c r="V425" s="128"/>
      <c r="W425" s="187"/>
      <c r="X425" s="187"/>
      <c r="Y425" s="187"/>
      <c r="Z425" s="187"/>
      <c r="AA425" s="187"/>
      <c r="AB425" s="187"/>
      <c r="AC425" s="46"/>
    </row>
    <row r="426" spans="1:29" ht="39.950000000000003" customHeight="1" x14ac:dyDescent="0.45">
      <c r="A426" s="155"/>
      <c r="B426" s="157"/>
      <c r="C426" s="66">
        <v>423</v>
      </c>
      <c r="D426" s="75" t="s">
        <v>296</v>
      </c>
      <c r="E426" s="115" t="s">
        <v>956</v>
      </c>
      <c r="F426" s="49" t="s">
        <v>35</v>
      </c>
      <c r="G426" s="49" t="s">
        <v>40</v>
      </c>
      <c r="H426" s="94">
        <v>2.71</v>
      </c>
      <c r="I426" s="32">
        <v>30</v>
      </c>
      <c r="J426" s="38">
        <f t="shared" si="12"/>
        <v>30</v>
      </c>
      <c r="K426" s="39" t="str">
        <f t="shared" si="13"/>
        <v>OK</v>
      </c>
      <c r="L426" s="128"/>
      <c r="M426" s="128"/>
      <c r="N426" s="128"/>
      <c r="O426" s="128"/>
      <c r="P426" s="128"/>
      <c r="Q426" s="128"/>
      <c r="R426" s="128"/>
      <c r="S426" s="128"/>
      <c r="T426" s="128"/>
      <c r="U426" s="128"/>
      <c r="V426" s="128"/>
      <c r="W426" s="187"/>
      <c r="X426" s="187"/>
      <c r="Y426" s="187"/>
      <c r="Z426" s="187"/>
      <c r="AA426" s="187"/>
      <c r="AB426" s="187"/>
      <c r="AC426" s="46"/>
    </row>
    <row r="427" spans="1:29" ht="39.950000000000003" customHeight="1" x14ac:dyDescent="0.45">
      <c r="A427" s="155"/>
      <c r="B427" s="157"/>
      <c r="C427" s="66">
        <v>424</v>
      </c>
      <c r="D427" s="75" t="s">
        <v>297</v>
      </c>
      <c r="E427" s="115" t="s">
        <v>956</v>
      </c>
      <c r="F427" s="49" t="s">
        <v>35</v>
      </c>
      <c r="G427" s="49" t="s">
        <v>40</v>
      </c>
      <c r="H427" s="94">
        <v>5.47</v>
      </c>
      <c r="I427" s="32">
        <v>10</v>
      </c>
      <c r="J427" s="38">
        <f t="shared" si="12"/>
        <v>10</v>
      </c>
      <c r="K427" s="39" t="str">
        <f t="shared" si="13"/>
        <v>OK</v>
      </c>
      <c r="L427" s="128"/>
      <c r="M427" s="128"/>
      <c r="N427" s="128"/>
      <c r="O427" s="128"/>
      <c r="P427" s="128"/>
      <c r="Q427" s="128"/>
      <c r="R427" s="128"/>
      <c r="S427" s="128"/>
      <c r="T427" s="128"/>
      <c r="U427" s="128"/>
      <c r="V427" s="128"/>
      <c r="W427" s="187"/>
      <c r="X427" s="187"/>
      <c r="Y427" s="187"/>
      <c r="Z427" s="187"/>
      <c r="AA427" s="187"/>
      <c r="AB427" s="187"/>
      <c r="AC427" s="46"/>
    </row>
    <row r="428" spans="1:29" ht="39.950000000000003" customHeight="1" x14ac:dyDescent="0.45">
      <c r="A428" s="155"/>
      <c r="B428" s="157"/>
      <c r="C428" s="66">
        <v>425</v>
      </c>
      <c r="D428" s="75" t="s">
        <v>298</v>
      </c>
      <c r="E428" s="115" t="s">
        <v>956</v>
      </c>
      <c r="F428" s="49" t="s">
        <v>35</v>
      </c>
      <c r="G428" s="49" t="s">
        <v>40</v>
      </c>
      <c r="H428" s="94">
        <v>5.19</v>
      </c>
      <c r="I428" s="32">
        <v>10</v>
      </c>
      <c r="J428" s="38">
        <f t="shared" si="12"/>
        <v>10</v>
      </c>
      <c r="K428" s="39" t="str">
        <f t="shared" si="13"/>
        <v>OK</v>
      </c>
      <c r="L428" s="128"/>
      <c r="M428" s="128"/>
      <c r="N428" s="128"/>
      <c r="O428" s="128"/>
      <c r="P428" s="128"/>
      <c r="Q428" s="128"/>
      <c r="R428" s="128"/>
      <c r="S428" s="128"/>
      <c r="T428" s="128"/>
      <c r="U428" s="128"/>
      <c r="V428" s="128"/>
      <c r="W428" s="187"/>
      <c r="X428" s="187"/>
      <c r="Y428" s="187"/>
      <c r="Z428" s="187"/>
      <c r="AA428" s="187"/>
      <c r="AB428" s="187"/>
      <c r="AC428" s="46"/>
    </row>
    <row r="429" spans="1:29" ht="39.950000000000003" customHeight="1" x14ac:dyDescent="0.45">
      <c r="A429" s="155"/>
      <c r="B429" s="157"/>
      <c r="C429" s="66">
        <v>426</v>
      </c>
      <c r="D429" s="75" t="s">
        <v>299</v>
      </c>
      <c r="E429" s="115" t="s">
        <v>956</v>
      </c>
      <c r="F429" s="49" t="s">
        <v>35</v>
      </c>
      <c r="G429" s="49" t="s">
        <v>40</v>
      </c>
      <c r="H429" s="94">
        <v>3.45</v>
      </c>
      <c r="I429" s="32"/>
      <c r="J429" s="38">
        <f t="shared" si="12"/>
        <v>0</v>
      </c>
      <c r="K429" s="39" t="str">
        <f t="shared" si="13"/>
        <v>OK</v>
      </c>
      <c r="L429" s="128"/>
      <c r="M429" s="128"/>
      <c r="N429" s="128"/>
      <c r="O429" s="128"/>
      <c r="P429" s="128"/>
      <c r="Q429" s="128"/>
      <c r="R429" s="128"/>
      <c r="S429" s="128"/>
      <c r="T429" s="128"/>
      <c r="U429" s="128"/>
      <c r="V429" s="128"/>
      <c r="W429" s="187"/>
      <c r="X429" s="187"/>
      <c r="Y429" s="187"/>
      <c r="Z429" s="187"/>
      <c r="AA429" s="187"/>
      <c r="AB429" s="187"/>
      <c r="AC429" s="46"/>
    </row>
    <row r="430" spans="1:29" ht="39.950000000000003" customHeight="1" x14ac:dyDescent="0.45">
      <c r="A430" s="155"/>
      <c r="B430" s="157"/>
      <c r="C430" s="66">
        <v>427</v>
      </c>
      <c r="D430" s="75" t="s">
        <v>300</v>
      </c>
      <c r="E430" s="115" t="s">
        <v>956</v>
      </c>
      <c r="F430" s="49" t="s">
        <v>35</v>
      </c>
      <c r="G430" s="49" t="s">
        <v>40</v>
      </c>
      <c r="H430" s="94">
        <v>1.63</v>
      </c>
      <c r="I430" s="32"/>
      <c r="J430" s="38">
        <f t="shared" si="12"/>
        <v>0</v>
      </c>
      <c r="K430" s="39" t="str">
        <f t="shared" si="13"/>
        <v>OK</v>
      </c>
      <c r="L430" s="128"/>
      <c r="M430" s="128"/>
      <c r="N430" s="128"/>
      <c r="O430" s="128"/>
      <c r="P430" s="128"/>
      <c r="Q430" s="128"/>
      <c r="R430" s="128"/>
      <c r="S430" s="128"/>
      <c r="T430" s="128"/>
      <c r="U430" s="128"/>
      <c r="V430" s="128"/>
      <c r="W430" s="187"/>
      <c r="X430" s="187"/>
      <c r="Y430" s="187"/>
      <c r="Z430" s="187"/>
      <c r="AA430" s="187"/>
      <c r="AB430" s="187"/>
      <c r="AC430" s="46"/>
    </row>
    <row r="431" spans="1:29" ht="39.950000000000003" customHeight="1" x14ac:dyDescent="0.45">
      <c r="A431" s="155"/>
      <c r="B431" s="157"/>
      <c r="C431" s="66">
        <v>428</v>
      </c>
      <c r="D431" s="75" t="s">
        <v>301</v>
      </c>
      <c r="E431" s="115" t="s">
        <v>956</v>
      </c>
      <c r="F431" s="49" t="s">
        <v>35</v>
      </c>
      <c r="G431" s="49" t="s">
        <v>40</v>
      </c>
      <c r="H431" s="94">
        <v>2.69</v>
      </c>
      <c r="I431" s="32"/>
      <c r="J431" s="38">
        <f t="shared" si="12"/>
        <v>0</v>
      </c>
      <c r="K431" s="39" t="str">
        <f t="shared" si="13"/>
        <v>OK</v>
      </c>
      <c r="L431" s="128"/>
      <c r="M431" s="128"/>
      <c r="N431" s="128"/>
      <c r="O431" s="128"/>
      <c r="P431" s="128"/>
      <c r="Q431" s="128"/>
      <c r="R431" s="128"/>
      <c r="S431" s="128"/>
      <c r="T431" s="128"/>
      <c r="U431" s="128"/>
      <c r="V431" s="128"/>
      <c r="W431" s="187"/>
      <c r="X431" s="187"/>
      <c r="Y431" s="187"/>
      <c r="Z431" s="187"/>
      <c r="AA431" s="187"/>
      <c r="AB431" s="187"/>
      <c r="AC431" s="46"/>
    </row>
    <row r="432" spans="1:29" ht="39.950000000000003" customHeight="1" x14ac:dyDescent="0.45">
      <c r="A432" s="155"/>
      <c r="B432" s="157"/>
      <c r="C432" s="66">
        <v>429</v>
      </c>
      <c r="D432" s="75" t="s">
        <v>302</v>
      </c>
      <c r="E432" s="115" t="s">
        <v>956</v>
      </c>
      <c r="F432" s="49" t="s">
        <v>35</v>
      </c>
      <c r="G432" s="49" t="s">
        <v>40</v>
      </c>
      <c r="H432" s="94">
        <v>1.75</v>
      </c>
      <c r="I432" s="32"/>
      <c r="J432" s="38">
        <f t="shared" si="12"/>
        <v>0</v>
      </c>
      <c r="K432" s="39" t="str">
        <f t="shared" si="13"/>
        <v>OK</v>
      </c>
      <c r="L432" s="128"/>
      <c r="M432" s="128"/>
      <c r="N432" s="128"/>
      <c r="O432" s="128"/>
      <c r="P432" s="128"/>
      <c r="Q432" s="128"/>
      <c r="R432" s="128"/>
      <c r="S432" s="128"/>
      <c r="T432" s="128"/>
      <c r="U432" s="128"/>
      <c r="V432" s="128"/>
      <c r="W432" s="187"/>
      <c r="X432" s="187"/>
      <c r="Y432" s="187"/>
      <c r="Z432" s="187"/>
      <c r="AA432" s="187"/>
      <c r="AB432" s="187"/>
      <c r="AC432" s="46"/>
    </row>
    <row r="433" spans="1:29" ht="39.950000000000003" customHeight="1" x14ac:dyDescent="0.45">
      <c r="A433" s="155"/>
      <c r="B433" s="157"/>
      <c r="C433" s="66">
        <v>430</v>
      </c>
      <c r="D433" s="75" t="s">
        <v>303</v>
      </c>
      <c r="E433" s="115" t="s">
        <v>956</v>
      </c>
      <c r="F433" s="49" t="s">
        <v>35</v>
      </c>
      <c r="G433" s="49" t="s">
        <v>40</v>
      </c>
      <c r="H433" s="94">
        <v>2.86</v>
      </c>
      <c r="I433" s="32">
        <v>10</v>
      </c>
      <c r="J433" s="38">
        <f t="shared" si="12"/>
        <v>10</v>
      </c>
      <c r="K433" s="39" t="str">
        <f t="shared" si="13"/>
        <v>OK</v>
      </c>
      <c r="L433" s="128"/>
      <c r="M433" s="128"/>
      <c r="N433" s="128"/>
      <c r="O433" s="128"/>
      <c r="P433" s="128"/>
      <c r="Q433" s="128"/>
      <c r="R433" s="128"/>
      <c r="S433" s="128"/>
      <c r="T433" s="128"/>
      <c r="U433" s="128"/>
      <c r="V433" s="128"/>
      <c r="W433" s="187"/>
      <c r="X433" s="187"/>
      <c r="Y433" s="187"/>
      <c r="Z433" s="187"/>
      <c r="AA433" s="187"/>
      <c r="AB433" s="187"/>
      <c r="AC433" s="46"/>
    </row>
    <row r="434" spans="1:29" ht="39.950000000000003" customHeight="1" x14ac:dyDescent="0.45">
      <c r="A434" s="155"/>
      <c r="B434" s="157"/>
      <c r="C434" s="66">
        <v>431</v>
      </c>
      <c r="D434" s="75" t="s">
        <v>304</v>
      </c>
      <c r="E434" s="115" t="s">
        <v>956</v>
      </c>
      <c r="F434" s="49" t="s">
        <v>35</v>
      </c>
      <c r="G434" s="49" t="s">
        <v>40</v>
      </c>
      <c r="H434" s="94">
        <v>4.32</v>
      </c>
      <c r="I434" s="32">
        <v>10</v>
      </c>
      <c r="J434" s="38">
        <f t="shared" si="12"/>
        <v>10</v>
      </c>
      <c r="K434" s="39" t="str">
        <f t="shared" si="13"/>
        <v>OK</v>
      </c>
      <c r="L434" s="128"/>
      <c r="M434" s="128"/>
      <c r="N434" s="128"/>
      <c r="O434" s="128"/>
      <c r="P434" s="128"/>
      <c r="Q434" s="128"/>
      <c r="R434" s="128"/>
      <c r="S434" s="128"/>
      <c r="T434" s="128"/>
      <c r="U434" s="128"/>
      <c r="V434" s="128"/>
      <c r="W434" s="187"/>
      <c r="X434" s="187"/>
      <c r="Y434" s="187"/>
      <c r="Z434" s="187"/>
      <c r="AA434" s="187"/>
      <c r="AB434" s="187"/>
      <c r="AC434" s="46"/>
    </row>
    <row r="435" spans="1:29" ht="39.950000000000003" customHeight="1" x14ac:dyDescent="0.45">
      <c r="A435" s="155"/>
      <c r="B435" s="157"/>
      <c r="C435" s="66">
        <v>432</v>
      </c>
      <c r="D435" s="75" t="s">
        <v>305</v>
      </c>
      <c r="E435" s="115" t="s">
        <v>956</v>
      </c>
      <c r="F435" s="49" t="s">
        <v>35</v>
      </c>
      <c r="G435" s="49" t="s">
        <v>40</v>
      </c>
      <c r="H435" s="94">
        <v>6.46</v>
      </c>
      <c r="I435" s="32">
        <v>20</v>
      </c>
      <c r="J435" s="38">
        <f t="shared" si="12"/>
        <v>20</v>
      </c>
      <c r="K435" s="39" t="str">
        <f t="shared" si="13"/>
        <v>OK</v>
      </c>
      <c r="L435" s="128"/>
      <c r="M435" s="128"/>
      <c r="N435" s="128"/>
      <c r="O435" s="128"/>
      <c r="P435" s="128"/>
      <c r="Q435" s="128"/>
      <c r="R435" s="128"/>
      <c r="S435" s="128"/>
      <c r="T435" s="128"/>
      <c r="U435" s="128"/>
      <c r="V435" s="128"/>
      <c r="W435" s="187"/>
      <c r="X435" s="187"/>
      <c r="Y435" s="187"/>
      <c r="Z435" s="187"/>
      <c r="AA435" s="187"/>
      <c r="AB435" s="187"/>
      <c r="AC435" s="46"/>
    </row>
    <row r="436" spans="1:29" ht="39.950000000000003" customHeight="1" x14ac:dyDescent="0.45">
      <c r="A436" s="155"/>
      <c r="B436" s="157"/>
      <c r="C436" s="66">
        <v>433</v>
      </c>
      <c r="D436" s="75" t="s">
        <v>306</v>
      </c>
      <c r="E436" s="115" t="s">
        <v>956</v>
      </c>
      <c r="F436" s="49" t="s">
        <v>35</v>
      </c>
      <c r="G436" s="49" t="s">
        <v>40</v>
      </c>
      <c r="H436" s="94">
        <v>7.52</v>
      </c>
      <c r="I436" s="32">
        <v>20</v>
      </c>
      <c r="J436" s="38">
        <f t="shared" si="12"/>
        <v>20</v>
      </c>
      <c r="K436" s="39" t="str">
        <f t="shared" si="13"/>
        <v>OK</v>
      </c>
      <c r="L436" s="128"/>
      <c r="M436" s="128"/>
      <c r="N436" s="128"/>
      <c r="O436" s="128"/>
      <c r="P436" s="128"/>
      <c r="Q436" s="128"/>
      <c r="R436" s="128"/>
      <c r="S436" s="128"/>
      <c r="T436" s="128"/>
      <c r="U436" s="128"/>
      <c r="V436" s="128"/>
      <c r="W436" s="187"/>
      <c r="X436" s="187"/>
      <c r="Y436" s="187"/>
      <c r="Z436" s="187"/>
      <c r="AA436" s="187"/>
      <c r="AB436" s="187"/>
      <c r="AC436" s="46"/>
    </row>
    <row r="437" spans="1:29" ht="39.950000000000003" customHeight="1" x14ac:dyDescent="0.45">
      <c r="A437" s="155"/>
      <c r="B437" s="157"/>
      <c r="C437" s="66">
        <v>434</v>
      </c>
      <c r="D437" s="75" t="s">
        <v>307</v>
      </c>
      <c r="E437" s="115" t="s">
        <v>956</v>
      </c>
      <c r="F437" s="49" t="s">
        <v>35</v>
      </c>
      <c r="G437" s="49" t="s">
        <v>40</v>
      </c>
      <c r="H437" s="94">
        <v>7.32</v>
      </c>
      <c r="I437" s="32">
        <v>10</v>
      </c>
      <c r="J437" s="38">
        <f t="shared" si="12"/>
        <v>10</v>
      </c>
      <c r="K437" s="39" t="str">
        <f t="shared" si="13"/>
        <v>OK</v>
      </c>
      <c r="L437" s="128"/>
      <c r="M437" s="128"/>
      <c r="N437" s="128"/>
      <c r="O437" s="128"/>
      <c r="P437" s="128"/>
      <c r="Q437" s="128"/>
      <c r="R437" s="128"/>
      <c r="S437" s="128"/>
      <c r="T437" s="128"/>
      <c r="U437" s="128"/>
      <c r="V437" s="128"/>
      <c r="W437" s="187"/>
      <c r="X437" s="187"/>
      <c r="Y437" s="187"/>
      <c r="Z437" s="187"/>
      <c r="AA437" s="187"/>
      <c r="AB437" s="187"/>
      <c r="AC437" s="46"/>
    </row>
    <row r="438" spans="1:29" ht="39.950000000000003" customHeight="1" x14ac:dyDescent="0.45">
      <c r="A438" s="155"/>
      <c r="B438" s="157"/>
      <c r="C438" s="66">
        <v>435</v>
      </c>
      <c r="D438" s="75" t="s">
        <v>308</v>
      </c>
      <c r="E438" s="115" t="s">
        <v>956</v>
      </c>
      <c r="F438" s="49" t="s">
        <v>35</v>
      </c>
      <c r="G438" s="49" t="s">
        <v>40</v>
      </c>
      <c r="H438" s="94">
        <v>1.67</v>
      </c>
      <c r="I438" s="32">
        <v>10</v>
      </c>
      <c r="J438" s="38">
        <f t="shared" si="12"/>
        <v>10</v>
      </c>
      <c r="K438" s="39" t="str">
        <f t="shared" si="13"/>
        <v>OK</v>
      </c>
      <c r="L438" s="128"/>
      <c r="M438" s="128"/>
      <c r="N438" s="128"/>
      <c r="O438" s="128"/>
      <c r="P438" s="128"/>
      <c r="Q438" s="128"/>
      <c r="R438" s="128"/>
      <c r="S438" s="128"/>
      <c r="T438" s="128"/>
      <c r="U438" s="128"/>
      <c r="V438" s="128"/>
      <c r="W438" s="187"/>
      <c r="X438" s="187"/>
      <c r="Y438" s="187"/>
      <c r="Z438" s="187"/>
      <c r="AA438" s="187"/>
      <c r="AB438" s="187"/>
      <c r="AC438" s="46"/>
    </row>
    <row r="439" spans="1:29" ht="39.950000000000003" customHeight="1" x14ac:dyDescent="0.45">
      <c r="A439" s="155"/>
      <c r="B439" s="157"/>
      <c r="C439" s="66">
        <v>436</v>
      </c>
      <c r="D439" s="75" t="s">
        <v>309</v>
      </c>
      <c r="E439" s="115" t="s">
        <v>956</v>
      </c>
      <c r="F439" s="49" t="s">
        <v>35</v>
      </c>
      <c r="G439" s="49" t="s">
        <v>40</v>
      </c>
      <c r="H439" s="94">
        <v>2.37</v>
      </c>
      <c r="I439" s="32">
        <v>10</v>
      </c>
      <c r="J439" s="38">
        <f t="shared" si="12"/>
        <v>10</v>
      </c>
      <c r="K439" s="39" t="str">
        <f t="shared" si="13"/>
        <v>OK</v>
      </c>
      <c r="L439" s="128"/>
      <c r="M439" s="128"/>
      <c r="N439" s="128"/>
      <c r="O439" s="128"/>
      <c r="P439" s="128"/>
      <c r="Q439" s="128"/>
      <c r="R439" s="128"/>
      <c r="S439" s="128"/>
      <c r="T439" s="128"/>
      <c r="U439" s="128"/>
      <c r="V439" s="128"/>
      <c r="W439" s="187"/>
      <c r="X439" s="187"/>
      <c r="Y439" s="187"/>
      <c r="Z439" s="187"/>
      <c r="AA439" s="187"/>
      <c r="AB439" s="187"/>
      <c r="AC439" s="46"/>
    </row>
    <row r="440" spans="1:29" ht="39.950000000000003" customHeight="1" x14ac:dyDescent="0.45">
      <c r="A440" s="155"/>
      <c r="B440" s="157"/>
      <c r="C440" s="66">
        <v>437</v>
      </c>
      <c r="D440" s="75" t="s">
        <v>310</v>
      </c>
      <c r="E440" s="115" t="s">
        <v>956</v>
      </c>
      <c r="F440" s="49" t="s">
        <v>35</v>
      </c>
      <c r="G440" s="49" t="s">
        <v>40</v>
      </c>
      <c r="H440" s="94">
        <v>2.79</v>
      </c>
      <c r="I440" s="32">
        <v>10</v>
      </c>
      <c r="J440" s="38">
        <f t="shared" si="12"/>
        <v>10</v>
      </c>
      <c r="K440" s="39" t="str">
        <f t="shared" si="13"/>
        <v>OK</v>
      </c>
      <c r="L440" s="128"/>
      <c r="M440" s="128"/>
      <c r="N440" s="128"/>
      <c r="O440" s="128"/>
      <c r="P440" s="128"/>
      <c r="Q440" s="128"/>
      <c r="R440" s="128"/>
      <c r="S440" s="128"/>
      <c r="T440" s="128"/>
      <c r="U440" s="128"/>
      <c r="V440" s="128"/>
      <c r="W440" s="187"/>
      <c r="X440" s="187"/>
      <c r="Y440" s="187"/>
      <c r="Z440" s="187"/>
      <c r="AA440" s="187"/>
      <c r="AB440" s="187"/>
      <c r="AC440" s="46"/>
    </row>
    <row r="441" spans="1:29" ht="39.950000000000003" customHeight="1" x14ac:dyDescent="0.45">
      <c r="A441" s="155"/>
      <c r="B441" s="157"/>
      <c r="C441" s="66">
        <v>438</v>
      </c>
      <c r="D441" s="75" t="s">
        <v>311</v>
      </c>
      <c r="E441" s="115" t="s">
        <v>948</v>
      </c>
      <c r="F441" s="49" t="s">
        <v>35</v>
      </c>
      <c r="G441" s="49" t="s">
        <v>40</v>
      </c>
      <c r="H441" s="94">
        <v>19.41</v>
      </c>
      <c r="I441" s="32">
        <v>20</v>
      </c>
      <c r="J441" s="38">
        <f t="shared" si="12"/>
        <v>20</v>
      </c>
      <c r="K441" s="39" t="str">
        <f t="shared" si="13"/>
        <v>OK</v>
      </c>
      <c r="L441" s="128"/>
      <c r="M441" s="128"/>
      <c r="N441" s="128"/>
      <c r="O441" s="128"/>
      <c r="P441" s="128"/>
      <c r="Q441" s="128"/>
      <c r="R441" s="128"/>
      <c r="S441" s="128"/>
      <c r="T441" s="128"/>
      <c r="U441" s="128"/>
      <c r="V441" s="128"/>
      <c r="W441" s="187"/>
      <c r="X441" s="187"/>
      <c r="Y441" s="187"/>
      <c r="Z441" s="187"/>
      <c r="AA441" s="187"/>
      <c r="AB441" s="187"/>
      <c r="AC441" s="46"/>
    </row>
    <row r="442" spans="1:29" ht="39.950000000000003" customHeight="1" x14ac:dyDescent="0.45">
      <c r="A442" s="155"/>
      <c r="B442" s="157"/>
      <c r="C442" s="66">
        <v>439</v>
      </c>
      <c r="D442" s="75" t="s">
        <v>312</v>
      </c>
      <c r="E442" s="115" t="s">
        <v>948</v>
      </c>
      <c r="F442" s="49" t="s">
        <v>35</v>
      </c>
      <c r="G442" s="49" t="s">
        <v>40</v>
      </c>
      <c r="H442" s="94">
        <v>20.309999999999999</v>
      </c>
      <c r="I442" s="32">
        <v>20</v>
      </c>
      <c r="J442" s="38">
        <f t="shared" si="12"/>
        <v>20</v>
      </c>
      <c r="K442" s="39" t="str">
        <f t="shared" si="13"/>
        <v>OK</v>
      </c>
      <c r="L442" s="128"/>
      <c r="M442" s="128"/>
      <c r="N442" s="128"/>
      <c r="O442" s="128"/>
      <c r="P442" s="128"/>
      <c r="Q442" s="128"/>
      <c r="R442" s="128"/>
      <c r="S442" s="128"/>
      <c r="T442" s="128"/>
      <c r="U442" s="128"/>
      <c r="V442" s="128"/>
      <c r="W442" s="187"/>
      <c r="X442" s="187"/>
      <c r="Y442" s="187"/>
      <c r="Z442" s="187"/>
      <c r="AA442" s="187"/>
      <c r="AB442" s="187"/>
      <c r="AC442" s="46"/>
    </row>
    <row r="443" spans="1:29" ht="39.950000000000003" customHeight="1" x14ac:dyDescent="0.45">
      <c r="A443" s="155"/>
      <c r="B443" s="157"/>
      <c r="C443" s="66">
        <v>440</v>
      </c>
      <c r="D443" s="75" t="s">
        <v>313</v>
      </c>
      <c r="E443" s="115" t="s">
        <v>948</v>
      </c>
      <c r="F443" s="49" t="s">
        <v>35</v>
      </c>
      <c r="G443" s="49" t="s">
        <v>40</v>
      </c>
      <c r="H443" s="94">
        <v>10.55</v>
      </c>
      <c r="I443" s="32">
        <v>20</v>
      </c>
      <c r="J443" s="38">
        <f t="shared" si="12"/>
        <v>20</v>
      </c>
      <c r="K443" s="39" t="str">
        <f t="shared" si="13"/>
        <v>OK</v>
      </c>
      <c r="L443" s="128"/>
      <c r="M443" s="128"/>
      <c r="N443" s="128"/>
      <c r="O443" s="128"/>
      <c r="P443" s="128"/>
      <c r="Q443" s="128"/>
      <c r="R443" s="128"/>
      <c r="S443" s="128"/>
      <c r="T443" s="128"/>
      <c r="U443" s="128"/>
      <c r="V443" s="128"/>
      <c r="W443" s="187"/>
      <c r="X443" s="187"/>
      <c r="Y443" s="187"/>
      <c r="Z443" s="187"/>
      <c r="AA443" s="187"/>
      <c r="AB443" s="187"/>
      <c r="AC443" s="46"/>
    </row>
    <row r="444" spans="1:29" ht="39.950000000000003" customHeight="1" x14ac:dyDescent="0.45">
      <c r="A444" s="155"/>
      <c r="B444" s="157"/>
      <c r="C444" s="66">
        <v>441</v>
      </c>
      <c r="D444" s="75" t="s">
        <v>314</v>
      </c>
      <c r="E444" s="115" t="s">
        <v>948</v>
      </c>
      <c r="F444" s="49" t="s">
        <v>35</v>
      </c>
      <c r="G444" s="49" t="s">
        <v>40</v>
      </c>
      <c r="H444" s="94">
        <v>1.34</v>
      </c>
      <c r="I444" s="32">
        <v>15</v>
      </c>
      <c r="J444" s="38">
        <f t="shared" si="12"/>
        <v>15</v>
      </c>
      <c r="K444" s="39" t="str">
        <f t="shared" si="13"/>
        <v>OK</v>
      </c>
      <c r="L444" s="128"/>
      <c r="M444" s="128"/>
      <c r="N444" s="128"/>
      <c r="O444" s="128"/>
      <c r="P444" s="128"/>
      <c r="Q444" s="128"/>
      <c r="R444" s="128"/>
      <c r="S444" s="128"/>
      <c r="T444" s="128"/>
      <c r="U444" s="128"/>
      <c r="V444" s="128"/>
      <c r="W444" s="187"/>
      <c r="X444" s="187"/>
      <c r="Y444" s="187"/>
      <c r="Z444" s="187"/>
      <c r="AA444" s="187"/>
      <c r="AB444" s="187"/>
      <c r="AC444" s="46"/>
    </row>
    <row r="445" spans="1:29" ht="39.950000000000003" customHeight="1" x14ac:dyDescent="0.45">
      <c r="A445" s="155"/>
      <c r="B445" s="157"/>
      <c r="C445" s="66">
        <v>442</v>
      </c>
      <c r="D445" s="75" t="s">
        <v>315</v>
      </c>
      <c r="E445" s="115" t="s">
        <v>948</v>
      </c>
      <c r="F445" s="49" t="s">
        <v>35</v>
      </c>
      <c r="G445" s="49" t="s">
        <v>40</v>
      </c>
      <c r="H445" s="94">
        <v>5.58</v>
      </c>
      <c r="I445" s="32">
        <v>30</v>
      </c>
      <c r="J445" s="38">
        <f t="shared" si="12"/>
        <v>30</v>
      </c>
      <c r="K445" s="39" t="str">
        <f t="shared" si="13"/>
        <v>OK</v>
      </c>
      <c r="L445" s="128"/>
      <c r="M445" s="128"/>
      <c r="N445" s="128"/>
      <c r="O445" s="128"/>
      <c r="P445" s="128"/>
      <c r="Q445" s="128"/>
      <c r="R445" s="128"/>
      <c r="S445" s="128"/>
      <c r="T445" s="128"/>
      <c r="U445" s="128"/>
      <c r="V445" s="128"/>
      <c r="W445" s="187"/>
      <c r="X445" s="187"/>
      <c r="Y445" s="187"/>
      <c r="Z445" s="187"/>
      <c r="AA445" s="187"/>
      <c r="AB445" s="187"/>
      <c r="AC445" s="46"/>
    </row>
    <row r="446" spans="1:29" ht="39.950000000000003" customHeight="1" x14ac:dyDescent="0.45">
      <c r="A446" s="155"/>
      <c r="B446" s="157"/>
      <c r="C446" s="66">
        <v>443</v>
      </c>
      <c r="D446" s="75" t="s">
        <v>316</v>
      </c>
      <c r="E446" s="115" t="s">
        <v>948</v>
      </c>
      <c r="F446" s="49" t="s">
        <v>35</v>
      </c>
      <c r="G446" s="49" t="s">
        <v>40</v>
      </c>
      <c r="H446" s="94">
        <v>14.9</v>
      </c>
      <c r="I446" s="32">
        <v>30</v>
      </c>
      <c r="J446" s="38">
        <f t="shared" si="12"/>
        <v>20</v>
      </c>
      <c r="K446" s="39" t="str">
        <f t="shared" si="13"/>
        <v>OK</v>
      </c>
      <c r="L446" s="128"/>
      <c r="M446" s="128"/>
      <c r="N446" s="128"/>
      <c r="O446" s="128"/>
      <c r="P446" s="128"/>
      <c r="Q446" s="128"/>
      <c r="R446" s="128"/>
      <c r="S446" s="128"/>
      <c r="T446" s="128"/>
      <c r="U446" s="128"/>
      <c r="V446" s="128"/>
      <c r="W446" s="187"/>
      <c r="X446" s="187"/>
      <c r="Y446" s="192">
        <v>10</v>
      </c>
      <c r="Z446" s="187"/>
      <c r="AA446" s="187"/>
      <c r="AB446" s="187"/>
      <c r="AC446" s="46"/>
    </row>
    <row r="447" spans="1:29" ht="39.950000000000003" customHeight="1" x14ac:dyDescent="0.45">
      <c r="A447" s="155"/>
      <c r="B447" s="157"/>
      <c r="C447" s="66">
        <v>444</v>
      </c>
      <c r="D447" s="75" t="s">
        <v>317</v>
      </c>
      <c r="E447" s="115" t="s">
        <v>948</v>
      </c>
      <c r="F447" s="49" t="s">
        <v>35</v>
      </c>
      <c r="G447" s="49" t="s">
        <v>40</v>
      </c>
      <c r="H447" s="94">
        <v>4.8899999999999997</v>
      </c>
      <c r="I447" s="32">
        <v>25</v>
      </c>
      <c r="J447" s="38">
        <f t="shared" si="12"/>
        <v>20</v>
      </c>
      <c r="K447" s="39" t="str">
        <f t="shared" si="13"/>
        <v>OK</v>
      </c>
      <c r="L447" s="128"/>
      <c r="M447" s="128"/>
      <c r="N447" s="128"/>
      <c r="O447" s="128"/>
      <c r="P447" s="128"/>
      <c r="Q447" s="128"/>
      <c r="R447" s="128"/>
      <c r="S447" s="128"/>
      <c r="T447" s="128"/>
      <c r="U447" s="128"/>
      <c r="V447" s="128"/>
      <c r="W447" s="187"/>
      <c r="X447" s="187"/>
      <c r="Y447" s="192">
        <v>5</v>
      </c>
      <c r="Z447" s="187"/>
      <c r="AA447" s="187"/>
      <c r="AB447" s="187"/>
      <c r="AC447" s="46"/>
    </row>
    <row r="448" spans="1:29" ht="39.950000000000003" customHeight="1" x14ac:dyDescent="0.45">
      <c r="A448" s="155"/>
      <c r="B448" s="157"/>
      <c r="C448" s="66">
        <v>445</v>
      </c>
      <c r="D448" s="75" t="s">
        <v>318</v>
      </c>
      <c r="E448" s="115" t="s">
        <v>948</v>
      </c>
      <c r="F448" s="49" t="s">
        <v>35</v>
      </c>
      <c r="G448" s="49" t="s">
        <v>40</v>
      </c>
      <c r="H448" s="94">
        <v>5.79</v>
      </c>
      <c r="I448" s="32">
        <v>25</v>
      </c>
      <c r="J448" s="38">
        <f t="shared" si="12"/>
        <v>25</v>
      </c>
      <c r="K448" s="39" t="str">
        <f t="shared" si="13"/>
        <v>OK</v>
      </c>
      <c r="L448" s="128"/>
      <c r="M448" s="128"/>
      <c r="N448" s="128"/>
      <c r="O448" s="128"/>
      <c r="P448" s="128"/>
      <c r="Q448" s="128"/>
      <c r="R448" s="128"/>
      <c r="S448" s="128"/>
      <c r="T448" s="128"/>
      <c r="U448" s="128"/>
      <c r="V448" s="128"/>
      <c r="W448" s="187"/>
      <c r="X448" s="187"/>
      <c r="Y448" s="187"/>
      <c r="Z448" s="187"/>
      <c r="AA448" s="187"/>
      <c r="AB448" s="187"/>
      <c r="AC448" s="46"/>
    </row>
    <row r="449" spans="1:29" ht="39.950000000000003" customHeight="1" x14ac:dyDescent="0.45">
      <c r="A449" s="155"/>
      <c r="B449" s="157"/>
      <c r="C449" s="66">
        <v>446</v>
      </c>
      <c r="D449" s="75" t="s">
        <v>319</v>
      </c>
      <c r="E449" s="115" t="s">
        <v>948</v>
      </c>
      <c r="F449" s="49" t="s">
        <v>35</v>
      </c>
      <c r="G449" s="49" t="s">
        <v>40</v>
      </c>
      <c r="H449" s="94">
        <v>4.26</v>
      </c>
      <c r="I449" s="32">
        <v>30</v>
      </c>
      <c r="J449" s="38">
        <f t="shared" si="12"/>
        <v>30</v>
      </c>
      <c r="K449" s="39" t="str">
        <f t="shared" si="13"/>
        <v>OK</v>
      </c>
      <c r="L449" s="128"/>
      <c r="M449" s="128"/>
      <c r="N449" s="128"/>
      <c r="O449" s="128"/>
      <c r="P449" s="128"/>
      <c r="Q449" s="128"/>
      <c r="R449" s="128"/>
      <c r="S449" s="128"/>
      <c r="T449" s="128"/>
      <c r="U449" s="128"/>
      <c r="V449" s="128"/>
      <c r="W449" s="187"/>
      <c r="X449" s="187"/>
      <c r="Y449" s="187"/>
      <c r="Z449" s="187"/>
      <c r="AA449" s="187"/>
      <c r="AB449" s="187"/>
      <c r="AC449" s="46"/>
    </row>
    <row r="450" spans="1:29" ht="39.950000000000003" customHeight="1" x14ac:dyDescent="0.45">
      <c r="A450" s="155"/>
      <c r="B450" s="157"/>
      <c r="C450" s="66">
        <v>447</v>
      </c>
      <c r="D450" s="75" t="s">
        <v>320</v>
      </c>
      <c r="E450" s="115" t="s">
        <v>948</v>
      </c>
      <c r="F450" s="49" t="s">
        <v>35</v>
      </c>
      <c r="G450" s="49" t="s">
        <v>40</v>
      </c>
      <c r="H450" s="94">
        <v>3.16</v>
      </c>
      <c r="I450" s="32">
        <v>20</v>
      </c>
      <c r="J450" s="38">
        <f t="shared" si="12"/>
        <v>20</v>
      </c>
      <c r="K450" s="39" t="str">
        <f t="shared" si="13"/>
        <v>OK</v>
      </c>
      <c r="L450" s="128"/>
      <c r="M450" s="128"/>
      <c r="N450" s="128"/>
      <c r="O450" s="128"/>
      <c r="P450" s="128"/>
      <c r="Q450" s="128"/>
      <c r="R450" s="128"/>
      <c r="S450" s="128"/>
      <c r="T450" s="128"/>
      <c r="U450" s="128"/>
      <c r="V450" s="128"/>
      <c r="W450" s="187"/>
      <c r="X450" s="187"/>
      <c r="Y450" s="187"/>
      <c r="Z450" s="187"/>
      <c r="AA450" s="187"/>
      <c r="AB450" s="187"/>
      <c r="AC450" s="46"/>
    </row>
    <row r="451" spans="1:29" ht="39.950000000000003" customHeight="1" x14ac:dyDescent="0.45">
      <c r="A451" s="155"/>
      <c r="B451" s="157"/>
      <c r="C451" s="66">
        <v>448</v>
      </c>
      <c r="D451" s="75" t="s">
        <v>321</v>
      </c>
      <c r="E451" s="115" t="s">
        <v>948</v>
      </c>
      <c r="F451" s="49" t="s">
        <v>35</v>
      </c>
      <c r="G451" s="49" t="s">
        <v>40</v>
      </c>
      <c r="H451" s="94">
        <v>2.63</v>
      </c>
      <c r="I451" s="32">
        <v>30</v>
      </c>
      <c r="J451" s="38">
        <f t="shared" si="12"/>
        <v>30</v>
      </c>
      <c r="K451" s="39" t="str">
        <f t="shared" si="13"/>
        <v>OK</v>
      </c>
      <c r="L451" s="128"/>
      <c r="M451" s="128"/>
      <c r="N451" s="128"/>
      <c r="O451" s="128"/>
      <c r="P451" s="128"/>
      <c r="Q451" s="128"/>
      <c r="R451" s="128"/>
      <c r="S451" s="128"/>
      <c r="T451" s="128"/>
      <c r="U451" s="128"/>
      <c r="V451" s="128"/>
      <c r="W451" s="187"/>
      <c r="X451" s="187"/>
      <c r="Y451" s="187"/>
      <c r="Z451" s="187"/>
      <c r="AA451" s="187"/>
      <c r="AB451" s="187"/>
      <c r="AC451" s="46"/>
    </row>
    <row r="452" spans="1:29" ht="39.950000000000003" customHeight="1" x14ac:dyDescent="0.45">
      <c r="A452" s="155"/>
      <c r="B452" s="157"/>
      <c r="C452" s="66">
        <v>449</v>
      </c>
      <c r="D452" s="75" t="s">
        <v>322</v>
      </c>
      <c r="E452" s="115" t="s">
        <v>948</v>
      </c>
      <c r="F452" s="49" t="s">
        <v>35</v>
      </c>
      <c r="G452" s="49" t="s">
        <v>40</v>
      </c>
      <c r="H452" s="94">
        <v>4.0999999999999996</v>
      </c>
      <c r="I452" s="32"/>
      <c r="J452" s="38">
        <f t="shared" si="12"/>
        <v>0</v>
      </c>
      <c r="K452" s="39" t="str">
        <f t="shared" si="13"/>
        <v>OK</v>
      </c>
      <c r="L452" s="128"/>
      <c r="M452" s="128"/>
      <c r="N452" s="128"/>
      <c r="O452" s="128"/>
      <c r="P452" s="128"/>
      <c r="Q452" s="128"/>
      <c r="R452" s="128"/>
      <c r="S452" s="128"/>
      <c r="T452" s="128"/>
      <c r="U452" s="128"/>
      <c r="V452" s="128"/>
      <c r="W452" s="187"/>
      <c r="X452" s="187"/>
      <c r="Y452" s="187"/>
      <c r="Z452" s="187"/>
      <c r="AA452" s="187"/>
      <c r="AB452" s="187"/>
      <c r="AC452" s="46"/>
    </row>
    <row r="453" spans="1:29" ht="39.950000000000003" customHeight="1" x14ac:dyDescent="0.45">
      <c r="A453" s="155"/>
      <c r="B453" s="157"/>
      <c r="C453" s="66">
        <v>450</v>
      </c>
      <c r="D453" s="75" t="s">
        <v>323</v>
      </c>
      <c r="E453" s="115" t="s">
        <v>948</v>
      </c>
      <c r="F453" s="49" t="s">
        <v>35</v>
      </c>
      <c r="G453" s="49" t="s">
        <v>40</v>
      </c>
      <c r="H453" s="94">
        <v>2.82</v>
      </c>
      <c r="I453" s="32">
        <v>10</v>
      </c>
      <c r="J453" s="38">
        <f t="shared" ref="J453:J516" si="14">I453-(SUM(L453:AC453))</f>
        <v>10</v>
      </c>
      <c r="K453" s="39" t="str">
        <f t="shared" ref="K453:K516" si="15">IF(J453&lt;0,"ATENÇÃO","OK")</f>
        <v>OK</v>
      </c>
      <c r="L453" s="128"/>
      <c r="M453" s="128"/>
      <c r="N453" s="128"/>
      <c r="O453" s="128"/>
      <c r="P453" s="128"/>
      <c r="Q453" s="128"/>
      <c r="R453" s="128"/>
      <c r="S453" s="128"/>
      <c r="T453" s="128"/>
      <c r="U453" s="128"/>
      <c r="V453" s="128"/>
      <c r="W453" s="187"/>
      <c r="X453" s="187"/>
      <c r="Y453" s="187"/>
      <c r="Z453" s="187"/>
      <c r="AA453" s="187"/>
      <c r="AB453" s="187"/>
      <c r="AC453" s="46"/>
    </row>
    <row r="454" spans="1:29" ht="39.950000000000003" customHeight="1" x14ac:dyDescent="0.45">
      <c r="A454" s="155"/>
      <c r="B454" s="157"/>
      <c r="C454" s="66">
        <v>451</v>
      </c>
      <c r="D454" s="75" t="s">
        <v>324</v>
      </c>
      <c r="E454" s="115" t="s">
        <v>948</v>
      </c>
      <c r="F454" s="49" t="s">
        <v>35</v>
      </c>
      <c r="G454" s="49" t="s">
        <v>40</v>
      </c>
      <c r="H454" s="94">
        <v>4.25</v>
      </c>
      <c r="I454" s="32">
        <v>10</v>
      </c>
      <c r="J454" s="38">
        <f t="shared" si="14"/>
        <v>10</v>
      </c>
      <c r="K454" s="39" t="str">
        <f t="shared" si="15"/>
        <v>OK</v>
      </c>
      <c r="L454" s="128"/>
      <c r="M454" s="128"/>
      <c r="N454" s="128"/>
      <c r="O454" s="128"/>
      <c r="P454" s="128"/>
      <c r="Q454" s="128"/>
      <c r="R454" s="128"/>
      <c r="S454" s="128"/>
      <c r="T454" s="128"/>
      <c r="U454" s="128"/>
      <c r="V454" s="128"/>
      <c r="W454" s="187"/>
      <c r="X454" s="187"/>
      <c r="Y454" s="187"/>
      <c r="Z454" s="187"/>
      <c r="AA454" s="187"/>
      <c r="AB454" s="187"/>
      <c r="AC454" s="46"/>
    </row>
    <row r="455" spans="1:29" ht="39.950000000000003" customHeight="1" x14ac:dyDescent="0.45">
      <c r="A455" s="155"/>
      <c r="B455" s="157"/>
      <c r="C455" s="66">
        <v>452</v>
      </c>
      <c r="D455" s="75" t="s">
        <v>325</v>
      </c>
      <c r="E455" s="115" t="s">
        <v>948</v>
      </c>
      <c r="F455" s="49" t="s">
        <v>35</v>
      </c>
      <c r="G455" s="49" t="s">
        <v>40</v>
      </c>
      <c r="H455" s="94">
        <v>1.57</v>
      </c>
      <c r="I455" s="32">
        <v>10</v>
      </c>
      <c r="J455" s="38">
        <f t="shared" si="14"/>
        <v>10</v>
      </c>
      <c r="K455" s="39" t="str">
        <f t="shared" si="15"/>
        <v>OK</v>
      </c>
      <c r="L455" s="128"/>
      <c r="M455" s="128"/>
      <c r="N455" s="128"/>
      <c r="O455" s="128"/>
      <c r="P455" s="128"/>
      <c r="Q455" s="128"/>
      <c r="R455" s="128"/>
      <c r="S455" s="128"/>
      <c r="T455" s="128"/>
      <c r="U455" s="128"/>
      <c r="V455" s="128"/>
      <c r="W455" s="187"/>
      <c r="X455" s="187"/>
      <c r="Y455" s="187"/>
      <c r="Z455" s="187"/>
      <c r="AA455" s="187"/>
      <c r="AB455" s="187"/>
      <c r="AC455" s="46"/>
    </row>
    <row r="456" spans="1:29" ht="39.950000000000003" customHeight="1" x14ac:dyDescent="0.45">
      <c r="A456" s="155"/>
      <c r="B456" s="157"/>
      <c r="C456" s="66">
        <v>453</v>
      </c>
      <c r="D456" s="75" t="s">
        <v>326</v>
      </c>
      <c r="E456" s="115" t="s">
        <v>948</v>
      </c>
      <c r="F456" s="49" t="s">
        <v>35</v>
      </c>
      <c r="G456" s="49" t="s">
        <v>40</v>
      </c>
      <c r="H456" s="94">
        <v>7.85</v>
      </c>
      <c r="I456" s="32">
        <v>10</v>
      </c>
      <c r="J456" s="38">
        <f t="shared" si="14"/>
        <v>10</v>
      </c>
      <c r="K456" s="39" t="str">
        <f t="shared" si="15"/>
        <v>OK</v>
      </c>
      <c r="L456" s="128"/>
      <c r="M456" s="128"/>
      <c r="N456" s="128"/>
      <c r="O456" s="128"/>
      <c r="P456" s="128"/>
      <c r="Q456" s="128"/>
      <c r="R456" s="128"/>
      <c r="S456" s="128"/>
      <c r="T456" s="128"/>
      <c r="U456" s="128"/>
      <c r="V456" s="128"/>
      <c r="W456" s="187"/>
      <c r="X456" s="187"/>
      <c r="Y456" s="187"/>
      <c r="Z456" s="187"/>
      <c r="AA456" s="187"/>
      <c r="AB456" s="187"/>
      <c r="AC456" s="46"/>
    </row>
    <row r="457" spans="1:29" ht="39.950000000000003" customHeight="1" x14ac:dyDescent="0.45">
      <c r="A457" s="155"/>
      <c r="B457" s="157"/>
      <c r="C457" s="66">
        <v>454</v>
      </c>
      <c r="D457" s="75" t="s">
        <v>327</v>
      </c>
      <c r="E457" s="115" t="s">
        <v>948</v>
      </c>
      <c r="F457" s="49" t="s">
        <v>35</v>
      </c>
      <c r="G457" s="49" t="s">
        <v>40</v>
      </c>
      <c r="H457" s="94">
        <v>8.91</v>
      </c>
      <c r="I457" s="32">
        <v>10</v>
      </c>
      <c r="J457" s="38">
        <f t="shared" si="14"/>
        <v>10</v>
      </c>
      <c r="K457" s="39" t="str">
        <f t="shared" si="15"/>
        <v>OK</v>
      </c>
      <c r="L457" s="128"/>
      <c r="M457" s="128"/>
      <c r="N457" s="128"/>
      <c r="O457" s="128"/>
      <c r="P457" s="128"/>
      <c r="Q457" s="128"/>
      <c r="R457" s="128"/>
      <c r="S457" s="128"/>
      <c r="T457" s="128"/>
      <c r="U457" s="128"/>
      <c r="V457" s="128"/>
      <c r="W457" s="187"/>
      <c r="X457" s="187"/>
      <c r="Y457" s="187"/>
      <c r="Z457" s="187"/>
      <c r="AA457" s="187"/>
      <c r="AB457" s="187"/>
      <c r="AC457" s="46"/>
    </row>
    <row r="458" spans="1:29" ht="39.950000000000003" customHeight="1" x14ac:dyDescent="0.45">
      <c r="A458" s="155"/>
      <c r="B458" s="157"/>
      <c r="C458" s="66">
        <v>455</v>
      </c>
      <c r="D458" s="75" t="s">
        <v>328</v>
      </c>
      <c r="E458" s="115" t="s">
        <v>948</v>
      </c>
      <c r="F458" s="49" t="s">
        <v>35</v>
      </c>
      <c r="G458" s="49" t="s">
        <v>40</v>
      </c>
      <c r="H458" s="94">
        <v>9.02</v>
      </c>
      <c r="I458" s="32">
        <v>10</v>
      </c>
      <c r="J458" s="38">
        <f t="shared" si="14"/>
        <v>10</v>
      </c>
      <c r="K458" s="39" t="str">
        <f t="shared" si="15"/>
        <v>OK</v>
      </c>
      <c r="L458" s="128"/>
      <c r="M458" s="128"/>
      <c r="N458" s="128"/>
      <c r="O458" s="128"/>
      <c r="P458" s="128"/>
      <c r="Q458" s="128"/>
      <c r="R458" s="128"/>
      <c r="S458" s="128"/>
      <c r="T458" s="128"/>
      <c r="U458" s="128"/>
      <c r="V458" s="128"/>
      <c r="W458" s="187"/>
      <c r="X458" s="187"/>
      <c r="Y458" s="187"/>
      <c r="Z458" s="187"/>
      <c r="AA458" s="187"/>
      <c r="AB458" s="187"/>
      <c r="AC458" s="46"/>
    </row>
    <row r="459" spans="1:29" ht="39.950000000000003" customHeight="1" x14ac:dyDescent="0.45">
      <c r="A459" s="155"/>
      <c r="B459" s="157"/>
      <c r="C459" s="66">
        <v>456</v>
      </c>
      <c r="D459" s="75" t="s">
        <v>329</v>
      </c>
      <c r="E459" s="115" t="s">
        <v>948</v>
      </c>
      <c r="F459" s="49" t="s">
        <v>35</v>
      </c>
      <c r="G459" s="49" t="s">
        <v>40</v>
      </c>
      <c r="H459" s="94">
        <v>1.0900000000000001</v>
      </c>
      <c r="I459" s="32">
        <v>10</v>
      </c>
      <c r="J459" s="38">
        <f t="shared" si="14"/>
        <v>5</v>
      </c>
      <c r="K459" s="39" t="str">
        <f t="shared" si="15"/>
        <v>OK</v>
      </c>
      <c r="L459" s="128"/>
      <c r="M459" s="128"/>
      <c r="N459" s="128"/>
      <c r="O459" s="128"/>
      <c r="P459" s="128"/>
      <c r="Q459" s="128"/>
      <c r="R459" s="128"/>
      <c r="S459" s="128"/>
      <c r="T459" s="128"/>
      <c r="U459" s="128"/>
      <c r="V459" s="128"/>
      <c r="W459" s="187"/>
      <c r="X459" s="187"/>
      <c r="Y459" s="192">
        <v>5</v>
      </c>
      <c r="Z459" s="187"/>
      <c r="AA459" s="187"/>
      <c r="AB459" s="187"/>
      <c r="AC459" s="46"/>
    </row>
    <row r="460" spans="1:29" ht="39.950000000000003" customHeight="1" x14ac:dyDescent="0.45">
      <c r="A460" s="155"/>
      <c r="B460" s="157"/>
      <c r="C460" s="66">
        <v>457</v>
      </c>
      <c r="D460" s="75" t="s">
        <v>330</v>
      </c>
      <c r="E460" s="115" t="s">
        <v>948</v>
      </c>
      <c r="F460" s="49" t="s">
        <v>35</v>
      </c>
      <c r="G460" s="49" t="s">
        <v>40</v>
      </c>
      <c r="H460" s="94">
        <v>2.2000000000000002</v>
      </c>
      <c r="I460" s="32"/>
      <c r="J460" s="38">
        <f t="shared" si="14"/>
        <v>0</v>
      </c>
      <c r="K460" s="39" t="str">
        <f t="shared" si="15"/>
        <v>OK</v>
      </c>
      <c r="L460" s="128"/>
      <c r="M460" s="128"/>
      <c r="N460" s="128"/>
      <c r="O460" s="128"/>
      <c r="P460" s="128"/>
      <c r="Q460" s="128"/>
      <c r="R460" s="128"/>
      <c r="S460" s="128"/>
      <c r="T460" s="128"/>
      <c r="U460" s="128"/>
      <c r="V460" s="128"/>
      <c r="W460" s="187"/>
      <c r="X460" s="187"/>
      <c r="Y460" s="187"/>
      <c r="Z460" s="187"/>
      <c r="AA460" s="187"/>
      <c r="AB460" s="187"/>
      <c r="AC460" s="46"/>
    </row>
    <row r="461" spans="1:29" ht="39.950000000000003" customHeight="1" x14ac:dyDescent="0.45">
      <c r="A461" s="155"/>
      <c r="B461" s="157"/>
      <c r="C461" s="66">
        <v>458</v>
      </c>
      <c r="D461" s="75" t="s">
        <v>331</v>
      </c>
      <c r="E461" s="115" t="s">
        <v>948</v>
      </c>
      <c r="F461" s="49" t="s">
        <v>35</v>
      </c>
      <c r="G461" s="49" t="s">
        <v>40</v>
      </c>
      <c r="H461" s="94">
        <v>3.71</v>
      </c>
      <c r="I461" s="32"/>
      <c r="J461" s="38">
        <f t="shared" si="14"/>
        <v>0</v>
      </c>
      <c r="K461" s="39" t="str">
        <f t="shared" si="15"/>
        <v>OK</v>
      </c>
      <c r="L461" s="128"/>
      <c r="M461" s="128"/>
      <c r="N461" s="128"/>
      <c r="O461" s="128"/>
      <c r="P461" s="128"/>
      <c r="Q461" s="128"/>
      <c r="R461" s="128"/>
      <c r="S461" s="128"/>
      <c r="T461" s="128"/>
      <c r="U461" s="128"/>
      <c r="V461" s="128"/>
      <c r="W461" s="187"/>
      <c r="X461" s="187"/>
      <c r="Y461" s="187"/>
      <c r="Z461" s="187"/>
      <c r="AA461" s="187"/>
      <c r="AB461" s="187"/>
      <c r="AC461" s="46"/>
    </row>
    <row r="462" spans="1:29" ht="39.950000000000003" customHeight="1" x14ac:dyDescent="0.45">
      <c r="A462" s="155"/>
      <c r="B462" s="157"/>
      <c r="C462" s="66">
        <v>459</v>
      </c>
      <c r="D462" s="75" t="s">
        <v>332</v>
      </c>
      <c r="E462" s="115" t="s">
        <v>948</v>
      </c>
      <c r="F462" s="49" t="s">
        <v>35</v>
      </c>
      <c r="G462" s="49" t="s">
        <v>40</v>
      </c>
      <c r="H462" s="94">
        <v>6.8</v>
      </c>
      <c r="I462" s="32">
        <v>10</v>
      </c>
      <c r="J462" s="38">
        <f t="shared" si="14"/>
        <v>10</v>
      </c>
      <c r="K462" s="39" t="str">
        <f t="shared" si="15"/>
        <v>OK</v>
      </c>
      <c r="L462" s="128"/>
      <c r="M462" s="128"/>
      <c r="N462" s="128"/>
      <c r="O462" s="128"/>
      <c r="P462" s="128"/>
      <c r="Q462" s="128"/>
      <c r="R462" s="128"/>
      <c r="S462" s="128"/>
      <c r="T462" s="128"/>
      <c r="U462" s="128"/>
      <c r="V462" s="128"/>
      <c r="W462" s="187"/>
      <c r="X462" s="187"/>
      <c r="Y462" s="187"/>
      <c r="Z462" s="187"/>
      <c r="AA462" s="187"/>
      <c r="AB462" s="187"/>
      <c r="AC462" s="46"/>
    </row>
    <row r="463" spans="1:29" ht="39.950000000000003" customHeight="1" x14ac:dyDescent="0.45">
      <c r="A463" s="155"/>
      <c r="B463" s="157"/>
      <c r="C463" s="66">
        <v>460</v>
      </c>
      <c r="D463" s="75" t="s">
        <v>333</v>
      </c>
      <c r="E463" s="115" t="s">
        <v>948</v>
      </c>
      <c r="F463" s="49" t="s">
        <v>35</v>
      </c>
      <c r="G463" s="49" t="s">
        <v>40</v>
      </c>
      <c r="H463" s="94">
        <v>2.66</v>
      </c>
      <c r="I463" s="32">
        <v>10</v>
      </c>
      <c r="J463" s="38">
        <f t="shared" si="14"/>
        <v>10</v>
      </c>
      <c r="K463" s="39" t="str">
        <f t="shared" si="15"/>
        <v>OK</v>
      </c>
      <c r="L463" s="128"/>
      <c r="M463" s="128"/>
      <c r="N463" s="128"/>
      <c r="O463" s="128"/>
      <c r="P463" s="128"/>
      <c r="Q463" s="128"/>
      <c r="R463" s="128"/>
      <c r="S463" s="128"/>
      <c r="T463" s="128"/>
      <c r="U463" s="128"/>
      <c r="V463" s="128"/>
      <c r="W463" s="187"/>
      <c r="X463" s="187"/>
      <c r="Y463" s="187"/>
      <c r="Z463" s="187"/>
      <c r="AA463" s="187"/>
      <c r="AB463" s="187"/>
      <c r="AC463" s="46"/>
    </row>
    <row r="464" spans="1:29" ht="39.950000000000003" customHeight="1" x14ac:dyDescent="0.45">
      <c r="A464" s="155"/>
      <c r="B464" s="157"/>
      <c r="C464" s="66">
        <v>461</v>
      </c>
      <c r="D464" s="75" t="s">
        <v>334</v>
      </c>
      <c r="E464" s="115" t="s">
        <v>948</v>
      </c>
      <c r="F464" s="49" t="s">
        <v>35</v>
      </c>
      <c r="G464" s="49" t="s">
        <v>40</v>
      </c>
      <c r="H464" s="94">
        <v>5.69</v>
      </c>
      <c r="I464" s="32">
        <v>10</v>
      </c>
      <c r="J464" s="38">
        <f t="shared" si="14"/>
        <v>10</v>
      </c>
      <c r="K464" s="39" t="str">
        <f t="shared" si="15"/>
        <v>OK</v>
      </c>
      <c r="L464" s="128"/>
      <c r="M464" s="128"/>
      <c r="N464" s="128"/>
      <c r="O464" s="128"/>
      <c r="P464" s="128"/>
      <c r="Q464" s="128"/>
      <c r="R464" s="128"/>
      <c r="S464" s="128"/>
      <c r="T464" s="128"/>
      <c r="U464" s="128"/>
      <c r="V464" s="128"/>
      <c r="W464" s="187"/>
      <c r="X464" s="187"/>
      <c r="Y464" s="187"/>
      <c r="Z464" s="187"/>
      <c r="AA464" s="187"/>
      <c r="AB464" s="187"/>
      <c r="AC464" s="46"/>
    </row>
    <row r="465" spans="1:29" ht="39.950000000000003" customHeight="1" x14ac:dyDescent="0.45">
      <c r="A465" s="155"/>
      <c r="B465" s="157"/>
      <c r="C465" s="66">
        <v>462</v>
      </c>
      <c r="D465" s="75" t="s">
        <v>335</v>
      </c>
      <c r="E465" s="115" t="s">
        <v>948</v>
      </c>
      <c r="F465" s="49" t="s">
        <v>35</v>
      </c>
      <c r="G465" s="49" t="s">
        <v>40</v>
      </c>
      <c r="H465" s="94">
        <v>1.8</v>
      </c>
      <c r="I465" s="32">
        <v>10</v>
      </c>
      <c r="J465" s="38">
        <f t="shared" si="14"/>
        <v>10</v>
      </c>
      <c r="K465" s="39" t="str">
        <f t="shared" si="15"/>
        <v>OK</v>
      </c>
      <c r="L465" s="128"/>
      <c r="M465" s="128"/>
      <c r="N465" s="128"/>
      <c r="O465" s="128"/>
      <c r="P465" s="128"/>
      <c r="Q465" s="128"/>
      <c r="R465" s="128"/>
      <c r="S465" s="128"/>
      <c r="T465" s="128"/>
      <c r="U465" s="128"/>
      <c r="V465" s="128"/>
      <c r="W465" s="187"/>
      <c r="X465" s="187"/>
      <c r="Y465" s="187"/>
      <c r="Z465" s="187"/>
      <c r="AA465" s="187"/>
      <c r="AB465" s="187"/>
      <c r="AC465" s="46"/>
    </row>
    <row r="466" spans="1:29" ht="39.950000000000003" customHeight="1" x14ac:dyDescent="0.45">
      <c r="A466" s="155"/>
      <c r="B466" s="157"/>
      <c r="C466" s="66">
        <v>463</v>
      </c>
      <c r="D466" s="75" t="s">
        <v>336</v>
      </c>
      <c r="E466" s="115" t="s">
        <v>948</v>
      </c>
      <c r="F466" s="49" t="s">
        <v>35</v>
      </c>
      <c r="G466" s="49" t="s">
        <v>40</v>
      </c>
      <c r="H466" s="94">
        <v>7.31</v>
      </c>
      <c r="I466" s="32">
        <v>10</v>
      </c>
      <c r="J466" s="38">
        <f t="shared" si="14"/>
        <v>10</v>
      </c>
      <c r="K466" s="39" t="str">
        <f t="shared" si="15"/>
        <v>OK</v>
      </c>
      <c r="L466" s="128"/>
      <c r="M466" s="128"/>
      <c r="N466" s="128"/>
      <c r="O466" s="128"/>
      <c r="P466" s="128"/>
      <c r="Q466" s="128"/>
      <c r="R466" s="128"/>
      <c r="S466" s="128"/>
      <c r="T466" s="128"/>
      <c r="U466" s="128"/>
      <c r="V466" s="128"/>
      <c r="W466" s="187"/>
      <c r="X466" s="187"/>
      <c r="Y466" s="187"/>
      <c r="Z466" s="187"/>
      <c r="AA466" s="187"/>
      <c r="AB466" s="187"/>
      <c r="AC466" s="46"/>
    </row>
    <row r="467" spans="1:29" ht="39.950000000000003" customHeight="1" x14ac:dyDescent="0.45">
      <c r="A467" s="155"/>
      <c r="B467" s="157"/>
      <c r="C467" s="66">
        <v>464</v>
      </c>
      <c r="D467" s="75" t="s">
        <v>337</v>
      </c>
      <c r="E467" s="115" t="s">
        <v>957</v>
      </c>
      <c r="F467" s="49" t="s">
        <v>4</v>
      </c>
      <c r="G467" s="49" t="s">
        <v>40</v>
      </c>
      <c r="H467" s="94">
        <v>9.25</v>
      </c>
      <c r="I467" s="32"/>
      <c r="J467" s="38">
        <f t="shared" si="14"/>
        <v>0</v>
      </c>
      <c r="K467" s="39" t="str">
        <f t="shared" si="15"/>
        <v>OK</v>
      </c>
      <c r="L467" s="128"/>
      <c r="M467" s="128"/>
      <c r="N467" s="128"/>
      <c r="O467" s="128"/>
      <c r="P467" s="128"/>
      <c r="Q467" s="128"/>
      <c r="R467" s="128"/>
      <c r="S467" s="128"/>
      <c r="T467" s="128"/>
      <c r="U467" s="128"/>
      <c r="V467" s="128"/>
      <c r="W467" s="187"/>
      <c r="X467" s="187"/>
      <c r="Y467" s="187"/>
      <c r="Z467" s="187"/>
      <c r="AA467" s="187"/>
      <c r="AB467" s="187"/>
      <c r="AC467" s="46"/>
    </row>
    <row r="468" spans="1:29" ht="39.950000000000003" customHeight="1" x14ac:dyDescent="0.45">
      <c r="A468" s="155"/>
      <c r="B468" s="157"/>
      <c r="C468" s="66">
        <v>465</v>
      </c>
      <c r="D468" s="75" t="s">
        <v>958</v>
      </c>
      <c r="E468" s="115" t="s">
        <v>957</v>
      </c>
      <c r="F468" s="49" t="s">
        <v>4</v>
      </c>
      <c r="G468" s="49" t="s">
        <v>40</v>
      </c>
      <c r="H468" s="94">
        <v>3.58</v>
      </c>
      <c r="I468" s="32"/>
      <c r="J468" s="38">
        <f t="shared" si="14"/>
        <v>0</v>
      </c>
      <c r="K468" s="39" t="str">
        <f t="shared" si="15"/>
        <v>OK</v>
      </c>
      <c r="L468" s="128"/>
      <c r="M468" s="128"/>
      <c r="N468" s="128"/>
      <c r="O468" s="128"/>
      <c r="P468" s="128"/>
      <c r="Q468" s="128"/>
      <c r="R468" s="128"/>
      <c r="S468" s="128"/>
      <c r="T468" s="128"/>
      <c r="U468" s="128"/>
      <c r="V468" s="128"/>
      <c r="W468" s="187"/>
      <c r="X468" s="187"/>
      <c r="Y468" s="187"/>
      <c r="Z468" s="187"/>
      <c r="AA468" s="187"/>
      <c r="AB468" s="187"/>
      <c r="AC468" s="46"/>
    </row>
    <row r="469" spans="1:29" ht="39.950000000000003" customHeight="1" x14ac:dyDescent="0.45">
      <c r="A469" s="155"/>
      <c r="B469" s="157"/>
      <c r="C469" s="66">
        <v>466</v>
      </c>
      <c r="D469" s="75" t="s">
        <v>338</v>
      </c>
      <c r="E469" s="115" t="s">
        <v>957</v>
      </c>
      <c r="F469" s="49" t="s">
        <v>4</v>
      </c>
      <c r="G469" s="49" t="s">
        <v>40</v>
      </c>
      <c r="H469" s="94">
        <v>18.72</v>
      </c>
      <c r="I469" s="32"/>
      <c r="J469" s="38">
        <f t="shared" si="14"/>
        <v>0</v>
      </c>
      <c r="K469" s="39" t="str">
        <f t="shared" si="15"/>
        <v>OK</v>
      </c>
      <c r="L469" s="128"/>
      <c r="M469" s="128"/>
      <c r="N469" s="128"/>
      <c r="O469" s="128"/>
      <c r="P469" s="128"/>
      <c r="Q469" s="128"/>
      <c r="R469" s="128"/>
      <c r="S469" s="128"/>
      <c r="T469" s="128"/>
      <c r="U469" s="128"/>
      <c r="V469" s="128"/>
      <c r="W469" s="187"/>
      <c r="X469" s="187"/>
      <c r="Y469" s="187"/>
      <c r="Z469" s="187"/>
      <c r="AA469" s="187"/>
      <c r="AB469" s="187"/>
      <c r="AC469" s="46"/>
    </row>
    <row r="470" spans="1:29" ht="39.950000000000003" customHeight="1" x14ac:dyDescent="0.45">
      <c r="A470" s="155"/>
      <c r="B470" s="157"/>
      <c r="C470" s="66">
        <v>467</v>
      </c>
      <c r="D470" s="75" t="s">
        <v>339</v>
      </c>
      <c r="E470" s="115" t="s">
        <v>957</v>
      </c>
      <c r="F470" s="49" t="s">
        <v>4</v>
      </c>
      <c r="G470" s="49" t="s">
        <v>40</v>
      </c>
      <c r="H470" s="94">
        <v>50.3</v>
      </c>
      <c r="I470" s="32"/>
      <c r="J470" s="38">
        <f t="shared" si="14"/>
        <v>0</v>
      </c>
      <c r="K470" s="39" t="str">
        <f t="shared" si="15"/>
        <v>OK</v>
      </c>
      <c r="L470" s="128"/>
      <c r="M470" s="128"/>
      <c r="N470" s="128"/>
      <c r="O470" s="128"/>
      <c r="P470" s="128"/>
      <c r="Q470" s="128"/>
      <c r="R470" s="128"/>
      <c r="S470" s="128"/>
      <c r="T470" s="128"/>
      <c r="U470" s="128"/>
      <c r="V470" s="128"/>
      <c r="W470" s="187"/>
      <c r="X470" s="187"/>
      <c r="Y470" s="187"/>
      <c r="Z470" s="187"/>
      <c r="AA470" s="187"/>
      <c r="AB470" s="187"/>
      <c r="AC470" s="46"/>
    </row>
    <row r="471" spans="1:29" ht="39.950000000000003" customHeight="1" x14ac:dyDescent="0.45">
      <c r="A471" s="155"/>
      <c r="B471" s="157"/>
      <c r="C471" s="66">
        <v>468</v>
      </c>
      <c r="D471" s="75" t="s">
        <v>340</v>
      </c>
      <c r="E471" s="115" t="s">
        <v>959</v>
      </c>
      <c r="F471" s="49" t="s">
        <v>35</v>
      </c>
      <c r="G471" s="49" t="s">
        <v>40</v>
      </c>
      <c r="H471" s="94">
        <v>1.59</v>
      </c>
      <c r="I471" s="32">
        <v>20</v>
      </c>
      <c r="J471" s="38">
        <f t="shared" si="14"/>
        <v>20</v>
      </c>
      <c r="K471" s="39" t="str">
        <f t="shared" si="15"/>
        <v>OK</v>
      </c>
      <c r="L471" s="128"/>
      <c r="M471" s="128"/>
      <c r="N471" s="128"/>
      <c r="O471" s="128"/>
      <c r="P471" s="128"/>
      <c r="Q471" s="128"/>
      <c r="R471" s="128"/>
      <c r="S471" s="128"/>
      <c r="T471" s="128"/>
      <c r="U471" s="128"/>
      <c r="V471" s="128"/>
      <c r="W471" s="187"/>
      <c r="X471" s="187"/>
      <c r="Y471" s="187"/>
      <c r="Z471" s="187"/>
      <c r="AA471" s="187"/>
      <c r="AB471" s="187"/>
      <c r="AC471" s="46"/>
    </row>
    <row r="472" spans="1:29" ht="39.950000000000003" customHeight="1" x14ac:dyDescent="0.45">
      <c r="A472" s="155"/>
      <c r="B472" s="157"/>
      <c r="C472" s="66">
        <v>469</v>
      </c>
      <c r="D472" s="75" t="s">
        <v>341</v>
      </c>
      <c r="E472" s="115" t="s">
        <v>960</v>
      </c>
      <c r="F472" s="49" t="s">
        <v>35</v>
      </c>
      <c r="G472" s="49" t="s">
        <v>40</v>
      </c>
      <c r="H472" s="94">
        <v>2.4300000000000002</v>
      </c>
      <c r="I472" s="32"/>
      <c r="J472" s="38">
        <f t="shared" si="14"/>
        <v>0</v>
      </c>
      <c r="K472" s="39" t="str">
        <f t="shared" si="15"/>
        <v>OK</v>
      </c>
      <c r="L472" s="128"/>
      <c r="M472" s="128"/>
      <c r="N472" s="128"/>
      <c r="O472" s="128"/>
      <c r="P472" s="128"/>
      <c r="Q472" s="128"/>
      <c r="R472" s="128"/>
      <c r="S472" s="128"/>
      <c r="T472" s="128"/>
      <c r="U472" s="128"/>
      <c r="V472" s="128"/>
      <c r="W472" s="187"/>
      <c r="X472" s="187"/>
      <c r="Y472" s="187"/>
      <c r="Z472" s="187"/>
      <c r="AA472" s="187"/>
      <c r="AB472" s="187"/>
      <c r="AC472" s="46"/>
    </row>
    <row r="473" spans="1:29" ht="39.950000000000003" customHeight="1" x14ac:dyDescent="0.45">
      <c r="A473" s="155"/>
      <c r="B473" s="157"/>
      <c r="C473" s="66">
        <v>470</v>
      </c>
      <c r="D473" s="75" t="s">
        <v>342</v>
      </c>
      <c r="E473" s="115" t="s">
        <v>961</v>
      </c>
      <c r="F473" s="49" t="s">
        <v>35</v>
      </c>
      <c r="G473" s="49" t="s">
        <v>40</v>
      </c>
      <c r="H473" s="94">
        <v>72</v>
      </c>
      <c r="I473" s="32">
        <v>20</v>
      </c>
      <c r="J473" s="38">
        <f t="shared" si="14"/>
        <v>15</v>
      </c>
      <c r="K473" s="39" t="str">
        <f t="shared" si="15"/>
        <v>OK</v>
      </c>
      <c r="L473" s="128"/>
      <c r="M473" s="128"/>
      <c r="N473" s="128"/>
      <c r="O473" s="128"/>
      <c r="P473" s="128"/>
      <c r="Q473" s="128"/>
      <c r="R473" s="128"/>
      <c r="S473" s="128"/>
      <c r="T473" s="128"/>
      <c r="U473" s="128"/>
      <c r="V473" s="128"/>
      <c r="W473" s="187"/>
      <c r="X473" s="187"/>
      <c r="Y473" s="192">
        <v>5</v>
      </c>
      <c r="Z473" s="187"/>
      <c r="AA473" s="187"/>
      <c r="AB473" s="187"/>
      <c r="AC473" s="46"/>
    </row>
    <row r="474" spans="1:29" ht="39.950000000000003" customHeight="1" x14ac:dyDescent="0.45">
      <c r="A474" s="155"/>
      <c r="B474" s="157"/>
      <c r="C474" s="63">
        <v>471</v>
      </c>
      <c r="D474" s="81" t="s">
        <v>962</v>
      </c>
      <c r="E474" s="115" t="s">
        <v>963</v>
      </c>
      <c r="F474" s="54" t="s">
        <v>99</v>
      </c>
      <c r="G474" s="50" t="s">
        <v>40</v>
      </c>
      <c r="H474" s="93">
        <v>128.72999999999999</v>
      </c>
      <c r="I474" s="32"/>
      <c r="J474" s="38">
        <f t="shared" si="14"/>
        <v>0</v>
      </c>
      <c r="K474" s="39" t="str">
        <f t="shared" si="15"/>
        <v>OK</v>
      </c>
      <c r="L474" s="128"/>
      <c r="M474" s="128"/>
      <c r="N474" s="128"/>
      <c r="O474" s="128"/>
      <c r="P474" s="128"/>
      <c r="Q474" s="128"/>
      <c r="R474" s="128"/>
      <c r="S474" s="128"/>
      <c r="T474" s="128"/>
      <c r="U474" s="128"/>
      <c r="V474" s="128"/>
      <c r="W474" s="187"/>
      <c r="X474" s="187"/>
      <c r="Y474" s="187"/>
      <c r="Z474" s="187"/>
      <c r="AA474" s="187"/>
      <c r="AB474" s="187"/>
      <c r="AC474" s="46"/>
    </row>
    <row r="475" spans="1:29" ht="39.950000000000003" customHeight="1" x14ac:dyDescent="0.45">
      <c r="A475" s="155"/>
      <c r="B475" s="157"/>
      <c r="C475" s="63">
        <v>472</v>
      </c>
      <c r="D475" s="75" t="s">
        <v>964</v>
      </c>
      <c r="E475" s="115" t="s">
        <v>965</v>
      </c>
      <c r="F475" s="50" t="s">
        <v>228</v>
      </c>
      <c r="G475" s="50" t="s">
        <v>40</v>
      </c>
      <c r="H475" s="93">
        <v>45</v>
      </c>
      <c r="I475" s="32"/>
      <c r="J475" s="38">
        <f t="shared" si="14"/>
        <v>-3</v>
      </c>
      <c r="K475" s="39" t="str">
        <f t="shared" si="15"/>
        <v>ATENÇÃO</v>
      </c>
      <c r="L475" s="128"/>
      <c r="M475" s="128"/>
      <c r="N475" s="128"/>
      <c r="O475" s="128"/>
      <c r="P475" s="128"/>
      <c r="Q475" s="128"/>
      <c r="R475" s="128"/>
      <c r="S475" s="128"/>
      <c r="T475" s="128"/>
      <c r="U475" s="128"/>
      <c r="V475" s="128"/>
      <c r="W475" s="187"/>
      <c r="X475" s="187"/>
      <c r="Y475" s="192">
        <v>3</v>
      </c>
      <c r="Z475" s="187"/>
      <c r="AA475" s="187"/>
      <c r="AB475" s="187"/>
      <c r="AC475" s="46"/>
    </row>
    <row r="476" spans="1:29" ht="39.950000000000003" customHeight="1" x14ac:dyDescent="0.45">
      <c r="A476" s="155"/>
      <c r="B476" s="157"/>
      <c r="C476" s="63">
        <v>473</v>
      </c>
      <c r="D476" s="84" t="s">
        <v>966</v>
      </c>
      <c r="E476" s="115" t="s">
        <v>967</v>
      </c>
      <c r="F476" s="50" t="s">
        <v>228</v>
      </c>
      <c r="G476" s="50" t="s">
        <v>40</v>
      </c>
      <c r="H476" s="93">
        <v>69.66</v>
      </c>
      <c r="I476" s="32"/>
      <c r="J476" s="38">
        <f t="shared" si="14"/>
        <v>0</v>
      </c>
      <c r="K476" s="39" t="str">
        <f t="shared" si="15"/>
        <v>OK</v>
      </c>
      <c r="L476" s="128"/>
      <c r="M476" s="128"/>
      <c r="N476" s="128"/>
      <c r="O476" s="128"/>
      <c r="P476" s="128"/>
      <c r="Q476" s="128"/>
      <c r="R476" s="128"/>
      <c r="S476" s="128"/>
      <c r="T476" s="128"/>
      <c r="U476" s="128"/>
      <c r="V476" s="128"/>
      <c r="W476" s="187"/>
      <c r="X476" s="187"/>
      <c r="Y476" s="187"/>
      <c r="Z476" s="187"/>
      <c r="AA476" s="187"/>
      <c r="AB476" s="187"/>
      <c r="AC476" s="46"/>
    </row>
    <row r="477" spans="1:29" ht="39.950000000000003" customHeight="1" x14ac:dyDescent="0.45">
      <c r="A477" s="155"/>
      <c r="B477" s="157"/>
      <c r="C477" s="63">
        <v>474</v>
      </c>
      <c r="D477" s="84" t="s">
        <v>968</v>
      </c>
      <c r="E477" s="115" t="s">
        <v>969</v>
      </c>
      <c r="F477" s="50" t="s">
        <v>228</v>
      </c>
      <c r="G477" s="50" t="s">
        <v>40</v>
      </c>
      <c r="H477" s="93">
        <v>22.28</v>
      </c>
      <c r="I477" s="32"/>
      <c r="J477" s="38">
        <f t="shared" si="14"/>
        <v>0</v>
      </c>
      <c r="K477" s="39" t="str">
        <f t="shared" si="15"/>
        <v>OK</v>
      </c>
      <c r="L477" s="128"/>
      <c r="M477" s="128"/>
      <c r="N477" s="128"/>
      <c r="O477" s="128"/>
      <c r="P477" s="128"/>
      <c r="Q477" s="128"/>
      <c r="R477" s="128"/>
      <c r="S477" s="128"/>
      <c r="T477" s="128"/>
      <c r="U477" s="128"/>
      <c r="V477" s="128"/>
      <c r="W477" s="187"/>
      <c r="X477" s="187"/>
      <c r="Y477" s="187"/>
      <c r="Z477" s="187"/>
      <c r="AA477" s="187"/>
      <c r="AB477" s="187"/>
      <c r="AC477" s="46"/>
    </row>
    <row r="478" spans="1:29" ht="39.950000000000003" customHeight="1" x14ac:dyDescent="0.45">
      <c r="A478" s="155"/>
      <c r="B478" s="157"/>
      <c r="C478" s="66">
        <v>475</v>
      </c>
      <c r="D478" s="75" t="s">
        <v>970</v>
      </c>
      <c r="E478" s="115" t="s">
        <v>956</v>
      </c>
      <c r="F478" s="50" t="s">
        <v>35</v>
      </c>
      <c r="G478" s="50" t="s">
        <v>40</v>
      </c>
      <c r="H478" s="93">
        <v>0.5</v>
      </c>
      <c r="I478" s="32"/>
      <c r="J478" s="38">
        <f t="shared" si="14"/>
        <v>0</v>
      </c>
      <c r="K478" s="39" t="str">
        <f t="shared" si="15"/>
        <v>OK</v>
      </c>
      <c r="L478" s="128"/>
      <c r="M478" s="128"/>
      <c r="N478" s="128"/>
      <c r="O478" s="128"/>
      <c r="P478" s="128"/>
      <c r="Q478" s="128"/>
      <c r="R478" s="128"/>
      <c r="S478" s="128"/>
      <c r="T478" s="128"/>
      <c r="U478" s="128"/>
      <c r="V478" s="128"/>
      <c r="W478" s="187"/>
      <c r="X478" s="187"/>
      <c r="Y478" s="187"/>
      <c r="Z478" s="187"/>
      <c r="AA478" s="187"/>
      <c r="AB478" s="187"/>
      <c r="AC478" s="46"/>
    </row>
    <row r="479" spans="1:29" ht="39.950000000000003" customHeight="1" x14ac:dyDescent="0.45">
      <c r="A479" s="155"/>
      <c r="B479" s="157"/>
      <c r="C479" s="66">
        <v>476</v>
      </c>
      <c r="D479" s="75" t="s">
        <v>971</v>
      </c>
      <c r="E479" s="115" t="s">
        <v>956</v>
      </c>
      <c r="F479" s="50" t="s">
        <v>35</v>
      </c>
      <c r="G479" s="50" t="s">
        <v>40</v>
      </c>
      <c r="H479" s="93">
        <v>0.64</v>
      </c>
      <c r="I479" s="32"/>
      <c r="J479" s="38">
        <f t="shared" si="14"/>
        <v>0</v>
      </c>
      <c r="K479" s="39" t="str">
        <f t="shared" si="15"/>
        <v>OK</v>
      </c>
      <c r="L479" s="128"/>
      <c r="M479" s="128"/>
      <c r="N479" s="128"/>
      <c r="O479" s="128"/>
      <c r="P479" s="128"/>
      <c r="Q479" s="128"/>
      <c r="R479" s="128"/>
      <c r="S479" s="128"/>
      <c r="T479" s="128"/>
      <c r="U479" s="128"/>
      <c r="V479" s="128"/>
      <c r="W479" s="187"/>
      <c r="X479" s="187"/>
      <c r="Y479" s="187"/>
      <c r="Z479" s="187"/>
      <c r="AA479" s="187"/>
      <c r="AB479" s="187"/>
      <c r="AC479" s="46"/>
    </row>
    <row r="480" spans="1:29" ht="39.950000000000003" customHeight="1" x14ac:dyDescent="0.45">
      <c r="A480" s="155"/>
      <c r="B480" s="157"/>
      <c r="C480" s="63">
        <v>477</v>
      </c>
      <c r="D480" s="75" t="s">
        <v>972</v>
      </c>
      <c r="E480" s="115" t="s">
        <v>973</v>
      </c>
      <c r="F480" s="49" t="s">
        <v>99</v>
      </c>
      <c r="G480" s="50" t="s">
        <v>40</v>
      </c>
      <c r="H480" s="93">
        <v>78</v>
      </c>
      <c r="I480" s="32"/>
      <c r="J480" s="38">
        <f t="shared" si="14"/>
        <v>0</v>
      </c>
      <c r="K480" s="39" t="str">
        <f t="shared" si="15"/>
        <v>OK</v>
      </c>
      <c r="L480" s="128"/>
      <c r="M480" s="128"/>
      <c r="N480" s="128"/>
      <c r="O480" s="128"/>
      <c r="P480" s="128"/>
      <c r="Q480" s="128"/>
      <c r="R480" s="128"/>
      <c r="S480" s="128"/>
      <c r="T480" s="128"/>
      <c r="U480" s="128"/>
      <c r="V480" s="128"/>
      <c r="W480" s="187"/>
      <c r="X480" s="187"/>
      <c r="Y480" s="187"/>
      <c r="Z480" s="187"/>
      <c r="AA480" s="187"/>
      <c r="AB480" s="187"/>
      <c r="AC480" s="46"/>
    </row>
    <row r="481" spans="1:29" ht="39.950000000000003" customHeight="1" x14ac:dyDescent="0.45">
      <c r="A481" s="155"/>
      <c r="B481" s="157"/>
      <c r="C481" s="63">
        <v>478</v>
      </c>
      <c r="D481" s="87" t="s">
        <v>974</v>
      </c>
      <c r="E481" s="115" t="s">
        <v>975</v>
      </c>
      <c r="F481" s="49" t="s">
        <v>99</v>
      </c>
      <c r="G481" s="50" t="s">
        <v>40</v>
      </c>
      <c r="H481" s="93">
        <v>4.4000000000000004</v>
      </c>
      <c r="I481" s="32"/>
      <c r="J481" s="38">
        <f t="shared" si="14"/>
        <v>0</v>
      </c>
      <c r="K481" s="39" t="str">
        <f t="shared" si="15"/>
        <v>OK</v>
      </c>
      <c r="L481" s="128"/>
      <c r="M481" s="128"/>
      <c r="N481" s="128"/>
      <c r="O481" s="128"/>
      <c r="P481" s="128"/>
      <c r="Q481" s="128"/>
      <c r="R481" s="128"/>
      <c r="S481" s="128"/>
      <c r="T481" s="128"/>
      <c r="U481" s="128"/>
      <c r="V481" s="128"/>
      <c r="W481" s="187"/>
      <c r="X481" s="187"/>
      <c r="Y481" s="187"/>
      <c r="Z481" s="187"/>
      <c r="AA481" s="187"/>
      <c r="AB481" s="187"/>
      <c r="AC481" s="46"/>
    </row>
    <row r="482" spans="1:29" ht="39.950000000000003" customHeight="1" x14ac:dyDescent="0.45">
      <c r="A482" s="155"/>
      <c r="B482" s="157"/>
      <c r="C482" s="66">
        <v>479</v>
      </c>
      <c r="D482" s="75" t="s">
        <v>976</v>
      </c>
      <c r="E482" s="115" t="s">
        <v>977</v>
      </c>
      <c r="F482" s="50" t="s">
        <v>35</v>
      </c>
      <c r="G482" s="50" t="s">
        <v>40</v>
      </c>
      <c r="H482" s="93">
        <v>1.1000000000000001</v>
      </c>
      <c r="I482" s="32"/>
      <c r="J482" s="38">
        <f t="shared" si="14"/>
        <v>0</v>
      </c>
      <c r="K482" s="39" t="str">
        <f t="shared" si="15"/>
        <v>OK</v>
      </c>
      <c r="L482" s="128"/>
      <c r="M482" s="128"/>
      <c r="N482" s="128"/>
      <c r="O482" s="128"/>
      <c r="P482" s="128"/>
      <c r="Q482" s="128"/>
      <c r="R482" s="128"/>
      <c r="S482" s="128"/>
      <c r="T482" s="128"/>
      <c r="U482" s="128"/>
      <c r="V482" s="128"/>
      <c r="W482" s="187"/>
      <c r="X482" s="187"/>
      <c r="Y482" s="187"/>
      <c r="Z482" s="187"/>
      <c r="AA482" s="187"/>
      <c r="AB482" s="187"/>
      <c r="AC482" s="46"/>
    </row>
    <row r="483" spans="1:29" ht="39.950000000000003" customHeight="1" x14ac:dyDescent="0.45">
      <c r="A483" s="155"/>
      <c r="B483" s="157"/>
      <c r="C483" s="66">
        <v>480</v>
      </c>
      <c r="D483" s="75" t="s">
        <v>978</v>
      </c>
      <c r="E483" s="115" t="s">
        <v>979</v>
      </c>
      <c r="F483" s="50" t="s">
        <v>35</v>
      </c>
      <c r="G483" s="50" t="s">
        <v>40</v>
      </c>
      <c r="H483" s="93">
        <v>460</v>
      </c>
      <c r="I483" s="32"/>
      <c r="J483" s="38">
        <f t="shared" si="14"/>
        <v>0</v>
      </c>
      <c r="K483" s="39" t="str">
        <f t="shared" si="15"/>
        <v>OK</v>
      </c>
      <c r="L483" s="128"/>
      <c r="M483" s="128"/>
      <c r="N483" s="128"/>
      <c r="O483" s="128"/>
      <c r="P483" s="128"/>
      <c r="Q483" s="128"/>
      <c r="R483" s="128"/>
      <c r="S483" s="128"/>
      <c r="T483" s="128"/>
      <c r="U483" s="128"/>
      <c r="V483" s="128"/>
      <c r="W483" s="187"/>
      <c r="X483" s="187"/>
      <c r="Y483" s="187"/>
      <c r="Z483" s="187"/>
      <c r="AA483" s="187"/>
      <c r="AB483" s="187"/>
      <c r="AC483" s="46"/>
    </row>
    <row r="484" spans="1:29" ht="39.950000000000003" customHeight="1" x14ac:dyDescent="0.45">
      <c r="A484" s="155"/>
      <c r="B484" s="157"/>
      <c r="C484" s="66">
        <v>481</v>
      </c>
      <c r="D484" s="75" t="s">
        <v>980</v>
      </c>
      <c r="E484" s="115" t="s">
        <v>956</v>
      </c>
      <c r="F484" s="50" t="s">
        <v>35</v>
      </c>
      <c r="G484" s="50" t="s">
        <v>40</v>
      </c>
      <c r="H484" s="93">
        <v>0.61</v>
      </c>
      <c r="I484" s="32"/>
      <c r="J484" s="38">
        <f t="shared" si="14"/>
        <v>0</v>
      </c>
      <c r="K484" s="39" t="str">
        <f t="shared" si="15"/>
        <v>OK</v>
      </c>
      <c r="L484" s="128"/>
      <c r="M484" s="128"/>
      <c r="N484" s="128"/>
      <c r="O484" s="128"/>
      <c r="P484" s="128"/>
      <c r="Q484" s="128"/>
      <c r="R484" s="128"/>
      <c r="S484" s="128"/>
      <c r="T484" s="128"/>
      <c r="U484" s="128"/>
      <c r="V484" s="128"/>
      <c r="W484" s="187"/>
      <c r="X484" s="187"/>
      <c r="Y484" s="187"/>
      <c r="Z484" s="187"/>
      <c r="AA484" s="187"/>
      <c r="AB484" s="187"/>
      <c r="AC484" s="46"/>
    </row>
    <row r="485" spans="1:29" ht="39.950000000000003" customHeight="1" x14ac:dyDescent="0.45">
      <c r="A485" s="155"/>
      <c r="B485" s="157"/>
      <c r="C485" s="66">
        <v>482</v>
      </c>
      <c r="D485" s="75" t="s">
        <v>981</v>
      </c>
      <c r="E485" s="115" t="s">
        <v>982</v>
      </c>
      <c r="F485" s="50" t="s">
        <v>35</v>
      </c>
      <c r="G485" s="50" t="s">
        <v>40</v>
      </c>
      <c r="H485" s="93">
        <v>34</v>
      </c>
      <c r="I485" s="32"/>
      <c r="J485" s="38">
        <f t="shared" si="14"/>
        <v>0</v>
      </c>
      <c r="K485" s="39" t="str">
        <f t="shared" si="15"/>
        <v>OK</v>
      </c>
      <c r="L485" s="128"/>
      <c r="M485" s="128"/>
      <c r="N485" s="128"/>
      <c r="O485" s="128"/>
      <c r="P485" s="128"/>
      <c r="Q485" s="128"/>
      <c r="R485" s="128"/>
      <c r="S485" s="128"/>
      <c r="T485" s="128"/>
      <c r="U485" s="128"/>
      <c r="V485" s="128"/>
      <c r="W485" s="187"/>
      <c r="X485" s="187"/>
      <c r="Y485" s="187"/>
      <c r="Z485" s="187"/>
      <c r="AA485" s="187"/>
      <c r="AB485" s="187"/>
      <c r="AC485" s="46"/>
    </row>
    <row r="486" spans="1:29" ht="39.950000000000003" customHeight="1" x14ac:dyDescent="0.45">
      <c r="A486" s="156"/>
      <c r="B486" s="158"/>
      <c r="C486" s="66">
        <v>483</v>
      </c>
      <c r="D486" s="75" t="s">
        <v>983</v>
      </c>
      <c r="E486" s="115" t="s">
        <v>982</v>
      </c>
      <c r="F486" s="50" t="s">
        <v>35</v>
      </c>
      <c r="G486" s="50" t="s">
        <v>40</v>
      </c>
      <c r="H486" s="93">
        <v>38.08</v>
      </c>
      <c r="I486" s="32"/>
      <c r="J486" s="38">
        <f t="shared" si="14"/>
        <v>0</v>
      </c>
      <c r="K486" s="39" t="str">
        <f t="shared" si="15"/>
        <v>OK</v>
      </c>
      <c r="L486" s="128"/>
      <c r="M486" s="128"/>
      <c r="N486" s="128"/>
      <c r="O486" s="128"/>
      <c r="P486" s="128"/>
      <c r="Q486" s="128"/>
      <c r="R486" s="128"/>
      <c r="S486" s="128"/>
      <c r="T486" s="128"/>
      <c r="U486" s="128"/>
      <c r="V486" s="128"/>
      <c r="W486" s="187"/>
      <c r="X486" s="187"/>
      <c r="Y486" s="187"/>
      <c r="Z486" s="187"/>
      <c r="AA486" s="187"/>
      <c r="AB486" s="187"/>
      <c r="AC486" s="46"/>
    </row>
    <row r="487" spans="1:29" ht="39.950000000000003" customHeight="1" x14ac:dyDescent="0.45">
      <c r="A487" s="139">
        <v>8</v>
      </c>
      <c r="B487" s="151" t="s">
        <v>626</v>
      </c>
      <c r="C487" s="67">
        <v>484</v>
      </c>
      <c r="D487" s="78" t="s">
        <v>343</v>
      </c>
      <c r="E487" s="107" t="s">
        <v>984</v>
      </c>
      <c r="F487" s="51" t="s">
        <v>35</v>
      </c>
      <c r="G487" s="51" t="s">
        <v>157</v>
      </c>
      <c r="H487" s="95">
        <v>10.28</v>
      </c>
      <c r="I487" s="32">
        <v>16</v>
      </c>
      <c r="J487" s="38">
        <f t="shared" si="14"/>
        <v>16</v>
      </c>
      <c r="K487" s="39" t="str">
        <f t="shared" si="15"/>
        <v>OK</v>
      </c>
      <c r="L487" s="128"/>
      <c r="M487" s="128"/>
      <c r="N487" s="128"/>
      <c r="O487" s="128"/>
      <c r="P487" s="128"/>
      <c r="Q487" s="128"/>
      <c r="R487" s="128"/>
      <c r="S487" s="128"/>
      <c r="T487" s="128"/>
      <c r="U487" s="128"/>
      <c r="V487" s="128"/>
      <c r="W487" s="187"/>
      <c r="X487" s="187"/>
      <c r="Y487" s="187"/>
      <c r="Z487" s="187"/>
      <c r="AA487" s="187"/>
      <c r="AB487" s="187"/>
      <c r="AC487" s="46"/>
    </row>
    <row r="488" spans="1:29" ht="39.950000000000003" customHeight="1" x14ac:dyDescent="0.45">
      <c r="A488" s="140"/>
      <c r="B488" s="152"/>
      <c r="C488" s="67">
        <v>485</v>
      </c>
      <c r="D488" s="78" t="s">
        <v>344</v>
      </c>
      <c r="E488" s="107" t="s">
        <v>985</v>
      </c>
      <c r="F488" s="51" t="s">
        <v>35</v>
      </c>
      <c r="G488" s="51" t="s">
        <v>157</v>
      </c>
      <c r="H488" s="95">
        <v>2.4700000000000002</v>
      </c>
      <c r="I488" s="32">
        <v>17</v>
      </c>
      <c r="J488" s="38">
        <f t="shared" si="14"/>
        <v>17</v>
      </c>
      <c r="K488" s="39" t="str">
        <f t="shared" si="15"/>
        <v>OK</v>
      </c>
      <c r="L488" s="128"/>
      <c r="M488" s="128"/>
      <c r="N488" s="128"/>
      <c r="O488" s="128"/>
      <c r="P488" s="128"/>
      <c r="Q488" s="128"/>
      <c r="R488" s="128"/>
      <c r="S488" s="128"/>
      <c r="T488" s="128"/>
      <c r="U488" s="128"/>
      <c r="V488" s="128"/>
      <c r="W488" s="187"/>
      <c r="X488" s="187"/>
      <c r="Y488" s="187"/>
      <c r="Z488" s="187"/>
      <c r="AA488" s="187"/>
      <c r="AB488" s="187"/>
      <c r="AC488" s="46"/>
    </row>
    <row r="489" spans="1:29" ht="39.950000000000003" customHeight="1" x14ac:dyDescent="0.45">
      <c r="A489" s="140"/>
      <c r="B489" s="152"/>
      <c r="C489" s="67">
        <v>486</v>
      </c>
      <c r="D489" s="78" t="s">
        <v>986</v>
      </c>
      <c r="E489" s="107" t="s">
        <v>987</v>
      </c>
      <c r="F489" s="51" t="s">
        <v>35</v>
      </c>
      <c r="G489" s="51" t="s">
        <v>157</v>
      </c>
      <c r="H489" s="95">
        <v>2.31</v>
      </c>
      <c r="I489" s="32">
        <v>17</v>
      </c>
      <c r="J489" s="38">
        <f t="shared" si="14"/>
        <v>17</v>
      </c>
      <c r="K489" s="39" t="str">
        <f t="shared" si="15"/>
        <v>OK</v>
      </c>
      <c r="L489" s="128"/>
      <c r="M489" s="128"/>
      <c r="N489" s="128"/>
      <c r="O489" s="128"/>
      <c r="P489" s="128"/>
      <c r="Q489" s="128"/>
      <c r="R489" s="128"/>
      <c r="S489" s="128"/>
      <c r="T489" s="128"/>
      <c r="U489" s="128"/>
      <c r="V489" s="128"/>
      <c r="W489" s="187"/>
      <c r="X489" s="187"/>
      <c r="Y489" s="187"/>
      <c r="Z489" s="187"/>
      <c r="AA489" s="187"/>
      <c r="AB489" s="187"/>
      <c r="AC489" s="46"/>
    </row>
    <row r="490" spans="1:29" ht="39.950000000000003" customHeight="1" x14ac:dyDescent="0.45">
      <c r="A490" s="140"/>
      <c r="B490" s="152"/>
      <c r="C490" s="67">
        <v>487</v>
      </c>
      <c r="D490" s="78" t="s">
        <v>345</v>
      </c>
      <c r="E490" s="107" t="s">
        <v>988</v>
      </c>
      <c r="F490" s="51" t="s">
        <v>35</v>
      </c>
      <c r="G490" s="51" t="s">
        <v>157</v>
      </c>
      <c r="H490" s="95">
        <v>6.49</v>
      </c>
      <c r="I490" s="32">
        <v>17</v>
      </c>
      <c r="J490" s="38">
        <f t="shared" si="14"/>
        <v>17</v>
      </c>
      <c r="K490" s="39" t="str">
        <f t="shared" si="15"/>
        <v>OK</v>
      </c>
      <c r="L490" s="128"/>
      <c r="M490" s="128"/>
      <c r="N490" s="128"/>
      <c r="O490" s="128"/>
      <c r="P490" s="128"/>
      <c r="Q490" s="128"/>
      <c r="R490" s="128"/>
      <c r="S490" s="128"/>
      <c r="T490" s="128"/>
      <c r="U490" s="128"/>
      <c r="V490" s="128"/>
      <c r="W490" s="187"/>
      <c r="X490" s="187"/>
      <c r="Y490" s="187"/>
      <c r="Z490" s="187"/>
      <c r="AA490" s="187"/>
      <c r="AB490" s="187"/>
      <c r="AC490" s="46"/>
    </row>
    <row r="491" spans="1:29" ht="39.950000000000003" customHeight="1" x14ac:dyDescent="0.45">
      <c r="A491" s="140"/>
      <c r="B491" s="152"/>
      <c r="C491" s="67">
        <v>488</v>
      </c>
      <c r="D491" s="78" t="s">
        <v>346</v>
      </c>
      <c r="E491" s="107" t="s">
        <v>989</v>
      </c>
      <c r="F491" s="51" t="s">
        <v>35</v>
      </c>
      <c r="G491" s="51" t="s">
        <v>157</v>
      </c>
      <c r="H491" s="95">
        <v>6.04</v>
      </c>
      <c r="I491" s="32">
        <v>17</v>
      </c>
      <c r="J491" s="38">
        <f t="shared" si="14"/>
        <v>17</v>
      </c>
      <c r="K491" s="39" t="str">
        <f t="shared" si="15"/>
        <v>OK</v>
      </c>
      <c r="L491" s="128"/>
      <c r="M491" s="128"/>
      <c r="N491" s="128"/>
      <c r="O491" s="128"/>
      <c r="P491" s="128"/>
      <c r="Q491" s="128"/>
      <c r="R491" s="128"/>
      <c r="S491" s="128"/>
      <c r="T491" s="128"/>
      <c r="U491" s="128"/>
      <c r="V491" s="128"/>
      <c r="W491" s="187"/>
      <c r="X491" s="187"/>
      <c r="Y491" s="187"/>
      <c r="Z491" s="187"/>
      <c r="AA491" s="187"/>
      <c r="AB491" s="187"/>
      <c r="AC491" s="46"/>
    </row>
    <row r="492" spans="1:29" ht="39.950000000000003" customHeight="1" x14ac:dyDescent="0.45">
      <c r="A492" s="140"/>
      <c r="B492" s="152"/>
      <c r="C492" s="67">
        <v>489</v>
      </c>
      <c r="D492" s="78" t="s">
        <v>347</v>
      </c>
      <c r="E492" s="107" t="s">
        <v>990</v>
      </c>
      <c r="F492" s="51" t="s">
        <v>35</v>
      </c>
      <c r="G492" s="51" t="s">
        <v>157</v>
      </c>
      <c r="H492" s="95">
        <v>6.18</v>
      </c>
      <c r="I492" s="32">
        <v>17</v>
      </c>
      <c r="J492" s="38">
        <f t="shared" si="14"/>
        <v>16</v>
      </c>
      <c r="K492" s="39" t="str">
        <f t="shared" si="15"/>
        <v>OK</v>
      </c>
      <c r="L492" s="128"/>
      <c r="M492" s="128"/>
      <c r="N492" s="128"/>
      <c r="O492" s="128"/>
      <c r="P492" s="128"/>
      <c r="Q492" s="128">
        <v>1</v>
      </c>
      <c r="R492" s="128"/>
      <c r="S492" s="128"/>
      <c r="T492" s="128"/>
      <c r="U492" s="128"/>
      <c r="V492" s="128"/>
      <c r="W492" s="187"/>
      <c r="X492" s="187"/>
      <c r="Y492" s="187"/>
      <c r="Z492" s="187"/>
      <c r="AA492" s="187"/>
      <c r="AB492" s="187"/>
      <c r="AC492" s="46"/>
    </row>
    <row r="493" spans="1:29" ht="39.950000000000003" customHeight="1" x14ac:dyDescent="0.45">
      <c r="A493" s="140"/>
      <c r="B493" s="152"/>
      <c r="C493" s="67">
        <v>490</v>
      </c>
      <c r="D493" s="78" t="s">
        <v>348</v>
      </c>
      <c r="E493" s="107" t="s">
        <v>991</v>
      </c>
      <c r="F493" s="51" t="s">
        <v>35</v>
      </c>
      <c r="G493" s="51" t="s">
        <v>157</v>
      </c>
      <c r="H493" s="95">
        <v>9.6</v>
      </c>
      <c r="I493" s="32">
        <v>17</v>
      </c>
      <c r="J493" s="38">
        <f t="shared" si="14"/>
        <v>7</v>
      </c>
      <c r="K493" s="39" t="str">
        <f t="shared" si="15"/>
        <v>OK</v>
      </c>
      <c r="L493" s="128"/>
      <c r="M493" s="128"/>
      <c r="N493" s="128"/>
      <c r="O493" s="128"/>
      <c r="P493" s="128"/>
      <c r="Q493" s="128">
        <v>10</v>
      </c>
      <c r="R493" s="128"/>
      <c r="S493" s="128"/>
      <c r="T493" s="128"/>
      <c r="U493" s="128"/>
      <c r="V493" s="128"/>
      <c r="W493" s="187"/>
      <c r="X493" s="187"/>
      <c r="Y493" s="187"/>
      <c r="Z493" s="187"/>
      <c r="AA493" s="187"/>
      <c r="AB493" s="187"/>
      <c r="AC493" s="46"/>
    </row>
    <row r="494" spans="1:29" ht="39.950000000000003" customHeight="1" x14ac:dyDescent="0.45">
      <c r="A494" s="140"/>
      <c r="B494" s="152"/>
      <c r="C494" s="67">
        <v>491</v>
      </c>
      <c r="D494" s="78" t="s">
        <v>349</v>
      </c>
      <c r="E494" s="107" t="s">
        <v>992</v>
      </c>
      <c r="F494" s="51" t="s">
        <v>35</v>
      </c>
      <c r="G494" s="51" t="s">
        <v>157</v>
      </c>
      <c r="H494" s="95">
        <v>7.94</v>
      </c>
      <c r="I494" s="32">
        <v>17</v>
      </c>
      <c r="J494" s="38">
        <f t="shared" si="14"/>
        <v>17</v>
      </c>
      <c r="K494" s="39" t="str">
        <f t="shared" si="15"/>
        <v>OK</v>
      </c>
      <c r="L494" s="128"/>
      <c r="M494" s="128"/>
      <c r="N494" s="128"/>
      <c r="O494" s="128"/>
      <c r="P494" s="128"/>
      <c r="Q494" s="128"/>
      <c r="R494" s="128"/>
      <c r="S494" s="128"/>
      <c r="T494" s="128"/>
      <c r="U494" s="128"/>
      <c r="V494" s="128"/>
      <c r="W494" s="187"/>
      <c r="X494" s="187"/>
      <c r="Y494" s="187"/>
      <c r="Z494" s="187"/>
      <c r="AA494" s="187"/>
      <c r="AB494" s="187"/>
      <c r="AC494" s="46"/>
    </row>
    <row r="495" spans="1:29" ht="39.950000000000003" customHeight="1" x14ac:dyDescent="0.45">
      <c r="A495" s="140"/>
      <c r="B495" s="152"/>
      <c r="C495" s="67">
        <v>492</v>
      </c>
      <c r="D495" s="78" t="s">
        <v>350</v>
      </c>
      <c r="E495" s="107" t="s">
        <v>993</v>
      </c>
      <c r="F495" s="51" t="s">
        <v>35</v>
      </c>
      <c r="G495" s="51" t="s">
        <v>157</v>
      </c>
      <c r="H495" s="95">
        <v>3.89</v>
      </c>
      <c r="I495" s="32">
        <v>17</v>
      </c>
      <c r="J495" s="38">
        <f t="shared" si="14"/>
        <v>17</v>
      </c>
      <c r="K495" s="39" t="str">
        <f t="shared" si="15"/>
        <v>OK</v>
      </c>
      <c r="L495" s="128"/>
      <c r="M495" s="128"/>
      <c r="N495" s="128"/>
      <c r="O495" s="128"/>
      <c r="P495" s="128"/>
      <c r="Q495" s="128"/>
      <c r="R495" s="128"/>
      <c r="S495" s="128"/>
      <c r="T495" s="128"/>
      <c r="U495" s="128"/>
      <c r="V495" s="128"/>
      <c r="W495" s="187"/>
      <c r="X495" s="187"/>
      <c r="Y495" s="187"/>
      <c r="Z495" s="187"/>
      <c r="AA495" s="187"/>
      <c r="AB495" s="187"/>
      <c r="AC495" s="46"/>
    </row>
    <row r="496" spans="1:29" ht="39.950000000000003" customHeight="1" x14ac:dyDescent="0.45">
      <c r="A496" s="140"/>
      <c r="B496" s="152"/>
      <c r="C496" s="67">
        <v>493</v>
      </c>
      <c r="D496" s="78" t="s">
        <v>351</v>
      </c>
      <c r="E496" s="107" t="s">
        <v>994</v>
      </c>
      <c r="F496" s="51" t="s">
        <v>35</v>
      </c>
      <c r="G496" s="51" t="s">
        <v>157</v>
      </c>
      <c r="H496" s="95">
        <v>5.4</v>
      </c>
      <c r="I496" s="32">
        <v>17</v>
      </c>
      <c r="J496" s="38">
        <f t="shared" si="14"/>
        <v>17</v>
      </c>
      <c r="K496" s="39" t="str">
        <f t="shared" si="15"/>
        <v>OK</v>
      </c>
      <c r="L496" s="128"/>
      <c r="M496" s="128"/>
      <c r="N496" s="128"/>
      <c r="O496" s="128"/>
      <c r="P496" s="128"/>
      <c r="Q496" s="128"/>
      <c r="R496" s="128"/>
      <c r="S496" s="128"/>
      <c r="T496" s="128"/>
      <c r="U496" s="128"/>
      <c r="V496" s="128"/>
      <c r="W496" s="187"/>
      <c r="X496" s="187"/>
      <c r="Y496" s="187"/>
      <c r="Z496" s="187"/>
      <c r="AA496" s="187"/>
      <c r="AB496" s="187"/>
      <c r="AC496" s="46"/>
    </row>
    <row r="497" spans="1:29" ht="39.950000000000003" customHeight="1" x14ac:dyDescent="0.45">
      <c r="A497" s="140"/>
      <c r="B497" s="152"/>
      <c r="C497" s="67">
        <v>494</v>
      </c>
      <c r="D497" s="78" t="s">
        <v>352</v>
      </c>
      <c r="E497" s="107" t="s">
        <v>995</v>
      </c>
      <c r="F497" s="51" t="s">
        <v>35</v>
      </c>
      <c r="G497" s="51" t="s">
        <v>157</v>
      </c>
      <c r="H497" s="95">
        <v>7.61</v>
      </c>
      <c r="I497" s="32">
        <v>17</v>
      </c>
      <c r="J497" s="38">
        <f t="shared" si="14"/>
        <v>17</v>
      </c>
      <c r="K497" s="39" t="str">
        <f t="shared" si="15"/>
        <v>OK</v>
      </c>
      <c r="L497" s="128"/>
      <c r="M497" s="128"/>
      <c r="N497" s="128"/>
      <c r="O497" s="128"/>
      <c r="P497" s="128"/>
      <c r="Q497" s="128"/>
      <c r="R497" s="128"/>
      <c r="S497" s="128"/>
      <c r="T497" s="128"/>
      <c r="U497" s="128"/>
      <c r="V497" s="128"/>
      <c r="W497" s="187"/>
      <c r="X497" s="187"/>
      <c r="Y497" s="187"/>
      <c r="Z497" s="187"/>
      <c r="AA497" s="187"/>
      <c r="AB497" s="187"/>
      <c r="AC497" s="46"/>
    </row>
    <row r="498" spans="1:29" ht="39.950000000000003" customHeight="1" x14ac:dyDescent="0.45">
      <c r="A498" s="140"/>
      <c r="B498" s="152"/>
      <c r="C498" s="67">
        <v>495</v>
      </c>
      <c r="D498" s="78" t="s">
        <v>353</v>
      </c>
      <c r="E498" s="107" t="s">
        <v>996</v>
      </c>
      <c r="F498" s="51" t="s">
        <v>35</v>
      </c>
      <c r="G498" s="51" t="s">
        <v>157</v>
      </c>
      <c r="H498" s="95">
        <v>6.1</v>
      </c>
      <c r="I498" s="32">
        <v>2</v>
      </c>
      <c r="J498" s="38">
        <f t="shared" si="14"/>
        <v>2</v>
      </c>
      <c r="K498" s="39" t="str">
        <f t="shared" si="15"/>
        <v>OK</v>
      </c>
      <c r="L498" s="128"/>
      <c r="M498" s="128"/>
      <c r="N498" s="128"/>
      <c r="O498" s="128"/>
      <c r="P498" s="128"/>
      <c r="Q498" s="128"/>
      <c r="R498" s="128"/>
      <c r="S498" s="128"/>
      <c r="T498" s="128"/>
      <c r="U498" s="128"/>
      <c r="V498" s="128"/>
      <c r="W498" s="187"/>
      <c r="X498" s="187"/>
      <c r="Y498" s="187"/>
      <c r="Z498" s="187"/>
      <c r="AA498" s="187"/>
      <c r="AB498" s="187"/>
      <c r="AC498" s="46"/>
    </row>
    <row r="499" spans="1:29" ht="39.950000000000003" customHeight="1" x14ac:dyDescent="0.45">
      <c r="A499" s="140"/>
      <c r="B499" s="152"/>
      <c r="C499" s="67">
        <v>496</v>
      </c>
      <c r="D499" s="78" t="s">
        <v>354</v>
      </c>
      <c r="E499" s="107" t="s">
        <v>997</v>
      </c>
      <c r="F499" s="51" t="s">
        <v>35</v>
      </c>
      <c r="G499" s="51" t="s">
        <v>157</v>
      </c>
      <c r="H499" s="95">
        <v>8.6300000000000008</v>
      </c>
      <c r="I499" s="32">
        <v>17</v>
      </c>
      <c r="J499" s="38">
        <f t="shared" si="14"/>
        <v>17</v>
      </c>
      <c r="K499" s="39" t="str">
        <f t="shared" si="15"/>
        <v>OK</v>
      </c>
      <c r="L499" s="128"/>
      <c r="M499" s="128"/>
      <c r="N499" s="128"/>
      <c r="O499" s="128"/>
      <c r="P499" s="128"/>
      <c r="Q499" s="128"/>
      <c r="R499" s="128"/>
      <c r="S499" s="128"/>
      <c r="T499" s="128"/>
      <c r="U499" s="128"/>
      <c r="V499" s="128"/>
      <c r="W499" s="187"/>
      <c r="X499" s="187"/>
      <c r="Y499" s="187"/>
      <c r="Z499" s="187"/>
      <c r="AA499" s="187"/>
      <c r="AB499" s="187"/>
      <c r="AC499" s="46"/>
    </row>
    <row r="500" spans="1:29" ht="39.950000000000003" customHeight="1" x14ac:dyDescent="0.45">
      <c r="A500" s="140"/>
      <c r="B500" s="152"/>
      <c r="C500" s="67">
        <v>497</v>
      </c>
      <c r="D500" s="78" t="s">
        <v>355</v>
      </c>
      <c r="E500" s="107" t="s">
        <v>998</v>
      </c>
      <c r="F500" s="51" t="s">
        <v>35</v>
      </c>
      <c r="G500" s="51" t="s">
        <v>157</v>
      </c>
      <c r="H500" s="95">
        <v>3.65</v>
      </c>
      <c r="I500" s="32"/>
      <c r="J500" s="38">
        <f t="shared" si="14"/>
        <v>0</v>
      </c>
      <c r="K500" s="39" t="str">
        <f t="shared" si="15"/>
        <v>OK</v>
      </c>
      <c r="L500" s="128"/>
      <c r="M500" s="128"/>
      <c r="N500" s="128"/>
      <c r="O500" s="128"/>
      <c r="P500" s="128"/>
      <c r="Q500" s="128"/>
      <c r="R500" s="128"/>
      <c r="S500" s="128"/>
      <c r="T500" s="128"/>
      <c r="U500" s="128"/>
      <c r="V500" s="128"/>
      <c r="W500" s="187"/>
      <c r="X500" s="187"/>
      <c r="Y500" s="187"/>
      <c r="Z500" s="187"/>
      <c r="AA500" s="187"/>
      <c r="AB500" s="187"/>
      <c r="AC500" s="46"/>
    </row>
    <row r="501" spans="1:29" ht="39.950000000000003" customHeight="1" x14ac:dyDescent="0.45">
      <c r="A501" s="140"/>
      <c r="B501" s="152"/>
      <c r="C501" s="67">
        <v>498</v>
      </c>
      <c r="D501" s="78" t="s">
        <v>356</v>
      </c>
      <c r="E501" s="107" t="s">
        <v>999</v>
      </c>
      <c r="F501" s="51" t="s">
        <v>35</v>
      </c>
      <c r="G501" s="51" t="s">
        <v>157</v>
      </c>
      <c r="H501" s="95">
        <v>5.2</v>
      </c>
      <c r="I501" s="32"/>
      <c r="J501" s="38">
        <f t="shared" si="14"/>
        <v>0</v>
      </c>
      <c r="K501" s="39" t="str">
        <f t="shared" si="15"/>
        <v>OK</v>
      </c>
      <c r="L501" s="128"/>
      <c r="M501" s="128"/>
      <c r="N501" s="128"/>
      <c r="O501" s="128"/>
      <c r="P501" s="128"/>
      <c r="Q501" s="128"/>
      <c r="R501" s="128"/>
      <c r="S501" s="128"/>
      <c r="T501" s="128"/>
      <c r="U501" s="128"/>
      <c r="V501" s="128"/>
      <c r="W501" s="187"/>
      <c r="X501" s="187"/>
      <c r="Y501" s="187"/>
      <c r="Z501" s="187"/>
      <c r="AA501" s="187"/>
      <c r="AB501" s="187"/>
      <c r="AC501" s="46"/>
    </row>
    <row r="502" spans="1:29" ht="39.950000000000003" customHeight="1" x14ac:dyDescent="0.45">
      <c r="A502" s="140"/>
      <c r="B502" s="152"/>
      <c r="C502" s="67">
        <v>499</v>
      </c>
      <c r="D502" s="78" t="s">
        <v>357</v>
      </c>
      <c r="E502" s="107" t="s">
        <v>1000</v>
      </c>
      <c r="F502" s="51" t="s">
        <v>35</v>
      </c>
      <c r="G502" s="51" t="s">
        <v>157</v>
      </c>
      <c r="H502" s="95">
        <v>34.72</v>
      </c>
      <c r="I502" s="32">
        <v>10</v>
      </c>
      <c r="J502" s="38">
        <f t="shared" si="14"/>
        <v>10</v>
      </c>
      <c r="K502" s="39" t="str">
        <f t="shared" si="15"/>
        <v>OK</v>
      </c>
      <c r="L502" s="128"/>
      <c r="M502" s="128"/>
      <c r="N502" s="128"/>
      <c r="O502" s="128"/>
      <c r="P502" s="128"/>
      <c r="Q502" s="128"/>
      <c r="R502" s="128"/>
      <c r="S502" s="128"/>
      <c r="T502" s="128"/>
      <c r="U502" s="128"/>
      <c r="V502" s="128"/>
      <c r="W502" s="187"/>
      <c r="X502" s="187"/>
      <c r="Y502" s="187"/>
      <c r="Z502" s="187"/>
      <c r="AA502" s="187"/>
      <c r="AB502" s="187"/>
      <c r="AC502" s="46"/>
    </row>
    <row r="503" spans="1:29" ht="39.950000000000003" customHeight="1" x14ac:dyDescent="0.45">
      <c r="A503" s="140"/>
      <c r="B503" s="152"/>
      <c r="C503" s="67">
        <v>500</v>
      </c>
      <c r="D503" s="78" t="s">
        <v>358</v>
      </c>
      <c r="E503" s="107" t="s">
        <v>1001</v>
      </c>
      <c r="F503" s="51" t="s">
        <v>35</v>
      </c>
      <c r="G503" s="51" t="s">
        <v>157</v>
      </c>
      <c r="H503" s="95">
        <v>23.73</v>
      </c>
      <c r="I503" s="32">
        <v>10</v>
      </c>
      <c r="J503" s="38">
        <f t="shared" si="14"/>
        <v>10</v>
      </c>
      <c r="K503" s="39" t="str">
        <f t="shared" si="15"/>
        <v>OK</v>
      </c>
      <c r="L503" s="128"/>
      <c r="M503" s="128"/>
      <c r="N503" s="128"/>
      <c r="O503" s="128"/>
      <c r="P503" s="128"/>
      <c r="Q503" s="128"/>
      <c r="R503" s="128"/>
      <c r="S503" s="128"/>
      <c r="T503" s="128"/>
      <c r="U503" s="128"/>
      <c r="V503" s="128"/>
      <c r="W503" s="187"/>
      <c r="X503" s="187"/>
      <c r="Y503" s="187"/>
      <c r="Z503" s="187"/>
      <c r="AA503" s="187"/>
      <c r="AB503" s="187"/>
      <c r="AC503" s="46"/>
    </row>
    <row r="504" spans="1:29" ht="39.950000000000003" customHeight="1" x14ac:dyDescent="0.45">
      <c r="A504" s="140"/>
      <c r="B504" s="152"/>
      <c r="C504" s="67">
        <v>501</v>
      </c>
      <c r="D504" s="78" t="s">
        <v>359</v>
      </c>
      <c r="E504" s="107" t="s">
        <v>1002</v>
      </c>
      <c r="F504" s="51" t="s">
        <v>35</v>
      </c>
      <c r="G504" s="51" t="s">
        <v>157</v>
      </c>
      <c r="H504" s="95">
        <v>6.65</v>
      </c>
      <c r="I504" s="32">
        <v>10</v>
      </c>
      <c r="J504" s="38">
        <f t="shared" si="14"/>
        <v>0</v>
      </c>
      <c r="K504" s="39" t="str">
        <f t="shared" si="15"/>
        <v>OK</v>
      </c>
      <c r="L504" s="128"/>
      <c r="M504" s="128"/>
      <c r="N504" s="128"/>
      <c r="O504" s="128"/>
      <c r="P504" s="128"/>
      <c r="Q504" s="128"/>
      <c r="R504" s="128"/>
      <c r="S504" s="128"/>
      <c r="T504" s="128"/>
      <c r="U504" s="128"/>
      <c r="V504" s="128"/>
      <c r="W504" s="187"/>
      <c r="X504" s="187"/>
      <c r="Y504" s="187"/>
      <c r="Z504" s="187"/>
      <c r="AA504" s="187"/>
      <c r="AB504" s="192">
        <v>10</v>
      </c>
      <c r="AC504" s="46"/>
    </row>
    <row r="505" spans="1:29" ht="39.950000000000003" customHeight="1" x14ac:dyDescent="0.45">
      <c r="A505" s="140"/>
      <c r="B505" s="152"/>
      <c r="C505" s="67">
        <v>502</v>
      </c>
      <c r="D505" s="78" t="s">
        <v>496</v>
      </c>
      <c r="E505" s="107" t="s">
        <v>1003</v>
      </c>
      <c r="F505" s="52" t="s">
        <v>228</v>
      </c>
      <c r="G505" s="51" t="s">
        <v>157</v>
      </c>
      <c r="H505" s="95">
        <v>22.96</v>
      </c>
      <c r="I505" s="32"/>
      <c r="J505" s="38">
        <f t="shared" si="14"/>
        <v>0</v>
      </c>
      <c r="K505" s="39" t="str">
        <f t="shared" si="15"/>
        <v>OK</v>
      </c>
      <c r="L505" s="128"/>
      <c r="M505" s="128"/>
      <c r="N505" s="128"/>
      <c r="O505" s="128"/>
      <c r="P505" s="128"/>
      <c r="Q505" s="128"/>
      <c r="R505" s="128"/>
      <c r="S505" s="128"/>
      <c r="T505" s="128"/>
      <c r="U505" s="128"/>
      <c r="V505" s="128"/>
      <c r="W505" s="187"/>
      <c r="X505" s="187"/>
      <c r="Y505" s="187"/>
      <c r="Z505" s="187"/>
      <c r="AA505" s="187"/>
      <c r="AB505" s="187"/>
      <c r="AC505" s="46"/>
    </row>
    <row r="506" spans="1:29" ht="39.950000000000003" customHeight="1" x14ac:dyDescent="0.45">
      <c r="A506" s="140"/>
      <c r="B506" s="152"/>
      <c r="C506" s="67">
        <v>503</v>
      </c>
      <c r="D506" s="78" t="s">
        <v>497</v>
      </c>
      <c r="E506" s="107" t="s">
        <v>1003</v>
      </c>
      <c r="F506" s="52" t="s">
        <v>228</v>
      </c>
      <c r="G506" s="51" t="s">
        <v>157</v>
      </c>
      <c r="H506" s="95">
        <v>15.02</v>
      </c>
      <c r="I506" s="32"/>
      <c r="J506" s="38">
        <f t="shared" si="14"/>
        <v>0</v>
      </c>
      <c r="K506" s="39" t="str">
        <f t="shared" si="15"/>
        <v>OK</v>
      </c>
      <c r="L506" s="128"/>
      <c r="M506" s="128"/>
      <c r="N506" s="128"/>
      <c r="O506" s="128"/>
      <c r="P506" s="128"/>
      <c r="Q506" s="128"/>
      <c r="R506" s="128"/>
      <c r="S506" s="128"/>
      <c r="T506" s="128"/>
      <c r="U506" s="128"/>
      <c r="V506" s="128"/>
      <c r="W506" s="187"/>
      <c r="X506" s="187"/>
      <c r="Y506" s="187"/>
      <c r="Z506" s="187"/>
      <c r="AA506" s="187"/>
      <c r="AB506" s="187"/>
      <c r="AC506" s="46"/>
    </row>
    <row r="507" spans="1:29" ht="39.950000000000003" customHeight="1" x14ac:dyDescent="0.45">
      <c r="A507" s="140"/>
      <c r="B507" s="152"/>
      <c r="C507" s="67">
        <v>504</v>
      </c>
      <c r="D507" s="78" t="s">
        <v>498</v>
      </c>
      <c r="E507" s="107" t="s">
        <v>1004</v>
      </c>
      <c r="F507" s="52" t="s">
        <v>228</v>
      </c>
      <c r="G507" s="51" t="s">
        <v>157</v>
      </c>
      <c r="H507" s="95">
        <v>8.23</v>
      </c>
      <c r="I507" s="32"/>
      <c r="J507" s="38">
        <f t="shared" si="14"/>
        <v>0</v>
      </c>
      <c r="K507" s="39" t="str">
        <f t="shared" si="15"/>
        <v>OK</v>
      </c>
      <c r="L507" s="128"/>
      <c r="M507" s="128"/>
      <c r="N507" s="128"/>
      <c r="O507" s="128"/>
      <c r="P507" s="128"/>
      <c r="Q507" s="128"/>
      <c r="R507" s="128"/>
      <c r="S507" s="128"/>
      <c r="T507" s="128"/>
      <c r="U507" s="128"/>
      <c r="V507" s="128"/>
      <c r="W507" s="187"/>
      <c r="X507" s="187"/>
      <c r="Y507" s="187"/>
      <c r="Z507" s="187"/>
      <c r="AA507" s="187"/>
      <c r="AB507" s="187"/>
      <c r="AC507" s="46"/>
    </row>
    <row r="508" spans="1:29" ht="39.950000000000003" customHeight="1" x14ac:dyDescent="0.45">
      <c r="A508" s="140"/>
      <c r="B508" s="152"/>
      <c r="C508" s="67">
        <v>505</v>
      </c>
      <c r="D508" s="78" t="s">
        <v>499</v>
      </c>
      <c r="E508" s="107" t="s">
        <v>1005</v>
      </c>
      <c r="F508" s="52" t="s">
        <v>228</v>
      </c>
      <c r="G508" s="51" t="s">
        <v>157</v>
      </c>
      <c r="H508" s="95">
        <v>7.7</v>
      </c>
      <c r="I508" s="32">
        <v>5</v>
      </c>
      <c r="J508" s="38">
        <f t="shared" si="14"/>
        <v>2</v>
      </c>
      <c r="K508" s="39" t="str">
        <f t="shared" si="15"/>
        <v>OK</v>
      </c>
      <c r="L508" s="128"/>
      <c r="M508" s="128"/>
      <c r="N508" s="128"/>
      <c r="O508" s="128"/>
      <c r="P508" s="128"/>
      <c r="Q508" s="128">
        <v>3</v>
      </c>
      <c r="R508" s="128"/>
      <c r="S508" s="128"/>
      <c r="T508" s="128"/>
      <c r="U508" s="128"/>
      <c r="V508" s="128"/>
      <c r="W508" s="187"/>
      <c r="X508" s="187"/>
      <c r="Y508" s="187"/>
      <c r="Z508" s="187"/>
      <c r="AA508" s="187"/>
      <c r="AB508" s="187"/>
      <c r="AC508" s="46"/>
    </row>
    <row r="509" spans="1:29" ht="39.950000000000003" customHeight="1" x14ac:dyDescent="0.45">
      <c r="A509" s="140"/>
      <c r="B509" s="152"/>
      <c r="C509" s="67">
        <v>506</v>
      </c>
      <c r="D509" s="78" t="s">
        <v>500</v>
      </c>
      <c r="E509" s="107" t="s">
        <v>1006</v>
      </c>
      <c r="F509" s="52" t="s">
        <v>501</v>
      </c>
      <c r="G509" s="51" t="s">
        <v>157</v>
      </c>
      <c r="H509" s="95">
        <v>6.99</v>
      </c>
      <c r="I509" s="32">
        <v>20</v>
      </c>
      <c r="J509" s="38">
        <f t="shared" si="14"/>
        <v>10</v>
      </c>
      <c r="K509" s="39" t="str">
        <f t="shared" si="15"/>
        <v>OK</v>
      </c>
      <c r="L509" s="128"/>
      <c r="M509" s="128"/>
      <c r="N509" s="128"/>
      <c r="O509" s="128"/>
      <c r="P509" s="128"/>
      <c r="Q509" s="128"/>
      <c r="R509" s="128"/>
      <c r="S509" s="128"/>
      <c r="T509" s="128"/>
      <c r="U509" s="128"/>
      <c r="V509" s="128"/>
      <c r="W509" s="187"/>
      <c r="X509" s="187"/>
      <c r="Y509" s="187"/>
      <c r="Z509" s="187"/>
      <c r="AA509" s="187"/>
      <c r="AB509" s="192">
        <v>10</v>
      </c>
      <c r="AC509" s="46"/>
    </row>
    <row r="510" spans="1:29" ht="39.950000000000003" customHeight="1" x14ac:dyDescent="0.45">
      <c r="A510" s="140"/>
      <c r="B510" s="152"/>
      <c r="C510" s="67">
        <v>507</v>
      </c>
      <c r="D510" s="88" t="s">
        <v>502</v>
      </c>
      <c r="E510" s="107" t="s">
        <v>1007</v>
      </c>
      <c r="F510" s="52" t="s">
        <v>228</v>
      </c>
      <c r="G510" s="51" t="s">
        <v>157</v>
      </c>
      <c r="H510" s="95">
        <v>11.78</v>
      </c>
      <c r="I510" s="32"/>
      <c r="J510" s="38">
        <f t="shared" si="14"/>
        <v>0</v>
      </c>
      <c r="K510" s="39" t="str">
        <f t="shared" si="15"/>
        <v>OK</v>
      </c>
      <c r="L510" s="128"/>
      <c r="M510" s="128"/>
      <c r="N510" s="128"/>
      <c r="O510" s="128"/>
      <c r="P510" s="128"/>
      <c r="Q510" s="128"/>
      <c r="R510" s="128"/>
      <c r="S510" s="128"/>
      <c r="T510" s="128"/>
      <c r="U510" s="128"/>
      <c r="V510" s="128"/>
      <c r="W510" s="187"/>
      <c r="X510" s="187"/>
      <c r="Y510" s="187"/>
      <c r="Z510" s="187"/>
      <c r="AA510" s="187"/>
      <c r="AB510" s="187"/>
      <c r="AC510" s="46"/>
    </row>
    <row r="511" spans="1:29" ht="39.950000000000003" customHeight="1" x14ac:dyDescent="0.45">
      <c r="A511" s="140"/>
      <c r="B511" s="152"/>
      <c r="C511" s="67">
        <v>508</v>
      </c>
      <c r="D511" s="78" t="s">
        <v>360</v>
      </c>
      <c r="E511" s="107" t="s">
        <v>1008</v>
      </c>
      <c r="F511" s="51" t="s">
        <v>35</v>
      </c>
      <c r="G511" s="51" t="s">
        <v>157</v>
      </c>
      <c r="H511" s="95">
        <v>175.69</v>
      </c>
      <c r="I511" s="32">
        <v>1</v>
      </c>
      <c r="J511" s="38">
        <f t="shared" si="14"/>
        <v>0</v>
      </c>
      <c r="K511" s="39" t="str">
        <f t="shared" si="15"/>
        <v>OK</v>
      </c>
      <c r="L511" s="128"/>
      <c r="M511" s="128"/>
      <c r="N511" s="128">
        <v>1</v>
      </c>
      <c r="O511" s="128"/>
      <c r="P511" s="128"/>
      <c r="Q511" s="128"/>
      <c r="R511" s="128"/>
      <c r="S511" s="128"/>
      <c r="T511" s="128"/>
      <c r="U511" s="128"/>
      <c r="V511" s="128"/>
      <c r="W511" s="187"/>
      <c r="X511" s="187"/>
      <c r="Y511" s="187"/>
      <c r="Z511" s="187"/>
      <c r="AA511" s="187"/>
      <c r="AB511" s="187"/>
      <c r="AC511" s="46"/>
    </row>
    <row r="512" spans="1:29" ht="39.950000000000003" customHeight="1" x14ac:dyDescent="0.45">
      <c r="A512" s="140"/>
      <c r="B512" s="152"/>
      <c r="C512" s="67">
        <v>509</v>
      </c>
      <c r="D512" s="78" t="s">
        <v>361</v>
      </c>
      <c r="E512" s="107" t="s">
        <v>1004</v>
      </c>
      <c r="F512" s="51" t="s">
        <v>35</v>
      </c>
      <c r="G512" s="51" t="s">
        <v>157</v>
      </c>
      <c r="H512" s="95">
        <v>14.98</v>
      </c>
      <c r="I512" s="32">
        <v>2</v>
      </c>
      <c r="J512" s="38">
        <f t="shared" si="14"/>
        <v>0</v>
      </c>
      <c r="K512" s="39" t="str">
        <f t="shared" si="15"/>
        <v>OK</v>
      </c>
      <c r="L512" s="128"/>
      <c r="M512" s="128"/>
      <c r="N512" s="128">
        <v>2</v>
      </c>
      <c r="O512" s="128"/>
      <c r="P512" s="128"/>
      <c r="Q512" s="128"/>
      <c r="R512" s="128"/>
      <c r="S512" s="128"/>
      <c r="T512" s="128"/>
      <c r="U512" s="128"/>
      <c r="V512" s="128"/>
      <c r="W512" s="187"/>
      <c r="X512" s="187"/>
      <c r="Y512" s="187"/>
      <c r="Z512" s="187"/>
      <c r="AA512" s="187"/>
      <c r="AB512" s="187"/>
      <c r="AC512" s="46"/>
    </row>
    <row r="513" spans="1:29" ht="39.950000000000003" customHeight="1" x14ac:dyDescent="0.45">
      <c r="A513" s="140"/>
      <c r="B513" s="152"/>
      <c r="C513" s="67">
        <v>510</v>
      </c>
      <c r="D513" s="78" t="s">
        <v>362</v>
      </c>
      <c r="E513" s="107" t="s">
        <v>1009</v>
      </c>
      <c r="F513" s="51" t="s">
        <v>35</v>
      </c>
      <c r="G513" s="51" t="s">
        <v>157</v>
      </c>
      <c r="H513" s="95">
        <v>26.72</v>
      </c>
      <c r="I513" s="32"/>
      <c r="J513" s="38">
        <f t="shared" si="14"/>
        <v>0</v>
      </c>
      <c r="K513" s="39" t="str">
        <f t="shared" si="15"/>
        <v>OK</v>
      </c>
      <c r="L513" s="128"/>
      <c r="M513" s="128"/>
      <c r="N513" s="128"/>
      <c r="O513" s="128"/>
      <c r="P513" s="128"/>
      <c r="Q513" s="128"/>
      <c r="R513" s="128"/>
      <c r="S513" s="128"/>
      <c r="T513" s="128"/>
      <c r="U513" s="128"/>
      <c r="V513" s="128"/>
      <c r="W513" s="187"/>
      <c r="X513" s="187"/>
      <c r="Y513" s="187"/>
      <c r="Z513" s="187"/>
      <c r="AA513" s="187"/>
      <c r="AB513" s="187"/>
      <c r="AC513" s="46"/>
    </row>
    <row r="514" spans="1:29" ht="39.950000000000003" customHeight="1" x14ac:dyDescent="0.45">
      <c r="A514" s="140"/>
      <c r="B514" s="152"/>
      <c r="C514" s="67">
        <v>511</v>
      </c>
      <c r="D514" s="78" t="s">
        <v>363</v>
      </c>
      <c r="E514" s="107" t="s">
        <v>1010</v>
      </c>
      <c r="F514" s="51" t="s">
        <v>35</v>
      </c>
      <c r="G514" s="51" t="s">
        <v>157</v>
      </c>
      <c r="H514" s="95">
        <v>33.049999999999997</v>
      </c>
      <c r="I514" s="32">
        <v>2</v>
      </c>
      <c r="J514" s="38">
        <f t="shared" si="14"/>
        <v>2</v>
      </c>
      <c r="K514" s="39" t="str">
        <f t="shared" si="15"/>
        <v>OK</v>
      </c>
      <c r="L514" s="128"/>
      <c r="M514" s="128"/>
      <c r="N514" s="128"/>
      <c r="O514" s="128"/>
      <c r="P514" s="128"/>
      <c r="Q514" s="128"/>
      <c r="R514" s="128"/>
      <c r="S514" s="128"/>
      <c r="T514" s="128"/>
      <c r="U514" s="128"/>
      <c r="V514" s="128"/>
      <c r="W514" s="187"/>
      <c r="X514" s="187"/>
      <c r="Y514" s="187"/>
      <c r="Z514" s="187"/>
      <c r="AA514" s="187"/>
      <c r="AB514" s="187"/>
      <c r="AC514" s="46"/>
    </row>
    <row r="515" spans="1:29" ht="39.950000000000003" customHeight="1" x14ac:dyDescent="0.45">
      <c r="A515" s="140"/>
      <c r="B515" s="152"/>
      <c r="C515" s="67">
        <v>512</v>
      </c>
      <c r="D515" s="78" t="s">
        <v>364</v>
      </c>
      <c r="E515" s="107" t="s">
        <v>1011</v>
      </c>
      <c r="F515" s="51" t="s">
        <v>35</v>
      </c>
      <c r="G515" s="51" t="s">
        <v>157</v>
      </c>
      <c r="H515" s="95">
        <v>20.3</v>
      </c>
      <c r="I515" s="32">
        <v>1</v>
      </c>
      <c r="J515" s="38">
        <f t="shared" si="14"/>
        <v>1</v>
      </c>
      <c r="K515" s="39" t="str">
        <f t="shared" si="15"/>
        <v>OK</v>
      </c>
      <c r="L515" s="128"/>
      <c r="M515" s="128"/>
      <c r="N515" s="128"/>
      <c r="O515" s="128"/>
      <c r="P515" s="128"/>
      <c r="Q515" s="128"/>
      <c r="R515" s="128"/>
      <c r="S515" s="128"/>
      <c r="T515" s="128"/>
      <c r="U515" s="128"/>
      <c r="V515" s="128"/>
      <c r="W515" s="187"/>
      <c r="X515" s="187"/>
      <c r="Y515" s="187"/>
      <c r="Z515" s="187"/>
      <c r="AA515" s="187"/>
      <c r="AB515" s="187"/>
      <c r="AC515" s="46"/>
    </row>
    <row r="516" spans="1:29" ht="39.950000000000003" customHeight="1" x14ac:dyDescent="0.45">
      <c r="A516" s="140"/>
      <c r="B516" s="152"/>
      <c r="C516" s="67">
        <v>513</v>
      </c>
      <c r="D516" s="78" t="s">
        <v>365</v>
      </c>
      <c r="E516" s="107" t="s">
        <v>1012</v>
      </c>
      <c r="F516" s="51" t="s">
        <v>233</v>
      </c>
      <c r="G516" s="51" t="s">
        <v>157</v>
      </c>
      <c r="H516" s="95">
        <v>25.14</v>
      </c>
      <c r="I516" s="32">
        <v>6</v>
      </c>
      <c r="J516" s="38">
        <f t="shared" si="14"/>
        <v>3</v>
      </c>
      <c r="K516" s="39" t="str">
        <f t="shared" si="15"/>
        <v>OK</v>
      </c>
      <c r="L516" s="128"/>
      <c r="M516" s="128"/>
      <c r="N516" s="128"/>
      <c r="O516" s="128"/>
      <c r="P516" s="128"/>
      <c r="Q516" s="128"/>
      <c r="R516" s="128"/>
      <c r="S516" s="128"/>
      <c r="T516" s="128"/>
      <c r="U516" s="128"/>
      <c r="V516" s="128"/>
      <c r="W516" s="187"/>
      <c r="X516" s="187"/>
      <c r="Y516" s="187"/>
      <c r="Z516" s="187"/>
      <c r="AA516" s="187"/>
      <c r="AB516" s="192">
        <v>3</v>
      </c>
      <c r="AC516" s="46"/>
    </row>
    <row r="517" spans="1:29" ht="39.950000000000003" customHeight="1" x14ac:dyDescent="0.45">
      <c r="A517" s="140"/>
      <c r="B517" s="152"/>
      <c r="C517" s="67">
        <v>514</v>
      </c>
      <c r="D517" s="78" t="s">
        <v>366</v>
      </c>
      <c r="E517" s="107" t="s">
        <v>1013</v>
      </c>
      <c r="F517" s="51" t="s">
        <v>35</v>
      </c>
      <c r="G517" s="51" t="s">
        <v>157</v>
      </c>
      <c r="H517" s="95">
        <v>18.97</v>
      </c>
      <c r="I517" s="32"/>
      <c r="J517" s="38">
        <f t="shared" ref="J517:J559" si="16">I517-(SUM(L517:AC517))</f>
        <v>0</v>
      </c>
      <c r="K517" s="39" t="str">
        <f t="shared" ref="K517:K580" si="17">IF(J517&lt;0,"ATENÇÃO","OK")</f>
        <v>OK</v>
      </c>
      <c r="L517" s="128"/>
      <c r="M517" s="128"/>
      <c r="N517" s="128"/>
      <c r="O517" s="128"/>
      <c r="P517" s="128"/>
      <c r="Q517" s="128"/>
      <c r="R517" s="128"/>
      <c r="S517" s="128"/>
      <c r="T517" s="128"/>
      <c r="U517" s="128"/>
      <c r="V517" s="128"/>
      <c r="W517" s="187"/>
      <c r="X517" s="187"/>
      <c r="Y517" s="187"/>
      <c r="Z517" s="187"/>
      <c r="AA517" s="187"/>
      <c r="AB517" s="187"/>
      <c r="AC517" s="46"/>
    </row>
    <row r="518" spans="1:29" ht="39.950000000000003" customHeight="1" x14ac:dyDescent="0.45">
      <c r="A518" s="140"/>
      <c r="B518" s="152"/>
      <c r="C518" s="67">
        <v>515</v>
      </c>
      <c r="D518" s="78" t="s">
        <v>367</v>
      </c>
      <c r="E518" s="107" t="s">
        <v>1014</v>
      </c>
      <c r="F518" s="51" t="s">
        <v>35</v>
      </c>
      <c r="G518" s="51" t="s">
        <v>368</v>
      </c>
      <c r="H518" s="95">
        <v>472.66</v>
      </c>
      <c r="I518" s="32">
        <v>2</v>
      </c>
      <c r="J518" s="38">
        <f t="shared" si="16"/>
        <v>1</v>
      </c>
      <c r="K518" s="39" t="str">
        <f t="shared" si="17"/>
        <v>OK</v>
      </c>
      <c r="L518" s="128"/>
      <c r="M518" s="128"/>
      <c r="N518" s="128"/>
      <c r="O518" s="128"/>
      <c r="P518" s="128"/>
      <c r="Q518" s="128">
        <v>1</v>
      </c>
      <c r="R518" s="128"/>
      <c r="S518" s="128"/>
      <c r="T518" s="128"/>
      <c r="U518" s="128"/>
      <c r="V518" s="128"/>
      <c r="W518" s="187"/>
      <c r="X518" s="187"/>
      <c r="Y518" s="187"/>
      <c r="Z518" s="187"/>
      <c r="AA518" s="187"/>
      <c r="AB518" s="187"/>
      <c r="AC518" s="46"/>
    </row>
    <row r="519" spans="1:29" ht="39.950000000000003" customHeight="1" x14ac:dyDescent="0.45">
      <c r="A519" s="140"/>
      <c r="B519" s="152"/>
      <c r="C519" s="67">
        <v>516</v>
      </c>
      <c r="D519" s="78" t="s">
        <v>369</v>
      </c>
      <c r="E519" s="107" t="s">
        <v>1015</v>
      </c>
      <c r="F519" s="51" t="s">
        <v>35</v>
      </c>
      <c r="G519" s="51" t="s">
        <v>368</v>
      </c>
      <c r="H519" s="95">
        <v>416.56</v>
      </c>
      <c r="I519" s="32">
        <v>1</v>
      </c>
      <c r="J519" s="38">
        <f t="shared" si="16"/>
        <v>0</v>
      </c>
      <c r="K519" s="39" t="str">
        <f t="shared" si="17"/>
        <v>OK</v>
      </c>
      <c r="L519" s="128"/>
      <c r="M519" s="128"/>
      <c r="N519" s="128"/>
      <c r="O519" s="128"/>
      <c r="P519" s="128"/>
      <c r="Q519" s="128">
        <v>1</v>
      </c>
      <c r="R519" s="128"/>
      <c r="S519" s="128"/>
      <c r="T519" s="128"/>
      <c r="U519" s="128"/>
      <c r="V519" s="128"/>
      <c r="W519" s="187"/>
      <c r="X519" s="187"/>
      <c r="Y519" s="187"/>
      <c r="Z519" s="187"/>
      <c r="AA519" s="187"/>
      <c r="AB519" s="187"/>
      <c r="AC519" s="46"/>
    </row>
    <row r="520" spans="1:29" ht="39.950000000000003" customHeight="1" x14ac:dyDescent="0.45">
      <c r="A520" s="140"/>
      <c r="B520" s="152"/>
      <c r="C520" s="67">
        <v>517</v>
      </c>
      <c r="D520" s="78" t="s">
        <v>370</v>
      </c>
      <c r="E520" s="107" t="s">
        <v>1016</v>
      </c>
      <c r="F520" s="51" t="s">
        <v>35</v>
      </c>
      <c r="G520" s="51" t="s">
        <v>368</v>
      </c>
      <c r="H520" s="95">
        <v>437.67</v>
      </c>
      <c r="I520" s="32">
        <v>2</v>
      </c>
      <c r="J520" s="38">
        <f t="shared" si="16"/>
        <v>2</v>
      </c>
      <c r="K520" s="39" t="str">
        <f t="shared" si="17"/>
        <v>OK</v>
      </c>
      <c r="L520" s="128"/>
      <c r="M520" s="128"/>
      <c r="N520" s="128"/>
      <c r="O520" s="128"/>
      <c r="P520" s="128"/>
      <c r="Q520" s="128"/>
      <c r="R520" s="128"/>
      <c r="S520" s="128"/>
      <c r="T520" s="128"/>
      <c r="U520" s="128"/>
      <c r="V520" s="128"/>
      <c r="W520" s="187"/>
      <c r="X520" s="187"/>
      <c r="Y520" s="187"/>
      <c r="Z520" s="187"/>
      <c r="AA520" s="187"/>
      <c r="AB520" s="187"/>
      <c r="AC520" s="46"/>
    </row>
    <row r="521" spans="1:29" ht="39.950000000000003" customHeight="1" x14ac:dyDescent="0.45">
      <c r="A521" s="140"/>
      <c r="B521" s="152"/>
      <c r="C521" s="67">
        <v>518</v>
      </c>
      <c r="D521" s="78" t="s">
        <v>371</v>
      </c>
      <c r="E521" s="107" t="s">
        <v>1017</v>
      </c>
      <c r="F521" s="51" t="s">
        <v>35</v>
      </c>
      <c r="G521" s="51" t="s">
        <v>368</v>
      </c>
      <c r="H521" s="95">
        <v>375.16</v>
      </c>
      <c r="I521" s="32">
        <v>2</v>
      </c>
      <c r="J521" s="38">
        <f t="shared" si="16"/>
        <v>1</v>
      </c>
      <c r="K521" s="39" t="str">
        <f t="shared" si="17"/>
        <v>OK</v>
      </c>
      <c r="L521" s="128"/>
      <c r="M521" s="128"/>
      <c r="N521" s="128"/>
      <c r="O521" s="128"/>
      <c r="P521" s="128"/>
      <c r="Q521" s="128"/>
      <c r="R521" s="128"/>
      <c r="S521" s="128"/>
      <c r="T521" s="128"/>
      <c r="U521" s="128"/>
      <c r="V521" s="128"/>
      <c r="W521" s="187"/>
      <c r="X521" s="187"/>
      <c r="Y521" s="187"/>
      <c r="Z521" s="187"/>
      <c r="AA521" s="187"/>
      <c r="AB521" s="192">
        <v>1</v>
      </c>
      <c r="AC521" s="46"/>
    </row>
    <row r="522" spans="1:29" ht="39.950000000000003" customHeight="1" x14ac:dyDescent="0.45">
      <c r="A522" s="140"/>
      <c r="B522" s="152"/>
      <c r="C522" s="67">
        <v>519</v>
      </c>
      <c r="D522" s="78" t="s">
        <v>430</v>
      </c>
      <c r="E522" s="107" t="s">
        <v>1017</v>
      </c>
      <c r="F522" s="51" t="s">
        <v>228</v>
      </c>
      <c r="G522" s="51" t="s">
        <v>368</v>
      </c>
      <c r="H522" s="95">
        <v>310.54000000000002</v>
      </c>
      <c r="I522" s="32">
        <v>1</v>
      </c>
      <c r="J522" s="38">
        <f t="shared" si="16"/>
        <v>1</v>
      </c>
      <c r="K522" s="39" t="str">
        <f t="shared" si="17"/>
        <v>OK</v>
      </c>
      <c r="L522" s="128"/>
      <c r="M522" s="128"/>
      <c r="N522" s="128"/>
      <c r="O522" s="128"/>
      <c r="P522" s="128"/>
      <c r="Q522" s="128"/>
      <c r="R522" s="128"/>
      <c r="S522" s="128"/>
      <c r="T522" s="128"/>
      <c r="U522" s="128"/>
      <c r="V522" s="128"/>
      <c r="W522" s="187"/>
      <c r="X522" s="187"/>
      <c r="Y522" s="187"/>
      <c r="Z522" s="187"/>
      <c r="AA522" s="187"/>
      <c r="AB522" s="187"/>
      <c r="AC522" s="46"/>
    </row>
    <row r="523" spans="1:29" ht="39.950000000000003" customHeight="1" x14ac:dyDescent="0.45">
      <c r="A523" s="140"/>
      <c r="B523" s="152"/>
      <c r="C523" s="67">
        <v>520</v>
      </c>
      <c r="D523" s="78" t="s">
        <v>372</v>
      </c>
      <c r="E523" s="107" t="s">
        <v>1017</v>
      </c>
      <c r="F523" s="51" t="s">
        <v>35</v>
      </c>
      <c r="G523" s="51" t="s">
        <v>368</v>
      </c>
      <c r="H523" s="95">
        <v>254.42</v>
      </c>
      <c r="I523" s="32">
        <v>1</v>
      </c>
      <c r="J523" s="38">
        <f t="shared" si="16"/>
        <v>1</v>
      </c>
      <c r="K523" s="39" t="str">
        <f t="shared" si="17"/>
        <v>OK</v>
      </c>
      <c r="L523" s="128"/>
      <c r="M523" s="128"/>
      <c r="N523" s="128"/>
      <c r="O523" s="128"/>
      <c r="P523" s="128"/>
      <c r="Q523" s="128"/>
      <c r="R523" s="128"/>
      <c r="S523" s="128"/>
      <c r="T523" s="128"/>
      <c r="U523" s="128"/>
      <c r="V523" s="128"/>
      <c r="W523" s="187"/>
      <c r="X523" s="187"/>
      <c r="Y523" s="187"/>
      <c r="Z523" s="187"/>
      <c r="AA523" s="187"/>
      <c r="AB523" s="187"/>
      <c r="AC523" s="46"/>
    </row>
    <row r="524" spans="1:29" ht="39.950000000000003" customHeight="1" x14ac:dyDescent="0.45">
      <c r="A524" s="140"/>
      <c r="B524" s="152"/>
      <c r="C524" s="67">
        <v>521</v>
      </c>
      <c r="D524" s="78" t="s">
        <v>373</v>
      </c>
      <c r="E524" s="107" t="s">
        <v>1018</v>
      </c>
      <c r="F524" s="51" t="s">
        <v>35</v>
      </c>
      <c r="G524" s="51" t="s">
        <v>368</v>
      </c>
      <c r="H524" s="95">
        <v>713.13</v>
      </c>
      <c r="I524" s="32">
        <v>2</v>
      </c>
      <c r="J524" s="38">
        <f t="shared" si="16"/>
        <v>1</v>
      </c>
      <c r="K524" s="39" t="str">
        <f t="shared" si="17"/>
        <v>OK</v>
      </c>
      <c r="L524" s="128"/>
      <c r="M524" s="128"/>
      <c r="N524" s="128"/>
      <c r="O524" s="128"/>
      <c r="P524" s="128"/>
      <c r="Q524" s="128"/>
      <c r="R524" s="128"/>
      <c r="S524" s="128"/>
      <c r="T524" s="128"/>
      <c r="U524" s="128"/>
      <c r="V524" s="128"/>
      <c r="W524" s="187"/>
      <c r="X524" s="187"/>
      <c r="Y524" s="187"/>
      <c r="Z524" s="187"/>
      <c r="AA524" s="187"/>
      <c r="AB524" s="192">
        <v>1</v>
      </c>
      <c r="AC524" s="46"/>
    </row>
    <row r="525" spans="1:29" ht="39.950000000000003" customHeight="1" x14ac:dyDescent="0.45">
      <c r="A525" s="140"/>
      <c r="B525" s="152"/>
      <c r="C525" s="67">
        <v>522</v>
      </c>
      <c r="D525" s="78" t="s">
        <v>374</v>
      </c>
      <c r="E525" s="107" t="s">
        <v>1017</v>
      </c>
      <c r="F525" s="51" t="s">
        <v>35</v>
      </c>
      <c r="G525" s="51" t="s">
        <v>368</v>
      </c>
      <c r="H525" s="95">
        <v>428.13</v>
      </c>
      <c r="I525" s="32"/>
      <c r="J525" s="38">
        <f t="shared" si="16"/>
        <v>0</v>
      </c>
      <c r="K525" s="39" t="str">
        <f t="shared" si="17"/>
        <v>OK</v>
      </c>
      <c r="L525" s="128"/>
      <c r="M525" s="128"/>
      <c r="N525" s="128"/>
      <c r="O525" s="128"/>
      <c r="P525" s="128"/>
      <c r="Q525" s="128"/>
      <c r="R525" s="128"/>
      <c r="S525" s="128"/>
      <c r="T525" s="128"/>
      <c r="U525" s="128"/>
      <c r="V525" s="128"/>
      <c r="W525" s="187"/>
      <c r="X525" s="187"/>
      <c r="Y525" s="187"/>
      <c r="Z525" s="187"/>
      <c r="AA525" s="187"/>
      <c r="AB525" s="187"/>
      <c r="AC525" s="46"/>
    </row>
    <row r="526" spans="1:29" ht="39.950000000000003" customHeight="1" x14ac:dyDescent="0.45">
      <c r="A526" s="140"/>
      <c r="B526" s="152"/>
      <c r="C526" s="68">
        <v>523</v>
      </c>
      <c r="D526" s="78" t="s">
        <v>375</v>
      </c>
      <c r="E526" s="107" t="s">
        <v>1019</v>
      </c>
      <c r="F526" s="51" t="s">
        <v>99</v>
      </c>
      <c r="G526" s="51" t="s">
        <v>368</v>
      </c>
      <c r="H526" s="95">
        <v>5295.06</v>
      </c>
      <c r="I526" s="32">
        <v>1</v>
      </c>
      <c r="J526" s="38">
        <f t="shared" si="16"/>
        <v>1</v>
      </c>
      <c r="K526" s="39" t="str">
        <f t="shared" si="17"/>
        <v>OK</v>
      </c>
      <c r="L526" s="128"/>
      <c r="M526" s="128"/>
      <c r="N526" s="128"/>
      <c r="O526" s="128"/>
      <c r="P526" s="128"/>
      <c r="Q526" s="128"/>
      <c r="R526" s="128"/>
      <c r="S526" s="128"/>
      <c r="T526" s="128"/>
      <c r="U526" s="128"/>
      <c r="V526" s="128"/>
      <c r="W526" s="187"/>
      <c r="X526" s="187"/>
      <c r="Y526" s="187"/>
      <c r="Z526" s="187"/>
      <c r="AA526" s="187"/>
      <c r="AB526" s="187"/>
      <c r="AC526" s="46"/>
    </row>
    <row r="527" spans="1:29" ht="39.950000000000003" customHeight="1" x14ac:dyDescent="0.45">
      <c r="A527" s="140"/>
      <c r="B527" s="152"/>
      <c r="C527" s="67">
        <v>524</v>
      </c>
      <c r="D527" s="78" t="s">
        <v>451</v>
      </c>
      <c r="E527" s="107" t="s">
        <v>1017</v>
      </c>
      <c r="F527" s="51" t="s">
        <v>228</v>
      </c>
      <c r="G527" s="51" t="s">
        <v>368</v>
      </c>
      <c r="H527" s="95">
        <v>392.07</v>
      </c>
      <c r="I527" s="32">
        <v>1</v>
      </c>
      <c r="J527" s="38">
        <f t="shared" si="16"/>
        <v>1</v>
      </c>
      <c r="K527" s="39" t="str">
        <f t="shared" si="17"/>
        <v>OK</v>
      </c>
      <c r="L527" s="128"/>
      <c r="M527" s="128"/>
      <c r="N527" s="128"/>
      <c r="O527" s="128"/>
      <c r="P527" s="128"/>
      <c r="Q527" s="128"/>
      <c r="R527" s="128"/>
      <c r="S527" s="128"/>
      <c r="T527" s="128"/>
      <c r="U527" s="128"/>
      <c r="V527" s="128"/>
      <c r="W527" s="187"/>
      <c r="X527" s="187"/>
      <c r="Y527" s="187"/>
      <c r="Z527" s="187"/>
      <c r="AA527" s="187"/>
      <c r="AB527" s="187"/>
      <c r="AC527" s="46"/>
    </row>
    <row r="528" spans="1:29" ht="39.950000000000003" customHeight="1" x14ac:dyDescent="0.45">
      <c r="A528" s="140"/>
      <c r="B528" s="152"/>
      <c r="C528" s="68">
        <v>525</v>
      </c>
      <c r="D528" s="83" t="s">
        <v>458</v>
      </c>
      <c r="E528" s="110" t="s">
        <v>1020</v>
      </c>
      <c r="F528" s="52" t="s">
        <v>424</v>
      </c>
      <c r="G528" s="52" t="s">
        <v>157</v>
      </c>
      <c r="H528" s="96">
        <v>751.08</v>
      </c>
      <c r="I528" s="32"/>
      <c r="J528" s="38">
        <f t="shared" si="16"/>
        <v>0</v>
      </c>
      <c r="K528" s="39" t="str">
        <f t="shared" si="17"/>
        <v>OK</v>
      </c>
      <c r="L528" s="128"/>
      <c r="M528" s="128"/>
      <c r="N528" s="128"/>
      <c r="O528" s="128"/>
      <c r="P528" s="128"/>
      <c r="Q528" s="128"/>
      <c r="R528" s="128"/>
      <c r="S528" s="128"/>
      <c r="T528" s="128"/>
      <c r="U528" s="128"/>
      <c r="V528" s="128"/>
      <c r="W528" s="187"/>
      <c r="X528" s="187"/>
      <c r="Y528" s="187"/>
      <c r="Z528" s="187"/>
      <c r="AA528" s="187"/>
      <c r="AB528" s="187"/>
      <c r="AC528" s="46"/>
    </row>
    <row r="529" spans="1:29" ht="39.950000000000003" customHeight="1" x14ac:dyDescent="0.45">
      <c r="A529" s="140"/>
      <c r="B529" s="152"/>
      <c r="C529" s="68">
        <v>526</v>
      </c>
      <c r="D529" s="78" t="s">
        <v>1021</v>
      </c>
      <c r="E529" s="107" t="s">
        <v>1022</v>
      </c>
      <c r="F529" s="51" t="s">
        <v>4</v>
      </c>
      <c r="G529" s="52" t="s">
        <v>157</v>
      </c>
      <c r="H529" s="96">
        <v>1357.6</v>
      </c>
      <c r="I529" s="32"/>
      <c r="J529" s="38">
        <f t="shared" si="16"/>
        <v>0</v>
      </c>
      <c r="K529" s="39" t="str">
        <f t="shared" si="17"/>
        <v>OK</v>
      </c>
      <c r="L529" s="128"/>
      <c r="M529" s="128"/>
      <c r="N529" s="128"/>
      <c r="O529" s="128"/>
      <c r="P529" s="128"/>
      <c r="Q529" s="128"/>
      <c r="R529" s="128"/>
      <c r="S529" s="128"/>
      <c r="T529" s="128"/>
      <c r="U529" s="128"/>
      <c r="V529" s="128"/>
      <c r="W529" s="187"/>
      <c r="X529" s="187"/>
      <c r="Y529" s="187"/>
      <c r="Z529" s="187"/>
      <c r="AA529" s="187"/>
      <c r="AB529" s="187"/>
      <c r="AC529" s="46"/>
    </row>
    <row r="530" spans="1:29" ht="39.950000000000003" customHeight="1" x14ac:dyDescent="0.45">
      <c r="A530" s="140"/>
      <c r="B530" s="152"/>
      <c r="C530" s="67">
        <v>527</v>
      </c>
      <c r="D530" s="78" t="s">
        <v>1023</v>
      </c>
      <c r="E530" s="107" t="s">
        <v>1024</v>
      </c>
      <c r="F530" s="52" t="s">
        <v>35</v>
      </c>
      <c r="G530" s="52" t="s">
        <v>157</v>
      </c>
      <c r="H530" s="96">
        <v>1384.5</v>
      </c>
      <c r="I530" s="32"/>
      <c r="J530" s="38">
        <f t="shared" si="16"/>
        <v>0</v>
      </c>
      <c r="K530" s="39" t="str">
        <f t="shared" si="17"/>
        <v>OK</v>
      </c>
      <c r="L530" s="128"/>
      <c r="M530" s="128"/>
      <c r="N530" s="128"/>
      <c r="O530" s="128"/>
      <c r="P530" s="128"/>
      <c r="Q530" s="128"/>
      <c r="R530" s="128"/>
      <c r="S530" s="128"/>
      <c r="T530" s="128"/>
      <c r="U530" s="128"/>
      <c r="V530" s="128"/>
      <c r="W530" s="187"/>
      <c r="X530" s="187"/>
      <c r="Y530" s="187"/>
      <c r="Z530" s="187"/>
      <c r="AA530" s="187"/>
      <c r="AB530" s="187"/>
      <c r="AC530" s="46"/>
    </row>
    <row r="531" spans="1:29" ht="39.950000000000003" customHeight="1" x14ac:dyDescent="0.45">
      <c r="A531" s="140"/>
      <c r="B531" s="152"/>
      <c r="C531" s="68">
        <v>528</v>
      </c>
      <c r="D531" s="78" t="s">
        <v>1025</v>
      </c>
      <c r="E531" s="107" t="s">
        <v>1026</v>
      </c>
      <c r="F531" s="51" t="s">
        <v>99</v>
      </c>
      <c r="G531" s="52" t="s">
        <v>1027</v>
      </c>
      <c r="H531" s="96">
        <v>810.3</v>
      </c>
      <c r="I531" s="32"/>
      <c r="J531" s="38">
        <f t="shared" si="16"/>
        <v>0</v>
      </c>
      <c r="K531" s="39" t="str">
        <f t="shared" si="17"/>
        <v>OK</v>
      </c>
      <c r="L531" s="128"/>
      <c r="M531" s="128"/>
      <c r="N531" s="128"/>
      <c r="O531" s="128"/>
      <c r="P531" s="128"/>
      <c r="Q531" s="128"/>
      <c r="R531" s="128"/>
      <c r="S531" s="128"/>
      <c r="T531" s="128"/>
      <c r="U531" s="128"/>
      <c r="V531" s="128"/>
      <c r="W531" s="187"/>
      <c r="X531" s="187"/>
      <c r="Y531" s="187"/>
      <c r="Z531" s="187"/>
      <c r="AA531" s="187"/>
      <c r="AB531" s="187"/>
      <c r="AC531" s="46"/>
    </row>
    <row r="532" spans="1:29" ht="39.950000000000003" customHeight="1" x14ac:dyDescent="0.45">
      <c r="A532" s="140"/>
      <c r="B532" s="152"/>
      <c r="C532" s="67">
        <v>529</v>
      </c>
      <c r="D532" s="78" t="s">
        <v>1028</v>
      </c>
      <c r="E532" s="107" t="s">
        <v>1029</v>
      </c>
      <c r="F532" s="52" t="s">
        <v>419</v>
      </c>
      <c r="G532" s="52" t="s">
        <v>157</v>
      </c>
      <c r="H532" s="96">
        <v>290.52999999999997</v>
      </c>
      <c r="I532" s="32"/>
      <c r="J532" s="38">
        <f t="shared" si="16"/>
        <v>0</v>
      </c>
      <c r="K532" s="39" t="str">
        <f t="shared" si="17"/>
        <v>OK</v>
      </c>
      <c r="L532" s="128"/>
      <c r="M532" s="128"/>
      <c r="N532" s="128"/>
      <c r="O532" s="128"/>
      <c r="P532" s="128"/>
      <c r="Q532" s="128"/>
      <c r="R532" s="128"/>
      <c r="S532" s="128"/>
      <c r="T532" s="128"/>
      <c r="U532" s="128"/>
      <c r="V532" s="128"/>
      <c r="W532" s="187"/>
      <c r="X532" s="187"/>
      <c r="Y532" s="187"/>
      <c r="Z532" s="187"/>
      <c r="AA532" s="187"/>
      <c r="AB532" s="187"/>
      <c r="AC532" s="46"/>
    </row>
    <row r="533" spans="1:29" ht="39.950000000000003" customHeight="1" x14ac:dyDescent="0.45">
      <c r="A533" s="140"/>
      <c r="B533" s="152"/>
      <c r="C533" s="67">
        <v>530</v>
      </c>
      <c r="D533" s="78" t="s">
        <v>1030</v>
      </c>
      <c r="E533" s="107" t="s">
        <v>1029</v>
      </c>
      <c r="F533" s="52" t="s">
        <v>419</v>
      </c>
      <c r="G533" s="52" t="s">
        <v>157</v>
      </c>
      <c r="H533" s="96">
        <v>290.52999999999997</v>
      </c>
      <c r="I533" s="32"/>
      <c r="J533" s="38">
        <f t="shared" si="16"/>
        <v>0</v>
      </c>
      <c r="K533" s="39" t="str">
        <f t="shared" si="17"/>
        <v>OK</v>
      </c>
      <c r="L533" s="128"/>
      <c r="M533" s="128"/>
      <c r="N533" s="128"/>
      <c r="O533" s="128"/>
      <c r="P533" s="128"/>
      <c r="Q533" s="128"/>
      <c r="R533" s="128"/>
      <c r="S533" s="128"/>
      <c r="T533" s="128"/>
      <c r="U533" s="128"/>
      <c r="V533" s="128"/>
      <c r="W533" s="187"/>
      <c r="X533" s="187"/>
      <c r="Y533" s="187"/>
      <c r="Z533" s="187"/>
      <c r="AA533" s="187"/>
      <c r="AB533" s="187"/>
      <c r="AC533" s="46"/>
    </row>
    <row r="534" spans="1:29" ht="39.950000000000003" customHeight="1" x14ac:dyDescent="0.45">
      <c r="A534" s="140"/>
      <c r="B534" s="152"/>
      <c r="C534" s="67">
        <v>531</v>
      </c>
      <c r="D534" s="78" t="s">
        <v>1031</v>
      </c>
      <c r="E534" s="107" t="s">
        <v>1032</v>
      </c>
      <c r="F534" s="52" t="s">
        <v>35</v>
      </c>
      <c r="G534" s="52" t="s">
        <v>157</v>
      </c>
      <c r="H534" s="96">
        <v>2.25</v>
      </c>
      <c r="I534" s="32"/>
      <c r="J534" s="38">
        <f t="shared" si="16"/>
        <v>0</v>
      </c>
      <c r="K534" s="39" t="str">
        <f t="shared" si="17"/>
        <v>OK</v>
      </c>
      <c r="L534" s="128"/>
      <c r="M534" s="128"/>
      <c r="N534" s="128"/>
      <c r="O534" s="128"/>
      <c r="P534" s="128"/>
      <c r="Q534" s="128"/>
      <c r="R534" s="128"/>
      <c r="S534" s="128"/>
      <c r="T534" s="128"/>
      <c r="U534" s="128"/>
      <c r="V534" s="128"/>
      <c r="W534" s="187"/>
      <c r="X534" s="187"/>
      <c r="Y534" s="187"/>
      <c r="Z534" s="187"/>
      <c r="AA534" s="187"/>
      <c r="AB534" s="187"/>
      <c r="AC534" s="46"/>
    </row>
    <row r="535" spans="1:29" ht="39.950000000000003" customHeight="1" x14ac:dyDescent="0.45">
      <c r="A535" s="140"/>
      <c r="B535" s="152"/>
      <c r="C535" s="68">
        <v>532</v>
      </c>
      <c r="D535" s="88" t="s">
        <v>1033</v>
      </c>
      <c r="E535" s="107" t="s">
        <v>1004</v>
      </c>
      <c r="F535" s="52" t="s">
        <v>228</v>
      </c>
      <c r="G535" s="52" t="s">
        <v>157</v>
      </c>
      <c r="H535" s="96">
        <v>2.69</v>
      </c>
      <c r="I535" s="32"/>
      <c r="J535" s="38">
        <f t="shared" si="16"/>
        <v>0</v>
      </c>
      <c r="K535" s="39" t="str">
        <f t="shared" si="17"/>
        <v>OK</v>
      </c>
      <c r="L535" s="128"/>
      <c r="M535" s="128"/>
      <c r="N535" s="128"/>
      <c r="O535" s="128"/>
      <c r="P535" s="128"/>
      <c r="Q535" s="128"/>
      <c r="R535" s="128"/>
      <c r="S535" s="128"/>
      <c r="T535" s="128"/>
      <c r="U535" s="128"/>
      <c r="V535" s="128"/>
      <c r="W535" s="187"/>
      <c r="X535" s="187"/>
      <c r="Y535" s="187"/>
      <c r="Z535" s="187"/>
      <c r="AA535" s="187"/>
      <c r="AB535" s="187"/>
      <c r="AC535" s="46"/>
    </row>
    <row r="536" spans="1:29" ht="39.950000000000003" customHeight="1" x14ac:dyDescent="0.45">
      <c r="A536" s="140"/>
      <c r="B536" s="152"/>
      <c r="C536" s="68">
        <v>533</v>
      </c>
      <c r="D536" s="78" t="s">
        <v>1034</v>
      </c>
      <c r="E536" s="107" t="s">
        <v>1004</v>
      </c>
      <c r="F536" s="51" t="s">
        <v>99</v>
      </c>
      <c r="G536" s="52" t="s">
        <v>157</v>
      </c>
      <c r="H536" s="96">
        <v>154.88</v>
      </c>
      <c r="I536" s="32"/>
      <c r="J536" s="38">
        <f t="shared" si="16"/>
        <v>0</v>
      </c>
      <c r="K536" s="39" t="str">
        <f t="shared" si="17"/>
        <v>OK</v>
      </c>
      <c r="L536" s="128"/>
      <c r="M536" s="128"/>
      <c r="N536" s="128"/>
      <c r="O536" s="128"/>
      <c r="P536" s="128"/>
      <c r="Q536" s="128"/>
      <c r="R536" s="128"/>
      <c r="S536" s="128"/>
      <c r="T536" s="128"/>
      <c r="U536" s="128"/>
      <c r="V536" s="128"/>
      <c r="W536" s="187"/>
      <c r="X536" s="187"/>
      <c r="Y536" s="187"/>
      <c r="Z536" s="187"/>
      <c r="AA536" s="187"/>
      <c r="AB536" s="187"/>
      <c r="AC536" s="46"/>
    </row>
    <row r="537" spans="1:29" ht="39.950000000000003" customHeight="1" x14ac:dyDescent="0.45">
      <c r="A537" s="140"/>
      <c r="B537" s="152"/>
      <c r="C537" s="67">
        <v>534</v>
      </c>
      <c r="D537" s="78" t="s">
        <v>1035</v>
      </c>
      <c r="E537" s="110" t="s">
        <v>1036</v>
      </c>
      <c r="F537" s="52" t="s">
        <v>35</v>
      </c>
      <c r="G537" s="52" t="s">
        <v>157</v>
      </c>
      <c r="H537" s="96">
        <v>3.37</v>
      </c>
      <c r="I537" s="32"/>
      <c r="J537" s="38">
        <f t="shared" si="16"/>
        <v>0</v>
      </c>
      <c r="K537" s="39" t="str">
        <f t="shared" si="17"/>
        <v>OK</v>
      </c>
      <c r="L537" s="128"/>
      <c r="M537" s="128"/>
      <c r="N537" s="128"/>
      <c r="O537" s="128"/>
      <c r="P537" s="128"/>
      <c r="Q537" s="128"/>
      <c r="R537" s="128"/>
      <c r="S537" s="128"/>
      <c r="T537" s="128"/>
      <c r="U537" s="128"/>
      <c r="V537" s="128"/>
      <c r="W537" s="187"/>
      <c r="X537" s="187"/>
      <c r="Y537" s="187"/>
      <c r="Z537" s="187"/>
      <c r="AA537" s="187"/>
      <c r="AB537" s="187"/>
      <c r="AC537" s="46"/>
    </row>
    <row r="538" spans="1:29" ht="39.950000000000003" customHeight="1" x14ac:dyDescent="0.45">
      <c r="A538" s="140"/>
      <c r="B538" s="152"/>
      <c r="C538" s="68">
        <v>535</v>
      </c>
      <c r="D538" s="85" t="s">
        <v>1037</v>
      </c>
      <c r="E538" s="110" t="s">
        <v>1038</v>
      </c>
      <c r="F538" s="51" t="s">
        <v>35</v>
      </c>
      <c r="G538" s="52" t="s">
        <v>157</v>
      </c>
      <c r="H538" s="96">
        <v>17.14</v>
      </c>
      <c r="I538" s="32"/>
      <c r="J538" s="38">
        <f t="shared" si="16"/>
        <v>0</v>
      </c>
      <c r="K538" s="39" t="str">
        <f t="shared" si="17"/>
        <v>OK</v>
      </c>
      <c r="L538" s="128"/>
      <c r="M538" s="128"/>
      <c r="N538" s="128"/>
      <c r="O538" s="128"/>
      <c r="P538" s="128"/>
      <c r="Q538" s="128"/>
      <c r="R538" s="128"/>
      <c r="S538" s="128"/>
      <c r="T538" s="128"/>
      <c r="U538" s="128"/>
      <c r="V538" s="128"/>
      <c r="W538" s="187"/>
      <c r="X538" s="187"/>
      <c r="Y538" s="187"/>
      <c r="Z538" s="187"/>
      <c r="AA538" s="187"/>
      <c r="AB538" s="187"/>
      <c r="AC538" s="46"/>
    </row>
    <row r="539" spans="1:29" ht="39.950000000000003" customHeight="1" x14ac:dyDescent="0.45">
      <c r="A539" s="140"/>
      <c r="B539" s="152"/>
      <c r="C539" s="68">
        <v>536</v>
      </c>
      <c r="D539" s="78" t="s">
        <v>1039</v>
      </c>
      <c r="E539" s="110" t="s">
        <v>1040</v>
      </c>
      <c r="F539" s="51" t="s">
        <v>99</v>
      </c>
      <c r="G539" s="52" t="s">
        <v>157</v>
      </c>
      <c r="H539" s="96">
        <v>16.02</v>
      </c>
      <c r="I539" s="32"/>
      <c r="J539" s="38">
        <f t="shared" si="16"/>
        <v>0</v>
      </c>
      <c r="K539" s="39" t="str">
        <f t="shared" si="17"/>
        <v>OK</v>
      </c>
      <c r="L539" s="128"/>
      <c r="M539" s="128"/>
      <c r="N539" s="128"/>
      <c r="O539" s="128"/>
      <c r="P539" s="128"/>
      <c r="Q539" s="128"/>
      <c r="R539" s="128"/>
      <c r="S539" s="128"/>
      <c r="T539" s="128"/>
      <c r="U539" s="128"/>
      <c r="V539" s="128"/>
      <c r="W539" s="187"/>
      <c r="X539" s="187"/>
      <c r="Y539" s="187"/>
      <c r="Z539" s="187"/>
      <c r="AA539" s="187"/>
      <c r="AB539" s="187"/>
      <c r="AC539" s="46"/>
    </row>
    <row r="540" spans="1:29" ht="39.950000000000003" customHeight="1" x14ac:dyDescent="0.45">
      <c r="A540" s="140"/>
      <c r="B540" s="152"/>
      <c r="C540" s="68">
        <v>537</v>
      </c>
      <c r="D540" s="78" t="s">
        <v>1041</v>
      </c>
      <c r="E540" s="107" t="s">
        <v>1042</v>
      </c>
      <c r="F540" s="52" t="s">
        <v>4</v>
      </c>
      <c r="G540" s="52" t="s">
        <v>157</v>
      </c>
      <c r="H540" s="96">
        <v>10.27</v>
      </c>
      <c r="I540" s="32"/>
      <c r="J540" s="38">
        <f t="shared" si="16"/>
        <v>0</v>
      </c>
      <c r="K540" s="39" t="str">
        <f t="shared" si="17"/>
        <v>OK</v>
      </c>
      <c r="L540" s="128"/>
      <c r="M540" s="128"/>
      <c r="N540" s="128"/>
      <c r="O540" s="128"/>
      <c r="P540" s="128"/>
      <c r="Q540" s="128"/>
      <c r="R540" s="128"/>
      <c r="S540" s="128"/>
      <c r="T540" s="128"/>
      <c r="U540" s="128"/>
      <c r="V540" s="128"/>
      <c r="W540" s="187"/>
      <c r="X540" s="187"/>
      <c r="Y540" s="187"/>
      <c r="Z540" s="187"/>
      <c r="AA540" s="187"/>
      <c r="AB540" s="187"/>
      <c r="AC540" s="46"/>
    </row>
    <row r="541" spans="1:29" ht="39.950000000000003" customHeight="1" x14ac:dyDescent="0.45">
      <c r="A541" s="140"/>
      <c r="B541" s="152"/>
      <c r="C541" s="67">
        <v>538</v>
      </c>
      <c r="D541" s="78" t="s">
        <v>1043</v>
      </c>
      <c r="E541" s="107" t="s">
        <v>1004</v>
      </c>
      <c r="F541" s="51" t="s">
        <v>434</v>
      </c>
      <c r="G541" s="52" t="s">
        <v>40</v>
      </c>
      <c r="H541" s="96">
        <v>90.61</v>
      </c>
      <c r="I541" s="32"/>
      <c r="J541" s="38">
        <f t="shared" si="16"/>
        <v>0</v>
      </c>
      <c r="K541" s="39" t="str">
        <f t="shared" si="17"/>
        <v>OK</v>
      </c>
      <c r="L541" s="128"/>
      <c r="M541" s="128"/>
      <c r="N541" s="128"/>
      <c r="O541" s="128"/>
      <c r="P541" s="128"/>
      <c r="Q541" s="128"/>
      <c r="R541" s="128"/>
      <c r="S541" s="128"/>
      <c r="T541" s="128"/>
      <c r="U541" s="128"/>
      <c r="V541" s="128"/>
      <c r="W541" s="187"/>
      <c r="X541" s="187"/>
      <c r="Y541" s="187"/>
      <c r="Z541" s="187"/>
      <c r="AA541" s="187"/>
      <c r="AB541" s="187"/>
      <c r="AC541" s="46"/>
    </row>
    <row r="542" spans="1:29" ht="39.950000000000003" customHeight="1" x14ac:dyDescent="0.45">
      <c r="A542" s="140"/>
      <c r="B542" s="152"/>
      <c r="C542" s="68">
        <v>539</v>
      </c>
      <c r="D542" s="78" t="s">
        <v>1044</v>
      </c>
      <c r="E542" s="107" t="s">
        <v>1004</v>
      </c>
      <c r="F542" s="51" t="s">
        <v>406</v>
      </c>
      <c r="G542" s="52" t="s">
        <v>157</v>
      </c>
      <c r="H542" s="96">
        <v>67.16</v>
      </c>
      <c r="I542" s="32"/>
      <c r="J542" s="38">
        <f t="shared" si="16"/>
        <v>0</v>
      </c>
      <c r="K542" s="39" t="str">
        <f t="shared" si="17"/>
        <v>OK</v>
      </c>
      <c r="L542" s="128"/>
      <c r="M542" s="128"/>
      <c r="N542" s="128"/>
      <c r="O542" s="128"/>
      <c r="P542" s="128"/>
      <c r="Q542" s="128"/>
      <c r="R542" s="128"/>
      <c r="S542" s="128"/>
      <c r="T542" s="128"/>
      <c r="U542" s="128"/>
      <c r="V542" s="128"/>
      <c r="W542" s="187"/>
      <c r="X542" s="187"/>
      <c r="Y542" s="187"/>
      <c r="Z542" s="187"/>
      <c r="AA542" s="187"/>
      <c r="AB542" s="187"/>
      <c r="AC542" s="46"/>
    </row>
    <row r="543" spans="1:29" ht="39.950000000000003" customHeight="1" x14ac:dyDescent="0.45">
      <c r="A543" s="140"/>
      <c r="B543" s="152"/>
      <c r="C543" s="68">
        <v>540</v>
      </c>
      <c r="D543" s="78" t="s">
        <v>1045</v>
      </c>
      <c r="E543" s="107" t="s">
        <v>1046</v>
      </c>
      <c r="F543" s="51" t="s">
        <v>99</v>
      </c>
      <c r="G543" s="52" t="s">
        <v>1027</v>
      </c>
      <c r="H543" s="96">
        <v>543.07000000000005</v>
      </c>
      <c r="I543" s="32"/>
      <c r="J543" s="38">
        <f t="shared" si="16"/>
        <v>0</v>
      </c>
      <c r="K543" s="39" t="str">
        <f t="shared" si="17"/>
        <v>OK</v>
      </c>
      <c r="L543" s="128"/>
      <c r="M543" s="128"/>
      <c r="N543" s="128"/>
      <c r="O543" s="128"/>
      <c r="P543" s="128"/>
      <c r="Q543" s="128"/>
      <c r="R543" s="128"/>
      <c r="S543" s="128"/>
      <c r="T543" s="128"/>
      <c r="U543" s="128"/>
      <c r="V543" s="128"/>
      <c r="W543" s="187"/>
      <c r="X543" s="187"/>
      <c r="Y543" s="187"/>
      <c r="Z543" s="187"/>
      <c r="AA543" s="187"/>
      <c r="AB543" s="187"/>
      <c r="AC543" s="46"/>
    </row>
    <row r="544" spans="1:29" ht="39.950000000000003" customHeight="1" x14ac:dyDescent="0.45">
      <c r="A544" s="140"/>
      <c r="B544" s="152"/>
      <c r="C544" s="67">
        <v>541</v>
      </c>
      <c r="D544" s="78" t="s">
        <v>1047</v>
      </c>
      <c r="E544" s="107" t="s">
        <v>1048</v>
      </c>
      <c r="F544" s="51" t="s">
        <v>35</v>
      </c>
      <c r="G544" s="52" t="s">
        <v>157</v>
      </c>
      <c r="H544" s="96">
        <v>35.81</v>
      </c>
      <c r="I544" s="32"/>
      <c r="J544" s="38">
        <f t="shared" si="16"/>
        <v>0</v>
      </c>
      <c r="K544" s="39" t="str">
        <f t="shared" si="17"/>
        <v>OK</v>
      </c>
      <c r="L544" s="128"/>
      <c r="M544" s="128"/>
      <c r="N544" s="128"/>
      <c r="O544" s="128"/>
      <c r="P544" s="128"/>
      <c r="Q544" s="128"/>
      <c r="R544" s="128"/>
      <c r="S544" s="128"/>
      <c r="T544" s="128"/>
      <c r="U544" s="128"/>
      <c r="V544" s="128"/>
      <c r="W544" s="187"/>
      <c r="X544" s="187"/>
      <c r="Y544" s="187"/>
      <c r="Z544" s="187"/>
      <c r="AA544" s="187"/>
      <c r="AB544" s="187"/>
      <c r="AC544" s="46"/>
    </row>
    <row r="545" spans="1:29" ht="39.950000000000003" customHeight="1" x14ac:dyDescent="0.45">
      <c r="A545" s="140"/>
      <c r="B545" s="152"/>
      <c r="C545" s="68">
        <v>542</v>
      </c>
      <c r="D545" s="78" t="s">
        <v>1194</v>
      </c>
      <c r="E545" s="110" t="s">
        <v>1049</v>
      </c>
      <c r="F545" s="52" t="s">
        <v>99</v>
      </c>
      <c r="G545" s="52" t="s">
        <v>1027</v>
      </c>
      <c r="H545" s="96">
        <v>1317.98</v>
      </c>
      <c r="I545" s="32"/>
      <c r="J545" s="38">
        <f t="shared" si="16"/>
        <v>0</v>
      </c>
      <c r="K545" s="39" t="str">
        <f t="shared" si="17"/>
        <v>OK</v>
      </c>
      <c r="L545" s="128"/>
      <c r="M545" s="128"/>
      <c r="N545" s="128"/>
      <c r="O545" s="128"/>
      <c r="P545" s="128"/>
      <c r="Q545" s="128"/>
      <c r="R545" s="128"/>
      <c r="S545" s="128"/>
      <c r="T545" s="128"/>
      <c r="U545" s="128"/>
      <c r="V545" s="128"/>
      <c r="W545" s="187"/>
      <c r="X545" s="187"/>
      <c r="Y545" s="187"/>
      <c r="Z545" s="187"/>
      <c r="AA545" s="187"/>
      <c r="AB545" s="187"/>
      <c r="AC545" s="46"/>
    </row>
    <row r="546" spans="1:29" ht="39.950000000000003" customHeight="1" x14ac:dyDescent="0.45">
      <c r="A546" s="140"/>
      <c r="B546" s="152"/>
      <c r="C546" s="68">
        <v>543</v>
      </c>
      <c r="D546" s="85" t="s">
        <v>1050</v>
      </c>
      <c r="E546" s="107" t="s">
        <v>1051</v>
      </c>
      <c r="F546" s="51" t="s">
        <v>35</v>
      </c>
      <c r="G546" s="52" t="s">
        <v>1027</v>
      </c>
      <c r="H546" s="96">
        <v>373.73</v>
      </c>
      <c r="I546" s="32"/>
      <c r="J546" s="38">
        <f t="shared" si="16"/>
        <v>0</v>
      </c>
      <c r="K546" s="39" t="str">
        <f t="shared" si="17"/>
        <v>OK</v>
      </c>
      <c r="L546" s="128"/>
      <c r="M546" s="128"/>
      <c r="N546" s="128"/>
      <c r="O546" s="128"/>
      <c r="P546" s="128"/>
      <c r="Q546" s="128"/>
      <c r="R546" s="128"/>
      <c r="S546" s="128"/>
      <c r="T546" s="128"/>
      <c r="U546" s="128"/>
      <c r="V546" s="128"/>
      <c r="W546" s="187"/>
      <c r="X546" s="187"/>
      <c r="Y546" s="187"/>
      <c r="Z546" s="187"/>
      <c r="AA546" s="187"/>
      <c r="AB546" s="187"/>
      <c r="AC546" s="46"/>
    </row>
    <row r="547" spans="1:29" ht="39.950000000000003" customHeight="1" x14ac:dyDescent="0.45">
      <c r="A547" s="140"/>
      <c r="B547" s="152"/>
      <c r="C547" s="68">
        <v>544</v>
      </c>
      <c r="D547" s="78" t="s">
        <v>1052</v>
      </c>
      <c r="E547" s="107" t="s">
        <v>1053</v>
      </c>
      <c r="F547" s="51" t="s">
        <v>99</v>
      </c>
      <c r="G547" s="52" t="s">
        <v>1027</v>
      </c>
      <c r="H547" s="96">
        <v>412.12</v>
      </c>
      <c r="I547" s="32"/>
      <c r="J547" s="38">
        <f t="shared" si="16"/>
        <v>0</v>
      </c>
      <c r="K547" s="39" t="str">
        <f t="shared" si="17"/>
        <v>OK</v>
      </c>
      <c r="L547" s="128"/>
      <c r="M547" s="128"/>
      <c r="N547" s="128"/>
      <c r="O547" s="128"/>
      <c r="P547" s="128"/>
      <c r="Q547" s="128"/>
      <c r="R547" s="128"/>
      <c r="S547" s="128"/>
      <c r="T547" s="128"/>
      <c r="U547" s="128"/>
      <c r="V547" s="128"/>
      <c r="W547" s="187"/>
      <c r="X547" s="187"/>
      <c r="Y547" s="187"/>
      <c r="Z547" s="187"/>
      <c r="AA547" s="187"/>
      <c r="AB547" s="187"/>
      <c r="AC547" s="46"/>
    </row>
    <row r="548" spans="1:29" ht="39.950000000000003" customHeight="1" x14ac:dyDescent="0.45">
      <c r="A548" s="140"/>
      <c r="B548" s="152"/>
      <c r="C548" s="68">
        <v>545</v>
      </c>
      <c r="D548" s="78" t="s">
        <v>1195</v>
      </c>
      <c r="E548" s="107" t="s">
        <v>1054</v>
      </c>
      <c r="F548" s="52" t="s">
        <v>99</v>
      </c>
      <c r="G548" s="52" t="s">
        <v>1027</v>
      </c>
      <c r="H548" s="96">
        <v>726.26</v>
      </c>
      <c r="I548" s="32"/>
      <c r="J548" s="38">
        <f t="shared" si="16"/>
        <v>0</v>
      </c>
      <c r="K548" s="39" t="str">
        <f t="shared" si="17"/>
        <v>OK</v>
      </c>
      <c r="L548" s="128"/>
      <c r="M548" s="128"/>
      <c r="N548" s="128"/>
      <c r="O548" s="128"/>
      <c r="P548" s="128"/>
      <c r="Q548" s="128"/>
      <c r="R548" s="128"/>
      <c r="S548" s="128"/>
      <c r="T548" s="128"/>
      <c r="U548" s="128"/>
      <c r="V548" s="128"/>
      <c r="W548" s="187"/>
      <c r="X548" s="187"/>
      <c r="Y548" s="187"/>
      <c r="Z548" s="187"/>
      <c r="AA548" s="187"/>
      <c r="AB548" s="187"/>
      <c r="AC548" s="46"/>
    </row>
    <row r="549" spans="1:29" ht="39.950000000000003" customHeight="1" x14ac:dyDescent="0.45">
      <c r="A549" s="140"/>
      <c r="B549" s="152"/>
      <c r="C549" s="67">
        <v>546</v>
      </c>
      <c r="D549" s="78" t="s">
        <v>1055</v>
      </c>
      <c r="E549" s="110" t="s">
        <v>1056</v>
      </c>
      <c r="F549" s="52" t="s">
        <v>35</v>
      </c>
      <c r="G549" s="52" t="s">
        <v>1027</v>
      </c>
      <c r="H549" s="96">
        <v>393.61</v>
      </c>
      <c r="I549" s="32"/>
      <c r="J549" s="38">
        <f t="shared" si="16"/>
        <v>0</v>
      </c>
      <c r="K549" s="39" t="str">
        <f t="shared" si="17"/>
        <v>OK</v>
      </c>
      <c r="L549" s="128"/>
      <c r="M549" s="128"/>
      <c r="N549" s="128"/>
      <c r="O549" s="128"/>
      <c r="P549" s="128"/>
      <c r="Q549" s="128"/>
      <c r="R549" s="128"/>
      <c r="S549" s="128"/>
      <c r="T549" s="128"/>
      <c r="U549" s="128"/>
      <c r="V549" s="128"/>
      <c r="W549" s="187"/>
      <c r="X549" s="187"/>
      <c r="Y549" s="187"/>
      <c r="Z549" s="187"/>
      <c r="AA549" s="187"/>
      <c r="AB549" s="187"/>
      <c r="AC549" s="46"/>
    </row>
    <row r="550" spans="1:29" ht="39.950000000000003" customHeight="1" x14ac:dyDescent="0.45">
      <c r="A550" s="140"/>
      <c r="B550" s="152"/>
      <c r="C550" s="68">
        <v>547</v>
      </c>
      <c r="D550" s="78" t="s">
        <v>1057</v>
      </c>
      <c r="E550" s="107" t="s">
        <v>1058</v>
      </c>
      <c r="F550" s="51" t="s">
        <v>99</v>
      </c>
      <c r="G550" s="52" t="s">
        <v>1027</v>
      </c>
      <c r="H550" s="96">
        <v>202.29</v>
      </c>
      <c r="I550" s="32"/>
      <c r="J550" s="38">
        <f t="shared" si="16"/>
        <v>0</v>
      </c>
      <c r="K550" s="39" t="str">
        <f t="shared" si="17"/>
        <v>OK</v>
      </c>
      <c r="L550" s="128"/>
      <c r="M550" s="128"/>
      <c r="N550" s="128"/>
      <c r="O550" s="128"/>
      <c r="P550" s="128"/>
      <c r="Q550" s="128"/>
      <c r="R550" s="128"/>
      <c r="S550" s="128"/>
      <c r="T550" s="128"/>
      <c r="U550" s="128"/>
      <c r="V550" s="128"/>
      <c r="W550" s="187"/>
      <c r="X550" s="187"/>
      <c r="Y550" s="187"/>
      <c r="Z550" s="187"/>
      <c r="AA550" s="187"/>
      <c r="AB550" s="187"/>
      <c r="AC550" s="46"/>
    </row>
    <row r="551" spans="1:29" ht="39.950000000000003" customHeight="1" x14ac:dyDescent="0.45">
      <c r="A551" s="140"/>
      <c r="B551" s="152"/>
      <c r="C551" s="67">
        <v>548</v>
      </c>
      <c r="D551" s="78" t="s">
        <v>1059</v>
      </c>
      <c r="E551" s="110" t="s">
        <v>1060</v>
      </c>
      <c r="F551" s="52" t="s">
        <v>35</v>
      </c>
      <c r="G551" s="52" t="s">
        <v>157</v>
      </c>
      <c r="H551" s="96">
        <v>259.04000000000002</v>
      </c>
      <c r="I551" s="32"/>
      <c r="J551" s="38">
        <f t="shared" si="16"/>
        <v>0</v>
      </c>
      <c r="K551" s="39" t="str">
        <f t="shared" si="17"/>
        <v>OK</v>
      </c>
      <c r="L551" s="128"/>
      <c r="M551" s="128"/>
      <c r="N551" s="128"/>
      <c r="O551" s="128"/>
      <c r="P551" s="128"/>
      <c r="Q551" s="128"/>
      <c r="R551" s="128"/>
      <c r="S551" s="128"/>
      <c r="T551" s="128"/>
      <c r="U551" s="128"/>
      <c r="V551" s="128"/>
      <c r="W551" s="187"/>
      <c r="X551" s="187"/>
      <c r="Y551" s="187"/>
      <c r="Z551" s="187"/>
      <c r="AA551" s="187"/>
      <c r="AB551" s="187"/>
      <c r="AC551" s="46"/>
    </row>
    <row r="552" spans="1:29" ht="39.950000000000003" customHeight="1" x14ac:dyDescent="0.45">
      <c r="A552" s="140"/>
      <c r="B552" s="152"/>
      <c r="C552" s="68">
        <v>549</v>
      </c>
      <c r="D552" s="85" t="s">
        <v>1061</v>
      </c>
      <c r="E552" s="107" t="s">
        <v>1062</v>
      </c>
      <c r="F552" s="51" t="s">
        <v>35</v>
      </c>
      <c r="G552" s="52" t="s">
        <v>1027</v>
      </c>
      <c r="H552" s="96">
        <v>861.2</v>
      </c>
      <c r="I552" s="32"/>
      <c r="J552" s="38">
        <f t="shared" si="16"/>
        <v>0</v>
      </c>
      <c r="K552" s="39" t="str">
        <f t="shared" si="17"/>
        <v>OK</v>
      </c>
      <c r="L552" s="128"/>
      <c r="M552" s="128"/>
      <c r="N552" s="128"/>
      <c r="O552" s="128"/>
      <c r="P552" s="128"/>
      <c r="Q552" s="128"/>
      <c r="R552" s="128"/>
      <c r="S552" s="128"/>
      <c r="T552" s="128"/>
      <c r="U552" s="128"/>
      <c r="V552" s="128"/>
      <c r="W552" s="187"/>
      <c r="X552" s="187"/>
      <c r="Y552" s="187"/>
      <c r="Z552" s="187"/>
      <c r="AA552" s="187"/>
      <c r="AB552" s="187"/>
      <c r="AC552" s="46"/>
    </row>
    <row r="553" spans="1:29" ht="39.950000000000003" customHeight="1" x14ac:dyDescent="0.45">
      <c r="A553" s="140"/>
      <c r="B553" s="152"/>
      <c r="C553" s="68">
        <v>550</v>
      </c>
      <c r="D553" s="78" t="s">
        <v>1196</v>
      </c>
      <c r="E553" s="110" t="s">
        <v>1063</v>
      </c>
      <c r="F553" s="52" t="s">
        <v>99</v>
      </c>
      <c r="G553" s="52" t="s">
        <v>1027</v>
      </c>
      <c r="H553" s="96">
        <v>2698.17</v>
      </c>
      <c r="I553" s="32"/>
      <c r="J553" s="38">
        <f t="shared" si="16"/>
        <v>0</v>
      </c>
      <c r="K553" s="39" t="str">
        <f t="shared" si="17"/>
        <v>OK</v>
      </c>
      <c r="L553" s="128"/>
      <c r="M553" s="128"/>
      <c r="N553" s="128"/>
      <c r="O553" s="128"/>
      <c r="P553" s="128"/>
      <c r="Q553" s="128"/>
      <c r="R553" s="128"/>
      <c r="S553" s="128"/>
      <c r="T553" s="128"/>
      <c r="U553" s="128"/>
      <c r="V553" s="128"/>
      <c r="W553" s="187"/>
      <c r="X553" s="187"/>
      <c r="Y553" s="187"/>
      <c r="Z553" s="187"/>
      <c r="AA553" s="187"/>
      <c r="AB553" s="187"/>
      <c r="AC553" s="46"/>
    </row>
    <row r="554" spans="1:29" ht="39.950000000000003" customHeight="1" x14ac:dyDescent="0.45">
      <c r="A554" s="140"/>
      <c r="B554" s="152"/>
      <c r="C554" s="68">
        <v>551</v>
      </c>
      <c r="D554" s="78" t="s">
        <v>1064</v>
      </c>
      <c r="E554" s="107" t="s">
        <v>1065</v>
      </c>
      <c r="F554" s="51" t="s">
        <v>99</v>
      </c>
      <c r="G554" s="52" t="s">
        <v>1027</v>
      </c>
      <c r="H554" s="96">
        <v>265.95999999999998</v>
      </c>
      <c r="I554" s="32">
        <f>1</f>
        <v>1</v>
      </c>
      <c r="J554" s="38">
        <f t="shared" si="16"/>
        <v>0</v>
      </c>
      <c r="K554" s="39" t="str">
        <f t="shared" si="17"/>
        <v>OK</v>
      </c>
      <c r="L554" s="128"/>
      <c r="M554" s="128"/>
      <c r="N554" s="128"/>
      <c r="O554" s="128"/>
      <c r="P554" s="128"/>
      <c r="Q554" s="128">
        <v>1</v>
      </c>
      <c r="R554" s="128"/>
      <c r="S554" s="128"/>
      <c r="T554" s="128"/>
      <c r="U554" s="128"/>
      <c r="V554" s="128"/>
      <c r="W554" s="187"/>
      <c r="X554" s="187"/>
      <c r="Y554" s="187"/>
      <c r="Z554" s="187"/>
      <c r="AA554" s="187"/>
      <c r="AB554" s="187"/>
      <c r="AC554" s="46"/>
    </row>
    <row r="555" spans="1:29" ht="39.950000000000003" customHeight="1" x14ac:dyDescent="0.45">
      <c r="A555" s="140"/>
      <c r="B555" s="152"/>
      <c r="C555" s="67">
        <v>552</v>
      </c>
      <c r="D555" s="78" t="s">
        <v>1066</v>
      </c>
      <c r="E555" s="107" t="s">
        <v>1067</v>
      </c>
      <c r="F555" s="51" t="s">
        <v>35</v>
      </c>
      <c r="G555" s="52" t="s">
        <v>40</v>
      </c>
      <c r="H555" s="96">
        <v>78.099999999999994</v>
      </c>
      <c r="I555" s="32"/>
      <c r="J555" s="38">
        <f t="shared" si="16"/>
        <v>0</v>
      </c>
      <c r="K555" s="39" t="str">
        <f t="shared" si="17"/>
        <v>OK</v>
      </c>
      <c r="L555" s="128"/>
      <c r="M555" s="128"/>
      <c r="N555" s="128"/>
      <c r="O555" s="128"/>
      <c r="P555" s="128"/>
      <c r="Q555" s="128"/>
      <c r="R555" s="128"/>
      <c r="S555" s="128"/>
      <c r="T555" s="128"/>
      <c r="U555" s="128"/>
      <c r="V555" s="128"/>
      <c r="W555" s="187"/>
      <c r="X555" s="187"/>
      <c r="Y555" s="187"/>
      <c r="Z555" s="187"/>
      <c r="AA555" s="187"/>
      <c r="AB555" s="187"/>
      <c r="AC555" s="46"/>
    </row>
    <row r="556" spans="1:29" ht="39.950000000000003" customHeight="1" x14ac:dyDescent="0.45">
      <c r="A556" s="140"/>
      <c r="B556" s="152"/>
      <c r="C556" s="68">
        <v>553</v>
      </c>
      <c r="D556" s="78" t="s">
        <v>1197</v>
      </c>
      <c r="E556" s="110" t="s">
        <v>1068</v>
      </c>
      <c r="F556" s="52" t="s">
        <v>99</v>
      </c>
      <c r="G556" s="52" t="s">
        <v>1027</v>
      </c>
      <c r="H556" s="96">
        <v>2643.37</v>
      </c>
      <c r="I556" s="32"/>
      <c r="J556" s="38">
        <f t="shared" si="16"/>
        <v>0</v>
      </c>
      <c r="K556" s="39" t="str">
        <f t="shared" si="17"/>
        <v>OK</v>
      </c>
      <c r="L556" s="128"/>
      <c r="M556" s="128"/>
      <c r="N556" s="128"/>
      <c r="O556" s="128"/>
      <c r="P556" s="128"/>
      <c r="Q556" s="128"/>
      <c r="R556" s="128"/>
      <c r="S556" s="128"/>
      <c r="T556" s="128"/>
      <c r="U556" s="128"/>
      <c r="V556" s="128"/>
      <c r="W556" s="187"/>
      <c r="X556" s="187"/>
      <c r="Y556" s="187"/>
      <c r="Z556" s="187"/>
      <c r="AA556" s="187"/>
      <c r="AB556" s="187"/>
      <c r="AC556" s="46"/>
    </row>
    <row r="557" spans="1:29" ht="39.950000000000003" customHeight="1" x14ac:dyDescent="0.45">
      <c r="A557" s="140"/>
      <c r="B557" s="152"/>
      <c r="C557" s="68">
        <v>554</v>
      </c>
      <c r="D557" s="78" t="s">
        <v>456</v>
      </c>
      <c r="E557" s="110" t="s">
        <v>1069</v>
      </c>
      <c r="F557" s="52" t="s">
        <v>528</v>
      </c>
      <c r="G557" s="52" t="s">
        <v>1027</v>
      </c>
      <c r="H557" s="96">
        <v>882.49</v>
      </c>
      <c r="I557" s="32"/>
      <c r="J557" s="38">
        <f t="shared" si="16"/>
        <v>0</v>
      </c>
      <c r="K557" s="39" t="str">
        <f t="shared" si="17"/>
        <v>OK</v>
      </c>
      <c r="L557" s="128"/>
      <c r="M557" s="128"/>
      <c r="N557" s="128"/>
      <c r="O557" s="128"/>
      <c r="P557" s="128"/>
      <c r="Q557" s="128"/>
      <c r="R557" s="128"/>
      <c r="S557" s="128"/>
      <c r="T557" s="128"/>
      <c r="U557" s="128"/>
      <c r="V557" s="128"/>
      <c r="W557" s="187"/>
      <c r="X557" s="187"/>
      <c r="Y557" s="187"/>
      <c r="Z557" s="187"/>
      <c r="AA557" s="187"/>
      <c r="AB557" s="187"/>
      <c r="AC557" s="46"/>
    </row>
    <row r="558" spans="1:29" ht="39.950000000000003" customHeight="1" x14ac:dyDescent="0.45">
      <c r="A558" s="140"/>
      <c r="B558" s="152"/>
      <c r="C558" s="68">
        <v>555</v>
      </c>
      <c r="D558" s="78" t="s">
        <v>1198</v>
      </c>
      <c r="E558" s="110" t="s">
        <v>1070</v>
      </c>
      <c r="F558" s="52" t="s">
        <v>99</v>
      </c>
      <c r="G558" s="52" t="s">
        <v>1027</v>
      </c>
      <c r="H558" s="96">
        <v>2332.63</v>
      </c>
      <c r="I558" s="32"/>
      <c r="J558" s="38">
        <f t="shared" si="16"/>
        <v>0</v>
      </c>
      <c r="K558" s="39" t="str">
        <f t="shared" si="17"/>
        <v>OK</v>
      </c>
      <c r="L558" s="128"/>
      <c r="M558" s="128"/>
      <c r="N558" s="128"/>
      <c r="O558" s="128"/>
      <c r="P558" s="128"/>
      <c r="Q558" s="128"/>
      <c r="R558" s="128"/>
      <c r="S558" s="128"/>
      <c r="T558" s="128"/>
      <c r="U558" s="128"/>
      <c r="V558" s="128"/>
      <c r="W558" s="187"/>
      <c r="X558" s="187"/>
      <c r="Y558" s="187"/>
      <c r="Z558" s="187"/>
      <c r="AA558" s="187"/>
      <c r="AB558" s="187"/>
      <c r="AC558" s="46"/>
    </row>
    <row r="559" spans="1:29" ht="39.950000000000003" customHeight="1" x14ac:dyDescent="0.45">
      <c r="A559" s="140"/>
      <c r="B559" s="152"/>
      <c r="C559" s="68">
        <v>556</v>
      </c>
      <c r="D559" s="78" t="s">
        <v>457</v>
      </c>
      <c r="E559" s="110" t="s">
        <v>1071</v>
      </c>
      <c r="F559" s="52" t="s">
        <v>528</v>
      </c>
      <c r="G559" s="52" t="s">
        <v>1027</v>
      </c>
      <c r="H559" s="96">
        <v>1038.6600000000001</v>
      </c>
      <c r="I559" s="32"/>
      <c r="J559" s="38">
        <f t="shared" si="16"/>
        <v>0</v>
      </c>
      <c r="K559" s="39" t="str">
        <f t="shared" si="17"/>
        <v>OK</v>
      </c>
      <c r="L559" s="128"/>
      <c r="M559" s="128"/>
      <c r="N559" s="128"/>
      <c r="O559" s="128"/>
      <c r="P559" s="128"/>
      <c r="Q559" s="128"/>
      <c r="R559" s="128"/>
      <c r="S559" s="128"/>
      <c r="T559" s="128"/>
      <c r="U559" s="128"/>
      <c r="V559" s="128"/>
      <c r="W559" s="187"/>
      <c r="X559" s="187"/>
      <c r="Y559" s="187"/>
      <c r="Z559" s="187"/>
      <c r="AA559" s="187"/>
      <c r="AB559" s="187"/>
      <c r="AC559" s="46"/>
    </row>
    <row r="560" spans="1:29" ht="39.950000000000003" customHeight="1" x14ac:dyDescent="0.45">
      <c r="A560" s="140"/>
      <c r="B560" s="152"/>
      <c r="C560" s="67">
        <v>557</v>
      </c>
      <c r="D560" s="78" t="s">
        <v>1072</v>
      </c>
      <c r="E560" s="110" t="s">
        <v>1073</v>
      </c>
      <c r="F560" s="52" t="s">
        <v>35</v>
      </c>
      <c r="G560" s="52" t="s">
        <v>1027</v>
      </c>
      <c r="H560" s="96">
        <v>397.5</v>
      </c>
      <c r="I560" s="32">
        <f>1</f>
        <v>1</v>
      </c>
      <c r="J560" s="38">
        <f>I560-(SUM(L560:AC560))</f>
        <v>0</v>
      </c>
      <c r="K560" s="39" t="str">
        <f t="shared" si="17"/>
        <v>OK</v>
      </c>
      <c r="L560" s="128"/>
      <c r="M560" s="128"/>
      <c r="N560" s="128"/>
      <c r="O560" s="128"/>
      <c r="P560" s="128"/>
      <c r="Q560" s="128">
        <v>1</v>
      </c>
      <c r="R560" s="128"/>
      <c r="S560" s="128"/>
      <c r="T560" s="128"/>
      <c r="U560" s="128"/>
      <c r="V560" s="128"/>
      <c r="W560" s="187"/>
      <c r="X560" s="187"/>
      <c r="Y560" s="187"/>
      <c r="Z560" s="187"/>
      <c r="AA560" s="187"/>
      <c r="AB560" s="187"/>
      <c r="AC560" s="46"/>
    </row>
    <row r="561" spans="1:29" ht="39.950000000000003" customHeight="1" x14ac:dyDescent="0.45">
      <c r="A561" s="140"/>
      <c r="B561" s="152"/>
      <c r="C561" s="68">
        <v>558</v>
      </c>
      <c r="D561" s="85" t="s">
        <v>1074</v>
      </c>
      <c r="E561" s="107" t="s">
        <v>1075</v>
      </c>
      <c r="F561" s="51" t="s">
        <v>228</v>
      </c>
      <c r="G561" s="52" t="s">
        <v>1027</v>
      </c>
      <c r="H561" s="96">
        <v>3272.78</v>
      </c>
      <c r="I561" s="32"/>
      <c r="J561" s="38">
        <f t="shared" ref="J561:J624" si="18">I561-(SUM(L561:AC561))</f>
        <v>0</v>
      </c>
      <c r="K561" s="39" t="str">
        <f t="shared" si="17"/>
        <v>OK</v>
      </c>
      <c r="L561" s="204"/>
      <c r="M561" s="204"/>
      <c r="N561" s="204"/>
      <c r="O561" s="204"/>
      <c r="P561" s="205"/>
      <c r="Q561" s="205"/>
      <c r="R561" s="205"/>
      <c r="S561" s="205"/>
      <c r="T561" s="205"/>
      <c r="U561" s="205"/>
      <c r="V561" s="206"/>
      <c r="W561" s="187"/>
      <c r="X561" s="187"/>
      <c r="Y561" s="187"/>
      <c r="Z561" s="187"/>
      <c r="AA561" s="187"/>
      <c r="AB561" s="187"/>
      <c r="AC561" s="46"/>
    </row>
    <row r="562" spans="1:29" ht="39.950000000000003" customHeight="1" x14ac:dyDescent="0.45">
      <c r="A562" s="140"/>
      <c r="B562" s="152"/>
      <c r="C562" s="68">
        <v>559</v>
      </c>
      <c r="D562" s="78" t="s">
        <v>1199</v>
      </c>
      <c r="E562" s="110" t="s">
        <v>1056</v>
      </c>
      <c r="F562" s="52" t="s">
        <v>99</v>
      </c>
      <c r="G562" s="52" t="s">
        <v>1027</v>
      </c>
      <c r="H562" s="96">
        <v>420.69</v>
      </c>
      <c r="I562" s="32"/>
      <c r="J562" s="38">
        <f t="shared" si="18"/>
        <v>0</v>
      </c>
      <c r="K562" s="39" t="str">
        <f t="shared" si="17"/>
        <v>OK</v>
      </c>
      <c r="L562" s="206"/>
      <c r="M562" s="206"/>
      <c r="N562" s="206"/>
      <c r="O562" s="206"/>
      <c r="P562" s="206"/>
      <c r="Q562" s="206"/>
      <c r="R562" s="206"/>
      <c r="S562" s="206"/>
      <c r="T562" s="206"/>
      <c r="U562" s="206"/>
      <c r="V562" s="206"/>
      <c r="W562" s="187"/>
      <c r="X562" s="187"/>
      <c r="Y562" s="187"/>
      <c r="Z562" s="187"/>
      <c r="AA562" s="187"/>
      <c r="AB562" s="187"/>
      <c r="AC562" s="46"/>
    </row>
    <row r="563" spans="1:29" ht="39.950000000000003" customHeight="1" x14ac:dyDescent="0.45">
      <c r="A563" s="140"/>
      <c r="B563" s="152"/>
      <c r="C563" s="68">
        <v>560</v>
      </c>
      <c r="D563" s="78" t="s">
        <v>1200</v>
      </c>
      <c r="E563" s="110" t="s">
        <v>1076</v>
      </c>
      <c r="F563" s="52" t="s">
        <v>99</v>
      </c>
      <c r="G563" s="52" t="s">
        <v>1027</v>
      </c>
      <c r="H563" s="96">
        <v>1848.19</v>
      </c>
      <c r="I563" s="32"/>
      <c r="J563" s="38">
        <f t="shared" si="18"/>
        <v>0</v>
      </c>
      <c r="K563" s="39" t="str">
        <f t="shared" si="17"/>
        <v>OK</v>
      </c>
      <c r="L563" s="206"/>
      <c r="M563" s="206"/>
      <c r="N563" s="206"/>
      <c r="O563" s="206"/>
      <c r="P563" s="206"/>
      <c r="Q563" s="206"/>
      <c r="R563" s="206"/>
      <c r="S563" s="206"/>
      <c r="T563" s="206"/>
      <c r="U563" s="206"/>
      <c r="V563" s="206"/>
      <c r="W563" s="187"/>
      <c r="X563" s="187"/>
      <c r="Y563" s="187"/>
      <c r="Z563" s="187"/>
      <c r="AA563" s="187"/>
      <c r="AB563" s="187"/>
      <c r="AC563" s="46"/>
    </row>
    <row r="564" spans="1:29" ht="39.950000000000003" customHeight="1" x14ac:dyDescent="0.45">
      <c r="A564" s="140"/>
      <c r="B564" s="152"/>
      <c r="C564" s="68">
        <v>561</v>
      </c>
      <c r="D564" s="85" t="s">
        <v>1077</v>
      </c>
      <c r="E564" s="107" t="s">
        <v>1076</v>
      </c>
      <c r="F564" s="51" t="s">
        <v>228</v>
      </c>
      <c r="G564" s="52" t="s">
        <v>1027</v>
      </c>
      <c r="H564" s="96">
        <v>1403.45</v>
      </c>
      <c r="I564" s="32"/>
      <c r="J564" s="38">
        <f t="shared" si="18"/>
        <v>0</v>
      </c>
      <c r="K564" s="39" t="str">
        <f t="shared" si="17"/>
        <v>OK</v>
      </c>
      <c r="L564" s="206"/>
      <c r="M564" s="206"/>
      <c r="N564" s="206"/>
      <c r="O564" s="206"/>
      <c r="P564" s="206"/>
      <c r="Q564" s="206"/>
      <c r="R564" s="206"/>
      <c r="S564" s="206"/>
      <c r="T564" s="206"/>
      <c r="U564" s="206"/>
      <c r="V564" s="206"/>
      <c r="W564" s="187"/>
      <c r="X564" s="187"/>
      <c r="Y564" s="187"/>
      <c r="Z564" s="187"/>
      <c r="AA564" s="187"/>
      <c r="AB564" s="187"/>
      <c r="AC564" s="46"/>
    </row>
    <row r="565" spans="1:29" ht="39.950000000000003" customHeight="1" x14ac:dyDescent="0.45">
      <c r="A565" s="141"/>
      <c r="B565" s="153"/>
      <c r="C565" s="67">
        <v>562</v>
      </c>
      <c r="D565" s="83" t="s">
        <v>503</v>
      </c>
      <c r="E565" s="107" t="s">
        <v>1078</v>
      </c>
      <c r="F565" s="51" t="s">
        <v>228</v>
      </c>
      <c r="G565" s="52" t="s">
        <v>368</v>
      </c>
      <c r="H565" s="95">
        <v>841.81</v>
      </c>
      <c r="I565" s="32">
        <v>1</v>
      </c>
      <c r="J565" s="38">
        <f t="shared" si="18"/>
        <v>0</v>
      </c>
      <c r="K565" s="39" t="str">
        <f t="shared" si="17"/>
        <v>OK</v>
      </c>
      <c r="L565" s="206"/>
      <c r="M565" s="206"/>
      <c r="N565" s="206"/>
      <c r="O565" s="206"/>
      <c r="P565" s="206"/>
      <c r="Q565" s="128">
        <v>1</v>
      </c>
      <c r="R565" s="206"/>
      <c r="S565" s="206"/>
      <c r="T565" s="206"/>
      <c r="U565" s="206"/>
      <c r="V565" s="206"/>
      <c r="W565" s="187"/>
      <c r="X565" s="187"/>
      <c r="Y565" s="187"/>
      <c r="Z565" s="187"/>
      <c r="AA565" s="187"/>
      <c r="AB565" s="187"/>
      <c r="AC565" s="46"/>
    </row>
    <row r="566" spans="1:29" ht="39.950000000000003" customHeight="1" x14ac:dyDescent="0.45">
      <c r="A566" s="154">
        <v>9</v>
      </c>
      <c r="B566" s="159" t="s">
        <v>740</v>
      </c>
      <c r="C566" s="66">
        <v>563</v>
      </c>
      <c r="D566" s="75" t="s">
        <v>376</v>
      </c>
      <c r="E566" s="104" t="s">
        <v>1079</v>
      </c>
      <c r="F566" s="49" t="s">
        <v>377</v>
      </c>
      <c r="G566" s="49" t="s">
        <v>40</v>
      </c>
      <c r="H566" s="94">
        <v>2.9</v>
      </c>
      <c r="I566" s="32">
        <v>10</v>
      </c>
      <c r="J566" s="38">
        <f t="shared" si="18"/>
        <v>10</v>
      </c>
      <c r="K566" s="39" t="str">
        <f t="shared" si="17"/>
        <v>OK</v>
      </c>
      <c r="L566" s="206"/>
      <c r="M566" s="206"/>
      <c r="N566" s="206"/>
      <c r="O566" s="206"/>
      <c r="P566" s="206"/>
      <c r="Q566" s="206"/>
      <c r="R566" s="206"/>
      <c r="S566" s="206"/>
      <c r="T566" s="206"/>
      <c r="U566" s="206"/>
      <c r="V566" s="206"/>
      <c r="W566" s="187"/>
      <c r="X566" s="187"/>
      <c r="Y566" s="187"/>
      <c r="Z566" s="187"/>
      <c r="AA566" s="187"/>
      <c r="AB566" s="187"/>
      <c r="AC566" s="46"/>
    </row>
    <row r="567" spans="1:29" ht="39.950000000000003" customHeight="1" x14ac:dyDescent="0.45">
      <c r="A567" s="155"/>
      <c r="B567" s="157"/>
      <c r="C567" s="66">
        <v>564</v>
      </c>
      <c r="D567" s="75" t="s">
        <v>378</v>
      </c>
      <c r="E567" s="104" t="s">
        <v>1080</v>
      </c>
      <c r="F567" s="49" t="s">
        <v>35</v>
      </c>
      <c r="G567" s="49" t="s">
        <v>40</v>
      </c>
      <c r="H567" s="94">
        <v>18.46</v>
      </c>
      <c r="I567" s="32">
        <v>4</v>
      </c>
      <c r="J567" s="38">
        <f t="shared" si="18"/>
        <v>4</v>
      </c>
      <c r="K567" s="39" t="str">
        <f t="shared" si="17"/>
        <v>OK</v>
      </c>
      <c r="L567" s="206"/>
      <c r="M567" s="206"/>
      <c r="N567" s="206"/>
      <c r="O567" s="206"/>
      <c r="P567" s="206"/>
      <c r="Q567" s="206"/>
      <c r="R567" s="206"/>
      <c r="S567" s="206"/>
      <c r="T567" s="206"/>
      <c r="U567" s="206"/>
      <c r="V567" s="206"/>
      <c r="W567" s="187"/>
      <c r="X567" s="187"/>
      <c r="Y567" s="187"/>
      <c r="Z567" s="187"/>
      <c r="AA567" s="187"/>
      <c r="AB567" s="187"/>
      <c r="AC567" s="46"/>
    </row>
    <row r="568" spans="1:29" ht="39.950000000000003" customHeight="1" x14ac:dyDescent="0.45">
      <c r="A568" s="155"/>
      <c r="B568" s="157"/>
      <c r="C568" s="66">
        <v>565</v>
      </c>
      <c r="D568" s="75" t="s">
        <v>379</v>
      </c>
      <c r="E568" s="104" t="s">
        <v>1081</v>
      </c>
      <c r="F568" s="49" t="s">
        <v>35</v>
      </c>
      <c r="G568" s="49" t="s">
        <v>40</v>
      </c>
      <c r="H568" s="94">
        <v>8.66</v>
      </c>
      <c r="I568" s="32">
        <v>45</v>
      </c>
      <c r="J568" s="38">
        <f t="shared" si="18"/>
        <v>35</v>
      </c>
      <c r="K568" s="39" t="str">
        <f t="shared" si="17"/>
        <v>OK</v>
      </c>
      <c r="L568" s="206"/>
      <c r="M568" s="206"/>
      <c r="N568" s="206"/>
      <c r="O568" s="206"/>
      <c r="P568" s="206"/>
      <c r="Q568" s="206"/>
      <c r="R568" s="206"/>
      <c r="S568" s="206"/>
      <c r="T568" s="206"/>
      <c r="U568" s="206"/>
      <c r="V568" s="206"/>
      <c r="W568" s="187"/>
      <c r="X568" s="192">
        <v>10</v>
      </c>
      <c r="Y568" s="187"/>
      <c r="Z568" s="187"/>
      <c r="AA568" s="187"/>
      <c r="AB568" s="187"/>
      <c r="AC568" s="46"/>
    </row>
    <row r="569" spans="1:29" ht="39.950000000000003" customHeight="1" x14ac:dyDescent="0.45">
      <c r="A569" s="155"/>
      <c r="B569" s="157"/>
      <c r="C569" s="66">
        <v>566</v>
      </c>
      <c r="D569" s="75" t="s">
        <v>380</v>
      </c>
      <c r="E569" s="104" t="s">
        <v>1082</v>
      </c>
      <c r="F569" s="49" t="s">
        <v>35</v>
      </c>
      <c r="G569" s="49" t="s">
        <v>40</v>
      </c>
      <c r="H569" s="94">
        <v>11.38</v>
      </c>
      <c r="I569" s="32"/>
      <c r="J569" s="38">
        <f t="shared" si="18"/>
        <v>0</v>
      </c>
      <c r="K569" s="39" t="str">
        <f t="shared" si="17"/>
        <v>OK</v>
      </c>
      <c r="L569" s="206"/>
      <c r="M569" s="206"/>
      <c r="N569" s="206"/>
      <c r="O569" s="206"/>
      <c r="P569" s="206"/>
      <c r="Q569" s="206"/>
      <c r="R569" s="206"/>
      <c r="S569" s="206"/>
      <c r="T569" s="206"/>
      <c r="U569" s="206"/>
      <c r="V569" s="206"/>
      <c r="W569" s="187"/>
      <c r="X569" s="187"/>
      <c r="Y569" s="187"/>
      <c r="Z569" s="187"/>
      <c r="AA569" s="187"/>
      <c r="AB569" s="187"/>
      <c r="AC569" s="46"/>
    </row>
    <row r="570" spans="1:29" ht="39.950000000000003" customHeight="1" x14ac:dyDescent="0.45">
      <c r="A570" s="155"/>
      <c r="B570" s="157"/>
      <c r="C570" s="66">
        <v>567</v>
      </c>
      <c r="D570" s="75" t="s">
        <v>381</v>
      </c>
      <c r="E570" s="104" t="s">
        <v>1083</v>
      </c>
      <c r="F570" s="49" t="s">
        <v>35</v>
      </c>
      <c r="G570" s="49" t="s">
        <v>40</v>
      </c>
      <c r="H570" s="94">
        <v>13.56</v>
      </c>
      <c r="I570" s="32">
        <v>15</v>
      </c>
      <c r="J570" s="38">
        <f t="shared" si="18"/>
        <v>0</v>
      </c>
      <c r="K570" s="39" t="str">
        <f t="shared" si="17"/>
        <v>OK</v>
      </c>
      <c r="L570" s="206"/>
      <c r="M570" s="206"/>
      <c r="N570" s="206"/>
      <c r="O570" s="206"/>
      <c r="P570" s="206"/>
      <c r="Q570" s="206"/>
      <c r="R570" s="206"/>
      <c r="S570" s="206"/>
      <c r="T570" s="206"/>
      <c r="U570" s="206"/>
      <c r="V570" s="206"/>
      <c r="W570" s="187"/>
      <c r="X570" s="192">
        <v>15</v>
      </c>
      <c r="Y570" s="187"/>
      <c r="Z570" s="187"/>
      <c r="AA570" s="187"/>
      <c r="AB570" s="187"/>
      <c r="AC570" s="46"/>
    </row>
    <row r="571" spans="1:29" ht="39.950000000000003" customHeight="1" x14ac:dyDescent="0.45">
      <c r="A571" s="155"/>
      <c r="B571" s="157"/>
      <c r="C571" s="63">
        <v>568</v>
      </c>
      <c r="D571" s="75" t="s">
        <v>382</v>
      </c>
      <c r="E571" s="104" t="s">
        <v>1084</v>
      </c>
      <c r="F571" s="49" t="s">
        <v>383</v>
      </c>
      <c r="G571" s="49" t="s">
        <v>384</v>
      </c>
      <c r="H571" s="94">
        <v>38.590000000000003</v>
      </c>
      <c r="I571" s="32">
        <v>2</v>
      </c>
      <c r="J571" s="38">
        <f t="shared" si="18"/>
        <v>2</v>
      </c>
      <c r="K571" s="39" t="str">
        <f t="shared" si="17"/>
        <v>OK</v>
      </c>
      <c r="L571" s="206"/>
      <c r="M571" s="206"/>
      <c r="N571" s="206"/>
      <c r="O571" s="206"/>
      <c r="P571" s="206"/>
      <c r="Q571" s="206"/>
      <c r="R571" s="206"/>
      <c r="S571" s="206"/>
      <c r="T571" s="206"/>
      <c r="U571" s="206"/>
      <c r="V571" s="206"/>
      <c r="W571" s="187"/>
      <c r="X571" s="187"/>
      <c r="Y571" s="187"/>
      <c r="Z571" s="187"/>
      <c r="AA571" s="187"/>
      <c r="AB571" s="187"/>
      <c r="AC571" s="46"/>
    </row>
    <row r="572" spans="1:29" ht="39.950000000000003" customHeight="1" x14ac:dyDescent="0.45">
      <c r="A572" s="155"/>
      <c r="B572" s="157"/>
      <c r="C572" s="66">
        <v>569</v>
      </c>
      <c r="D572" s="75" t="s">
        <v>385</v>
      </c>
      <c r="E572" s="104" t="s">
        <v>1085</v>
      </c>
      <c r="F572" s="49" t="s">
        <v>35</v>
      </c>
      <c r="G572" s="49" t="s">
        <v>40</v>
      </c>
      <c r="H572" s="94">
        <v>19.7</v>
      </c>
      <c r="I572" s="32">
        <v>20</v>
      </c>
      <c r="J572" s="38">
        <f t="shared" si="18"/>
        <v>20</v>
      </c>
      <c r="K572" s="39" t="str">
        <f t="shared" si="17"/>
        <v>OK</v>
      </c>
      <c r="L572" s="206"/>
      <c r="M572" s="206"/>
      <c r="N572" s="206"/>
      <c r="O572" s="206"/>
      <c r="P572" s="206"/>
      <c r="Q572" s="206"/>
      <c r="R572" s="206"/>
      <c r="S572" s="206"/>
      <c r="T572" s="206"/>
      <c r="U572" s="206"/>
      <c r="V572" s="206"/>
      <c r="W572" s="187"/>
      <c r="X572" s="187"/>
      <c r="Y572" s="187"/>
      <c r="Z572" s="187"/>
      <c r="AA572" s="187"/>
      <c r="AB572" s="187"/>
      <c r="AC572" s="46"/>
    </row>
    <row r="573" spans="1:29" ht="39.950000000000003" customHeight="1" x14ac:dyDescent="0.45">
      <c r="A573" s="155"/>
      <c r="B573" s="157"/>
      <c r="C573" s="63">
        <v>570</v>
      </c>
      <c r="D573" s="75" t="s">
        <v>386</v>
      </c>
      <c r="E573" s="104" t="s">
        <v>1086</v>
      </c>
      <c r="F573" s="49" t="s">
        <v>232</v>
      </c>
      <c r="G573" s="49" t="s">
        <v>40</v>
      </c>
      <c r="H573" s="94">
        <v>12.8</v>
      </c>
      <c r="I573" s="32">
        <v>100</v>
      </c>
      <c r="J573" s="38">
        <f t="shared" si="18"/>
        <v>100</v>
      </c>
      <c r="K573" s="39" t="str">
        <f t="shared" si="17"/>
        <v>OK</v>
      </c>
      <c r="L573" s="206"/>
      <c r="M573" s="206"/>
      <c r="N573" s="206"/>
      <c r="O573" s="206"/>
      <c r="P573" s="206"/>
      <c r="Q573" s="206"/>
      <c r="R573" s="206"/>
      <c r="S573" s="206"/>
      <c r="T573" s="206"/>
      <c r="U573" s="206"/>
      <c r="V573" s="206"/>
      <c r="W573" s="187"/>
      <c r="X573" s="187"/>
      <c r="Y573" s="187"/>
      <c r="Z573" s="187"/>
      <c r="AA573" s="187"/>
      <c r="AB573" s="187"/>
      <c r="AC573" s="46"/>
    </row>
    <row r="574" spans="1:29" ht="39.950000000000003" customHeight="1" x14ac:dyDescent="0.45">
      <c r="A574" s="155"/>
      <c r="B574" s="157"/>
      <c r="C574" s="63">
        <v>571</v>
      </c>
      <c r="D574" s="75" t="s">
        <v>1087</v>
      </c>
      <c r="E574" s="104" t="s">
        <v>1088</v>
      </c>
      <c r="F574" s="49" t="s">
        <v>4</v>
      </c>
      <c r="G574" s="50" t="s">
        <v>384</v>
      </c>
      <c r="H574" s="93">
        <v>9.75</v>
      </c>
      <c r="I574" s="32"/>
      <c r="J574" s="38">
        <f t="shared" si="18"/>
        <v>0</v>
      </c>
      <c r="K574" s="39" t="str">
        <f t="shared" si="17"/>
        <v>OK</v>
      </c>
      <c r="L574" s="206"/>
      <c r="M574" s="206"/>
      <c r="N574" s="206"/>
      <c r="O574" s="206"/>
      <c r="P574" s="206"/>
      <c r="Q574" s="206"/>
      <c r="R574" s="206"/>
      <c r="S574" s="206"/>
      <c r="T574" s="206"/>
      <c r="U574" s="206"/>
      <c r="V574" s="206"/>
      <c r="W574" s="187"/>
      <c r="X574" s="187"/>
      <c r="Y574" s="187"/>
      <c r="Z574" s="187"/>
      <c r="AA574" s="187"/>
      <c r="AB574" s="187"/>
      <c r="AC574" s="46"/>
    </row>
    <row r="575" spans="1:29" ht="39.950000000000003" customHeight="1" x14ac:dyDescent="0.45">
      <c r="A575" s="155"/>
      <c r="B575" s="157"/>
      <c r="C575" s="66">
        <v>572</v>
      </c>
      <c r="D575" s="75" t="s">
        <v>1089</v>
      </c>
      <c r="E575" s="104" t="s">
        <v>1090</v>
      </c>
      <c r="F575" s="50" t="s">
        <v>35</v>
      </c>
      <c r="G575" s="50" t="s">
        <v>1027</v>
      </c>
      <c r="H575" s="93">
        <v>999.99</v>
      </c>
      <c r="I575" s="32"/>
      <c r="J575" s="38">
        <f t="shared" si="18"/>
        <v>0</v>
      </c>
      <c r="K575" s="39" t="str">
        <f t="shared" si="17"/>
        <v>OK</v>
      </c>
      <c r="L575" s="206"/>
      <c r="M575" s="206"/>
      <c r="N575" s="206"/>
      <c r="O575" s="206"/>
      <c r="P575" s="206"/>
      <c r="Q575" s="206"/>
      <c r="R575" s="206"/>
      <c r="S575" s="206"/>
      <c r="T575" s="206"/>
      <c r="U575" s="206"/>
      <c r="V575" s="206"/>
      <c r="W575" s="187"/>
      <c r="X575" s="187"/>
      <c r="Y575" s="187"/>
      <c r="Z575" s="187"/>
      <c r="AA575" s="187"/>
      <c r="AB575" s="187"/>
      <c r="AC575" s="46"/>
    </row>
    <row r="576" spans="1:29" ht="39.950000000000003" customHeight="1" x14ac:dyDescent="0.45">
      <c r="A576" s="155"/>
      <c r="B576" s="157"/>
      <c r="C576" s="63">
        <v>573</v>
      </c>
      <c r="D576" s="76" t="s">
        <v>1091</v>
      </c>
      <c r="E576" s="105" t="s">
        <v>1084</v>
      </c>
      <c r="F576" s="49" t="s">
        <v>35</v>
      </c>
      <c r="G576" s="50" t="s">
        <v>384</v>
      </c>
      <c r="H576" s="93">
        <v>34.049999999999997</v>
      </c>
      <c r="I576" s="32"/>
      <c r="J576" s="38">
        <f t="shared" si="18"/>
        <v>0</v>
      </c>
      <c r="K576" s="39" t="str">
        <f t="shared" si="17"/>
        <v>OK</v>
      </c>
      <c r="L576" s="206"/>
      <c r="M576" s="206"/>
      <c r="N576" s="206"/>
      <c r="O576" s="206"/>
      <c r="P576" s="206"/>
      <c r="Q576" s="206"/>
      <c r="R576" s="206"/>
      <c r="S576" s="206"/>
      <c r="T576" s="206"/>
      <c r="U576" s="206"/>
      <c r="V576" s="206"/>
      <c r="W576" s="187"/>
      <c r="X576" s="187"/>
      <c r="Y576" s="187"/>
      <c r="Z576" s="187"/>
      <c r="AA576" s="187"/>
      <c r="AB576" s="187"/>
      <c r="AC576" s="46"/>
    </row>
    <row r="577" spans="1:29" ht="39.950000000000003" customHeight="1" x14ac:dyDescent="0.45">
      <c r="A577" s="155"/>
      <c r="B577" s="157"/>
      <c r="C577" s="63">
        <v>574</v>
      </c>
      <c r="D577" s="89" t="s">
        <v>1092</v>
      </c>
      <c r="E577" s="116" t="s">
        <v>1093</v>
      </c>
      <c r="F577" s="50" t="s">
        <v>1094</v>
      </c>
      <c r="G577" s="50" t="s">
        <v>40</v>
      </c>
      <c r="H577" s="93">
        <v>12.9</v>
      </c>
      <c r="I577" s="32"/>
      <c r="J577" s="38">
        <f t="shared" si="18"/>
        <v>0</v>
      </c>
      <c r="K577" s="39" t="str">
        <f t="shared" si="17"/>
        <v>OK</v>
      </c>
      <c r="L577" s="206"/>
      <c r="M577" s="206"/>
      <c r="N577" s="206"/>
      <c r="O577" s="206"/>
      <c r="P577" s="206"/>
      <c r="Q577" s="206"/>
      <c r="R577" s="206"/>
      <c r="S577" s="206"/>
      <c r="T577" s="206"/>
      <c r="U577" s="206"/>
      <c r="V577" s="206"/>
      <c r="W577" s="187"/>
      <c r="X577" s="187"/>
      <c r="Y577" s="187"/>
      <c r="Z577" s="187"/>
      <c r="AA577" s="187"/>
      <c r="AB577" s="187"/>
      <c r="AC577" s="46"/>
    </row>
    <row r="578" spans="1:29" ht="39.950000000000003" customHeight="1" x14ac:dyDescent="0.45">
      <c r="A578" s="155"/>
      <c r="B578" s="157"/>
      <c r="C578" s="63">
        <v>575</v>
      </c>
      <c r="D578" s="75" t="s">
        <v>1095</v>
      </c>
      <c r="E578" s="104" t="s">
        <v>1088</v>
      </c>
      <c r="F578" s="50" t="s">
        <v>228</v>
      </c>
      <c r="G578" s="50" t="s">
        <v>384</v>
      </c>
      <c r="H578" s="93">
        <v>38.33</v>
      </c>
      <c r="I578" s="32"/>
      <c r="J578" s="38">
        <f t="shared" si="18"/>
        <v>0</v>
      </c>
      <c r="K578" s="39" t="str">
        <f t="shared" si="17"/>
        <v>OK</v>
      </c>
      <c r="L578" s="206"/>
      <c r="M578" s="206"/>
      <c r="N578" s="206"/>
      <c r="O578" s="206"/>
      <c r="P578" s="206"/>
      <c r="Q578" s="206"/>
      <c r="R578" s="206"/>
      <c r="S578" s="206"/>
      <c r="T578" s="206"/>
      <c r="U578" s="206"/>
      <c r="V578" s="206"/>
      <c r="W578" s="187"/>
      <c r="X578" s="187"/>
      <c r="Y578" s="187"/>
      <c r="Z578" s="187"/>
      <c r="AA578" s="187"/>
      <c r="AB578" s="187"/>
      <c r="AC578" s="46"/>
    </row>
    <row r="579" spans="1:29" ht="39.950000000000003" customHeight="1" x14ac:dyDescent="0.45">
      <c r="A579" s="155"/>
      <c r="B579" s="157"/>
      <c r="C579" s="63">
        <v>576</v>
      </c>
      <c r="D579" s="76" t="s">
        <v>1096</v>
      </c>
      <c r="E579" s="105" t="s">
        <v>1088</v>
      </c>
      <c r="F579" s="49" t="s">
        <v>228</v>
      </c>
      <c r="G579" s="50" t="s">
        <v>384</v>
      </c>
      <c r="H579" s="93">
        <v>46.03</v>
      </c>
      <c r="I579" s="32"/>
      <c r="J579" s="38">
        <f t="shared" si="18"/>
        <v>0</v>
      </c>
      <c r="K579" s="39" t="str">
        <f t="shared" si="17"/>
        <v>OK</v>
      </c>
      <c r="L579" s="206"/>
      <c r="M579" s="206"/>
      <c r="N579" s="206"/>
      <c r="O579" s="206"/>
      <c r="P579" s="206"/>
      <c r="Q579" s="206"/>
      <c r="R579" s="206"/>
      <c r="S579" s="206"/>
      <c r="T579" s="206"/>
      <c r="U579" s="206"/>
      <c r="V579" s="206"/>
      <c r="W579" s="187"/>
      <c r="X579" s="187"/>
      <c r="Y579" s="187"/>
      <c r="Z579" s="187"/>
      <c r="AA579" s="187"/>
      <c r="AB579" s="187"/>
      <c r="AC579" s="46"/>
    </row>
    <row r="580" spans="1:29" ht="39.950000000000003" customHeight="1" x14ac:dyDescent="0.45">
      <c r="A580" s="155"/>
      <c r="B580" s="157"/>
      <c r="C580" s="63">
        <v>577</v>
      </c>
      <c r="D580" s="76" t="s">
        <v>1097</v>
      </c>
      <c r="E580" s="105" t="s">
        <v>1084</v>
      </c>
      <c r="F580" s="49" t="s">
        <v>35</v>
      </c>
      <c r="G580" s="50" t="s">
        <v>384</v>
      </c>
      <c r="H580" s="93">
        <v>54.5</v>
      </c>
      <c r="I580" s="32"/>
      <c r="J580" s="38">
        <f t="shared" si="18"/>
        <v>0</v>
      </c>
      <c r="K580" s="39" t="str">
        <f t="shared" si="17"/>
        <v>OK</v>
      </c>
      <c r="L580" s="206"/>
      <c r="M580" s="206"/>
      <c r="N580" s="206"/>
      <c r="O580" s="206"/>
      <c r="P580" s="206"/>
      <c r="Q580" s="206"/>
      <c r="R580" s="206"/>
      <c r="S580" s="206"/>
      <c r="T580" s="206"/>
      <c r="U580" s="206"/>
      <c r="V580" s="206"/>
      <c r="W580" s="187"/>
      <c r="X580" s="187"/>
      <c r="Y580" s="187"/>
      <c r="Z580" s="187"/>
      <c r="AA580" s="187"/>
      <c r="AB580" s="187"/>
      <c r="AC580" s="46"/>
    </row>
    <row r="581" spans="1:29" ht="39.950000000000003" customHeight="1" x14ac:dyDescent="0.45">
      <c r="A581" s="155"/>
      <c r="B581" s="157"/>
      <c r="C581" s="66">
        <v>578</v>
      </c>
      <c r="D581" s="75" t="s">
        <v>1098</v>
      </c>
      <c r="E581" s="104" t="s">
        <v>1081</v>
      </c>
      <c r="F581" s="49" t="s">
        <v>35</v>
      </c>
      <c r="G581" s="50" t="s">
        <v>40</v>
      </c>
      <c r="H581" s="93">
        <v>16.21</v>
      </c>
      <c r="I581" s="32"/>
      <c r="J581" s="38">
        <f t="shared" si="18"/>
        <v>0</v>
      </c>
      <c r="K581" s="39" t="str">
        <f t="shared" ref="K581:K644" si="19">IF(J581&lt;0,"ATENÇÃO","OK")</f>
        <v>OK</v>
      </c>
      <c r="L581" s="206"/>
      <c r="M581" s="206"/>
      <c r="N581" s="206"/>
      <c r="O581" s="206"/>
      <c r="P581" s="206"/>
      <c r="Q581" s="206"/>
      <c r="R581" s="206"/>
      <c r="S581" s="206"/>
      <c r="T581" s="206"/>
      <c r="U581" s="206"/>
      <c r="V581" s="206"/>
      <c r="W581" s="187"/>
      <c r="X581" s="187"/>
      <c r="Y581" s="187"/>
      <c r="Z581" s="187"/>
      <c r="AA581" s="187"/>
      <c r="AB581" s="187"/>
      <c r="AC581" s="46"/>
    </row>
    <row r="582" spans="1:29" ht="39.950000000000003" customHeight="1" x14ac:dyDescent="0.45">
      <c r="A582" s="155"/>
      <c r="B582" s="157"/>
      <c r="C582" s="66">
        <v>579</v>
      </c>
      <c r="D582" s="75" t="s">
        <v>1099</v>
      </c>
      <c r="E582" s="104" t="s">
        <v>1079</v>
      </c>
      <c r="F582" s="50" t="s">
        <v>35</v>
      </c>
      <c r="G582" s="50" t="s">
        <v>40</v>
      </c>
      <c r="H582" s="93">
        <v>18.8</v>
      </c>
      <c r="I582" s="32"/>
      <c r="J582" s="38">
        <f t="shared" si="18"/>
        <v>0</v>
      </c>
      <c r="K582" s="39" t="str">
        <f t="shared" si="19"/>
        <v>OK</v>
      </c>
      <c r="L582" s="206"/>
      <c r="M582" s="206"/>
      <c r="N582" s="206"/>
      <c r="O582" s="206"/>
      <c r="P582" s="206"/>
      <c r="Q582" s="206"/>
      <c r="R582" s="206"/>
      <c r="S582" s="206"/>
      <c r="T582" s="206"/>
      <c r="U582" s="206"/>
      <c r="V582" s="206"/>
      <c r="W582" s="187"/>
      <c r="X582" s="187"/>
      <c r="Y582" s="187"/>
      <c r="Z582" s="187"/>
      <c r="AA582" s="187"/>
      <c r="AB582" s="187"/>
      <c r="AC582" s="46"/>
    </row>
    <row r="583" spans="1:29" ht="39.950000000000003" customHeight="1" x14ac:dyDescent="0.45">
      <c r="A583" s="155"/>
      <c r="B583" s="157"/>
      <c r="C583" s="66">
        <v>580</v>
      </c>
      <c r="D583" s="75" t="s">
        <v>1100</v>
      </c>
      <c r="E583" s="104" t="s">
        <v>1079</v>
      </c>
      <c r="F583" s="50" t="s">
        <v>31</v>
      </c>
      <c r="G583" s="50" t="s">
        <v>40</v>
      </c>
      <c r="H583" s="93">
        <v>670</v>
      </c>
      <c r="I583" s="32"/>
      <c r="J583" s="38">
        <f t="shared" si="18"/>
        <v>0</v>
      </c>
      <c r="K583" s="39" t="str">
        <f t="shared" si="19"/>
        <v>OK</v>
      </c>
      <c r="L583" s="206"/>
      <c r="M583" s="206"/>
      <c r="N583" s="206"/>
      <c r="O583" s="206"/>
      <c r="P583" s="206"/>
      <c r="Q583" s="206"/>
      <c r="R583" s="206"/>
      <c r="S583" s="206"/>
      <c r="T583" s="206"/>
      <c r="U583" s="206"/>
      <c r="V583" s="206"/>
      <c r="W583" s="187"/>
      <c r="X583" s="187"/>
      <c r="Y583" s="187"/>
      <c r="Z583" s="187"/>
      <c r="AA583" s="187"/>
      <c r="AB583" s="187"/>
      <c r="AC583" s="46"/>
    </row>
    <row r="584" spans="1:29" ht="39.950000000000003" customHeight="1" x14ac:dyDescent="0.45">
      <c r="A584" s="156"/>
      <c r="B584" s="158"/>
      <c r="C584" s="66">
        <v>581</v>
      </c>
      <c r="D584" s="75" t="s">
        <v>1101</v>
      </c>
      <c r="E584" s="104" t="s">
        <v>1102</v>
      </c>
      <c r="F584" s="50" t="s">
        <v>232</v>
      </c>
      <c r="G584" s="50" t="s">
        <v>40</v>
      </c>
      <c r="H584" s="93">
        <v>21.5</v>
      </c>
      <c r="I584" s="32"/>
      <c r="J584" s="38">
        <f t="shared" si="18"/>
        <v>0</v>
      </c>
      <c r="K584" s="39" t="str">
        <f t="shared" si="19"/>
        <v>OK</v>
      </c>
      <c r="L584" s="206"/>
      <c r="M584" s="206"/>
      <c r="N584" s="206"/>
      <c r="O584" s="206"/>
      <c r="P584" s="206"/>
      <c r="Q584" s="206"/>
      <c r="R584" s="206"/>
      <c r="S584" s="206"/>
      <c r="T584" s="206"/>
      <c r="U584" s="206"/>
      <c r="V584" s="206"/>
      <c r="W584" s="187"/>
      <c r="X584" s="187"/>
      <c r="Y584" s="187"/>
      <c r="Z584" s="187"/>
      <c r="AA584" s="187"/>
      <c r="AB584" s="187"/>
      <c r="AC584" s="46"/>
    </row>
    <row r="585" spans="1:29" ht="39.950000000000003" customHeight="1" x14ac:dyDescent="0.45">
      <c r="A585" s="139">
        <v>10</v>
      </c>
      <c r="B585" s="151" t="s">
        <v>1103</v>
      </c>
      <c r="C585" s="67">
        <v>582</v>
      </c>
      <c r="D585" s="78" t="s">
        <v>387</v>
      </c>
      <c r="E585" s="107" t="s">
        <v>1104</v>
      </c>
      <c r="F585" s="51" t="s">
        <v>35</v>
      </c>
      <c r="G585" s="51" t="s">
        <v>36</v>
      </c>
      <c r="H585" s="95">
        <v>19.2</v>
      </c>
      <c r="I585" s="32">
        <v>3</v>
      </c>
      <c r="J585" s="38">
        <f t="shared" si="18"/>
        <v>0</v>
      </c>
      <c r="K585" s="39" t="str">
        <f t="shared" si="19"/>
        <v>OK</v>
      </c>
      <c r="L585" s="206"/>
      <c r="M585" s="206"/>
      <c r="N585" s="206"/>
      <c r="O585" s="206"/>
      <c r="P585" s="206"/>
      <c r="Q585" s="206"/>
      <c r="R585" s="206"/>
      <c r="S585" s="206"/>
      <c r="T585" s="206"/>
      <c r="U585" s="206"/>
      <c r="V585" s="206"/>
      <c r="W585" s="187"/>
      <c r="X585" s="187"/>
      <c r="Y585" s="187"/>
      <c r="Z585" s="187"/>
      <c r="AA585" s="192">
        <v>3</v>
      </c>
      <c r="AB585" s="187"/>
      <c r="AC585" s="46"/>
    </row>
    <row r="586" spans="1:29" ht="39.950000000000003" customHeight="1" x14ac:dyDescent="0.45">
      <c r="A586" s="140"/>
      <c r="B586" s="152"/>
      <c r="C586" s="67">
        <v>583</v>
      </c>
      <c r="D586" s="78" t="s">
        <v>388</v>
      </c>
      <c r="E586" s="107" t="s">
        <v>1105</v>
      </c>
      <c r="F586" s="51" t="s">
        <v>35</v>
      </c>
      <c r="G586" s="51" t="s">
        <v>36</v>
      </c>
      <c r="H586" s="95">
        <v>25.95</v>
      </c>
      <c r="I586" s="32">
        <f>6+3+3</f>
        <v>12</v>
      </c>
      <c r="J586" s="38">
        <f t="shared" si="18"/>
        <v>6</v>
      </c>
      <c r="K586" s="39" t="str">
        <f t="shared" si="19"/>
        <v>OK</v>
      </c>
      <c r="L586" s="206"/>
      <c r="M586" s="206"/>
      <c r="N586" s="206"/>
      <c r="O586" s="206"/>
      <c r="P586" s="206"/>
      <c r="Q586" s="206"/>
      <c r="R586" s="206"/>
      <c r="S586" s="206"/>
      <c r="T586" s="206"/>
      <c r="U586" s="206"/>
      <c r="V586" s="206"/>
      <c r="W586" s="187"/>
      <c r="X586" s="187"/>
      <c r="Y586" s="187"/>
      <c r="Z586" s="187"/>
      <c r="AA586" s="192">
        <v>6</v>
      </c>
      <c r="AB586" s="187"/>
      <c r="AC586" s="46"/>
    </row>
    <row r="587" spans="1:29" ht="39.950000000000003" customHeight="1" x14ac:dyDescent="0.45">
      <c r="A587" s="140"/>
      <c r="B587" s="152"/>
      <c r="C587" s="67">
        <v>584</v>
      </c>
      <c r="D587" s="78" t="s">
        <v>389</v>
      </c>
      <c r="E587" s="107" t="s">
        <v>1106</v>
      </c>
      <c r="F587" s="51" t="s">
        <v>35</v>
      </c>
      <c r="G587" s="51" t="s">
        <v>36</v>
      </c>
      <c r="H587" s="95">
        <v>9.89</v>
      </c>
      <c r="I587" s="32">
        <v>12</v>
      </c>
      <c r="J587" s="38">
        <f t="shared" si="18"/>
        <v>12</v>
      </c>
      <c r="K587" s="39" t="str">
        <f t="shared" si="19"/>
        <v>OK</v>
      </c>
      <c r="L587" s="206"/>
      <c r="M587" s="206"/>
      <c r="N587" s="206"/>
      <c r="O587" s="206"/>
      <c r="P587" s="206"/>
      <c r="Q587" s="206"/>
      <c r="R587" s="206"/>
      <c r="S587" s="206"/>
      <c r="T587" s="206"/>
      <c r="U587" s="206"/>
      <c r="V587" s="206"/>
      <c r="W587" s="187"/>
      <c r="X587" s="187"/>
      <c r="Y587" s="187"/>
      <c r="Z587" s="187"/>
      <c r="AA587" s="187"/>
      <c r="AB587" s="187"/>
      <c r="AC587" s="46"/>
    </row>
    <row r="588" spans="1:29" ht="39.950000000000003" customHeight="1" x14ac:dyDescent="0.45">
      <c r="A588" s="140"/>
      <c r="B588" s="152"/>
      <c r="C588" s="67">
        <v>585</v>
      </c>
      <c r="D588" s="78" t="s">
        <v>390</v>
      </c>
      <c r="E588" s="107" t="s">
        <v>1107</v>
      </c>
      <c r="F588" s="51" t="s">
        <v>35</v>
      </c>
      <c r="G588" s="51" t="s">
        <v>36</v>
      </c>
      <c r="H588" s="95">
        <v>18</v>
      </c>
      <c r="I588" s="32">
        <v>30</v>
      </c>
      <c r="J588" s="38">
        <f t="shared" si="18"/>
        <v>30</v>
      </c>
      <c r="K588" s="39" t="str">
        <f t="shared" si="19"/>
        <v>OK</v>
      </c>
      <c r="L588" s="206"/>
      <c r="M588" s="206"/>
      <c r="N588" s="206"/>
      <c r="O588" s="206"/>
      <c r="P588" s="206"/>
      <c r="Q588" s="206"/>
      <c r="R588" s="206"/>
      <c r="S588" s="206"/>
      <c r="T588" s="206"/>
      <c r="U588" s="206"/>
      <c r="V588" s="206"/>
      <c r="W588" s="187"/>
      <c r="X588" s="187"/>
      <c r="Y588" s="187"/>
      <c r="Z588" s="187"/>
      <c r="AA588" s="187"/>
      <c r="AB588" s="187"/>
      <c r="AC588" s="46"/>
    </row>
    <row r="589" spans="1:29" ht="39.950000000000003" customHeight="1" x14ac:dyDescent="0.45">
      <c r="A589" s="140"/>
      <c r="B589" s="152"/>
      <c r="C589" s="67">
        <v>586</v>
      </c>
      <c r="D589" s="78" t="s">
        <v>391</v>
      </c>
      <c r="E589" s="107" t="s">
        <v>1108</v>
      </c>
      <c r="F589" s="51" t="s">
        <v>35</v>
      </c>
      <c r="G589" s="51" t="s">
        <v>36</v>
      </c>
      <c r="H589" s="95">
        <v>19.75</v>
      </c>
      <c r="I589" s="32"/>
      <c r="J589" s="38">
        <f t="shared" si="18"/>
        <v>0</v>
      </c>
      <c r="K589" s="39" t="str">
        <f t="shared" si="19"/>
        <v>OK</v>
      </c>
      <c r="L589" s="206"/>
      <c r="M589" s="206"/>
      <c r="N589" s="206"/>
      <c r="O589" s="206"/>
      <c r="P589" s="206"/>
      <c r="Q589" s="206"/>
      <c r="R589" s="206"/>
      <c r="S589" s="206"/>
      <c r="T589" s="206"/>
      <c r="U589" s="206"/>
      <c r="V589" s="206"/>
      <c r="W589" s="187"/>
      <c r="X589" s="187"/>
      <c r="Y589" s="187"/>
      <c r="Z589" s="187"/>
      <c r="AA589" s="187"/>
      <c r="AB589" s="187"/>
      <c r="AC589" s="46"/>
    </row>
    <row r="590" spans="1:29" ht="39.950000000000003" customHeight="1" x14ac:dyDescent="0.45">
      <c r="A590" s="140"/>
      <c r="B590" s="152"/>
      <c r="C590" s="67">
        <v>587</v>
      </c>
      <c r="D590" s="79" t="s">
        <v>392</v>
      </c>
      <c r="E590" s="113" t="s">
        <v>1109</v>
      </c>
      <c r="F590" s="51" t="s">
        <v>35</v>
      </c>
      <c r="G590" s="51" t="s">
        <v>36</v>
      </c>
      <c r="H590" s="95">
        <v>48.78</v>
      </c>
      <c r="I590" s="32"/>
      <c r="J590" s="38">
        <f t="shared" si="18"/>
        <v>0</v>
      </c>
      <c r="K590" s="39" t="str">
        <f t="shared" si="19"/>
        <v>OK</v>
      </c>
      <c r="L590" s="206"/>
      <c r="M590" s="206"/>
      <c r="N590" s="206"/>
      <c r="O590" s="206"/>
      <c r="P590" s="206"/>
      <c r="Q590" s="206"/>
      <c r="R590" s="206"/>
      <c r="S590" s="206"/>
      <c r="T590" s="206"/>
      <c r="U590" s="206"/>
      <c r="V590" s="206"/>
      <c r="W590" s="187"/>
      <c r="X590" s="187"/>
      <c r="Y590" s="187"/>
      <c r="Z590" s="187"/>
      <c r="AA590" s="187"/>
      <c r="AB590" s="187"/>
      <c r="AC590" s="46"/>
    </row>
    <row r="591" spans="1:29" ht="39.950000000000003" customHeight="1" x14ac:dyDescent="0.45">
      <c r="A591" s="140"/>
      <c r="B591" s="152"/>
      <c r="C591" s="67">
        <v>588</v>
      </c>
      <c r="D591" s="78" t="s">
        <v>393</v>
      </c>
      <c r="E591" s="107" t="s">
        <v>1110</v>
      </c>
      <c r="F591" s="51" t="s">
        <v>394</v>
      </c>
      <c r="G591" s="51" t="s">
        <v>36</v>
      </c>
      <c r="H591" s="95">
        <v>132.59</v>
      </c>
      <c r="I591" s="32">
        <v>6</v>
      </c>
      <c r="J591" s="38">
        <f t="shared" si="18"/>
        <v>3</v>
      </c>
      <c r="K591" s="39" t="str">
        <f t="shared" si="19"/>
        <v>OK</v>
      </c>
      <c r="L591" s="206"/>
      <c r="M591" s="206"/>
      <c r="N591" s="206"/>
      <c r="O591" s="206"/>
      <c r="P591" s="206"/>
      <c r="Q591" s="206"/>
      <c r="R591" s="206"/>
      <c r="S591" s="206"/>
      <c r="T591" s="206"/>
      <c r="U591" s="206"/>
      <c r="V591" s="206"/>
      <c r="W591" s="187"/>
      <c r="X591" s="187"/>
      <c r="Y591" s="187"/>
      <c r="Z591" s="187"/>
      <c r="AA591" s="192">
        <v>3</v>
      </c>
      <c r="AB591" s="187"/>
      <c r="AC591" s="46"/>
    </row>
    <row r="592" spans="1:29" ht="39.950000000000003" customHeight="1" x14ac:dyDescent="0.45">
      <c r="A592" s="140"/>
      <c r="B592" s="152"/>
      <c r="C592" s="67">
        <v>589</v>
      </c>
      <c r="D592" s="78" t="s">
        <v>1111</v>
      </c>
      <c r="E592" s="107" t="s">
        <v>1112</v>
      </c>
      <c r="F592" s="51" t="s">
        <v>395</v>
      </c>
      <c r="G592" s="51" t="s">
        <v>36</v>
      </c>
      <c r="H592" s="95">
        <v>8.49</v>
      </c>
      <c r="I592" s="32"/>
      <c r="J592" s="38">
        <f t="shared" si="18"/>
        <v>0</v>
      </c>
      <c r="K592" s="39" t="str">
        <f t="shared" si="19"/>
        <v>OK</v>
      </c>
      <c r="L592" s="206"/>
      <c r="M592" s="206"/>
      <c r="N592" s="206"/>
      <c r="O592" s="206"/>
      <c r="P592" s="206"/>
      <c r="Q592" s="206"/>
      <c r="R592" s="206"/>
      <c r="S592" s="206"/>
      <c r="T592" s="206"/>
      <c r="U592" s="206"/>
      <c r="V592" s="206"/>
      <c r="W592" s="187"/>
      <c r="X592" s="187"/>
      <c r="Y592" s="187"/>
      <c r="Z592" s="187"/>
      <c r="AA592" s="187"/>
      <c r="AB592" s="187"/>
      <c r="AC592" s="46"/>
    </row>
    <row r="593" spans="1:29" ht="39.950000000000003" customHeight="1" x14ac:dyDescent="0.45">
      <c r="A593" s="140"/>
      <c r="B593" s="152"/>
      <c r="C593" s="68">
        <v>590</v>
      </c>
      <c r="D593" s="78" t="s">
        <v>396</v>
      </c>
      <c r="E593" s="107" t="s">
        <v>1113</v>
      </c>
      <c r="F593" s="51" t="s">
        <v>99</v>
      </c>
      <c r="G593" s="51" t="s">
        <v>36</v>
      </c>
      <c r="H593" s="95">
        <v>174.2</v>
      </c>
      <c r="I593" s="32"/>
      <c r="J593" s="38">
        <f t="shared" si="18"/>
        <v>0</v>
      </c>
      <c r="K593" s="39" t="str">
        <f t="shared" si="19"/>
        <v>OK</v>
      </c>
      <c r="L593" s="206"/>
      <c r="M593" s="206"/>
      <c r="N593" s="206"/>
      <c r="O593" s="206"/>
      <c r="P593" s="206"/>
      <c r="Q593" s="206"/>
      <c r="R593" s="206"/>
      <c r="S593" s="206"/>
      <c r="T593" s="206"/>
      <c r="U593" s="206"/>
      <c r="V593" s="206"/>
      <c r="W593" s="187"/>
      <c r="X593" s="187"/>
      <c r="Y593" s="187"/>
      <c r="Z593" s="187"/>
      <c r="AA593" s="187"/>
      <c r="AB593" s="187"/>
      <c r="AC593" s="46"/>
    </row>
    <row r="594" spans="1:29" ht="39.950000000000003" customHeight="1" x14ac:dyDescent="0.45">
      <c r="A594" s="140"/>
      <c r="B594" s="152"/>
      <c r="C594" s="67">
        <v>591</v>
      </c>
      <c r="D594" s="78" t="s">
        <v>425</v>
      </c>
      <c r="E594" s="107" t="s">
        <v>1114</v>
      </c>
      <c r="F594" s="51" t="s">
        <v>35</v>
      </c>
      <c r="G594" s="51" t="s">
        <v>36</v>
      </c>
      <c r="H594" s="95">
        <v>16.850000000000001</v>
      </c>
      <c r="I594" s="32">
        <v>6</v>
      </c>
      <c r="J594" s="38">
        <f t="shared" si="18"/>
        <v>6</v>
      </c>
      <c r="K594" s="39" t="str">
        <f t="shared" si="19"/>
        <v>OK</v>
      </c>
      <c r="L594" s="206"/>
      <c r="M594" s="206"/>
      <c r="N594" s="206"/>
      <c r="O594" s="206"/>
      <c r="P594" s="206"/>
      <c r="Q594" s="206"/>
      <c r="R594" s="206"/>
      <c r="S594" s="206"/>
      <c r="T594" s="206"/>
      <c r="U594" s="206"/>
      <c r="V594" s="206"/>
      <c r="W594" s="187"/>
      <c r="X594" s="187"/>
      <c r="Y594" s="187"/>
      <c r="Z594" s="187"/>
      <c r="AA594" s="187"/>
      <c r="AB594" s="187"/>
      <c r="AC594" s="46"/>
    </row>
    <row r="595" spans="1:29" ht="39.950000000000003" customHeight="1" x14ac:dyDescent="0.45">
      <c r="A595" s="140"/>
      <c r="B595" s="152"/>
      <c r="C595" s="67">
        <v>592</v>
      </c>
      <c r="D595" s="78" t="s">
        <v>397</v>
      </c>
      <c r="E595" s="107" t="s">
        <v>1115</v>
      </c>
      <c r="F595" s="51" t="s">
        <v>35</v>
      </c>
      <c r="G595" s="51" t="s">
        <v>36</v>
      </c>
      <c r="H595" s="95">
        <v>11</v>
      </c>
      <c r="I595" s="32">
        <v>15</v>
      </c>
      <c r="J595" s="38">
        <f t="shared" si="18"/>
        <v>15</v>
      </c>
      <c r="K595" s="39" t="str">
        <f t="shared" si="19"/>
        <v>OK</v>
      </c>
      <c r="L595" s="206"/>
      <c r="M595" s="206"/>
      <c r="N595" s="206"/>
      <c r="O595" s="206"/>
      <c r="P595" s="206"/>
      <c r="Q595" s="206"/>
      <c r="R595" s="206"/>
      <c r="S595" s="206"/>
      <c r="T595" s="206"/>
      <c r="U595" s="206"/>
      <c r="V595" s="206"/>
      <c r="W595" s="187"/>
      <c r="X595" s="187"/>
      <c r="Y595" s="187"/>
      <c r="Z595" s="187"/>
      <c r="AA595" s="187"/>
      <c r="AB595" s="187"/>
      <c r="AC595" s="46"/>
    </row>
    <row r="596" spans="1:29" ht="39.950000000000003" customHeight="1" x14ac:dyDescent="0.45">
      <c r="A596" s="140"/>
      <c r="B596" s="152"/>
      <c r="C596" s="67">
        <v>593</v>
      </c>
      <c r="D596" s="79" t="s">
        <v>398</v>
      </c>
      <c r="E596" s="113" t="s">
        <v>1116</v>
      </c>
      <c r="F596" s="51" t="s">
        <v>99</v>
      </c>
      <c r="G596" s="51" t="s">
        <v>36</v>
      </c>
      <c r="H596" s="95">
        <v>15</v>
      </c>
      <c r="I596" s="32">
        <v>5</v>
      </c>
      <c r="J596" s="38">
        <f t="shared" si="18"/>
        <v>5</v>
      </c>
      <c r="K596" s="39" t="str">
        <f t="shared" si="19"/>
        <v>OK</v>
      </c>
      <c r="L596" s="206"/>
      <c r="M596" s="206"/>
      <c r="N596" s="206"/>
      <c r="O596" s="206"/>
      <c r="P596" s="206"/>
      <c r="Q596" s="206"/>
      <c r="R596" s="206"/>
      <c r="S596" s="206"/>
      <c r="T596" s="206"/>
      <c r="U596" s="206"/>
      <c r="V596" s="206"/>
      <c r="W596" s="187"/>
      <c r="X596" s="187"/>
      <c r="Y596" s="187"/>
      <c r="Z596" s="187"/>
      <c r="AA596" s="187"/>
      <c r="AB596" s="187"/>
      <c r="AC596" s="46"/>
    </row>
    <row r="597" spans="1:29" ht="39.950000000000003" customHeight="1" x14ac:dyDescent="0.45">
      <c r="A597" s="140"/>
      <c r="B597" s="152"/>
      <c r="C597" s="67">
        <v>594</v>
      </c>
      <c r="D597" s="78" t="s">
        <v>1117</v>
      </c>
      <c r="E597" s="107" t="s">
        <v>1118</v>
      </c>
      <c r="F597" s="51" t="s">
        <v>399</v>
      </c>
      <c r="G597" s="51" t="s">
        <v>36</v>
      </c>
      <c r="H597" s="95">
        <v>34.46</v>
      </c>
      <c r="I597" s="32"/>
      <c r="J597" s="38">
        <f t="shared" si="18"/>
        <v>0</v>
      </c>
      <c r="K597" s="39" t="str">
        <f t="shared" si="19"/>
        <v>OK</v>
      </c>
      <c r="L597" s="206"/>
      <c r="M597" s="206"/>
      <c r="N597" s="206"/>
      <c r="O597" s="206"/>
      <c r="P597" s="206"/>
      <c r="Q597" s="206"/>
      <c r="R597" s="206"/>
      <c r="S597" s="206"/>
      <c r="T597" s="206"/>
      <c r="U597" s="206"/>
      <c r="V597" s="206"/>
      <c r="W597" s="187"/>
      <c r="X597" s="187"/>
      <c r="Y597" s="187"/>
      <c r="Z597" s="187"/>
      <c r="AA597" s="187"/>
      <c r="AB597" s="187"/>
      <c r="AC597" s="46"/>
    </row>
    <row r="598" spans="1:29" ht="39.950000000000003" customHeight="1" x14ac:dyDescent="0.45">
      <c r="A598" s="140"/>
      <c r="B598" s="152"/>
      <c r="C598" s="67">
        <v>595</v>
      </c>
      <c r="D598" s="78" t="s">
        <v>1119</v>
      </c>
      <c r="E598" s="107" t="s">
        <v>1118</v>
      </c>
      <c r="F598" s="51" t="s">
        <v>399</v>
      </c>
      <c r="G598" s="51" t="s">
        <v>36</v>
      </c>
      <c r="H598" s="95">
        <v>36</v>
      </c>
      <c r="I598" s="32"/>
      <c r="J598" s="38">
        <f t="shared" si="18"/>
        <v>0</v>
      </c>
      <c r="K598" s="39" t="str">
        <f t="shared" si="19"/>
        <v>OK</v>
      </c>
      <c r="L598" s="206"/>
      <c r="M598" s="206"/>
      <c r="N598" s="206"/>
      <c r="O598" s="206"/>
      <c r="P598" s="206"/>
      <c r="Q598" s="206"/>
      <c r="R598" s="206"/>
      <c r="S598" s="206"/>
      <c r="T598" s="206"/>
      <c r="U598" s="206"/>
      <c r="V598" s="206"/>
      <c r="W598" s="187"/>
      <c r="X598" s="187"/>
      <c r="Y598" s="187"/>
      <c r="Z598" s="187"/>
      <c r="AA598" s="187"/>
      <c r="AB598" s="187"/>
      <c r="AC598" s="46"/>
    </row>
    <row r="599" spans="1:29" ht="39.950000000000003" customHeight="1" x14ac:dyDescent="0.45">
      <c r="A599" s="140"/>
      <c r="B599" s="152"/>
      <c r="C599" s="67">
        <v>596</v>
      </c>
      <c r="D599" s="78" t="s">
        <v>400</v>
      </c>
      <c r="E599" s="107" t="s">
        <v>1120</v>
      </c>
      <c r="F599" s="51" t="s">
        <v>401</v>
      </c>
      <c r="G599" s="51" t="s">
        <v>36</v>
      </c>
      <c r="H599" s="95">
        <v>16.829999999999998</v>
      </c>
      <c r="I599" s="32">
        <v>10</v>
      </c>
      <c r="J599" s="38">
        <f t="shared" si="18"/>
        <v>10</v>
      </c>
      <c r="K599" s="39" t="str">
        <f t="shared" si="19"/>
        <v>OK</v>
      </c>
      <c r="L599" s="206"/>
      <c r="M599" s="206"/>
      <c r="N599" s="206"/>
      <c r="O599" s="206"/>
      <c r="P599" s="206"/>
      <c r="Q599" s="206"/>
      <c r="R599" s="206"/>
      <c r="S599" s="206"/>
      <c r="T599" s="206"/>
      <c r="U599" s="206"/>
      <c r="V599" s="206"/>
      <c r="W599" s="187"/>
      <c r="X599" s="187"/>
      <c r="Y599" s="187"/>
      <c r="Z599" s="187"/>
      <c r="AA599" s="187"/>
      <c r="AB599" s="187"/>
      <c r="AC599" s="46"/>
    </row>
    <row r="600" spans="1:29" ht="39.950000000000003" customHeight="1" x14ac:dyDescent="0.45">
      <c r="A600" s="140"/>
      <c r="B600" s="152"/>
      <c r="C600" s="67">
        <v>597</v>
      </c>
      <c r="D600" s="78" t="s">
        <v>402</v>
      </c>
      <c r="E600" s="107" t="s">
        <v>1121</v>
      </c>
      <c r="F600" s="51" t="s">
        <v>99</v>
      </c>
      <c r="G600" s="51" t="s">
        <v>36</v>
      </c>
      <c r="H600" s="95">
        <v>57.29</v>
      </c>
      <c r="I600" s="32">
        <v>10</v>
      </c>
      <c r="J600" s="38">
        <f t="shared" si="18"/>
        <v>10</v>
      </c>
      <c r="K600" s="39" t="str">
        <f t="shared" si="19"/>
        <v>OK</v>
      </c>
      <c r="L600" s="206"/>
      <c r="M600" s="206"/>
      <c r="N600" s="206"/>
      <c r="O600" s="206"/>
      <c r="P600" s="206"/>
      <c r="Q600" s="206"/>
      <c r="R600" s="206"/>
      <c r="S600" s="206"/>
      <c r="T600" s="206"/>
      <c r="U600" s="206"/>
      <c r="V600" s="206"/>
      <c r="W600" s="187"/>
      <c r="X600" s="187"/>
      <c r="Y600" s="187"/>
      <c r="Z600" s="187"/>
      <c r="AA600" s="187"/>
      <c r="AB600" s="187"/>
      <c r="AC600" s="46"/>
    </row>
    <row r="601" spans="1:29" ht="39.950000000000003" customHeight="1" x14ac:dyDescent="0.45">
      <c r="A601" s="140"/>
      <c r="B601" s="152"/>
      <c r="C601" s="67">
        <v>598</v>
      </c>
      <c r="D601" s="78" t="s">
        <v>403</v>
      </c>
      <c r="E601" s="107" t="s">
        <v>1122</v>
      </c>
      <c r="F601" s="51" t="s">
        <v>99</v>
      </c>
      <c r="G601" s="51" t="s">
        <v>36</v>
      </c>
      <c r="H601" s="95">
        <v>298.55</v>
      </c>
      <c r="I601" s="32">
        <v>2</v>
      </c>
      <c r="J601" s="38">
        <f t="shared" si="18"/>
        <v>2</v>
      </c>
      <c r="K601" s="39" t="str">
        <f t="shared" si="19"/>
        <v>OK</v>
      </c>
      <c r="L601" s="206"/>
      <c r="M601" s="206"/>
      <c r="N601" s="206"/>
      <c r="O601" s="206"/>
      <c r="P601" s="206"/>
      <c r="Q601" s="206"/>
      <c r="R601" s="206"/>
      <c r="S601" s="206"/>
      <c r="T601" s="206"/>
      <c r="U601" s="206"/>
      <c r="V601" s="206"/>
      <c r="W601" s="187"/>
      <c r="X601" s="187"/>
      <c r="Y601" s="187"/>
      <c r="Z601" s="187"/>
      <c r="AA601" s="187"/>
      <c r="AB601" s="187"/>
      <c r="AC601" s="46"/>
    </row>
    <row r="602" spans="1:29" ht="39.950000000000003" customHeight="1" x14ac:dyDescent="0.45">
      <c r="A602" s="140"/>
      <c r="B602" s="152"/>
      <c r="C602" s="67">
        <v>599</v>
      </c>
      <c r="D602" s="78" t="s">
        <v>404</v>
      </c>
      <c r="E602" s="107" t="s">
        <v>1123</v>
      </c>
      <c r="F602" s="51" t="s">
        <v>399</v>
      </c>
      <c r="G602" s="51" t="s">
        <v>36</v>
      </c>
      <c r="H602" s="95">
        <v>3.76</v>
      </c>
      <c r="I602" s="32"/>
      <c r="J602" s="38">
        <f t="shared" si="18"/>
        <v>0</v>
      </c>
      <c r="K602" s="39" t="str">
        <f t="shared" si="19"/>
        <v>OK</v>
      </c>
      <c r="L602" s="206"/>
      <c r="M602" s="206"/>
      <c r="N602" s="206"/>
      <c r="O602" s="206"/>
      <c r="P602" s="206"/>
      <c r="Q602" s="206"/>
      <c r="R602" s="206"/>
      <c r="S602" s="206"/>
      <c r="T602" s="206"/>
      <c r="U602" s="206"/>
      <c r="V602" s="206"/>
      <c r="W602" s="187"/>
      <c r="X602" s="187"/>
      <c r="Y602" s="187"/>
      <c r="Z602" s="187"/>
      <c r="AA602" s="187"/>
      <c r="AB602" s="187"/>
      <c r="AC602" s="46"/>
    </row>
    <row r="603" spans="1:29" ht="39.950000000000003" customHeight="1" x14ac:dyDescent="0.45">
      <c r="A603" s="140"/>
      <c r="B603" s="152"/>
      <c r="C603" s="67">
        <v>600</v>
      </c>
      <c r="D603" s="78" t="s">
        <v>405</v>
      </c>
      <c r="E603" s="107" t="s">
        <v>1124</v>
      </c>
      <c r="F603" s="51" t="s">
        <v>399</v>
      </c>
      <c r="G603" s="51" t="s">
        <v>36</v>
      </c>
      <c r="H603" s="95">
        <v>356.69</v>
      </c>
      <c r="I603" s="32"/>
      <c r="J603" s="38">
        <f t="shared" si="18"/>
        <v>0</v>
      </c>
      <c r="K603" s="39" t="str">
        <f t="shared" si="19"/>
        <v>OK</v>
      </c>
      <c r="L603" s="206"/>
      <c r="M603" s="206"/>
      <c r="N603" s="206"/>
      <c r="O603" s="206"/>
      <c r="P603" s="206"/>
      <c r="Q603" s="206"/>
      <c r="R603" s="206"/>
      <c r="S603" s="206"/>
      <c r="T603" s="206"/>
      <c r="U603" s="206"/>
      <c r="V603" s="206"/>
      <c r="W603" s="187"/>
      <c r="X603" s="187"/>
      <c r="Y603" s="187"/>
      <c r="Z603" s="187"/>
      <c r="AA603" s="187"/>
      <c r="AB603" s="187"/>
      <c r="AC603" s="46"/>
    </row>
    <row r="604" spans="1:29" ht="39.950000000000003" customHeight="1" x14ac:dyDescent="0.45">
      <c r="A604" s="140"/>
      <c r="B604" s="152"/>
      <c r="C604" s="67">
        <v>601</v>
      </c>
      <c r="D604" s="79" t="s">
        <v>407</v>
      </c>
      <c r="E604" s="113" t="s">
        <v>1125</v>
      </c>
      <c r="F604" s="51" t="s">
        <v>99</v>
      </c>
      <c r="G604" s="51" t="s">
        <v>36</v>
      </c>
      <c r="H604" s="95">
        <v>4.5999999999999996</v>
      </c>
      <c r="I604" s="32">
        <v>100</v>
      </c>
      <c r="J604" s="38">
        <f t="shared" si="18"/>
        <v>100</v>
      </c>
      <c r="K604" s="39" t="str">
        <f t="shared" si="19"/>
        <v>OK</v>
      </c>
      <c r="L604" s="206"/>
      <c r="M604" s="206"/>
      <c r="N604" s="206"/>
      <c r="O604" s="206"/>
      <c r="P604" s="206"/>
      <c r="Q604" s="206"/>
      <c r="R604" s="206"/>
      <c r="S604" s="206"/>
      <c r="T604" s="206"/>
      <c r="U604" s="206"/>
      <c r="V604" s="206"/>
      <c r="W604" s="187"/>
      <c r="X604" s="187"/>
      <c r="Y604" s="187"/>
      <c r="Z604" s="187"/>
      <c r="AA604" s="187"/>
      <c r="AB604" s="187"/>
      <c r="AC604" s="46"/>
    </row>
    <row r="605" spans="1:29" ht="39.950000000000003" customHeight="1" x14ac:dyDescent="0.45">
      <c r="A605" s="140"/>
      <c r="B605" s="152"/>
      <c r="C605" s="67">
        <v>602</v>
      </c>
      <c r="D605" s="78" t="s">
        <v>409</v>
      </c>
      <c r="E605" s="107" t="s">
        <v>1126</v>
      </c>
      <c r="F605" s="51" t="s">
        <v>99</v>
      </c>
      <c r="G605" s="51" t="s">
        <v>36</v>
      </c>
      <c r="H605" s="95">
        <v>2.39</v>
      </c>
      <c r="I605" s="32">
        <v>50</v>
      </c>
      <c r="J605" s="38">
        <f t="shared" si="18"/>
        <v>50</v>
      </c>
      <c r="K605" s="39" t="str">
        <f t="shared" si="19"/>
        <v>OK</v>
      </c>
      <c r="L605" s="206"/>
      <c r="M605" s="206"/>
      <c r="N605" s="206"/>
      <c r="O605" s="206"/>
      <c r="P605" s="206"/>
      <c r="Q605" s="206"/>
      <c r="R605" s="206"/>
      <c r="S605" s="206"/>
      <c r="T605" s="206"/>
      <c r="U605" s="206"/>
      <c r="V605" s="206"/>
      <c r="W605" s="187"/>
      <c r="X605" s="187"/>
      <c r="Y605" s="187"/>
      <c r="Z605" s="187"/>
      <c r="AA605" s="187"/>
      <c r="AB605" s="187"/>
      <c r="AC605" s="46"/>
    </row>
    <row r="606" spans="1:29" ht="39.950000000000003" customHeight="1" x14ac:dyDescent="0.45">
      <c r="A606" s="140"/>
      <c r="B606" s="152"/>
      <c r="C606" s="68">
        <v>603</v>
      </c>
      <c r="D606" s="79" t="s">
        <v>390</v>
      </c>
      <c r="E606" s="113" t="s">
        <v>1127</v>
      </c>
      <c r="F606" s="52" t="s">
        <v>528</v>
      </c>
      <c r="G606" s="52" t="s">
        <v>36</v>
      </c>
      <c r="H606" s="96">
        <v>13.3</v>
      </c>
      <c r="I606" s="32"/>
      <c r="J606" s="38">
        <f t="shared" si="18"/>
        <v>0</v>
      </c>
      <c r="K606" s="39" t="str">
        <f t="shared" si="19"/>
        <v>OK</v>
      </c>
      <c r="L606" s="206"/>
      <c r="M606" s="206"/>
      <c r="N606" s="206"/>
      <c r="O606" s="206"/>
      <c r="P606" s="206"/>
      <c r="Q606" s="206"/>
      <c r="R606" s="206"/>
      <c r="S606" s="206"/>
      <c r="T606" s="206"/>
      <c r="U606" s="206"/>
      <c r="V606" s="206"/>
      <c r="W606" s="187"/>
      <c r="X606" s="187"/>
      <c r="Y606" s="187"/>
      <c r="Z606" s="187"/>
      <c r="AA606" s="187"/>
      <c r="AB606" s="187"/>
      <c r="AC606" s="46"/>
    </row>
    <row r="607" spans="1:29" ht="39.950000000000003" customHeight="1" x14ac:dyDescent="0.45">
      <c r="A607" s="140"/>
      <c r="B607" s="152"/>
      <c r="C607" s="68">
        <v>604</v>
      </c>
      <c r="D607" s="78" t="s">
        <v>1128</v>
      </c>
      <c r="E607" s="107" t="s">
        <v>1129</v>
      </c>
      <c r="F607" s="51" t="s">
        <v>99</v>
      </c>
      <c r="G607" s="52" t="s">
        <v>36</v>
      </c>
      <c r="H607" s="96">
        <v>21.65</v>
      </c>
      <c r="I607" s="32"/>
      <c r="J607" s="38">
        <f t="shared" si="18"/>
        <v>0</v>
      </c>
      <c r="K607" s="39" t="str">
        <f t="shared" si="19"/>
        <v>OK</v>
      </c>
      <c r="L607" s="206"/>
      <c r="M607" s="206"/>
      <c r="N607" s="206"/>
      <c r="O607" s="206"/>
      <c r="P607" s="206"/>
      <c r="Q607" s="206"/>
      <c r="R607" s="206"/>
      <c r="S607" s="206"/>
      <c r="T607" s="206"/>
      <c r="U607" s="206"/>
      <c r="V607" s="206"/>
      <c r="W607" s="187"/>
      <c r="X607" s="187"/>
      <c r="Y607" s="187"/>
      <c r="Z607" s="187"/>
      <c r="AA607" s="187"/>
      <c r="AB607" s="187"/>
      <c r="AC607" s="46"/>
    </row>
    <row r="608" spans="1:29" ht="39.950000000000003" customHeight="1" x14ac:dyDescent="0.45">
      <c r="A608" s="140"/>
      <c r="B608" s="152"/>
      <c r="C608" s="67">
        <v>605</v>
      </c>
      <c r="D608" s="78" t="s">
        <v>1130</v>
      </c>
      <c r="E608" s="107" t="s">
        <v>1118</v>
      </c>
      <c r="F608" s="52" t="s">
        <v>394</v>
      </c>
      <c r="G608" s="52" t="s">
        <v>36</v>
      </c>
      <c r="H608" s="96">
        <v>42.26</v>
      </c>
      <c r="I608" s="32"/>
      <c r="J608" s="38">
        <f t="shared" si="18"/>
        <v>0</v>
      </c>
      <c r="K608" s="39" t="str">
        <f t="shared" si="19"/>
        <v>OK</v>
      </c>
      <c r="L608" s="206"/>
      <c r="M608" s="206"/>
      <c r="N608" s="206"/>
      <c r="O608" s="206"/>
      <c r="P608" s="206"/>
      <c r="Q608" s="206"/>
      <c r="R608" s="206"/>
      <c r="S608" s="206"/>
      <c r="T608" s="206"/>
      <c r="U608" s="206"/>
      <c r="V608" s="206"/>
      <c r="W608" s="187"/>
      <c r="X608" s="187"/>
      <c r="Y608" s="187"/>
      <c r="Z608" s="187"/>
      <c r="AA608" s="187"/>
      <c r="AB608" s="187"/>
      <c r="AC608" s="46"/>
    </row>
    <row r="609" spans="1:29" ht="39.950000000000003" customHeight="1" x14ac:dyDescent="0.45">
      <c r="A609" s="140"/>
      <c r="B609" s="152"/>
      <c r="C609" s="68">
        <v>606</v>
      </c>
      <c r="D609" s="85" t="s">
        <v>1131</v>
      </c>
      <c r="E609" s="110" t="s">
        <v>1132</v>
      </c>
      <c r="F609" s="51" t="s">
        <v>228</v>
      </c>
      <c r="G609" s="52" t="s">
        <v>36</v>
      </c>
      <c r="H609" s="96">
        <v>55.69</v>
      </c>
      <c r="I609" s="32"/>
      <c r="J609" s="38">
        <f t="shared" si="18"/>
        <v>0</v>
      </c>
      <c r="K609" s="39" t="str">
        <f t="shared" si="19"/>
        <v>OK</v>
      </c>
      <c r="L609" s="206"/>
      <c r="M609" s="206"/>
      <c r="N609" s="206"/>
      <c r="O609" s="206"/>
      <c r="P609" s="206"/>
      <c r="Q609" s="206"/>
      <c r="R609" s="206"/>
      <c r="S609" s="206"/>
      <c r="T609" s="206"/>
      <c r="U609" s="206"/>
      <c r="V609" s="206"/>
      <c r="W609" s="187"/>
      <c r="X609" s="187"/>
      <c r="Y609" s="187"/>
      <c r="Z609" s="187"/>
      <c r="AA609" s="187"/>
      <c r="AB609" s="187"/>
      <c r="AC609" s="46"/>
    </row>
    <row r="610" spans="1:29" ht="39.950000000000003" customHeight="1" x14ac:dyDescent="0.45">
      <c r="A610" s="140"/>
      <c r="B610" s="152"/>
      <c r="C610" s="68">
        <v>607</v>
      </c>
      <c r="D610" s="78" t="s">
        <v>425</v>
      </c>
      <c r="E610" s="107" t="s">
        <v>1133</v>
      </c>
      <c r="F610" s="52" t="s">
        <v>528</v>
      </c>
      <c r="G610" s="52" t="s">
        <v>36</v>
      </c>
      <c r="H610" s="96">
        <v>13.74</v>
      </c>
      <c r="I610" s="32"/>
      <c r="J610" s="38">
        <f t="shared" si="18"/>
        <v>0</v>
      </c>
      <c r="K610" s="39" t="str">
        <f t="shared" si="19"/>
        <v>OK</v>
      </c>
      <c r="L610" s="206"/>
      <c r="M610" s="206"/>
      <c r="N610" s="206"/>
      <c r="O610" s="206"/>
      <c r="P610" s="206"/>
      <c r="Q610" s="206"/>
      <c r="R610" s="206"/>
      <c r="S610" s="206"/>
      <c r="T610" s="206"/>
      <c r="U610" s="206"/>
      <c r="V610" s="206"/>
      <c r="W610" s="187"/>
      <c r="X610" s="187"/>
      <c r="Y610" s="187"/>
      <c r="Z610" s="187"/>
      <c r="AA610" s="187"/>
      <c r="AB610" s="187"/>
      <c r="AC610" s="46"/>
    </row>
    <row r="611" spans="1:29" ht="39.950000000000003" customHeight="1" x14ac:dyDescent="0.45">
      <c r="A611" s="140"/>
      <c r="B611" s="152"/>
      <c r="C611" s="67">
        <v>608</v>
      </c>
      <c r="D611" s="78" t="s">
        <v>1134</v>
      </c>
      <c r="E611" s="107" t="s">
        <v>1135</v>
      </c>
      <c r="F611" s="52" t="s">
        <v>35</v>
      </c>
      <c r="G611" s="52" t="s">
        <v>36</v>
      </c>
      <c r="H611" s="96">
        <v>168</v>
      </c>
      <c r="I611" s="32"/>
      <c r="J611" s="38">
        <f t="shared" si="18"/>
        <v>0</v>
      </c>
      <c r="K611" s="39" t="str">
        <f t="shared" si="19"/>
        <v>OK</v>
      </c>
      <c r="L611" s="206"/>
      <c r="M611" s="206"/>
      <c r="N611" s="206"/>
      <c r="O611" s="206"/>
      <c r="P611" s="206"/>
      <c r="Q611" s="206"/>
      <c r="R611" s="206"/>
      <c r="S611" s="206"/>
      <c r="T611" s="206"/>
      <c r="U611" s="206"/>
      <c r="V611" s="206"/>
      <c r="W611" s="187"/>
      <c r="X611" s="187"/>
      <c r="Y611" s="187"/>
      <c r="Z611" s="187"/>
      <c r="AA611" s="187"/>
      <c r="AB611" s="187"/>
      <c r="AC611" s="46"/>
    </row>
    <row r="612" spans="1:29" ht="39.950000000000003" customHeight="1" x14ac:dyDescent="0.45">
      <c r="A612" s="140"/>
      <c r="B612" s="152"/>
      <c r="C612" s="67">
        <v>609</v>
      </c>
      <c r="D612" s="78" t="s">
        <v>1136</v>
      </c>
      <c r="E612" s="107" t="s">
        <v>1137</v>
      </c>
      <c r="F612" s="52" t="s">
        <v>35</v>
      </c>
      <c r="G612" s="52" t="s">
        <v>36</v>
      </c>
      <c r="H612" s="96">
        <v>26.7</v>
      </c>
      <c r="I612" s="32"/>
      <c r="J612" s="38">
        <f t="shared" si="18"/>
        <v>0</v>
      </c>
      <c r="K612" s="39" t="str">
        <f t="shared" si="19"/>
        <v>OK</v>
      </c>
      <c r="L612" s="206"/>
      <c r="M612" s="206"/>
      <c r="N612" s="206"/>
      <c r="O612" s="206"/>
      <c r="P612" s="206"/>
      <c r="Q612" s="206"/>
      <c r="R612" s="206"/>
      <c r="S612" s="206"/>
      <c r="T612" s="206"/>
      <c r="U612" s="206"/>
      <c r="V612" s="206"/>
      <c r="W612" s="187"/>
      <c r="X612" s="187"/>
      <c r="Y612" s="187"/>
      <c r="Z612" s="187"/>
      <c r="AA612" s="187"/>
      <c r="AB612" s="187"/>
      <c r="AC612" s="46"/>
    </row>
    <row r="613" spans="1:29" ht="39.950000000000003" customHeight="1" x14ac:dyDescent="0.45">
      <c r="A613" s="140"/>
      <c r="B613" s="152"/>
      <c r="C613" s="67">
        <v>610</v>
      </c>
      <c r="D613" s="78" t="s">
        <v>1138</v>
      </c>
      <c r="E613" s="107" t="s">
        <v>1139</v>
      </c>
      <c r="F613" s="52" t="s">
        <v>35</v>
      </c>
      <c r="G613" s="52" t="s">
        <v>36</v>
      </c>
      <c r="H613" s="96">
        <v>30.75</v>
      </c>
      <c r="I613" s="32"/>
      <c r="J613" s="38">
        <f t="shared" si="18"/>
        <v>0</v>
      </c>
      <c r="K613" s="39" t="str">
        <f t="shared" si="19"/>
        <v>OK</v>
      </c>
      <c r="L613" s="206"/>
      <c r="M613" s="206"/>
      <c r="N613" s="206"/>
      <c r="O613" s="206"/>
      <c r="P613" s="206"/>
      <c r="Q613" s="206"/>
      <c r="R613" s="206"/>
      <c r="S613" s="206"/>
      <c r="T613" s="206"/>
      <c r="U613" s="206"/>
      <c r="V613" s="206"/>
      <c r="W613" s="187"/>
      <c r="X613" s="187"/>
      <c r="Y613" s="187"/>
      <c r="Z613" s="187"/>
      <c r="AA613" s="187"/>
      <c r="AB613" s="187"/>
      <c r="AC613" s="46"/>
    </row>
    <row r="614" spans="1:29" ht="39.950000000000003" customHeight="1" x14ac:dyDescent="0.45">
      <c r="A614" s="140"/>
      <c r="B614" s="152"/>
      <c r="C614" s="68">
        <v>611</v>
      </c>
      <c r="D614" s="78" t="s">
        <v>1140</v>
      </c>
      <c r="E614" s="107" t="s">
        <v>1141</v>
      </c>
      <c r="F614" s="51" t="s">
        <v>399</v>
      </c>
      <c r="G614" s="52" t="s">
        <v>36</v>
      </c>
      <c r="H614" s="96">
        <v>3.64</v>
      </c>
      <c r="I614" s="32"/>
      <c r="J614" s="38">
        <f t="shared" si="18"/>
        <v>0</v>
      </c>
      <c r="K614" s="39" t="str">
        <f t="shared" si="19"/>
        <v>OK</v>
      </c>
      <c r="L614" s="206"/>
      <c r="M614" s="206"/>
      <c r="N614" s="206"/>
      <c r="O614" s="206"/>
      <c r="P614" s="206"/>
      <c r="Q614" s="206"/>
      <c r="R614" s="206"/>
      <c r="S614" s="206"/>
      <c r="T614" s="206"/>
      <c r="U614" s="206"/>
      <c r="V614" s="206"/>
      <c r="W614" s="187"/>
      <c r="X614" s="187"/>
      <c r="Y614" s="187"/>
      <c r="Z614" s="187"/>
      <c r="AA614" s="187"/>
      <c r="AB614" s="187"/>
      <c r="AC614" s="46"/>
    </row>
    <row r="615" spans="1:29" ht="39.950000000000003" customHeight="1" x14ac:dyDescent="0.45">
      <c r="A615" s="140"/>
      <c r="B615" s="152"/>
      <c r="C615" s="68">
        <v>612</v>
      </c>
      <c r="D615" s="78" t="s">
        <v>1142</v>
      </c>
      <c r="E615" s="107" t="s">
        <v>1143</v>
      </c>
      <c r="F615" s="51" t="s">
        <v>399</v>
      </c>
      <c r="G615" s="52" t="s">
        <v>36</v>
      </c>
      <c r="H615" s="96">
        <v>9.93</v>
      </c>
      <c r="I615" s="32"/>
      <c r="J615" s="38">
        <f t="shared" si="18"/>
        <v>0</v>
      </c>
      <c r="K615" s="39" t="str">
        <f t="shared" si="19"/>
        <v>OK</v>
      </c>
      <c r="L615" s="206"/>
      <c r="M615" s="206"/>
      <c r="N615" s="206"/>
      <c r="O615" s="206"/>
      <c r="P615" s="206"/>
      <c r="Q615" s="206"/>
      <c r="R615" s="206"/>
      <c r="S615" s="206"/>
      <c r="T615" s="206"/>
      <c r="U615" s="206"/>
      <c r="V615" s="206"/>
      <c r="W615" s="187"/>
      <c r="X615" s="187"/>
      <c r="Y615" s="187"/>
      <c r="Z615" s="187"/>
      <c r="AA615" s="187"/>
      <c r="AB615" s="187"/>
      <c r="AC615" s="46"/>
    </row>
    <row r="616" spans="1:29" ht="39.950000000000003" customHeight="1" x14ac:dyDescent="0.45">
      <c r="A616" s="140"/>
      <c r="B616" s="152"/>
      <c r="C616" s="68">
        <v>613</v>
      </c>
      <c r="D616" s="90" t="s">
        <v>1144</v>
      </c>
      <c r="E616" s="114" t="s">
        <v>1145</v>
      </c>
      <c r="F616" s="52" t="s">
        <v>424</v>
      </c>
      <c r="G616" s="52" t="s">
        <v>36</v>
      </c>
      <c r="H616" s="96">
        <v>319.08999999999997</v>
      </c>
      <c r="I616" s="32"/>
      <c r="J616" s="38">
        <f t="shared" si="18"/>
        <v>0</v>
      </c>
      <c r="K616" s="39" t="str">
        <f t="shared" si="19"/>
        <v>OK</v>
      </c>
      <c r="L616" s="206"/>
      <c r="M616" s="206"/>
      <c r="N616" s="206"/>
      <c r="O616" s="206"/>
      <c r="P616" s="206"/>
      <c r="Q616" s="206"/>
      <c r="R616" s="206"/>
      <c r="S616" s="206"/>
      <c r="T616" s="206"/>
      <c r="U616" s="206"/>
      <c r="V616" s="206"/>
      <c r="W616" s="187"/>
      <c r="X616" s="187"/>
      <c r="Y616" s="187"/>
      <c r="Z616" s="187"/>
      <c r="AA616" s="187"/>
      <c r="AB616" s="187"/>
      <c r="AC616" s="46"/>
    </row>
    <row r="617" spans="1:29" ht="39.950000000000003" customHeight="1" x14ac:dyDescent="0.45">
      <c r="A617" s="140"/>
      <c r="B617" s="152"/>
      <c r="C617" s="68">
        <v>614</v>
      </c>
      <c r="D617" s="78" t="s">
        <v>1146</v>
      </c>
      <c r="E617" s="107" t="s">
        <v>1143</v>
      </c>
      <c r="F617" s="51" t="s">
        <v>399</v>
      </c>
      <c r="G617" s="52" t="s">
        <v>36</v>
      </c>
      <c r="H617" s="96">
        <v>10</v>
      </c>
      <c r="I617" s="32"/>
      <c r="J617" s="38">
        <f t="shared" si="18"/>
        <v>0</v>
      </c>
      <c r="K617" s="39" t="str">
        <f t="shared" si="19"/>
        <v>OK</v>
      </c>
      <c r="L617" s="206"/>
      <c r="M617" s="206"/>
      <c r="N617" s="206"/>
      <c r="O617" s="206"/>
      <c r="P617" s="206"/>
      <c r="Q617" s="206"/>
      <c r="R617" s="206"/>
      <c r="S617" s="206"/>
      <c r="T617" s="206"/>
      <c r="U617" s="206"/>
      <c r="V617" s="206"/>
      <c r="W617" s="187"/>
      <c r="X617" s="187"/>
      <c r="Y617" s="187"/>
      <c r="Z617" s="187"/>
      <c r="AA617" s="187"/>
      <c r="AB617" s="187"/>
      <c r="AC617" s="46"/>
    </row>
    <row r="618" spans="1:29" ht="39.950000000000003" customHeight="1" x14ac:dyDescent="0.45">
      <c r="A618" s="140"/>
      <c r="B618" s="152"/>
      <c r="C618" s="68">
        <v>615</v>
      </c>
      <c r="D618" s="78" t="s">
        <v>408</v>
      </c>
      <c r="E618" s="107" t="s">
        <v>1147</v>
      </c>
      <c r="F618" s="52" t="s">
        <v>424</v>
      </c>
      <c r="G618" s="52" t="s">
        <v>36</v>
      </c>
      <c r="H618" s="96">
        <v>80.5</v>
      </c>
      <c r="I618" s="32"/>
      <c r="J618" s="38">
        <f t="shared" si="18"/>
        <v>0</v>
      </c>
      <c r="K618" s="39" t="str">
        <f t="shared" si="19"/>
        <v>OK</v>
      </c>
      <c r="L618" s="206"/>
      <c r="M618" s="206"/>
      <c r="N618" s="206"/>
      <c r="O618" s="206"/>
      <c r="P618" s="206"/>
      <c r="Q618" s="206"/>
      <c r="R618" s="206"/>
      <c r="S618" s="206"/>
      <c r="T618" s="206"/>
      <c r="U618" s="206"/>
      <c r="V618" s="206"/>
      <c r="W618" s="187"/>
      <c r="X618" s="187"/>
      <c r="Y618" s="187"/>
      <c r="Z618" s="187"/>
      <c r="AA618" s="187"/>
      <c r="AB618" s="187"/>
      <c r="AC618" s="46"/>
    </row>
    <row r="619" spans="1:29" ht="39.950000000000003" customHeight="1" x14ac:dyDescent="0.45">
      <c r="A619" s="140"/>
      <c r="B619" s="152"/>
      <c r="C619" s="68">
        <v>616</v>
      </c>
      <c r="D619" s="90" t="s">
        <v>1148</v>
      </c>
      <c r="E619" s="114" t="s">
        <v>1149</v>
      </c>
      <c r="F619" s="52" t="s">
        <v>99</v>
      </c>
      <c r="G619" s="52" t="s">
        <v>36</v>
      </c>
      <c r="H619" s="96">
        <v>6.91</v>
      </c>
      <c r="I619" s="32"/>
      <c r="J619" s="38">
        <f t="shared" si="18"/>
        <v>0</v>
      </c>
      <c r="K619" s="39" t="str">
        <f t="shared" si="19"/>
        <v>OK</v>
      </c>
      <c r="L619" s="206"/>
      <c r="M619" s="206"/>
      <c r="N619" s="206"/>
      <c r="O619" s="206"/>
      <c r="P619" s="206"/>
      <c r="Q619" s="206"/>
      <c r="R619" s="206"/>
      <c r="S619" s="206"/>
      <c r="T619" s="206"/>
      <c r="U619" s="206"/>
      <c r="V619" s="206"/>
      <c r="W619" s="187"/>
      <c r="X619" s="187"/>
      <c r="Y619" s="187"/>
      <c r="Z619" s="187"/>
      <c r="AA619" s="187"/>
      <c r="AB619" s="187"/>
      <c r="AC619" s="46"/>
    </row>
    <row r="620" spans="1:29" ht="39.950000000000003" customHeight="1" x14ac:dyDescent="0.45">
      <c r="A620" s="141"/>
      <c r="B620" s="153"/>
      <c r="C620" s="68">
        <v>617</v>
      </c>
      <c r="D620" s="78" t="s">
        <v>1150</v>
      </c>
      <c r="E620" s="107" t="s">
        <v>1151</v>
      </c>
      <c r="F620" s="52" t="s">
        <v>399</v>
      </c>
      <c r="G620" s="52" t="s">
        <v>36</v>
      </c>
      <c r="H620" s="96">
        <v>53.5</v>
      </c>
      <c r="I620" s="32">
        <v>4</v>
      </c>
      <c r="J620" s="38">
        <f t="shared" si="18"/>
        <v>4</v>
      </c>
      <c r="K620" s="39" t="str">
        <f t="shared" si="19"/>
        <v>OK</v>
      </c>
      <c r="L620" s="206"/>
      <c r="M620" s="206"/>
      <c r="N620" s="206"/>
      <c r="O620" s="206"/>
      <c r="P620" s="206"/>
      <c r="Q620" s="206"/>
      <c r="R620" s="206"/>
      <c r="S620" s="206"/>
      <c r="T620" s="206"/>
      <c r="U620" s="206"/>
      <c r="V620" s="206"/>
      <c r="W620" s="187"/>
      <c r="X620" s="187"/>
      <c r="Y620" s="187"/>
      <c r="Z620" s="187"/>
      <c r="AA620" s="187"/>
      <c r="AB620" s="187"/>
      <c r="AC620" s="46"/>
    </row>
    <row r="621" spans="1:29" ht="39.950000000000003" customHeight="1" x14ac:dyDescent="0.45">
      <c r="A621" s="154">
        <v>11</v>
      </c>
      <c r="B621" s="159" t="s">
        <v>626</v>
      </c>
      <c r="C621" s="66">
        <v>618</v>
      </c>
      <c r="D621" s="75" t="s">
        <v>410</v>
      </c>
      <c r="E621" s="104" t="s">
        <v>1152</v>
      </c>
      <c r="F621" s="49" t="s">
        <v>35</v>
      </c>
      <c r="G621" s="49" t="s">
        <v>411</v>
      </c>
      <c r="H621" s="94">
        <v>833.69</v>
      </c>
      <c r="I621" s="32">
        <v>2</v>
      </c>
      <c r="J621" s="38">
        <f t="shared" si="18"/>
        <v>2</v>
      </c>
      <c r="K621" s="39" t="str">
        <f t="shared" si="19"/>
        <v>OK</v>
      </c>
      <c r="L621" s="206"/>
      <c r="M621" s="206"/>
      <c r="N621" s="206"/>
      <c r="O621" s="206"/>
      <c r="P621" s="206"/>
      <c r="Q621" s="206"/>
      <c r="R621" s="206"/>
      <c r="S621" s="206"/>
      <c r="T621" s="206"/>
      <c r="U621" s="206"/>
      <c r="V621" s="206"/>
      <c r="W621" s="187"/>
      <c r="X621" s="187"/>
      <c r="Y621" s="187"/>
      <c r="Z621" s="187"/>
      <c r="AA621" s="187"/>
      <c r="AB621" s="187"/>
      <c r="AC621" s="46"/>
    </row>
    <row r="622" spans="1:29" ht="39.950000000000003" customHeight="1" x14ac:dyDescent="0.45">
      <c r="A622" s="155"/>
      <c r="B622" s="157"/>
      <c r="C622" s="66">
        <v>619</v>
      </c>
      <c r="D622" s="75" t="s">
        <v>412</v>
      </c>
      <c r="E622" s="104" t="s">
        <v>1153</v>
      </c>
      <c r="F622" s="49" t="s">
        <v>4</v>
      </c>
      <c r="G622" s="49" t="s">
        <v>411</v>
      </c>
      <c r="H622" s="94">
        <v>1355.11</v>
      </c>
      <c r="I622" s="32"/>
      <c r="J622" s="38">
        <f t="shared" si="18"/>
        <v>0</v>
      </c>
      <c r="K622" s="39" t="str">
        <f t="shared" si="19"/>
        <v>OK</v>
      </c>
      <c r="L622" s="206"/>
      <c r="M622" s="206"/>
      <c r="N622" s="206"/>
      <c r="O622" s="206"/>
      <c r="P622" s="206"/>
      <c r="Q622" s="206"/>
      <c r="R622" s="206"/>
      <c r="S622" s="206"/>
      <c r="T622" s="206"/>
      <c r="U622" s="206"/>
      <c r="V622" s="206"/>
      <c r="W622" s="187"/>
      <c r="X622" s="187"/>
      <c r="Y622" s="187"/>
      <c r="Z622" s="187"/>
      <c r="AA622" s="187"/>
      <c r="AB622" s="187"/>
      <c r="AC622" s="46"/>
    </row>
    <row r="623" spans="1:29" ht="39.950000000000003" customHeight="1" x14ac:dyDescent="0.45">
      <c r="A623" s="155"/>
      <c r="B623" s="157"/>
      <c r="C623" s="66">
        <v>620</v>
      </c>
      <c r="D623" s="75" t="s">
        <v>413</v>
      </c>
      <c r="E623" s="104" t="s">
        <v>1154</v>
      </c>
      <c r="F623" s="49" t="s">
        <v>4</v>
      </c>
      <c r="G623" s="49" t="s">
        <v>411</v>
      </c>
      <c r="H623" s="94">
        <v>342.74</v>
      </c>
      <c r="I623" s="32">
        <v>3</v>
      </c>
      <c r="J623" s="38">
        <f t="shared" si="18"/>
        <v>3</v>
      </c>
      <c r="K623" s="39" t="str">
        <f t="shared" si="19"/>
        <v>OK</v>
      </c>
      <c r="L623" s="206"/>
      <c r="M623" s="206"/>
      <c r="N623" s="206"/>
      <c r="O623" s="206"/>
      <c r="P623" s="206"/>
      <c r="Q623" s="206"/>
      <c r="R623" s="206"/>
      <c r="S623" s="206"/>
      <c r="T623" s="206"/>
      <c r="U623" s="206"/>
      <c r="V623" s="206"/>
      <c r="W623" s="187"/>
      <c r="X623" s="187"/>
      <c r="Y623" s="187"/>
      <c r="Z623" s="187"/>
      <c r="AA623" s="187"/>
      <c r="AB623" s="187"/>
      <c r="AC623" s="46"/>
    </row>
    <row r="624" spans="1:29" ht="39.950000000000003" customHeight="1" x14ac:dyDescent="0.45">
      <c r="A624" s="155"/>
      <c r="B624" s="157"/>
      <c r="C624" s="66">
        <v>621</v>
      </c>
      <c r="D624" s="77" t="s">
        <v>414</v>
      </c>
      <c r="E624" s="104" t="s">
        <v>1155</v>
      </c>
      <c r="F624" s="49" t="s">
        <v>4</v>
      </c>
      <c r="G624" s="49" t="s">
        <v>411</v>
      </c>
      <c r="H624" s="94">
        <v>173.6</v>
      </c>
      <c r="I624" s="32">
        <v>3</v>
      </c>
      <c r="J624" s="38">
        <f t="shared" si="18"/>
        <v>3</v>
      </c>
      <c r="K624" s="39" t="str">
        <f t="shared" si="19"/>
        <v>OK</v>
      </c>
      <c r="L624" s="206"/>
      <c r="M624" s="206"/>
      <c r="N624" s="206"/>
      <c r="O624" s="206"/>
      <c r="P624" s="206"/>
      <c r="Q624" s="206"/>
      <c r="R624" s="206"/>
      <c r="S624" s="206"/>
      <c r="T624" s="206"/>
      <c r="U624" s="206"/>
      <c r="V624" s="206"/>
      <c r="W624" s="187"/>
      <c r="X624" s="187"/>
      <c r="Y624" s="187"/>
      <c r="Z624" s="187"/>
      <c r="AA624" s="187"/>
      <c r="AB624" s="187"/>
      <c r="AC624" s="46"/>
    </row>
    <row r="625" spans="1:29" ht="39.950000000000003" customHeight="1" x14ac:dyDescent="0.45">
      <c r="A625" s="155"/>
      <c r="B625" s="157"/>
      <c r="C625" s="63">
        <v>622</v>
      </c>
      <c r="D625" s="75" t="s">
        <v>415</v>
      </c>
      <c r="E625" s="104" t="s">
        <v>1156</v>
      </c>
      <c r="F625" s="49" t="s">
        <v>35</v>
      </c>
      <c r="G625" s="49" t="s">
        <v>416</v>
      </c>
      <c r="H625" s="94">
        <v>360.77</v>
      </c>
      <c r="I625" s="32"/>
      <c r="J625" s="38">
        <f t="shared" ref="J625:J648" si="20">I625-(SUM(L625:AC625))</f>
        <v>0</v>
      </c>
      <c r="K625" s="39" t="str">
        <f t="shared" si="19"/>
        <v>OK</v>
      </c>
      <c r="L625" s="206"/>
      <c r="M625" s="206"/>
      <c r="N625" s="206"/>
      <c r="O625" s="206"/>
      <c r="P625" s="206"/>
      <c r="Q625" s="206"/>
      <c r="R625" s="206"/>
      <c r="S625" s="206"/>
      <c r="T625" s="206"/>
      <c r="U625" s="206"/>
      <c r="V625" s="206"/>
      <c r="W625" s="187"/>
      <c r="X625" s="187"/>
      <c r="Y625" s="187"/>
      <c r="Z625" s="187"/>
      <c r="AA625" s="187"/>
      <c r="AB625" s="187"/>
      <c r="AC625" s="46"/>
    </row>
    <row r="626" spans="1:29" ht="39.950000000000003" customHeight="1" x14ac:dyDescent="0.45">
      <c r="A626" s="155"/>
      <c r="B626" s="157"/>
      <c r="C626" s="63">
        <v>623</v>
      </c>
      <c r="D626" s="75" t="s">
        <v>1157</v>
      </c>
      <c r="E626" s="104" t="s">
        <v>1156</v>
      </c>
      <c r="F626" s="49" t="s">
        <v>35</v>
      </c>
      <c r="G626" s="49" t="s">
        <v>416</v>
      </c>
      <c r="H626" s="94">
        <v>340.61</v>
      </c>
      <c r="I626" s="32"/>
      <c r="J626" s="38">
        <f t="shared" si="20"/>
        <v>0</v>
      </c>
      <c r="K626" s="39" t="str">
        <f t="shared" si="19"/>
        <v>OK</v>
      </c>
      <c r="L626" s="206"/>
      <c r="M626" s="206"/>
      <c r="N626" s="206"/>
      <c r="O626" s="206"/>
      <c r="P626" s="206"/>
      <c r="Q626" s="206"/>
      <c r="R626" s="206"/>
      <c r="S626" s="206"/>
      <c r="T626" s="206"/>
      <c r="U626" s="206"/>
      <c r="V626" s="206"/>
      <c r="W626" s="187"/>
      <c r="X626" s="187"/>
      <c r="Y626" s="187"/>
      <c r="Z626" s="187"/>
      <c r="AA626" s="187"/>
      <c r="AB626" s="187"/>
      <c r="AC626" s="46"/>
    </row>
    <row r="627" spans="1:29" ht="39.950000000000003" customHeight="1" x14ac:dyDescent="0.45">
      <c r="A627" s="155"/>
      <c r="B627" s="157"/>
      <c r="C627" s="66">
        <v>624</v>
      </c>
      <c r="D627" s="75" t="s">
        <v>1158</v>
      </c>
      <c r="E627" s="104" t="s">
        <v>1159</v>
      </c>
      <c r="F627" s="49" t="s">
        <v>228</v>
      </c>
      <c r="G627" s="49" t="s">
        <v>453</v>
      </c>
      <c r="H627" s="94">
        <v>397.14</v>
      </c>
      <c r="I627" s="32">
        <v>2</v>
      </c>
      <c r="J627" s="38">
        <f t="shared" si="20"/>
        <v>1</v>
      </c>
      <c r="K627" s="39" t="str">
        <f t="shared" si="19"/>
        <v>OK</v>
      </c>
      <c r="L627" s="206"/>
      <c r="M627" s="206"/>
      <c r="N627" s="206"/>
      <c r="O627" s="206"/>
      <c r="P627" s="206"/>
      <c r="Q627" s="206"/>
      <c r="R627" s="206"/>
      <c r="S627" s="206"/>
      <c r="T627" s="206"/>
      <c r="U627" s="206"/>
      <c r="V627" s="206"/>
      <c r="W627" s="187"/>
      <c r="X627" s="187"/>
      <c r="Y627" s="187"/>
      <c r="Z627" s="187"/>
      <c r="AA627" s="187"/>
      <c r="AB627" s="192">
        <v>1</v>
      </c>
      <c r="AC627" s="46"/>
    </row>
    <row r="628" spans="1:29" ht="39.950000000000003" customHeight="1" x14ac:dyDescent="0.45">
      <c r="A628" s="155"/>
      <c r="B628" s="157"/>
      <c r="C628" s="66">
        <v>625</v>
      </c>
      <c r="D628" s="75" t="s">
        <v>504</v>
      </c>
      <c r="E628" s="104" t="s">
        <v>1160</v>
      </c>
      <c r="F628" s="49" t="s">
        <v>35</v>
      </c>
      <c r="G628" s="49" t="s">
        <v>417</v>
      </c>
      <c r="H628" s="94">
        <v>145.52000000000001</v>
      </c>
      <c r="I628" s="32">
        <v>1</v>
      </c>
      <c r="J628" s="38">
        <f t="shared" si="20"/>
        <v>1</v>
      </c>
      <c r="K628" s="39" t="str">
        <f t="shared" si="19"/>
        <v>OK</v>
      </c>
      <c r="L628" s="206"/>
      <c r="M628" s="206"/>
      <c r="N628" s="206"/>
      <c r="O628" s="206"/>
      <c r="P628" s="206"/>
      <c r="Q628" s="206"/>
      <c r="R628" s="206"/>
      <c r="S628" s="206"/>
      <c r="T628" s="206"/>
      <c r="U628" s="206"/>
      <c r="V628" s="206"/>
      <c r="W628" s="187"/>
      <c r="X628" s="187"/>
      <c r="Y628" s="187"/>
      <c r="Z628" s="187"/>
      <c r="AA628" s="187"/>
      <c r="AB628" s="187"/>
      <c r="AC628" s="46"/>
    </row>
    <row r="629" spans="1:29" ht="39.950000000000003" customHeight="1" x14ac:dyDescent="0.45">
      <c r="A629" s="155"/>
      <c r="B629" s="157"/>
      <c r="C629" s="66">
        <v>626</v>
      </c>
      <c r="D629" s="75" t="s">
        <v>1201</v>
      </c>
      <c r="E629" s="104" t="s">
        <v>1161</v>
      </c>
      <c r="F629" s="49" t="s">
        <v>35</v>
      </c>
      <c r="G629" s="49" t="s">
        <v>417</v>
      </c>
      <c r="H629" s="94">
        <v>399.43</v>
      </c>
      <c r="I629" s="32">
        <v>1</v>
      </c>
      <c r="J629" s="38">
        <f t="shared" si="20"/>
        <v>1</v>
      </c>
      <c r="K629" s="39" t="str">
        <f t="shared" si="19"/>
        <v>OK</v>
      </c>
      <c r="L629" s="206"/>
      <c r="M629" s="206"/>
      <c r="N629" s="206"/>
      <c r="O629" s="206"/>
      <c r="P629" s="206"/>
      <c r="Q629" s="206"/>
      <c r="R629" s="206"/>
      <c r="S629" s="206"/>
      <c r="T629" s="206"/>
      <c r="U629" s="206"/>
      <c r="V629" s="206"/>
      <c r="W629" s="187"/>
      <c r="X629" s="187"/>
      <c r="Y629" s="187"/>
      <c r="Z629" s="187"/>
      <c r="AA629" s="187"/>
      <c r="AB629" s="187"/>
      <c r="AC629" s="46"/>
    </row>
    <row r="630" spans="1:29" ht="39.950000000000003" customHeight="1" x14ac:dyDescent="0.45">
      <c r="A630" s="155"/>
      <c r="B630" s="157"/>
      <c r="C630" s="66">
        <v>627</v>
      </c>
      <c r="D630" s="81" t="s">
        <v>1202</v>
      </c>
      <c r="E630" s="112" t="s">
        <v>1162</v>
      </c>
      <c r="F630" s="49" t="s">
        <v>35</v>
      </c>
      <c r="G630" s="49" t="s">
        <v>417</v>
      </c>
      <c r="H630" s="94">
        <v>20.91</v>
      </c>
      <c r="I630" s="32">
        <v>2</v>
      </c>
      <c r="J630" s="38">
        <f t="shared" si="20"/>
        <v>0</v>
      </c>
      <c r="K630" s="39" t="str">
        <f t="shared" si="19"/>
        <v>OK</v>
      </c>
      <c r="L630" s="206"/>
      <c r="M630" s="206"/>
      <c r="N630" s="206"/>
      <c r="O630" s="206"/>
      <c r="P630" s="206"/>
      <c r="Q630" s="206"/>
      <c r="R630" s="206"/>
      <c r="S630" s="206"/>
      <c r="T630" s="206"/>
      <c r="U630" s="206"/>
      <c r="V630" s="206"/>
      <c r="W630" s="187"/>
      <c r="X630" s="187"/>
      <c r="Y630" s="187"/>
      <c r="Z630" s="187"/>
      <c r="AA630" s="187"/>
      <c r="AB630" s="192">
        <v>2</v>
      </c>
      <c r="AC630" s="46"/>
    </row>
    <row r="631" spans="1:29" ht="39.950000000000003" customHeight="1" x14ac:dyDescent="0.45">
      <c r="A631" s="155"/>
      <c r="B631" s="157"/>
      <c r="C631" s="66">
        <v>628</v>
      </c>
      <c r="D631" s="75" t="s">
        <v>418</v>
      </c>
      <c r="E631" s="104" t="s">
        <v>1163</v>
      </c>
      <c r="F631" s="49" t="s">
        <v>35</v>
      </c>
      <c r="G631" s="49" t="s">
        <v>417</v>
      </c>
      <c r="H631" s="94">
        <v>156.76</v>
      </c>
      <c r="I631" s="32">
        <v>3</v>
      </c>
      <c r="J631" s="38">
        <f t="shared" si="20"/>
        <v>0</v>
      </c>
      <c r="K631" s="39" t="str">
        <f t="shared" si="19"/>
        <v>OK</v>
      </c>
      <c r="L631" s="206"/>
      <c r="M631" s="206"/>
      <c r="N631" s="206"/>
      <c r="O631" s="206"/>
      <c r="P631" s="206"/>
      <c r="Q631" s="206"/>
      <c r="R631" s="206"/>
      <c r="S631" s="206"/>
      <c r="T631" s="206"/>
      <c r="U631" s="206"/>
      <c r="V631" s="206"/>
      <c r="W631" s="187"/>
      <c r="X631" s="187"/>
      <c r="Y631" s="187"/>
      <c r="Z631" s="187"/>
      <c r="AA631" s="187"/>
      <c r="AB631" s="192">
        <v>3</v>
      </c>
      <c r="AC631" s="46"/>
    </row>
    <row r="632" spans="1:29" ht="39.950000000000003" customHeight="1" x14ac:dyDescent="0.45">
      <c r="A632" s="155"/>
      <c r="B632" s="157"/>
      <c r="C632" s="66">
        <v>629</v>
      </c>
      <c r="D632" s="75" t="s">
        <v>1203</v>
      </c>
      <c r="E632" s="104" t="s">
        <v>1164</v>
      </c>
      <c r="F632" s="48" t="s">
        <v>35</v>
      </c>
      <c r="G632" s="64" t="s">
        <v>40</v>
      </c>
      <c r="H632" s="93">
        <v>509.87</v>
      </c>
      <c r="I632" s="32"/>
      <c r="J632" s="38">
        <f t="shared" si="20"/>
        <v>0</v>
      </c>
      <c r="K632" s="39" t="str">
        <f t="shared" si="19"/>
        <v>OK</v>
      </c>
      <c r="L632" s="206"/>
      <c r="M632" s="206"/>
      <c r="N632" s="206"/>
      <c r="O632" s="206"/>
      <c r="P632" s="206"/>
      <c r="Q632" s="206"/>
      <c r="R632" s="206"/>
      <c r="S632" s="206"/>
      <c r="T632" s="206"/>
      <c r="U632" s="206"/>
      <c r="V632" s="206"/>
      <c r="W632" s="187"/>
      <c r="X632" s="187"/>
      <c r="Y632" s="187"/>
      <c r="Z632" s="187"/>
      <c r="AA632" s="187"/>
      <c r="AB632" s="187"/>
      <c r="AC632" s="46"/>
    </row>
    <row r="633" spans="1:29" ht="39.950000000000003" customHeight="1" x14ac:dyDescent="0.45">
      <c r="A633" s="155"/>
      <c r="B633" s="157"/>
      <c r="C633" s="63">
        <v>630</v>
      </c>
      <c r="D633" s="75" t="s">
        <v>1165</v>
      </c>
      <c r="E633" s="104" t="s">
        <v>1166</v>
      </c>
      <c r="F633" s="69" t="s">
        <v>99</v>
      </c>
      <c r="G633" s="64" t="s">
        <v>417</v>
      </c>
      <c r="H633" s="93">
        <v>538.29999999999995</v>
      </c>
      <c r="I633" s="32">
        <v>2</v>
      </c>
      <c r="J633" s="38">
        <f t="shared" si="20"/>
        <v>2</v>
      </c>
      <c r="K633" s="39" t="str">
        <f t="shared" si="19"/>
        <v>OK</v>
      </c>
      <c r="L633" s="206"/>
      <c r="M633" s="206"/>
      <c r="N633" s="206"/>
      <c r="O633" s="206"/>
      <c r="P633" s="206"/>
      <c r="Q633" s="206"/>
      <c r="R633" s="206"/>
      <c r="S633" s="206"/>
      <c r="T633" s="206"/>
      <c r="U633" s="206"/>
      <c r="V633" s="206"/>
      <c r="W633" s="187"/>
      <c r="X633" s="187"/>
      <c r="Y633" s="187"/>
      <c r="Z633" s="187"/>
      <c r="AA633" s="187"/>
      <c r="AB633" s="187"/>
      <c r="AC633" s="46"/>
    </row>
    <row r="634" spans="1:29" ht="39.950000000000003" customHeight="1" x14ac:dyDescent="0.45">
      <c r="A634" s="155"/>
      <c r="B634" s="157"/>
      <c r="C634" s="63">
        <v>631</v>
      </c>
      <c r="D634" s="75" t="s">
        <v>1167</v>
      </c>
      <c r="E634" s="104" t="s">
        <v>1168</v>
      </c>
      <c r="F634" s="49" t="s">
        <v>4</v>
      </c>
      <c r="G634" s="64" t="s">
        <v>411</v>
      </c>
      <c r="H634" s="93">
        <v>169.63</v>
      </c>
      <c r="I634" s="32"/>
      <c r="J634" s="38">
        <f t="shared" si="20"/>
        <v>0</v>
      </c>
      <c r="K634" s="39" t="str">
        <f t="shared" si="19"/>
        <v>OK</v>
      </c>
      <c r="L634" s="206"/>
      <c r="M634" s="206"/>
      <c r="N634" s="206"/>
      <c r="O634" s="206"/>
      <c r="P634" s="206"/>
      <c r="Q634" s="206"/>
      <c r="R634" s="206"/>
      <c r="S634" s="206"/>
      <c r="T634" s="206"/>
      <c r="U634" s="206"/>
      <c r="V634" s="206"/>
      <c r="W634" s="187"/>
      <c r="X634" s="187"/>
      <c r="Y634" s="187"/>
      <c r="Z634" s="187"/>
      <c r="AA634" s="187"/>
      <c r="AB634" s="187"/>
      <c r="AC634" s="46"/>
    </row>
    <row r="635" spans="1:29" ht="39.950000000000003" customHeight="1" x14ac:dyDescent="0.45">
      <c r="A635" s="155"/>
      <c r="B635" s="157"/>
      <c r="C635" s="63">
        <v>632</v>
      </c>
      <c r="D635" s="75" t="s">
        <v>1169</v>
      </c>
      <c r="E635" s="104" t="s">
        <v>1170</v>
      </c>
      <c r="F635" s="49" t="s">
        <v>4</v>
      </c>
      <c r="G635" s="64" t="s">
        <v>411</v>
      </c>
      <c r="H635" s="93">
        <v>425.15</v>
      </c>
      <c r="I635" s="32"/>
      <c r="J635" s="38">
        <f t="shared" si="20"/>
        <v>0</v>
      </c>
      <c r="K635" s="39" t="str">
        <f t="shared" si="19"/>
        <v>OK</v>
      </c>
      <c r="L635" s="206"/>
      <c r="M635" s="206"/>
      <c r="N635" s="206"/>
      <c r="O635" s="206"/>
      <c r="P635" s="206"/>
      <c r="Q635" s="130"/>
      <c r="R635" s="206"/>
      <c r="S635" s="206"/>
      <c r="T635" s="206"/>
      <c r="U635" s="206"/>
      <c r="V635" s="206"/>
      <c r="W635" s="187"/>
      <c r="X635" s="187"/>
      <c r="Y635" s="187"/>
      <c r="Z635" s="187"/>
      <c r="AA635" s="187"/>
      <c r="AB635" s="187"/>
      <c r="AC635" s="46"/>
    </row>
    <row r="636" spans="1:29" ht="39.950000000000003" customHeight="1" x14ac:dyDescent="0.45">
      <c r="A636" s="155"/>
      <c r="B636" s="157"/>
      <c r="C636" s="63">
        <v>633</v>
      </c>
      <c r="D636" s="81" t="s">
        <v>1171</v>
      </c>
      <c r="E636" s="112" t="s">
        <v>1172</v>
      </c>
      <c r="F636" s="54" t="s">
        <v>99</v>
      </c>
      <c r="G636" s="64" t="s">
        <v>40</v>
      </c>
      <c r="H636" s="93">
        <v>95.23</v>
      </c>
      <c r="I636" s="32"/>
      <c r="J636" s="38">
        <f t="shared" si="20"/>
        <v>0</v>
      </c>
      <c r="K636" s="39" t="str">
        <f t="shared" si="19"/>
        <v>OK</v>
      </c>
      <c r="L636" s="206"/>
      <c r="M636" s="206"/>
      <c r="N636" s="206"/>
      <c r="O636" s="206"/>
      <c r="P636" s="206"/>
      <c r="Q636" s="130"/>
      <c r="R636" s="206"/>
      <c r="S636" s="206"/>
      <c r="T636" s="206"/>
      <c r="U636" s="206"/>
      <c r="V636" s="206"/>
      <c r="W636" s="187"/>
      <c r="X636" s="187"/>
      <c r="Y636" s="187"/>
      <c r="Z636" s="187"/>
      <c r="AA636" s="187"/>
      <c r="AB636" s="187"/>
      <c r="AC636" s="46"/>
    </row>
    <row r="637" spans="1:29" ht="39.950000000000003" customHeight="1" x14ac:dyDescent="0.45">
      <c r="A637" s="155"/>
      <c r="B637" s="157"/>
      <c r="C637" s="66">
        <v>634</v>
      </c>
      <c r="D637" s="75" t="s">
        <v>1173</v>
      </c>
      <c r="E637" s="104" t="s">
        <v>1174</v>
      </c>
      <c r="F637" s="49" t="s">
        <v>35</v>
      </c>
      <c r="G637" s="49" t="s">
        <v>234</v>
      </c>
      <c r="H637" s="94">
        <v>205.84</v>
      </c>
      <c r="I637" s="32">
        <f>1+1</f>
        <v>2</v>
      </c>
      <c r="J637" s="38">
        <f t="shared" si="20"/>
        <v>0</v>
      </c>
      <c r="K637" s="39" t="str">
        <f t="shared" si="19"/>
        <v>OK</v>
      </c>
      <c r="L637" s="206"/>
      <c r="M637" s="206"/>
      <c r="N637" s="206"/>
      <c r="O637" s="206"/>
      <c r="P637" s="206"/>
      <c r="Q637" s="130"/>
      <c r="R637" s="131">
        <v>2</v>
      </c>
      <c r="S637" s="206"/>
      <c r="T637" s="206"/>
      <c r="U637" s="206"/>
      <c r="V637" s="206"/>
      <c r="W637" s="187"/>
      <c r="X637" s="187"/>
      <c r="Y637" s="187"/>
      <c r="Z637" s="187"/>
      <c r="AA637" s="187"/>
      <c r="AB637" s="187"/>
      <c r="AC637" s="46"/>
    </row>
    <row r="638" spans="1:29" ht="39.950000000000003" customHeight="1" x14ac:dyDescent="0.45">
      <c r="A638" s="155"/>
      <c r="B638" s="157"/>
      <c r="C638" s="66">
        <v>635</v>
      </c>
      <c r="D638" s="75" t="s">
        <v>1175</v>
      </c>
      <c r="E638" s="104" t="s">
        <v>1176</v>
      </c>
      <c r="F638" s="49" t="s">
        <v>228</v>
      </c>
      <c r="G638" s="49" t="s">
        <v>234</v>
      </c>
      <c r="H638" s="94">
        <v>852.9</v>
      </c>
      <c r="I638" s="32">
        <v>2</v>
      </c>
      <c r="J638" s="38">
        <f t="shared" si="20"/>
        <v>1</v>
      </c>
      <c r="K638" s="39" t="str">
        <f t="shared" si="19"/>
        <v>OK</v>
      </c>
      <c r="L638" s="206"/>
      <c r="M638" s="206"/>
      <c r="N638" s="206"/>
      <c r="O638" s="206"/>
      <c r="P638" s="206"/>
      <c r="Q638" s="130"/>
      <c r="R638" s="131">
        <v>1</v>
      </c>
      <c r="S638" s="206"/>
      <c r="T638" s="206"/>
      <c r="U638" s="206"/>
      <c r="V638" s="206"/>
      <c r="W638" s="187"/>
      <c r="X638" s="187"/>
      <c r="Y638" s="187"/>
      <c r="Z638" s="187"/>
      <c r="AA638" s="187"/>
      <c r="AB638" s="187"/>
      <c r="AC638" s="46"/>
    </row>
    <row r="639" spans="1:29" ht="39.950000000000003" customHeight="1" x14ac:dyDescent="0.45">
      <c r="A639" s="155"/>
      <c r="B639" s="157"/>
      <c r="C639" s="66">
        <v>636</v>
      </c>
      <c r="D639" s="75" t="s">
        <v>1177</v>
      </c>
      <c r="E639" s="104" t="s">
        <v>1178</v>
      </c>
      <c r="F639" s="49" t="s">
        <v>228</v>
      </c>
      <c r="G639" s="49" t="s">
        <v>453</v>
      </c>
      <c r="H639" s="94">
        <v>42.12</v>
      </c>
      <c r="I639" s="32"/>
      <c r="J639" s="38">
        <f t="shared" si="20"/>
        <v>0</v>
      </c>
      <c r="K639" s="39" t="str">
        <f t="shared" si="19"/>
        <v>OK</v>
      </c>
      <c r="L639" s="206"/>
      <c r="M639" s="206"/>
      <c r="N639" s="206"/>
      <c r="O639" s="206"/>
      <c r="P639" s="206"/>
      <c r="Q639" s="206"/>
      <c r="R639" s="206"/>
      <c r="S639" s="206"/>
      <c r="T639" s="206"/>
      <c r="U639" s="206"/>
      <c r="V639" s="206"/>
      <c r="W639" s="187"/>
      <c r="X639" s="187"/>
      <c r="Y639" s="187"/>
      <c r="Z639" s="187"/>
      <c r="AA639" s="187"/>
      <c r="AB639" s="187"/>
      <c r="AC639" s="46"/>
    </row>
    <row r="640" spans="1:29" ht="39.950000000000003" customHeight="1" x14ac:dyDescent="0.45">
      <c r="A640" s="155"/>
      <c r="B640" s="157"/>
      <c r="C640" s="63">
        <v>637</v>
      </c>
      <c r="D640" s="81" t="s">
        <v>1179</v>
      </c>
      <c r="E640" s="112" t="s">
        <v>1180</v>
      </c>
      <c r="F640" s="49" t="s">
        <v>4</v>
      </c>
      <c r="G640" s="64" t="s">
        <v>40</v>
      </c>
      <c r="H640" s="93">
        <v>520.6</v>
      </c>
      <c r="I640" s="32"/>
      <c r="J640" s="38">
        <f t="shared" si="20"/>
        <v>0</v>
      </c>
      <c r="K640" s="39" t="str">
        <f t="shared" si="19"/>
        <v>OK</v>
      </c>
      <c r="L640" s="206"/>
      <c r="M640" s="206"/>
      <c r="N640" s="206"/>
      <c r="O640" s="206"/>
      <c r="P640" s="206"/>
      <c r="Q640" s="206"/>
      <c r="R640" s="206"/>
      <c r="S640" s="206"/>
      <c r="T640" s="206"/>
      <c r="U640" s="206"/>
      <c r="V640" s="206"/>
      <c r="W640" s="187"/>
      <c r="X640" s="187"/>
      <c r="Y640" s="187"/>
      <c r="Z640" s="187"/>
      <c r="AA640" s="187"/>
      <c r="AB640" s="187"/>
      <c r="AC640" s="46"/>
    </row>
    <row r="641" spans="1:29" ht="39.950000000000003" customHeight="1" x14ac:dyDescent="0.45">
      <c r="A641" s="156"/>
      <c r="B641" s="158"/>
      <c r="C641" s="63">
        <v>638</v>
      </c>
      <c r="D641" s="84" t="s">
        <v>1181</v>
      </c>
      <c r="E641" s="105" t="s">
        <v>1182</v>
      </c>
      <c r="F641" s="50" t="s">
        <v>528</v>
      </c>
      <c r="G641" s="50" t="s">
        <v>40</v>
      </c>
      <c r="H641" s="93">
        <v>155.69</v>
      </c>
      <c r="I641" s="32"/>
      <c r="J641" s="38">
        <f t="shared" si="20"/>
        <v>0</v>
      </c>
      <c r="K641" s="39" t="str">
        <f t="shared" si="19"/>
        <v>OK</v>
      </c>
      <c r="L641" s="206"/>
      <c r="M641" s="206"/>
      <c r="N641" s="206"/>
      <c r="O641" s="206"/>
      <c r="P641" s="206"/>
      <c r="Q641" s="206"/>
      <c r="R641" s="206"/>
      <c r="S641" s="206"/>
      <c r="T641" s="206"/>
      <c r="U641" s="206"/>
      <c r="V641" s="206"/>
      <c r="W641" s="187"/>
      <c r="X641" s="187"/>
      <c r="Y641" s="187"/>
      <c r="Z641" s="187"/>
      <c r="AA641" s="187"/>
      <c r="AB641" s="187"/>
      <c r="AC641" s="46"/>
    </row>
    <row r="642" spans="1:29" ht="39.950000000000003" customHeight="1" x14ac:dyDescent="0.45">
      <c r="A642" s="139">
        <v>12</v>
      </c>
      <c r="B642" s="142" t="s">
        <v>1183</v>
      </c>
      <c r="C642" s="67">
        <v>639</v>
      </c>
      <c r="D642" s="78" t="s">
        <v>420</v>
      </c>
      <c r="E642" s="107" t="s">
        <v>1184</v>
      </c>
      <c r="F642" s="51" t="s">
        <v>99</v>
      </c>
      <c r="G642" s="51" t="s">
        <v>421</v>
      </c>
      <c r="H642" s="95">
        <v>86.66</v>
      </c>
      <c r="I642" s="32"/>
      <c r="J642" s="38">
        <f t="shared" si="20"/>
        <v>0</v>
      </c>
      <c r="K642" s="39" t="str">
        <f t="shared" si="19"/>
        <v>OK</v>
      </c>
      <c r="L642" s="206"/>
      <c r="M642" s="206"/>
      <c r="N642" s="206"/>
      <c r="O642" s="206"/>
      <c r="P642" s="206"/>
      <c r="Q642" s="206"/>
      <c r="R642" s="206"/>
      <c r="S642" s="206"/>
      <c r="T642" s="206"/>
      <c r="U642" s="206"/>
      <c r="V642" s="206"/>
      <c r="W642" s="187"/>
      <c r="X642" s="187"/>
      <c r="Y642" s="187"/>
      <c r="Z642" s="187"/>
      <c r="AA642" s="187"/>
      <c r="AB642" s="187"/>
      <c r="AC642" s="46"/>
    </row>
    <row r="643" spans="1:29" ht="39.950000000000003" customHeight="1" x14ac:dyDescent="0.45">
      <c r="A643" s="140"/>
      <c r="B643" s="143"/>
      <c r="C643" s="67">
        <v>640</v>
      </c>
      <c r="D643" s="78" t="s">
        <v>422</v>
      </c>
      <c r="E643" s="107" t="s">
        <v>1184</v>
      </c>
      <c r="F643" s="51" t="s">
        <v>99</v>
      </c>
      <c r="G643" s="51" t="s">
        <v>421</v>
      </c>
      <c r="H643" s="95">
        <v>106.86</v>
      </c>
      <c r="I643" s="32">
        <v>10</v>
      </c>
      <c r="J643" s="38">
        <f t="shared" si="20"/>
        <v>10</v>
      </c>
      <c r="K643" s="39" t="str">
        <f t="shared" si="19"/>
        <v>OK</v>
      </c>
      <c r="L643" s="206"/>
      <c r="M643" s="206"/>
      <c r="N643" s="206"/>
      <c r="O643" s="206"/>
      <c r="P643" s="206"/>
      <c r="Q643" s="206"/>
      <c r="R643" s="206"/>
      <c r="S643" s="206"/>
      <c r="T643" s="206"/>
      <c r="U643" s="206"/>
      <c r="V643" s="206"/>
      <c r="W643" s="187"/>
      <c r="X643" s="187"/>
      <c r="Y643" s="187"/>
      <c r="Z643" s="187"/>
      <c r="AA643" s="187"/>
      <c r="AB643" s="187"/>
      <c r="AC643" s="46"/>
    </row>
    <row r="644" spans="1:29" ht="39.950000000000003" customHeight="1" x14ac:dyDescent="0.45">
      <c r="A644" s="140"/>
      <c r="B644" s="143"/>
      <c r="C644" s="67">
        <v>641</v>
      </c>
      <c r="D644" s="78" t="s">
        <v>423</v>
      </c>
      <c r="E644" s="107" t="s">
        <v>1184</v>
      </c>
      <c r="F644" s="51" t="s">
        <v>99</v>
      </c>
      <c r="G644" s="51" t="s">
        <v>421</v>
      </c>
      <c r="H644" s="95">
        <v>86.41</v>
      </c>
      <c r="I644" s="32"/>
      <c r="J644" s="38">
        <f t="shared" si="20"/>
        <v>0</v>
      </c>
      <c r="K644" s="39" t="str">
        <f t="shared" si="19"/>
        <v>OK</v>
      </c>
      <c r="L644" s="206"/>
      <c r="M644" s="206"/>
      <c r="N644" s="206"/>
      <c r="O644" s="206"/>
      <c r="P644" s="206"/>
      <c r="Q644" s="206"/>
      <c r="R644" s="206"/>
      <c r="S644" s="206"/>
      <c r="T644" s="206"/>
      <c r="U644" s="206"/>
      <c r="V644" s="206"/>
      <c r="W644" s="187"/>
      <c r="X644" s="187"/>
      <c r="Y644" s="187"/>
      <c r="Z644" s="187"/>
      <c r="AA644" s="187"/>
      <c r="AB644" s="187"/>
      <c r="AC644" s="46"/>
    </row>
    <row r="645" spans="1:29" ht="39.950000000000003" customHeight="1" x14ac:dyDescent="0.45">
      <c r="A645" s="141"/>
      <c r="B645" s="144"/>
      <c r="C645" s="68">
        <v>642</v>
      </c>
      <c r="D645" s="78" t="s">
        <v>1185</v>
      </c>
      <c r="E645" s="107" t="s">
        <v>1186</v>
      </c>
      <c r="F645" s="52" t="s">
        <v>528</v>
      </c>
      <c r="G645" s="52" t="s">
        <v>40</v>
      </c>
      <c r="H645" s="96">
        <v>118.32</v>
      </c>
      <c r="I645" s="32"/>
      <c r="J645" s="38">
        <f t="shared" si="20"/>
        <v>0</v>
      </c>
      <c r="K645" s="39" t="str">
        <f t="shared" ref="K645:K648" si="21">IF(J645&lt;0,"ATENÇÃO","OK")</f>
        <v>OK</v>
      </c>
      <c r="L645" s="206"/>
      <c r="M645" s="206"/>
      <c r="N645" s="206"/>
      <c r="O645" s="206"/>
      <c r="P645" s="206"/>
      <c r="Q645" s="206"/>
      <c r="R645" s="206"/>
      <c r="S645" s="206"/>
      <c r="T645" s="206"/>
      <c r="U645" s="206"/>
      <c r="V645" s="206"/>
      <c r="W645" s="187"/>
      <c r="X645" s="187"/>
      <c r="Y645" s="187"/>
      <c r="Z645" s="187"/>
      <c r="AA645" s="187"/>
      <c r="AB645" s="187"/>
      <c r="AC645" s="46"/>
    </row>
    <row r="646" spans="1:29" ht="39.950000000000003" customHeight="1" x14ac:dyDescent="0.45">
      <c r="A646" s="70">
        <v>13</v>
      </c>
      <c r="B646" s="119" t="s">
        <v>922</v>
      </c>
      <c r="C646" s="63">
        <v>643</v>
      </c>
      <c r="D646" s="91" t="s">
        <v>1187</v>
      </c>
      <c r="E646" s="117" t="s">
        <v>1188</v>
      </c>
      <c r="F646" s="64" t="s">
        <v>35</v>
      </c>
      <c r="G646" s="64" t="s">
        <v>40</v>
      </c>
      <c r="H646" s="93">
        <v>24.79</v>
      </c>
      <c r="I646" s="32"/>
      <c r="J646" s="38">
        <f t="shared" si="20"/>
        <v>0</v>
      </c>
      <c r="K646" s="39" t="str">
        <f t="shared" si="21"/>
        <v>OK</v>
      </c>
      <c r="L646" s="206"/>
      <c r="M646" s="206"/>
      <c r="N646" s="206"/>
      <c r="O646" s="206"/>
      <c r="P646" s="206"/>
      <c r="Q646" s="206"/>
      <c r="R646" s="206"/>
      <c r="S646" s="206"/>
      <c r="T646" s="206"/>
      <c r="U646" s="206"/>
      <c r="V646" s="206"/>
      <c r="W646" s="187"/>
      <c r="X646" s="187"/>
      <c r="Y646" s="187"/>
      <c r="Z646" s="187"/>
      <c r="AA646" s="187"/>
      <c r="AB646" s="187"/>
      <c r="AC646" s="46"/>
    </row>
    <row r="647" spans="1:29" ht="39.950000000000003" customHeight="1" x14ac:dyDescent="0.45">
      <c r="A647" s="71">
        <v>14</v>
      </c>
      <c r="B647" s="120" t="s">
        <v>626</v>
      </c>
      <c r="C647" s="67">
        <v>644</v>
      </c>
      <c r="D647" s="78" t="s">
        <v>1189</v>
      </c>
      <c r="E647" s="107" t="s">
        <v>1190</v>
      </c>
      <c r="F647" s="52" t="s">
        <v>35</v>
      </c>
      <c r="G647" s="52" t="s">
        <v>40</v>
      </c>
      <c r="H647" s="96">
        <v>214</v>
      </c>
      <c r="I647" s="32">
        <f>4</f>
        <v>4</v>
      </c>
      <c r="J647" s="38">
        <f t="shared" si="20"/>
        <v>0</v>
      </c>
      <c r="K647" s="39" t="str">
        <f t="shared" si="21"/>
        <v>OK</v>
      </c>
      <c r="L647" s="206"/>
      <c r="M647" s="206"/>
      <c r="N647" s="206"/>
      <c r="O647" s="206"/>
      <c r="P647" s="206"/>
      <c r="Q647" s="206"/>
      <c r="R647" s="206"/>
      <c r="S647" s="206"/>
      <c r="T647" s="206"/>
      <c r="U647" s="206"/>
      <c r="V647" s="206"/>
      <c r="W647" s="187"/>
      <c r="X647" s="187"/>
      <c r="Y647" s="187"/>
      <c r="Z647" s="187"/>
      <c r="AA647" s="187"/>
      <c r="AB647" s="192">
        <v>4</v>
      </c>
      <c r="AC647" s="46"/>
    </row>
    <row r="648" spans="1:29" ht="39.950000000000003" customHeight="1" x14ac:dyDescent="0.45">
      <c r="A648" s="70">
        <v>15</v>
      </c>
      <c r="B648" s="119" t="s">
        <v>830</v>
      </c>
      <c r="C648" s="66">
        <v>645</v>
      </c>
      <c r="D648" s="75" t="s">
        <v>1204</v>
      </c>
      <c r="E648" s="104" t="s">
        <v>1191</v>
      </c>
      <c r="F648" s="50" t="s">
        <v>35</v>
      </c>
      <c r="G648" s="50" t="s">
        <v>40</v>
      </c>
      <c r="H648" s="93">
        <v>334.98</v>
      </c>
      <c r="I648" s="32"/>
      <c r="J648" s="38">
        <f t="shared" si="20"/>
        <v>0</v>
      </c>
      <c r="K648" s="39" t="str">
        <f t="shared" si="21"/>
        <v>OK</v>
      </c>
      <c r="L648" s="206"/>
      <c r="M648" s="206"/>
      <c r="N648" s="206"/>
      <c r="O648" s="206"/>
      <c r="P648" s="206"/>
      <c r="Q648" s="206"/>
      <c r="R648" s="206"/>
      <c r="S648" s="206"/>
      <c r="T648" s="206"/>
      <c r="U648" s="206"/>
      <c r="V648" s="206"/>
      <c r="W648" s="187"/>
      <c r="X648" s="187"/>
      <c r="Y648" s="187"/>
      <c r="Z648" s="187"/>
      <c r="AA648" s="187"/>
      <c r="AB648" s="187"/>
      <c r="AC648" s="46"/>
    </row>
    <row r="649" spans="1:29" ht="39.950000000000003" customHeight="1" x14ac:dyDescent="0.45">
      <c r="H649" s="43">
        <f>SUM(H4:H648)</f>
        <v>71754.81</v>
      </c>
    </row>
  </sheetData>
  <mergeCells count="46">
    <mergeCell ref="A621:A641"/>
    <mergeCell ref="B621:B641"/>
    <mergeCell ref="A642:A645"/>
    <mergeCell ref="B642:B645"/>
    <mergeCell ref="A487:A565"/>
    <mergeCell ref="B487:B565"/>
    <mergeCell ref="A566:A584"/>
    <mergeCell ref="B566:B584"/>
    <mergeCell ref="A585:A620"/>
    <mergeCell ref="B585:B620"/>
    <mergeCell ref="A4:A92"/>
    <mergeCell ref="B4:B92"/>
    <mergeCell ref="A93:A147"/>
    <mergeCell ref="B93:B147"/>
    <mergeCell ref="A148:A182"/>
    <mergeCell ref="B160:B182"/>
    <mergeCell ref="S1:S2"/>
    <mergeCell ref="T1:T2"/>
    <mergeCell ref="O1:O2"/>
    <mergeCell ref="P1:P2"/>
    <mergeCell ref="A1:C1"/>
    <mergeCell ref="L1:L2"/>
    <mergeCell ref="M1:M2"/>
    <mergeCell ref="D1:H1"/>
    <mergeCell ref="I1:K1"/>
    <mergeCell ref="AB1:AB2"/>
    <mergeCell ref="X1:X2"/>
    <mergeCell ref="Y1:Y2"/>
    <mergeCell ref="Z1:Z2"/>
    <mergeCell ref="AA1:AA2"/>
    <mergeCell ref="A352:A486"/>
    <mergeCell ref="B352:B486"/>
    <mergeCell ref="AC1:AC2"/>
    <mergeCell ref="A183:A258"/>
    <mergeCell ref="B183:B258"/>
    <mergeCell ref="A259:A302"/>
    <mergeCell ref="B259:B302"/>
    <mergeCell ref="A303:A351"/>
    <mergeCell ref="B303:B351"/>
    <mergeCell ref="W1:W2"/>
    <mergeCell ref="A2:K2"/>
    <mergeCell ref="N1:N2"/>
    <mergeCell ref="U1:U2"/>
    <mergeCell ref="V1:V2"/>
    <mergeCell ref="Q1:Q2"/>
    <mergeCell ref="R1:R2"/>
  </mergeCells>
  <conditionalFormatting sqref="V4:V560">
    <cfRule type="cellIs" dxfId="15" priority="7" stopIfTrue="1" operator="greaterThan">
      <formula>0</formula>
    </cfRule>
    <cfRule type="cellIs" dxfId="14" priority="8" stopIfTrue="1" operator="greaterThan">
      <formula>0</formula>
    </cfRule>
    <cfRule type="cellIs" dxfId="13" priority="9" stopIfTrue="1" operator="greaterThan">
      <formula>0</formula>
    </cfRule>
  </conditionalFormatting>
  <conditionalFormatting sqref="L4:U560">
    <cfRule type="cellIs" dxfId="12" priority="4" stopIfTrue="1" operator="greaterThan">
      <formula>0</formula>
    </cfRule>
    <cfRule type="cellIs" dxfId="11" priority="5" stopIfTrue="1" operator="greaterThan">
      <formula>0</formula>
    </cfRule>
    <cfRule type="cellIs" dxfId="10" priority="6" stopIfTrue="1" operator="greaterThan">
      <formula>0</formula>
    </cfRule>
  </conditionalFormatting>
  <conditionalFormatting sqref="Q565">
    <cfRule type="cellIs" dxfId="9" priority="1" stopIfTrue="1" operator="greaterThan">
      <formula>0</formula>
    </cfRule>
    <cfRule type="cellIs" dxfId="8" priority="2" stopIfTrue="1" operator="greaterThan">
      <formula>0</formula>
    </cfRule>
    <cfRule type="cellIs" dxfId="7" priority="3" stopIfTrue="1" operator="greaterThan">
      <formula>0</formula>
    </cfRule>
  </conditionalFormatting>
  <hyperlinks>
    <hyperlink ref="D577" r:id="rId1" display="https://www.havan.com.br/mangueira-para-gas-de-cozinha-glp-1-20m-durin-05207.html" xr:uid="{00000000-0004-0000-0700-000000000000}"/>
  </hyperlinks>
  <pageMargins left="0.511811024" right="0.511811024" top="0.78740157499999996" bottom="0.78740157499999996" header="0.31496062000000002" footer="0.31496062000000002"/>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C649"/>
  <sheetViews>
    <sheetView topLeftCell="M1" zoomScale="98" zoomScaleNormal="98" workbookViewId="0">
      <selection activeCell="J4" sqref="J4"/>
    </sheetView>
  </sheetViews>
  <sheetFormatPr defaultColWidth="9.73046875" defaultRowHeight="39.950000000000003" customHeight="1" x14ac:dyDescent="0.45"/>
  <cols>
    <col min="1" max="1" width="7" style="55" customWidth="1"/>
    <col min="2" max="2" width="38.59765625" style="1" customWidth="1"/>
    <col min="3" max="3" width="9.59765625" style="53" customWidth="1"/>
    <col min="4" max="4" width="55.265625" style="92" customWidth="1"/>
    <col min="5" max="5" width="19.3984375" style="118" customWidth="1"/>
    <col min="6" max="6" width="10" style="1" customWidth="1"/>
    <col min="7" max="7" width="16.73046875" style="1" customWidth="1"/>
    <col min="8" max="8" width="12.73046875" style="43" bestFit="1" customWidth="1"/>
    <col min="9" max="9" width="13.86328125" style="17" customWidth="1"/>
    <col min="10" max="10" width="13.265625" style="41" customWidth="1"/>
    <col min="11" max="11" width="12.59765625" style="18" customWidth="1"/>
    <col min="12" max="15" width="13.73046875" style="19" customWidth="1"/>
    <col min="16" max="16" width="13.73046875" style="15" customWidth="1"/>
    <col min="17" max="24" width="13.73046875" style="19" customWidth="1"/>
    <col min="25" max="29" width="13.73046875" style="15" customWidth="1"/>
    <col min="30" max="16384" width="9.73046875" style="15"/>
  </cols>
  <sheetData>
    <row r="1" spans="1:29" ht="39.950000000000003" customHeight="1" x14ac:dyDescent="0.45">
      <c r="A1" s="161" t="s">
        <v>509</v>
      </c>
      <c r="B1" s="161"/>
      <c r="C1" s="161"/>
      <c r="D1" s="161" t="s">
        <v>459</v>
      </c>
      <c r="E1" s="161"/>
      <c r="F1" s="161"/>
      <c r="G1" s="161"/>
      <c r="H1" s="161"/>
      <c r="I1" s="161" t="s">
        <v>510</v>
      </c>
      <c r="J1" s="161"/>
      <c r="K1" s="161"/>
      <c r="L1" s="160" t="s">
        <v>1248</v>
      </c>
      <c r="M1" s="160" t="s">
        <v>1249</v>
      </c>
      <c r="N1" s="160" t="s">
        <v>1250</v>
      </c>
      <c r="O1" s="160" t="s">
        <v>1251</v>
      </c>
      <c r="P1" s="160" t="s">
        <v>1317</v>
      </c>
      <c r="Q1" s="160" t="s">
        <v>1252</v>
      </c>
      <c r="R1" s="160" t="s">
        <v>1253</v>
      </c>
      <c r="S1" s="160" t="s">
        <v>1254</v>
      </c>
      <c r="T1" s="160" t="s">
        <v>1318</v>
      </c>
      <c r="U1" s="160" t="s">
        <v>1319</v>
      </c>
      <c r="V1" s="160" t="s">
        <v>1320</v>
      </c>
      <c r="W1" s="160" t="s">
        <v>1321</v>
      </c>
      <c r="X1" s="160" t="s">
        <v>1322</v>
      </c>
      <c r="Y1" s="160" t="s">
        <v>508</v>
      </c>
      <c r="Z1" s="160" t="s">
        <v>508</v>
      </c>
      <c r="AA1" s="160" t="s">
        <v>508</v>
      </c>
      <c r="AB1" s="160" t="s">
        <v>508</v>
      </c>
      <c r="AC1" s="160" t="s">
        <v>508</v>
      </c>
    </row>
    <row r="2" spans="1:29" ht="39.950000000000003" customHeight="1" x14ac:dyDescent="0.45">
      <c r="A2" s="161" t="s">
        <v>461</v>
      </c>
      <c r="B2" s="161"/>
      <c r="C2" s="161"/>
      <c r="D2" s="161"/>
      <c r="E2" s="161"/>
      <c r="F2" s="161"/>
      <c r="G2" s="161"/>
      <c r="H2" s="161"/>
      <c r="I2" s="161"/>
      <c r="J2" s="161"/>
      <c r="K2" s="161"/>
      <c r="L2" s="160"/>
      <c r="M2" s="160"/>
      <c r="N2" s="160"/>
      <c r="O2" s="160"/>
      <c r="P2" s="160"/>
      <c r="Q2" s="160"/>
      <c r="R2" s="160"/>
      <c r="S2" s="160"/>
      <c r="T2" s="160"/>
      <c r="U2" s="160"/>
      <c r="V2" s="160"/>
      <c r="W2" s="160"/>
      <c r="X2" s="160"/>
      <c r="Y2" s="160"/>
      <c r="Z2" s="160"/>
      <c r="AA2" s="160"/>
      <c r="AB2" s="160"/>
      <c r="AC2" s="160"/>
    </row>
    <row r="3" spans="1:29" s="16" customFormat="1" ht="39.950000000000003" customHeight="1" x14ac:dyDescent="0.35">
      <c r="A3" s="59" t="s">
        <v>511</v>
      </c>
      <c r="B3" s="61" t="s">
        <v>462</v>
      </c>
      <c r="C3" s="60" t="s">
        <v>512</v>
      </c>
      <c r="D3" s="72" t="s">
        <v>463</v>
      </c>
      <c r="E3" s="72" t="s">
        <v>464</v>
      </c>
      <c r="F3" s="61" t="s">
        <v>4</v>
      </c>
      <c r="G3" s="61" t="s">
        <v>465</v>
      </c>
      <c r="H3" s="62" t="s">
        <v>513</v>
      </c>
      <c r="I3" s="61" t="s">
        <v>1192</v>
      </c>
      <c r="J3" s="121" t="s">
        <v>0</v>
      </c>
      <c r="K3" s="122" t="s">
        <v>2</v>
      </c>
      <c r="L3" s="127">
        <v>43859</v>
      </c>
      <c r="M3" s="127">
        <v>43861</v>
      </c>
      <c r="N3" s="127">
        <v>43861</v>
      </c>
      <c r="O3" s="127">
        <v>43860</v>
      </c>
      <c r="P3" s="127">
        <v>43861</v>
      </c>
      <c r="Q3" s="127">
        <v>43859</v>
      </c>
      <c r="R3" s="127">
        <v>43880</v>
      </c>
      <c r="S3" s="127">
        <v>43978</v>
      </c>
      <c r="T3" s="127">
        <v>44008</v>
      </c>
      <c r="U3" s="127">
        <v>44048</v>
      </c>
      <c r="V3" s="127">
        <v>44055</v>
      </c>
      <c r="W3" s="127">
        <v>44111</v>
      </c>
      <c r="X3" s="127">
        <v>44133</v>
      </c>
      <c r="Y3" s="37" t="s">
        <v>1</v>
      </c>
      <c r="Z3" s="37" t="s">
        <v>1</v>
      </c>
      <c r="AA3" s="37" t="s">
        <v>1</v>
      </c>
      <c r="AB3" s="37" t="s">
        <v>1</v>
      </c>
      <c r="AC3" s="37" t="s">
        <v>1</v>
      </c>
    </row>
    <row r="4" spans="1:29" ht="39.950000000000003" customHeight="1" x14ac:dyDescent="0.45">
      <c r="A4" s="145">
        <v>1</v>
      </c>
      <c r="B4" s="148" t="s">
        <v>514</v>
      </c>
      <c r="C4" s="63">
        <v>1</v>
      </c>
      <c r="D4" s="73" t="s">
        <v>515</v>
      </c>
      <c r="E4" s="102" t="s">
        <v>516</v>
      </c>
      <c r="F4" s="64" t="s">
        <v>228</v>
      </c>
      <c r="G4" s="64" t="s">
        <v>40</v>
      </c>
      <c r="H4" s="93">
        <v>2.2000000000000002</v>
      </c>
      <c r="I4" s="32"/>
      <c r="J4" s="38">
        <f>I4-(SUM(L4:AC4))</f>
        <v>0</v>
      </c>
      <c r="K4" s="39" t="str">
        <f>IF(J4&lt;0,"ATENÇÃO","OK")</f>
        <v>OK</v>
      </c>
      <c r="L4" s="128"/>
      <c r="M4" s="128"/>
      <c r="N4" s="128"/>
      <c r="O4" s="128"/>
      <c r="P4" s="46"/>
      <c r="Q4" s="128"/>
      <c r="R4" s="128"/>
      <c r="S4" s="128"/>
      <c r="T4" s="128"/>
      <c r="U4" s="128"/>
      <c r="V4" s="128"/>
      <c r="W4" s="128"/>
      <c r="X4" s="128"/>
      <c r="Y4" s="46"/>
      <c r="Z4" s="46"/>
      <c r="AA4" s="46"/>
      <c r="AB4" s="46"/>
      <c r="AC4" s="46"/>
    </row>
    <row r="5" spans="1:29" ht="39.950000000000003" customHeight="1" x14ac:dyDescent="0.45">
      <c r="A5" s="146"/>
      <c r="B5" s="149"/>
      <c r="C5" s="65">
        <v>2</v>
      </c>
      <c r="D5" s="74" t="s">
        <v>39</v>
      </c>
      <c r="E5" s="103" t="s">
        <v>517</v>
      </c>
      <c r="F5" s="48" t="s">
        <v>35</v>
      </c>
      <c r="G5" s="48" t="s">
        <v>40</v>
      </c>
      <c r="H5" s="94">
        <v>0.52</v>
      </c>
      <c r="I5" s="32">
        <v>5</v>
      </c>
      <c r="J5" s="38">
        <f t="shared" ref="J5:J68" si="0">I5-(SUM(L5:AC5))</f>
        <v>5</v>
      </c>
      <c r="K5" s="39" t="str">
        <f t="shared" ref="K5:K68" si="1">IF(J5&lt;0,"ATENÇÃO","OK")</f>
        <v>OK</v>
      </c>
      <c r="L5" s="128"/>
      <c r="M5" s="128"/>
      <c r="N5" s="128"/>
      <c r="O5" s="128"/>
      <c r="P5" s="46"/>
      <c r="Q5" s="128"/>
      <c r="R5" s="128"/>
      <c r="S5" s="128"/>
      <c r="T5" s="128"/>
      <c r="U5" s="128"/>
      <c r="V5" s="128"/>
      <c r="W5" s="128"/>
      <c r="X5" s="128"/>
      <c r="Y5" s="46"/>
      <c r="Z5" s="46"/>
      <c r="AA5" s="46"/>
      <c r="AB5" s="46"/>
      <c r="AC5" s="46"/>
    </row>
    <row r="6" spans="1:29" ht="39.950000000000003" customHeight="1" x14ac:dyDescent="0.45">
      <c r="A6" s="146"/>
      <c r="B6" s="149"/>
      <c r="C6" s="65">
        <v>3</v>
      </c>
      <c r="D6" s="74" t="s">
        <v>41</v>
      </c>
      <c r="E6" s="103" t="s">
        <v>518</v>
      </c>
      <c r="F6" s="48" t="s">
        <v>35</v>
      </c>
      <c r="G6" s="48" t="s">
        <v>40</v>
      </c>
      <c r="H6" s="94">
        <v>0.42</v>
      </c>
      <c r="I6" s="32">
        <v>5</v>
      </c>
      <c r="J6" s="38">
        <f t="shared" si="0"/>
        <v>5</v>
      </c>
      <c r="K6" s="39" t="str">
        <f t="shared" si="1"/>
        <v>OK</v>
      </c>
      <c r="L6" s="128"/>
      <c r="M6" s="128"/>
      <c r="N6" s="128"/>
      <c r="O6" s="128"/>
      <c r="P6" s="46"/>
      <c r="Q6" s="128"/>
      <c r="R6" s="128"/>
      <c r="S6" s="128"/>
      <c r="T6" s="128"/>
      <c r="U6" s="128"/>
      <c r="V6" s="128"/>
      <c r="W6" s="128"/>
      <c r="X6" s="128"/>
      <c r="Y6" s="46"/>
      <c r="Z6" s="46"/>
      <c r="AA6" s="46"/>
      <c r="AB6" s="46"/>
      <c r="AC6" s="46"/>
    </row>
    <row r="7" spans="1:29" ht="39.950000000000003" customHeight="1" x14ac:dyDescent="0.45">
      <c r="A7" s="146"/>
      <c r="B7" s="149"/>
      <c r="C7" s="65">
        <v>4</v>
      </c>
      <c r="D7" s="74" t="s">
        <v>42</v>
      </c>
      <c r="E7" s="103" t="s">
        <v>519</v>
      </c>
      <c r="F7" s="48" t="s">
        <v>35</v>
      </c>
      <c r="G7" s="48" t="s">
        <v>40</v>
      </c>
      <c r="H7" s="94">
        <v>35.479999999999997</v>
      </c>
      <c r="I7" s="32">
        <v>5</v>
      </c>
      <c r="J7" s="38">
        <f t="shared" si="0"/>
        <v>0</v>
      </c>
      <c r="K7" s="39" t="str">
        <f t="shared" si="1"/>
        <v>OK</v>
      </c>
      <c r="L7" s="128">
        <v>5</v>
      </c>
      <c r="M7" s="128"/>
      <c r="N7" s="128"/>
      <c r="O7" s="128"/>
      <c r="P7" s="46"/>
      <c r="Q7" s="128"/>
      <c r="R7" s="128"/>
      <c r="S7" s="128"/>
      <c r="T7" s="128"/>
      <c r="U7" s="128"/>
      <c r="V7" s="128"/>
      <c r="W7" s="128"/>
      <c r="X7" s="128"/>
      <c r="Y7" s="46"/>
      <c r="Z7" s="46"/>
      <c r="AA7" s="46"/>
      <c r="AB7" s="46"/>
      <c r="AC7" s="46"/>
    </row>
    <row r="8" spans="1:29" ht="39.950000000000003" customHeight="1" x14ac:dyDescent="0.45">
      <c r="A8" s="146"/>
      <c r="B8" s="149"/>
      <c r="C8" s="65">
        <v>5</v>
      </c>
      <c r="D8" s="74" t="s">
        <v>43</v>
      </c>
      <c r="E8" s="103" t="s">
        <v>520</v>
      </c>
      <c r="F8" s="48" t="s">
        <v>44</v>
      </c>
      <c r="G8" s="48" t="s">
        <v>40</v>
      </c>
      <c r="H8" s="94">
        <v>11.42</v>
      </c>
      <c r="I8" s="32">
        <v>5</v>
      </c>
      <c r="J8" s="38">
        <f t="shared" si="0"/>
        <v>0</v>
      </c>
      <c r="K8" s="39" t="str">
        <f t="shared" si="1"/>
        <v>OK</v>
      </c>
      <c r="L8" s="128">
        <v>5</v>
      </c>
      <c r="M8" s="128"/>
      <c r="N8" s="128"/>
      <c r="O8" s="128"/>
      <c r="P8" s="46"/>
      <c r="Q8" s="128"/>
      <c r="R8" s="128"/>
      <c r="S8" s="128"/>
      <c r="T8" s="128"/>
      <c r="U8" s="128"/>
      <c r="V8" s="128"/>
      <c r="W8" s="128"/>
      <c r="X8" s="128"/>
      <c r="Y8" s="46"/>
      <c r="Z8" s="46"/>
      <c r="AA8" s="46"/>
      <c r="AB8" s="46"/>
      <c r="AC8" s="46"/>
    </row>
    <row r="9" spans="1:29" ht="39.950000000000003" customHeight="1" x14ac:dyDescent="0.45">
      <c r="A9" s="146"/>
      <c r="B9" s="149"/>
      <c r="C9" s="65">
        <v>6</v>
      </c>
      <c r="D9" s="74" t="s">
        <v>521</v>
      </c>
      <c r="E9" s="103" t="s">
        <v>522</v>
      </c>
      <c r="F9" s="64" t="s">
        <v>31</v>
      </c>
      <c r="G9" s="64" t="s">
        <v>40</v>
      </c>
      <c r="H9" s="93">
        <v>254.89</v>
      </c>
      <c r="I9" s="32"/>
      <c r="J9" s="38">
        <f t="shared" si="0"/>
        <v>0</v>
      </c>
      <c r="K9" s="39" t="str">
        <f t="shared" si="1"/>
        <v>OK</v>
      </c>
      <c r="L9" s="128"/>
      <c r="M9" s="128"/>
      <c r="N9" s="128"/>
      <c r="O9" s="128"/>
      <c r="P9" s="46"/>
      <c r="Q9" s="128"/>
      <c r="R9" s="128"/>
      <c r="S9" s="128"/>
      <c r="T9" s="128"/>
      <c r="U9" s="128"/>
      <c r="V9" s="128"/>
      <c r="W9" s="128"/>
      <c r="X9" s="128"/>
      <c r="Y9" s="46"/>
      <c r="Z9" s="46"/>
      <c r="AA9" s="46"/>
      <c r="AB9" s="46"/>
      <c r="AC9" s="46"/>
    </row>
    <row r="10" spans="1:29" ht="39.950000000000003" customHeight="1" x14ac:dyDescent="0.45">
      <c r="A10" s="146"/>
      <c r="B10" s="149"/>
      <c r="C10" s="63">
        <v>7</v>
      </c>
      <c r="D10" s="75" t="s">
        <v>45</v>
      </c>
      <c r="E10" s="104" t="s">
        <v>523</v>
      </c>
      <c r="F10" s="49" t="s">
        <v>44</v>
      </c>
      <c r="G10" s="49" t="s">
        <v>40</v>
      </c>
      <c r="H10" s="94">
        <v>14.56</v>
      </c>
      <c r="I10" s="32">
        <v>5</v>
      </c>
      <c r="J10" s="38">
        <f t="shared" si="0"/>
        <v>5</v>
      </c>
      <c r="K10" s="39" t="str">
        <f t="shared" si="1"/>
        <v>OK</v>
      </c>
      <c r="L10" s="128"/>
      <c r="M10" s="128"/>
      <c r="N10" s="128"/>
      <c r="O10" s="128"/>
      <c r="P10" s="46"/>
      <c r="Q10" s="128"/>
      <c r="R10" s="128"/>
      <c r="S10" s="128"/>
      <c r="T10" s="128"/>
      <c r="U10" s="128"/>
      <c r="V10" s="128"/>
      <c r="W10" s="128"/>
      <c r="X10" s="128"/>
      <c r="Y10" s="46"/>
      <c r="Z10" s="46"/>
      <c r="AA10" s="46"/>
      <c r="AB10" s="46"/>
      <c r="AC10" s="46"/>
    </row>
    <row r="11" spans="1:29" ht="39.950000000000003" customHeight="1" x14ac:dyDescent="0.45">
      <c r="A11" s="146"/>
      <c r="B11" s="149"/>
      <c r="C11" s="63">
        <v>8</v>
      </c>
      <c r="D11" s="75" t="s">
        <v>101</v>
      </c>
      <c r="E11" s="104" t="s">
        <v>524</v>
      </c>
      <c r="F11" s="49" t="s">
        <v>99</v>
      </c>
      <c r="G11" s="49" t="s">
        <v>40</v>
      </c>
      <c r="H11" s="94">
        <v>0.06</v>
      </c>
      <c r="I11" s="32">
        <v>100</v>
      </c>
      <c r="J11" s="38">
        <f t="shared" si="0"/>
        <v>100</v>
      </c>
      <c r="K11" s="39" t="str">
        <f t="shared" si="1"/>
        <v>OK</v>
      </c>
      <c r="L11" s="128"/>
      <c r="M11" s="128"/>
      <c r="N11" s="128"/>
      <c r="O11" s="128"/>
      <c r="P11" s="46"/>
      <c r="Q11" s="128"/>
      <c r="R11" s="128"/>
      <c r="S11" s="128"/>
      <c r="T11" s="128"/>
      <c r="U11" s="128"/>
      <c r="V11" s="128"/>
      <c r="W11" s="128"/>
      <c r="X11" s="128"/>
      <c r="Y11" s="46"/>
      <c r="Z11" s="46"/>
      <c r="AA11" s="46"/>
      <c r="AB11" s="46"/>
      <c r="AC11" s="46"/>
    </row>
    <row r="12" spans="1:29" ht="39.950000000000003" customHeight="1" x14ac:dyDescent="0.45">
      <c r="A12" s="146"/>
      <c r="B12" s="149"/>
      <c r="C12" s="63">
        <v>9</v>
      </c>
      <c r="D12" s="75" t="s">
        <v>98</v>
      </c>
      <c r="E12" s="104" t="s">
        <v>525</v>
      </c>
      <c r="F12" s="49" t="s">
        <v>99</v>
      </c>
      <c r="G12" s="49" t="s">
        <v>40</v>
      </c>
      <c r="H12" s="94">
        <v>3.92</v>
      </c>
      <c r="I12" s="32">
        <v>10</v>
      </c>
      <c r="J12" s="38">
        <f t="shared" si="0"/>
        <v>10</v>
      </c>
      <c r="K12" s="39" t="str">
        <f t="shared" si="1"/>
        <v>OK</v>
      </c>
      <c r="L12" s="128"/>
      <c r="M12" s="128"/>
      <c r="N12" s="128"/>
      <c r="O12" s="128"/>
      <c r="P12" s="46"/>
      <c r="Q12" s="128"/>
      <c r="R12" s="128"/>
      <c r="S12" s="128"/>
      <c r="T12" s="128"/>
      <c r="U12" s="128"/>
      <c r="V12" s="128"/>
      <c r="W12" s="128"/>
      <c r="X12" s="128"/>
      <c r="Y12" s="46"/>
      <c r="Z12" s="46"/>
      <c r="AA12" s="46"/>
      <c r="AB12" s="46"/>
      <c r="AC12" s="46"/>
    </row>
    <row r="13" spans="1:29" ht="39.950000000000003" customHeight="1" x14ac:dyDescent="0.45">
      <c r="A13" s="146"/>
      <c r="B13" s="149"/>
      <c r="C13" s="63">
        <v>10</v>
      </c>
      <c r="D13" s="75" t="s">
        <v>526</v>
      </c>
      <c r="E13" s="104" t="s">
        <v>527</v>
      </c>
      <c r="F13" s="50" t="s">
        <v>528</v>
      </c>
      <c r="G13" s="50" t="s">
        <v>40</v>
      </c>
      <c r="H13" s="93">
        <v>3.8</v>
      </c>
      <c r="I13" s="32">
        <v>100</v>
      </c>
      <c r="J13" s="38">
        <f t="shared" si="0"/>
        <v>0</v>
      </c>
      <c r="K13" s="39" t="str">
        <f t="shared" si="1"/>
        <v>OK</v>
      </c>
      <c r="L13" s="128">
        <v>100</v>
      </c>
      <c r="M13" s="128"/>
      <c r="N13" s="128"/>
      <c r="O13" s="128"/>
      <c r="P13" s="46"/>
      <c r="Q13" s="128"/>
      <c r="R13" s="128"/>
      <c r="S13" s="128"/>
      <c r="T13" s="128"/>
      <c r="U13" s="128"/>
      <c r="V13" s="128"/>
      <c r="W13" s="128"/>
      <c r="X13" s="128"/>
      <c r="Y13" s="46"/>
      <c r="Z13" s="46"/>
      <c r="AA13" s="46"/>
      <c r="AB13" s="46"/>
      <c r="AC13" s="46"/>
    </row>
    <row r="14" spans="1:29" ht="39.950000000000003" customHeight="1" x14ac:dyDescent="0.45">
      <c r="A14" s="146"/>
      <c r="B14" s="149"/>
      <c r="C14" s="65">
        <v>11</v>
      </c>
      <c r="D14" s="74" t="s">
        <v>46</v>
      </c>
      <c r="E14" s="103" t="s">
        <v>529</v>
      </c>
      <c r="F14" s="48" t="s">
        <v>35</v>
      </c>
      <c r="G14" s="48" t="s">
        <v>40</v>
      </c>
      <c r="H14" s="94">
        <v>0.03</v>
      </c>
      <c r="I14" s="32">
        <v>50</v>
      </c>
      <c r="J14" s="38">
        <f t="shared" si="0"/>
        <v>50</v>
      </c>
      <c r="K14" s="39" t="str">
        <f t="shared" si="1"/>
        <v>OK</v>
      </c>
      <c r="L14" s="128"/>
      <c r="M14" s="128"/>
      <c r="N14" s="128"/>
      <c r="O14" s="128"/>
      <c r="P14" s="46"/>
      <c r="Q14" s="128"/>
      <c r="R14" s="128"/>
      <c r="S14" s="128"/>
      <c r="T14" s="128"/>
      <c r="U14" s="128"/>
      <c r="V14" s="128"/>
      <c r="W14" s="128"/>
      <c r="X14" s="128"/>
      <c r="Y14" s="46"/>
      <c r="Z14" s="46"/>
      <c r="AA14" s="46"/>
      <c r="AB14" s="46"/>
      <c r="AC14" s="46"/>
    </row>
    <row r="15" spans="1:29" ht="39.950000000000003" customHeight="1" x14ac:dyDescent="0.45">
      <c r="A15" s="146"/>
      <c r="B15" s="149"/>
      <c r="C15" s="65">
        <v>12</v>
      </c>
      <c r="D15" s="74" t="s">
        <v>47</v>
      </c>
      <c r="E15" s="103" t="s">
        <v>530</v>
      </c>
      <c r="F15" s="48" t="s">
        <v>35</v>
      </c>
      <c r="G15" s="48" t="s">
        <v>40</v>
      </c>
      <c r="H15" s="94">
        <v>0.05</v>
      </c>
      <c r="I15" s="32">
        <v>50</v>
      </c>
      <c r="J15" s="38">
        <f t="shared" si="0"/>
        <v>50</v>
      </c>
      <c r="K15" s="39" t="str">
        <f t="shared" si="1"/>
        <v>OK</v>
      </c>
      <c r="L15" s="128"/>
      <c r="M15" s="128"/>
      <c r="N15" s="128"/>
      <c r="O15" s="128"/>
      <c r="P15" s="46"/>
      <c r="Q15" s="128"/>
      <c r="R15" s="128"/>
      <c r="S15" s="128"/>
      <c r="T15" s="128"/>
      <c r="U15" s="128"/>
      <c r="V15" s="128"/>
      <c r="W15" s="128"/>
      <c r="X15" s="128"/>
      <c r="Y15" s="46"/>
      <c r="Z15" s="46"/>
      <c r="AA15" s="46"/>
      <c r="AB15" s="46"/>
      <c r="AC15" s="46"/>
    </row>
    <row r="16" spans="1:29" ht="39.950000000000003" customHeight="1" x14ac:dyDescent="0.45">
      <c r="A16" s="146"/>
      <c r="B16" s="149"/>
      <c r="C16" s="65">
        <v>13</v>
      </c>
      <c r="D16" s="74" t="s">
        <v>48</v>
      </c>
      <c r="E16" s="103" t="s">
        <v>531</v>
      </c>
      <c r="F16" s="48" t="s">
        <v>35</v>
      </c>
      <c r="G16" s="48" t="s">
        <v>40</v>
      </c>
      <c r="H16" s="94">
        <v>0.08</v>
      </c>
      <c r="I16" s="32">
        <v>50</v>
      </c>
      <c r="J16" s="38">
        <f t="shared" si="0"/>
        <v>50</v>
      </c>
      <c r="K16" s="39" t="str">
        <f t="shared" si="1"/>
        <v>OK</v>
      </c>
      <c r="L16" s="128"/>
      <c r="M16" s="128"/>
      <c r="N16" s="128"/>
      <c r="O16" s="128"/>
      <c r="P16" s="46"/>
      <c r="Q16" s="128"/>
      <c r="R16" s="128"/>
      <c r="S16" s="128"/>
      <c r="T16" s="128"/>
      <c r="U16" s="128"/>
      <c r="V16" s="128"/>
      <c r="W16" s="128"/>
      <c r="X16" s="128"/>
      <c r="Y16" s="46"/>
      <c r="Z16" s="46"/>
      <c r="AA16" s="46"/>
      <c r="AB16" s="46"/>
      <c r="AC16" s="46"/>
    </row>
    <row r="17" spans="1:29" ht="39.950000000000003" customHeight="1" x14ac:dyDescent="0.45">
      <c r="A17" s="146"/>
      <c r="B17" s="149"/>
      <c r="C17" s="65">
        <v>14</v>
      </c>
      <c r="D17" s="74" t="s">
        <v>49</v>
      </c>
      <c r="E17" s="103" t="s">
        <v>532</v>
      </c>
      <c r="F17" s="48" t="s">
        <v>35</v>
      </c>
      <c r="G17" s="48" t="s">
        <v>40</v>
      </c>
      <c r="H17" s="94">
        <v>0.03</v>
      </c>
      <c r="I17" s="32">
        <v>50</v>
      </c>
      <c r="J17" s="38">
        <f t="shared" si="0"/>
        <v>50</v>
      </c>
      <c r="K17" s="39" t="str">
        <f t="shared" si="1"/>
        <v>OK</v>
      </c>
      <c r="L17" s="128"/>
      <c r="M17" s="128"/>
      <c r="N17" s="128"/>
      <c r="O17" s="128"/>
      <c r="P17" s="46"/>
      <c r="Q17" s="128"/>
      <c r="R17" s="128"/>
      <c r="S17" s="128"/>
      <c r="T17" s="128"/>
      <c r="U17" s="128"/>
      <c r="V17" s="128"/>
      <c r="W17" s="128"/>
      <c r="X17" s="128"/>
      <c r="Y17" s="46"/>
      <c r="Z17" s="46"/>
      <c r="AA17" s="46"/>
      <c r="AB17" s="46"/>
      <c r="AC17" s="46"/>
    </row>
    <row r="18" spans="1:29" ht="39.950000000000003" customHeight="1" x14ac:dyDescent="0.45">
      <c r="A18" s="146"/>
      <c r="B18" s="149"/>
      <c r="C18" s="65">
        <v>15</v>
      </c>
      <c r="D18" s="74" t="s">
        <v>466</v>
      </c>
      <c r="E18" s="103" t="s">
        <v>533</v>
      </c>
      <c r="F18" s="48" t="s">
        <v>35</v>
      </c>
      <c r="G18" s="48" t="s">
        <v>40</v>
      </c>
      <c r="H18" s="94">
        <v>0.26</v>
      </c>
      <c r="I18" s="32">
        <v>50</v>
      </c>
      <c r="J18" s="38">
        <f t="shared" si="0"/>
        <v>50</v>
      </c>
      <c r="K18" s="39" t="str">
        <f t="shared" si="1"/>
        <v>OK</v>
      </c>
      <c r="L18" s="128"/>
      <c r="M18" s="128"/>
      <c r="N18" s="128"/>
      <c r="O18" s="128"/>
      <c r="P18" s="46"/>
      <c r="Q18" s="128"/>
      <c r="R18" s="128"/>
      <c r="S18" s="128"/>
      <c r="T18" s="128"/>
      <c r="U18" s="128"/>
      <c r="V18" s="128"/>
      <c r="W18" s="128"/>
      <c r="X18" s="128"/>
      <c r="Y18" s="46"/>
      <c r="Z18" s="46"/>
      <c r="AA18" s="46"/>
      <c r="AB18" s="46"/>
      <c r="AC18" s="46"/>
    </row>
    <row r="19" spans="1:29" ht="39.950000000000003" customHeight="1" x14ac:dyDescent="0.45">
      <c r="A19" s="146"/>
      <c r="B19" s="149"/>
      <c r="C19" s="65">
        <v>16</v>
      </c>
      <c r="D19" s="74" t="s">
        <v>50</v>
      </c>
      <c r="E19" s="103" t="s">
        <v>534</v>
      </c>
      <c r="F19" s="48" t="s">
        <v>35</v>
      </c>
      <c r="G19" s="48" t="s">
        <v>40</v>
      </c>
      <c r="H19" s="94">
        <v>0.11</v>
      </c>
      <c r="I19" s="32">
        <v>50</v>
      </c>
      <c r="J19" s="38">
        <f t="shared" si="0"/>
        <v>50</v>
      </c>
      <c r="K19" s="39" t="str">
        <f t="shared" si="1"/>
        <v>OK</v>
      </c>
      <c r="L19" s="128"/>
      <c r="M19" s="128"/>
      <c r="N19" s="128"/>
      <c r="O19" s="128"/>
      <c r="P19" s="46"/>
      <c r="Q19" s="128"/>
      <c r="R19" s="128"/>
      <c r="S19" s="128"/>
      <c r="T19" s="128"/>
      <c r="U19" s="128"/>
      <c r="V19" s="128"/>
      <c r="W19" s="128"/>
      <c r="X19" s="128"/>
      <c r="Y19" s="46"/>
      <c r="Z19" s="46"/>
      <c r="AA19" s="46"/>
      <c r="AB19" s="46"/>
      <c r="AC19" s="46"/>
    </row>
    <row r="20" spans="1:29" ht="39.950000000000003" customHeight="1" x14ac:dyDescent="0.45">
      <c r="A20" s="146"/>
      <c r="B20" s="149"/>
      <c r="C20" s="65">
        <v>17</v>
      </c>
      <c r="D20" s="74" t="s">
        <v>51</v>
      </c>
      <c r="E20" s="103" t="s">
        <v>535</v>
      </c>
      <c r="F20" s="48" t="s">
        <v>35</v>
      </c>
      <c r="G20" s="48" t="s">
        <v>40</v>
      </c>
      <c r="H20" s="94">
        <v>0.08</v>
      </c>
      <c r="I20" s="32">
        <v>50</v>
      </c>
      <c r="J20" s="38">
        <f t="shared" si="0"/>
        <v>50</v>
      </c>
      <c r="K20" s="39" t="str">
        <f t="shared" si="1"/>
        <v>OK</v>
      </c>
      <c r="L20" s="128"/>
      <c r="M20" s="128"/>
      <c r="N20" s="128"/>
      <c r="O20" s="128"/>
      <c r="P20" s="46"/>
      <c r="Q20" s="128"/>
      <c r="R20" s="128"/>
      <c r="S20" s="128"/>
      <c r="T20" s="128"/>
      <c r="U20" s="128"/>
      <c r="V20" s="128"/>
      <c r="W20" s="128"/>
      <c r="X20" s="128"/>
      <c r="Y20" s="46"/>
      <c r="Z20" s="46"/>
      <c r="AA20" s="46"/>
      <c r="AB20" s="46"/>
      <c r="AC20" s="46"/>
    </row>
    <row r="21" spans="1:29" ht="39.950000000000003" customHeight="1" x14ac:dyDescent="0.45">
      <c r="A21" s="146"/>
      <c r="B21" s="149"/>
      <c r="C21" s="65">
        <v>18</v>
      </c>
      <c r="D21" s="74" t="s">
        <v>52</v>
      </c>
      <c r="E21" s="103" t="s">
        <v>536</v>
      </c>
      <c r="F21" s="48" t="s">
        <v>35</v>
      </c>
      <c r="G21" s="48" t="s">
        <v>40</v>
      </c>
      <c r="H21" s="94">
        <v>0.13</v>
      </c>
      <c r="I21" s="32">
        <v>50</v>
      </c>
      <c r="J21" s="38">
        <f t="shared" si="0"/>
        <v>50</v>
      </c>
      <c r="K21" s="39" t="str">
        <f t="shared" si="1"/>
        <v>OK</v>
      </c>
      <c r="L21" s="128"/>
      <c r="M21" s="128"/>
      <c r="N21" s="128"/>
      <c r="O21" s="128"/>
      <c r="P21" s="46"/>
      <c r="Q21" s="128"/>
      <c r="R21" s="128"/>
      <c r="S21" s="128"/>
      <c r="T21" s="128"/>
      <c r="U21" s="128"/>
      <c r="V21" s="128"/>
      <c r="W21" s="128"/>
      <c r="X21" s="128"/>
      <c r="Y21" s="46"/>
      <c r="Z21" s="46"/>
      <c r="AA21" s="46"/>
      <c r="AB21" s="46"/>
      <c r="AC21" s="46"/>
    </row>
    <row r="22" spans="1:29" ht="39.950000000000003" customHeight="1" x14ac:dyDescent="0.45">
      <c r="A22" s="146"/>
      <c r="B22" s="149"/>
      <c r="C22" s="65">
        <v>19</v>
      </c>
      <c r="D22" s="74" t="s">
        <v>53</v>
      </c>
      <c r="E22" s="103" t="s">
        <v>537</v>
      </c>
      <c r="F22" s="48" t="s">
        <v>35</v>
      </c>
      <c r="G22" s="48" t="s">
        <v>40</v>
      </c>
      <c r="H22" s="94">
        <v>0.38</v>
      </c>
      <c r="I22" s="32">
        <v>50</v>
      </c>
      <c r="J22" s="38">
        <f t="shared" si="0"/>
        <v>50</v>
      </c>
      <c r="K22" s="39" t="str">
        <f t="shared" si="1"/>
        <v>OK</v>
      </c>
      <c r="L22" s="128"/>
      <c r="M22" s="128"/>
      <c r="N22" s="128"/>
      <c r="O22" s="128"/>
      <c r="P22" s="46"/>
      <c r="Q22" s="128"/>
      <c r="R22" s="128"/>
      <c r="S22" s="128"/>
      <c r="T22" s="128"/>
      <c r="U22" s="128"/>
      <c r="V22" s="128"/>
      <c r="W22" s="128"/>
      <c r="X22" s="128"/>
      <c r="Y22" s="46"/>
      <c r="Z22" s="46"/>
      <c r="AA22" s="46"/>
      <c r="AB22" s="46"/>
      <c r="AC22" s="46"/>
    </row>
    <row r="23" spans="1:29" ht="39.950000000000003" customHeight="1" x14ac:dyDescent="0.45">
      <c r="A23" s="146"/>
      <c r="B23" s="149"/>
      <c r="C23" s="65">
        <v>20</v>
      </c>
      <c r="D23" s="74" t="s">
        <v>37</v>
      </c>
      <c r="E23" s="103" t="s">
        <v>538</v>
      </c>
      <c r="F23" s="48" t="s">
        <v>35</v>
      </c>
      <c r="G23" s="48" t="s">
        <v>36</v>
      </c>
      <c r="H23" s="94">
        <v>7.21</v>
      </c>
      <c r="I23" s="32">
        <v>5</v>
      </c>
      <c r="J23" s="38">
        <f t="shared" si="0"/>
        <v>0</v>
      </c>
      <c r="K23" s="39" t="str">
        <f t="shared" si="1"/>
        <v>OK</v>
      </c>
      <c r="L23" s="128">
        <v>5</v>
      </c>
      <c r="M23" s="128"/>
      <c r="N23" s="128"/>
      <c r="O23" s="128"/>
      <c r="P23" s="46"/>
      <c r="Q23" s="128"/>
      <c r="R23" s="128"/>
      <c r="S23" s="128"/>
      <c r="T23" s="128"/>
      <c r="U23" s="128"/>
      <c r="V23" s="128"/>
      <c r="W23" s="128"/>
      <c r="X23" s="128"/>
      <c r="Y23" s="46"/>
      <c r="Z23" s="46"/>
      <c r="AA23" s="46"/>
      <c r="AB23" s="46"/>
      <c r="AC23" s="46"/>
    </row>
    <row r="24" spans="1:29" ht="39.950000000000003" customHeight="1" x14ac:dyDescent="0.45">
      <c r="A24" s="146"/>
      <c r="B24" s="149"/>
      <c r="C24" s="65">
        <v>21</v>
      </c>
      <c r="D24" s="74" t="s">
        <v>33</v>
      </c>
      <c r="E24" s="103" t="s">
        <v>539</v>
      </c>
      <c r="F24" s="48" t="s">
        <v>35</v>
      </c>
      <c r="G24" s="48" t="s">
        <v>36</v>
      </c>
      <c r="H24" s="94">
        <v>13.86</v>
      </c>
      <c r="I24" s="32">
        <v>5</v>
      </c>
      <c r="J24" s="38">
        <f t="shared" si="0"/>
        <v>0</v>
      </c>
      <c r="K24" s="39" t="str">
        <f t="shared" si="1"/>
        <v>OK</v>
      </c>
      <c r="L24" s="128">
        <v>5</v>
      </c>
      <c r="M24" s="128"/>
      <c r="N24" s="128"/>
      <c r="O24" s="128"/>
      <c r="P24" s="46"/>
      <c r="Q24" s="128"/>
      <c r="R24" s="128"/>
      <c r="S24" s="128"/>
      <c r="T24" s="128"/>
      <c r="U24" s="128"/>
      <c r="V24" s="128"/>
      <c r="W24" s="128"/>
      <c r="X24" s="128"/>
      <c r="Y24" s="46"/>
      <c r="Z24" s="46"/>
      <c r="AA24" s="46"/>
      <c r="AB24" s="46"/>
      <c r="AC24" s="46"/>
    </row>
    <row r="25" spans="1:29" ht="39.950000000000003" customHeight="1" x14ac:dyDescent="0.45">
      <c r="A25" s="146"/>
      <c r="B25" s="149"/>
      <c r="C25" s="65">
        <v>22</v>
      </c>
      <c r="D25" s="74" t="s">
        <v>38</v>
      </c>
      <c r="E25" s="103" t="s">
        <v>540</v>
      </c>
      <c r="F25" s="48" t="s">
        <v>35</v>
      </c>
      <c r="G25" s="48" t="s">
        <v>36</v>
      </c>
      <c r="H25" s="94">
        <v>20.05</v>
      </c>
      <c r="I25" s="32">
        <v>5</v>
      </c>
      <c r="J25" s="38">
        <f t="shared" si="0"/>
        <v>0</v>
      </c>
      <c r="K25" s="39" t="str">
        <f t="shared" si="1"/>
        <v>OK</v>
      </c>
      <c r="L25" s="128">
        <v>5</v>
      </c>
      <c r="M25" s="128"/>
      <c r="N25" s="128"/>
      <c r="O25" s="128"/>
      <c r="P25" s="46"/>
      <c r="Q25" s="128"/>
      <c r="R25" s="128"/>
      <c r="S25" s="128"/>
      <c r="T25" s="128"/>
      <c r="U25" s="128"/>
      <c r="V25" s="128"/>
      <c r="W25" s="128"/>
      <c r="X25" s="128"/>
      <c r="Y25" s="46"/>
      <c r="Z25" s="46"/>
      <c r="AA25" s="46"/>
      <c r="AB25" s="46"/>
      <c r="AC25" s="46"/>
    </row>
    <row r="26" spans="1:29" ht="39.950000000000003" customHeight="1" x14ac:dyDescent="0.45">
      <c r="A26" s="146"/>
      <c r="B26" s="149"/>
      <c r="C26" s="65">
        <v>23</v>
      </c>
      <c r="D26" s="74" t="s">
        <v>541</v>
      </c>
      <c r="E26" s="103" t="s">
        <v>542</v>
      </c>
      <c r="F26" s="64" t="s">
        <v>35</v>
      </c>
      <c r="G26" s="64" t="s">
        <v>40</v>
      </c>
      <c r="H26" s="93">
        <v>3.85</v>
      </c>
      <c r="I26" s="32"/>
      <c r="J26" s="38">
        <f t="shared" si="0"/>
        <v>0</v>
      </c>
      <c r="K26" s="39" t="str">
        <f t="shared" si="1"/>
        <v>OK</v>
      </c>
      <c r="L26" s="128"/>
      <c r="M26" s="128"/>
      <c r="N26" s="128"/>
      <c r="O26" s="128"/>
      <c r="P26" s="46"/>
      <c r="Q26" s="128"/>
      <c r="R26" s="128"/>
      <c r="S26" s="128"/>
      <c r="T26" s="128"/>
      <c r="U26" s="128"/>
      <c r="V26" s="128"/>
      <c r="W26" s="128"/>
      <c r="X26" s="128"/>
      <c r="Y26" s="46"/>
      <c r="Z26" s="46"/>
      <c r="AA26" s="46"/>
      <c r="AB26" s="46"/>
      <c r="AC26" s="46"/>
    </row>
    <row r="27" spans="1:29" ht="39.950000000000003" customHeight="1" x14ac:dyDescent="0.45">
      <c r="A27" s="146"/>
      <c r="B27" s="149"/>
      <c r="C27" s="65">
        <v>24</v>
      </c>
      <c r="D27" s="74" t="s">
        <v>543</v>
      </c>
      <c r="E27" s="103" t="s">
        <v>544</v>
      </c>
      <c r="F27" s="64" t="s">
        <v>35</v>
      </c>
      <c r="G27" s="64" t="s">
        <v>40</v>
      </c>
      <c r="H27" s="93">
        <v>4.59</v>
      </c>
      <c r="I27" s="32"/>
      <c r="J27" s="38">
        <f t="shared" si="0"/>
        <v>0</v>
      </c>
      <c r="K27" s="39" t="str">
        <f t="shared" si="1"/>
        <v>OK</v>
      </c>
      <c r="L27" s="128"/>
      <c r="M27" s="128"/>
      <c r="N27" s="128"/>
      <c r="O27" s="128"/>
      <c r="P27" s="46"/>
      <c r="Q27" s="128"/>
      <c r="R27" s="128"/>
      <c r="S27" s="128"/>
      <c r="T27" s="128"/>
      <c r="U27" s="128"/>
      <c r="V27" s="128"/>
      <c r="W27" s="128"/>
      <c r="X27" s="128"/>
      <c r="Y27" s="46"/>
      <c r="Z27" s="46"/>
      <c r="AA27" s="46"/>
      <c r="AB27" s="46"/>
      <c r="AC27" s="46"/>
    </row>
    <row r="28" spans="1:29" ht="39.950000000000003" customHeight="1" x14ac:dyDescent="0.45">
      <c r="A28" s="146"/>
      <c r="B28" s="149"/>
      <c r="C28" s="65">
        <v>25</v>
      </c>
      <c r="D28" s="74" t="s">
        <v>545</v>
      </c>
      <c r="E28" s="103" t="s">
        <v>546</v>
      </c>
      <c r="F28" s="64" t="s">
        <v>394</v>
      </c>
      <c r="G28" s="64" t="s">
        <v>40</v>
      </c>
      <c r="H28" s="93">
        <v>9.25</v>
      </c>
      <c r="I28" s="32"/>
      <c r="J28" s="38">
        <f t="shared" si="0"/>
        <v>0</v>
      </c>
      <c r="K28" s="39" t="str">
        <f t="shared" si="1"/>
        <v>OK</v>
      </c>
      <c r="L28" s="128"/>
      <c r="M28" s="128"/>
      <c r="N28" s="128"/>
      <c r="O28" s="128"/>
      <c r="P28" s="46"/>
      <c r="Q28" s="128"/>
      <c r="R28" s="128"/>
      <c r="S28" s="128"/>
      <c r="T28" s="128"/>
      <c r="U28" s="128"/>
      <c r="V28" s="128"/>
      <c r="W28" s="128"/>
      <c r="X28" s="128"/>
      <c r="Y28" s="46"/>
      <c r="Z28" s="46"/>
      <c r="AA28" s="46"/>
      <c r="AB28" s="46"/>
      <c r="AC28" s="46"/>
    </row>
    <row r="29" spans="1:29" ht="39.950000000000003" customHeight="1" x14ac:dyDescent="0.45">
      <c r="A29" s="146"/>
      <c r="B29" s="149"/>
      <c r="C29" s="65">
        <v>26</v>
      </c>
      <c r="D29" s="74" t="s">
        <v>547</v>
      </c>
      <c r="E29" s="103" t="s">
        <v>548</v>
      </c>
      <c r="F29" s="64" t="s">
        <v>92</v>
      </c>
      <c r="G29" s="64" t="s">
        <v>40</v>
      </c>
      <c r="H29" s="93">
        <v>22.51</v>
      </c>
      <c r="I29" s="32"/>
      <c r="J29" s="38">
        <f t="shared" si="0"/>
        <v>0</v>
      </c>
      <c r="K29" s="39" t="str">
        <f t="shared" si="1"/>
        <v>OK</v>
      </c>
      <c r="L29" s="128"/>
      <c r="M29" s="128"/>
      <c r="N29" s="128"/>
      <c r="O29" s="128"/>
      <c r="P29" s="46"/>
      <c r="Q29" s="128"/>
      <c r="R29" s="128"/>
      <c r="S29" s="128"/>
      <c r="T29" s="128"/>
      <c r="U29" s="128"/>
      <c r="V29" s="128"/>
      <c r="W29" s="128"/>
      <c r="X29" s="128"/>
      <c r="Y29" s="46"/>
      <c r="Z29" s="46"/>
      <c r="AA29" s="46"/>
      <c r="AB29" s="46"/>
      <c r="AC29" s="46"/>
    </row>
    <row r="30" spans="1:29" ht="39.950000000000003" customHeight="1" x14ac:dyDescent="0.45">
      <c r="A30" s="146"/>
      <c r="B30" s="149"/>
      <c r="C30" s="65">
        <v>27</v>
      </c>
      <c r="D30" s="74" t="s">
        <v>549</v>
      </c>
      <c r="E30" s="103" t="s">
        <v>550</v>
      </c>
      <c r="F30" s="64" t="s">
        <v>92</v>
      </c>
      <c r="G30" s="64" t="s">
        <v>40</v>
      </c>
      <c r="H30" s="93">
        <v>4.8099999999999996</v>
      </c>
      <c r="I30" s="32"/>
      <c r="J30" s="38">
        <f t="shared" si="0"/>
        <v>0</v>
      </c>
      <c r="K30" s="39" t="str">
        <f t="shared" si="1"/>
        <v>OK</v>
      </c>
      <c r="L30" s="128"/>
      <c r="M30" s="128"/>
      <c r="N30" s="128"/>
      <c r="O30" s="128"/>
      <c r="P30" s="46"/>
      <c r="Q30" s="128"/>
      <c r="R30" s="128"/>
      <c r="S30" s="128"/>
      <c r="T30" s="128"/>
      <c r="U30" s="128"/>
      <c r="V30" s="128"/>
      <c r="W30" s="128"/>
      <c r="X30" s="128"/>
      <c r="Y30" s="46"/>
      <c r="Z30" s="46"/>
      <c r="AA30" s="46"/>
      <c r="AB30" s="46"/>
      <c r="AC30" s="46"/>
    </row>
    <row r="31" spans="1:29" ht="39.950000000000003" customHeight="1" x14ac:dyDescent="0.45">
      <c r="A31" s="146"/>
      <c r="B31" s="149"/>
      <c r="C31" s="63">
        <v>28</v>
      </c>
      <c r="D31" s="76" t="s">
        <v>551</v>
      </c>
      <c r="E31" s="105" t="s">
        <v>552</v>
      </c>
      <c r="F31" s="49" t="s">
        <v>434</v>
      </c>
      <c r="G31" s="64" t="s">
        <v>40</v>
      </c>
      <c r="H31" s="93">
        <v>28.55</v>
      </c>
      <c r="I31" s="32"/>
      <c r="J31" s="38">
        <f t="shared" si="0"/>
        <v>0</v>
      </c>
      <c r="K31" s="39" t="str">
        <f t="shared" si="1"/>
        <v>OK</v>
      </c>
      <c r="L31" s="128"/>
      <c r="M31" s="128"/>
      <c r="N31" s="128"/>
      <c r="O31" s="128"/>
      <c r="P31" s="46"/>
      <c r="Q31" s="128"/>
      <c r="R31" s="128"/>
      <c r="S31" s="128"/>
      <c r="T31" s="128"/>
      <c r="U31" s="128"/>
      <c r="V31" s="128"/>
      <c r="W31" s="128"/>
      <c r="X31" s="128"/>
      <c r="Y31" s="46"/>
      <c r="Z31" s="46"/>
      <c r="AA31" s="46"/>
      <c r="AB31" s="46"/>
      <c r="AC31" s="46"/>
    </row>
    <row r="32" spans="1:29" ht="39.950000000000003" customHeight="1" x14ac:dyDescent="0.45">
      <c r="A32" s="146"/>
      <c r="B32" s="149"/>
      <c r="C32" s="66">
        <v>29</v>
      </c>
      <c r="D32" s="75" t="s">
        <v>454</v>
      </c>
      <c r="E32" s="104" t="s">
        <v>553</v>
      </c>
      <c r="F32" s="49" t="s">
        <v>434</v>
      </c>
      <c r="G32" s="49" t="s">
        <v>40</v>
      </c>
      <c r="H32" s="94">
        <v>7.23</v>
      </c>
      <c r="I32" s="32"/>
      <c r="J32" s="38">
        <f t="shared" si="0"/>
        <v>0</v>
      </c>
      <c r="K32" s="39" t="str">
        <f t="shared" si="1"/>
        <v>OK</v>
      </c>
      <c r="L32" s="128"/>
      <c r="M32" s="128"/>
      <c r="N32" s="128"/>
      <c r="O32" s="128"/>
      <c r="P32" s="46"/>
      <c r="Q32" s="128"/>
      <c r="R32" s="128"/>
      <c r="S32" s="128"/>
      <c r="T32" s="128"/>
      <c r="U32" s="128"/>
      <c r="V32" s="128"/>
      <c r="W32" s="128"/>
      <c r="X32" s="128"/>
      <c r="Y32" s="46"/>
      <c r="Z32" s="46"/>
      <c r="AA32" s="46"/>
      <c r="AB32" s="46"/>
      <c r="AC32" s="46"/>
    </row>
    <row r="33" spans="1:29" ht="39.950000000000003" customHeight="1" x14ac:dyDescent="0.45">
      <c r="A33" s="146"/>
      <c r="B33" s="149"/>
      <c r="C33" s="65">
        <v>30</v>
      </c>
      <c r="D33" s="75" t="s">
        <v>554</v>
      </c>
      <c r="E33" s="104" t="s">
        <v>555</v>
      </c>
      <c r="F33" s="48" t="s">
        <v>35</v>
      </c>
      <c r="G33" s="48" t="s">
        <v>40</v>
      </c>
      <c r="H33" s="94">
        <v>0.54</v>
      </c>
      <c r="I33" s="32">
        <v>50</v>
      </c>
      <c r="J33" s="38">
        <f t="shared" si="0"/>
        <v>50</v>
      </c>
      <c r="K33" s="39" t="str">
        <f t="shared" si="1"/>
        <v>OK</v>
      </c>
      <c r="L33" s="128"/>
      <c r="M33" s="128"/>
      <c r="N33" s="128"/>
      <c r="O33" s="128"/>
      <c r="P33" s="46"/>
      <c r="Q33" s="128"/>
      <c r="R33" s="128"/>
      <c r="S33" s="128"/>
      <c r="T33" s="128"/>
      <c r="U33" s="128"/>
      <c r="V33" s="128"/>
      <c r="W33" s="128"/>
      <c r="X33" s="128"/>
      <c r="Y33" s="46"/>
      <c r="Z33" s="46"/>
      <c r="AA33" s="46"/>
      <c r="AB33" s="46"/>
      <c r="AC33" s="46"/>
    </row>
    <row r="34" spans="1:29" ht="39.950000000000003" customHeight="1" x14ac:dyDescent="0.45">
      <c r="A34" s="146"/>
      <c r="B34" s="149"/>
      <c r="C34" s="65">
        <v>31</v>
      </c>
      <c r="D34" s="75" t="s">
        <v>556</v>
      </c>
      <c r="E34" s="104" t="s">
        <v>557</v>
      </c>
      <c r="F34" s="48" t="s">
        <v>35</v>
      </c>
      <c r="G34" s="48" t="s">
        <v>40</v>
      </c>
      <c r="H34" s="94">
        <v>0.25</v>
      </c>
      <c r="I34" s="32">
        <v>50</v>
      </c>
      <c r="J34" s="38">
        <f t="shared" si="0"/>
        <v>50</v>
      </c>
      <c r="K34" s="39" t="str">
        <f t="shared" si="1"/>
        <v>OK</v>
      </c>
      <c r="L34" s="128"/>
      <c r="M34" s="128"/>
      <c r="N34" s="128"/>
      <c r="O34" s="128"/>
      <c r="P34" s="46"/>
      <c r="Q34" s="128"/>
      <c r="R34" s="128"/>
      <c r="S34" s="128"/>
      <c r="T34" s="128"/>
      <c r="U34" s="128"/>
      <c r="V34" s="128"/>
      <c r="W34" s="128"/>
      <c r="X34" s="128"/>
      <c r="Y34" s="46"/>
      <c r="Z34" s="46"/>
      <c r="AA34" s="46"/>
      <c r="AB34" s="46"/>
      <c r="AC34" s="46"/>
    </row>
    <row r="35" spans="1:29" ht="39.950000000000003" customHeight="1" x14ac:dyDescent="0.45">
      <c r="A35" s="146"/>
      <c r="B35" s="149"/>
      <c r="C35" s="65">
        <v>32</v>
      </c>
      <c r="D35" s="75" t="s">
        <v>558</v>
      </c>
      <c r="E35" s="104" t="s">
        <v>559</v>
      </c>
      <c r="F35" s="48" t="s">
        <v>35</v>
      </c>
      <c r="G35" s="48" t="s">
        <v>40</v>
      </c>
      <c r="H35" s="94">
        <v>0.44</v>
      </c>
      <c r="I35" s="32">
        <v>50</v>
      </c>
      <c r="J35" s="38">
        <f t="shared" si="0"/>
        <v>50</v>
      </c>
      <c r="K35" s="39" t="str">
        <f t="shared" si="1"/>
        <v>OK</v>
      </c>
      <c r="L35" s="128"/>
      <c r="M35" s="128"/>
      <c r="N35" s="128"/>
      <c r="O35" s="128"/>
      <c r="P35" s="46"/>
      <c r="Q35" s="128"/>
      <c r="R35" s="128"/>
      <c r="S35" s="128"/>
      <c r="T35" s="128"/>
      <c r="U35" s="128"/>
      <c r="V35" s="128"/>
      <c r="W35" s="128"/>
      <c r="X35" s="128"/>
      <c r="Y35" s="46"/>
      <c r="Z35" s="46"/>
      <c r="AA35" s="46"/>
      <c r="AB35" s="46"/>
      <c r="AC35" s="46"/>
    </row>
    <row r="36" spans="1:29" ht="39.950000000000003" customHeight="1" x14ac:dyDescent="0.45">
      <c r="A36" s="146"/>
      <c r="B36" s="149"/>
      <c r="C36" s="65">
        <v>33</v>
      </c>
      <c r="D36" s="75" t="s">
        <v>560</v>
      </c>
      <c r="E36" s="104" t="s">
        <v>561</v>
      </c>
      <c r="F36" s="48" t="s">
        <v>35</v>
      </c>
      <c r="G36" s="48" t="s">
        <v>40</v>
      </c>
      <c r="H36" s="94">
        <v>0.52</v>
      </c>
      <c r="I36" s="32">
        <v>50</v>
      </c>
      <c r="J36" s="38">
        <f t="shared" si="0"/>
        <v>50</v>
      </c>
      <c r="K36" s="39" t="str">
        <f t="shared" si="1"/>
        <v>OK</v>
      </c>
      <c r="L36" s="128"/>
      <c r="M36" s="128"/>
      <c r="N36" s="128"/>
      <c r="O36" s="128"/>
      <c r="P36" s="46"/>
      <c r="Q36" s="128"/>
      <c r="R36" s="128"/>
      <c r="S36" s="128"/>
      <c r="T36" s="128"/>
      <c r="U36" s="128"/>
      <c r="V36" s="128"/>
      <c r="W36" s="128"/>
      <c r="X36" s="128"/>
      <c r="Y36" s="46"/>
      <c r="Z36" s="46"/>
      <c r="AA36" s="46"/>
      <c r="AB36" s="46"/>
      <c r="AC36" s="46"/>
    </row>
    <row r="37" spans="1:29" ht="39.950000000000003" customHeight="1" x14ac:dyDescent="0.45">
      <c r="A37" s="146"/>
      <c r="B37" s="149"/>
      <c r="C37" s="65">
        <v>34</v>
      </c>
      <c r="D37" s="75" t="s">
        <v>562</v>
      </c>
      <c r="E37" s="104" t="s">
        <v>563</v>
      </c>
      <c r="F37" s="48" t="s">
        <v>35</v>
      </c>
      <c r="G37" s="48" t="s">
        <v>40</v>
      </c>
      <c r="H37" s="94">
        <v>0.71</v>
      </c>
      <c r="I37" s="32">
        <v>50</v>
      </c>
      <c r="J37" s="38">
        <f t="shared" si="0"/>
        <v>50</v>
      </c>
      <c r="K37" s="39" t="str">
        <f t="shared" si="1"/>
        <v>OK</v>
      </c>
      <c r="L37" s="128"/>
      <c r="M37" s="128"/>
      <c r="N37" s="128"/>
      <c r="O37" s="128"/>
      <c r="P37" s="46"/>
      <c r="Q37" s="128"/>
      <c r="R37" s="128"/>
      <c r="S37" s="128"/>
      <c r="T37" s="128"/>
      <c r="U37" s="128"/>
      <c r="V37" s="128"/>
      <c r="W37" s="128"/>
      <c r="X37" s="128"/>
      <c r="Y37" s="46"/>
      <c r="Z37" s="46"/>
      <c r="AA37" s="46"/>
      <c r="AB37" s="46"/>
      <c r="AC37" s="46"/>
    </row>
    <row r="38" spans="1:29" ht="39.950000000000003" customHeight="1" x14ac:dyDescent="0.45">
      <c r="A38" s="146"/>
      <c r="B38" s="149"/>
      <c r="C38" s="65">
        <v>35</v>
      </c>
      <c r="D38" s="75" t="s">
        <v>564</v>
      </c>
      <c r="E38" s="104" t="s">
        <v>565</v>
      </c>
      <c r="F38" s="48" t="s">
        <v>35</v>
      </c>
      <c r="G38" s="48" t="s">
        <v>40</v>
      </c>
      <c r="H38" s="94">
        <v>0.42</v>
      </c>
      <c r="I38" s="32"/>
      <c r="J38" s="38">
        <f t="shared" si="0"/>
        <v>0</v>
      </c>
      <c r="K38" s="39" t="str">
        <f t="shared" si="1"/>
        <v>OK</v>
      </c>
      <c r="L38" s="128"/>
      <c r="M38" s="128"/>
      <c r="N38" s="128"/>
      <c r="O38" s="128"/>
      <c r="P38" s="46"/>
      <c r="Q38" s="128"/>
      <c r="R38" s="128"/>
      <c r="S38" s="128"/>
      <c r="T38" s="128"/>
      <c r="U38" s="128"/>
      <c r="V38" s="128"/>
      <c r="W38" s="128"/>
      <c r="X38" s="128"/>
      <c r="Y38" s="46"/>
      <c r="Z38" s="46"/>
      <c r="AA38" s="46"/>
      <c r="AB38" s="46"/>
      <c r="AC38" s="46"/>
    </row>
    <row r="39" spans="1:29" ht="39.950000000000003" customHeight="1" x14ac:dyDescent="0.45">
      <c r="A39" s="146"/>
      <c r="B39" s="149"/>
      <c r="C39" s="65">
        <v>36</v>
      </c>
      <c r="D39" s="75" t="s">
        <v>566</v>
      </c>
      <c r="E39" s="104" t="s">
        <v>567</v>
      </c>
      <c r="F39" s="48" t="s">
        <v>35</v>
      </c>
      <c r="G39" s="48" t="s">
        <v>40</v>
      </c>
      <c r="H39" s="94">
        <v>0.38</v>
      </c>
      <c r="I39" s="32"/>
      <c r="J39" s="38">
        <f t="shared" si="0"/>
        <v>0</v>
      </c>
      <c r="K39" s="39" t="str">
        <f t="shared" si="1"/>
        <v>OK</v>
      </c>
      <c r="L39" s="128"/>
      <c r="M39" s="128"/>
      <c r="N39" s="128"/>
      <c r="O39" s="128"/>
      <c r="P39" s="46"/>
      <c r="Q39" s="128"/>
      <c r="R39" s="128"/>
      <c r="S39" s="128"/>
      <c r="T39" s="128"/>
      <c r="U39" s="128"/>
      <c r="V39" s="128"/>
      <c r="W39" s="128"/>
      <c r="X39" s="128"/>
      <c r="Y39" s="46"/>
      <c r="Z39" s="46"/>
      <c r="AA39" s="46"/>
      <c r="AB39" s="46"/>
      <c r="AC39" s="46"/>
    </row>
    <row r="40" spans="1:29" ht="39.950000000000003" customHeight="1" x14ac:dyDescent="0.45">
      <c r="A40" s="146"/>
      <c r="B40" s="149"/>
      <c r="C40" s="65">
        <v>37</v>
      </c>
      <c r="D40" s="75" t="s">
        <v>568</v>
      </c>
      <c r="E40" s="104" t="s">
        <v>569</v>
      </c>
      <c r="F40" s="48" t="s">
        <v>35</v>
      </c>
      <c r="G40" s="48" t="s">
        <v>40</v>
      </c>
      <c r="H40" s="94">
        <v>0.56000000000000005</v>
      </c>
      <c r="I40" s="32"/>
      <c r="J40" s="38">
        <f t="shared" si="0"/>
        <v>0</v>
      </c>
      <c r="K40" s="39" t="str">
        <f t="shared" si="1"/>
        <v>OK</v>
      </c>
      <c r="L40" s="128"/>
      <c r="M40" s="128"/>
      <c r="N40" s="128"/>
      <c r="O40" s="128"/>
      <c r="P40" s="46"/>
      <c r="Q40" s="128"/>
      <c r="R40" s="128"/>
      <c r="S40" s="128"/>
      <c r="T40" s="128"/>
      <c r="U40" s="128"/>
      <c r="V40" s="128"/>
      <c r="W40" s="128"/>
      <c r="X40" s="128"/>
      <c r="Y40" s="46"/>
      <c r="Z40" s="46"/>
      <c r="AA40" s="46"/>
      <c r="AB40" s="46"/>
      <c r="AC40" s="46"/>
    </row>
    <row r="41" spans="1:29" ht="39.950000000000003" customHeight="1" x14ac:dyDescent="0.45">
      <c r="A41" s="146"/>
      <c r="B41" s="149"/>
      <c r="C41" s="65">
        <v>38</v>
      </c>
      <c r="D41" s="75" t="s">
        <v>570</v>
      </c>
      <c r="E41" s="104" t="s">
        <v>571</v>
      </c>
      <c r="F41" s="48" t="s">
        <v>35</v>
      </c>
      <c r="G41" s="48" t="s">
        <v>40</v>
      </c>
      <c r="H41" s="94">
        <v>0.6</v>
      </c>
      <c r="I41" s="32"/>
      <c r="J41" s="38">
        <f t="shared" si="0"/>
        <v>0</v>
      </c>
      <c r="K41" s="39" t="str">
        <f t="shared" si="1"/>
        <v>OK</v>
      </c>
      <c r="L41" s="128"/>
      <c r="M41" s="128"/>
      <c r="N41" s="128"/>
      <c r="O41" s="128"/>
      <c r="P41" s="46"/>
      <c r="Q41" s="128"/>
      <c r="R41" s="128"/>
      <c r="S41" s="128"/>
      <c r="T41" s="128"/>
      <c r="U41" s="128"/>
      <c r="V41" s="128"/>
      <c r="W41" s="128"/>
      <c r="X41" s="128"/>
      <c r="Y41" s="46"/>
      <c r="Z41" s="46"/>
      <c r="AA41" s="46"/>
      <c r="AB41" s="46"/>
      <c r="AC41" s="46"/>
    </row>
    <row r="42" spans="1:29" ht="39.950000000000003" customHeight="1" x14ac:dyDescent="0.45">
      <c r="A42" s="146"/>
      <c r="B42" s="149"/>
      <c r="C42" s="65">
        <v>39</v>
      </c>
      <c r="D42" s="75" t="s">
        <v>572</v>
      </c>
      <c r="E42" s="104" t="s">
        <v>573</v>
      </c>
      <c r="F42" s="48" t="s">
        <v>35</v>
      </c>
      <c r="G42" s="48" t="s">
        <v>40</v>
      </c>
      <c r="H42" s="94">
        <v>0.47</v>
      </c>
      <c r="I42" s="32"/>
      <c r="J42" s="38">
        <f t="shared" si="0"/>
        <v>0</v>
      </c>
      <c r="K42" s="39" t="str">
        <f t="shared" si="1"/>
        <v>OK</v>
      </c>
      <c r="L42" s="128"/>
      <c r="M42" s="128"/>
      <c r="N42" s="128"/>
      <c r="O42" s="128"/>
      <c r="P42" s="46"/>
      <c r="Q42" s="128"/>
      <c r="R42" s="128"/>
      <c r="S42" s="128"/>
      <c r="T42" s="128"/>
      <c r="U42" s="128"/>
      <c r="V42" s="128"/>
      <c r="W42" s="128"/>
      <c r="X42" s="128"/>
      <c r="Y42" s="46"/>
      <c r="Z42" s="46"/>
      <c r="AA42" s="46"/>
      <c r="AB42" s="46"/>
      <c r="AC42" s="46"/>
    </row>
    <row r="43" spans="1:29" ht="39.950000000000003" customHeight="1" x14ac:dyDescent="0.45">
      <c r="A43" s="146"/>
      <c r="B43" s="149"/>
      <c r="C43" s="65">
        <v>40</v>
      </c>
      <c r="D43" s="75" t="s">
        <v>54</v>
      </c>
      <c r="E43" s="104" t="s">
        <v>574</v>
      </c>
      <c r="F43" s="48" t="s">
        <v>35</v>
      </c>
      <c r="G43" s="48" t="s">
        <v>40</v>
      </c>
      <c r="H43" s="94">
        <v>0.61</v>
      </c>
      <c r="I43" s="32"/>
      <c r="J43" s="38">
        <f t="shared" si="0"/>
        <v>0</v>
      </c>
      <c r="K43" s="39" t="str">
        <f t="shared" si="1"/>
        <v>OK</v>
      </c>
      <c r="L43" s="128"/>
      <c r="M43" s="128"/>
      <c r="N43" s="128"/>
      <c r="O43" s="128"/>
      <c r="P43" s="46"/>
      <c r="Q43" s="128"/>
      <c r="R43" s="128"/>
      <c r="S43" s="128"/>
      <c r="T43" s="128"/>
      <c r="U43" s="128"/>
      <c r="V43" s="128"/>
      <c r="W43" s="128"/>
      <c r="X43" s="128"/>
      <c r="Y43" s="46"/>
      <c r="Z43" s="46"/>
      <c r="AA43" s="46"/>
      <c r="AB43" s="46"/>
      <c r="AC43" s="46"/>
    </row>
    <row r="44" spans="1:29" ht="39.950000000000003" customHeight="1" x14ac:dyDescent="0.45">
      <c r="A44" s="146"/>
      <c r="B44" s="149"/>
      <c r="C44" s="65">
        <v>41</v>
      </c>
      <c r="D44" s="75" t="s">
        <v>55</v>
      </c>
      <c r="E44" s="104" t="s">
        <v>575</v>
      </c>
      <c r="F44" s="48" t="s">
        <v>35</v>
      </c>
      <c r="G44" s="48" t="s">
        <v>40</v>
      </c>
      <c r="H44" s="94">
        <v>0.97</v>
      </c>
      <c r="I44" s="32"/>
      <c r="J44" s="38">
        <f t="shared" si="0"/>
        <v>0</v>
      </c>
      <c r="K44" s="39" t="str">
        <f t="shared" si="1"/>
        <v>OK</v>
      </c>
      <c r="L44" s="128"/>
      <c r="M44" s="128"/>
      <c r="N44" s="128"/>
      <c r="O44" s="128"/>
      <c r="P44" s="46"/>
      <c r="Q44" s="128"/>
      <c r="R44" s="128"/>
      <c r="S44" s="128"/>
      <c r="T44" s="128"/>
      <c r="U44" s="128"/>
      <c r="V44" s="128"/>
      <c r="W44" s="128"/>
      <c r="X44" s="128"/>
      <c r="Y44" s="46"/>
      <c r="Z44" s="46"/>
      <c r="AA44" s="46"/>
      <c r="AB44" s="46"/>
      <c r="AC44" s="46"/>
    </row>
    <row r="45" spans="1:29" ht="39.950000000000003" customHeight="1" x14ac:dyDescent="0.45">
      <c r="A45" s="146"/>
      <c r="B45" s="149"/>
      <c r="C45" s="65">
        <v>42</v>
      </c>
      <c r="D45" s="75" t="s">
        <v>56</v>
      </c>
      <c r="E45" s="104" t="s">
        <v>576</v>
      </c>
      <c r="F45" s="48" t="s">
        <v>35</v>
      </c>
      <c r="G45" s="48" t="s">
        <v>40</v>
      </c>
      <c r="H45" s="94">
        <v>0.23</v>
      </c>
      <c r="I45" s="32"/>
      <c r="J45" s="38">
        <f t="shared" si="0"/>
        <v>0</v>
      </c>
      <c r="K45" s="39" t="str">
        <f t="shared" si="1"/>
        <v>OK</v>
      </c>
      <c r="L45" s="128"/>
      <c r="M45" s="128"/>
      <c r="N45" s="128"/>
      <c r="O45" s="128"/>
      <c r="P45" s="46"/>
      <c r="Q45" s="128"/>
      <c r="R45" s="128"/>
      <c r="S45" s="128"/>
      <c r="T45" s="128"/>
      <c r="U45" s="128"/>
      <c r="V45" s="128"/>
      <c r="W45" s="128"/>
      <c r="X45" s="128"/>
      <c r="Y45" s="46"/>
      <c r="Z45" s="46"/>
      <c r="AA45" s="46"/>
      <c r="AB45" s="46"/>
      <c r="AC45" s="46"/>
    </row>
    <row r="46" spans="1:29" ht="39.950000000000003" customHeight="1" x14ac:dyDescent="0.45">
      <c r="A46" s="146"/>
      <c r="B46" s="149"/>
      <c r="C46" s="65">
        <v>43</v>
      </c>
      <c r="D46" s="75" t="s">
        <v>57</v>
      </c>
      <c r="E46" s="104" t="s">
        <v>577</v>
      </c>
      <c r="F46" s="48" t="s">
        <v>35</v>
      </c>
      <c r="G46" s="48" t="s">
        <v>40</v>
      </c>
      <c r="H46" s="94">
        <v>0.4</v>
      </c>
      <c r="I46" s="32"/>
      <c r="J46" s="38">
        <f t="shared" si="0"/>
        <v>0</v>
      </c>
      <c r="K46" s="39" t="str">
        <f t="shared" si="1"/>
        <v>OK</v>
      </c>
      <c r="L46" s="128"/>
      <c r="M46" s="128"/>
      <c r="N46" s="128"/>
      <c r="O46" s="128"/>
      <c r="P46" s="46"/>
      <c r="Q46" s="128"/>
      <c r="R46" s="128"/>
      <c r="S46" s="128"/>
      <c r="T46" s="128"/>
      <c r="U46" s="128"/>
      <c r="V46" s="128"/>
      <c r="W46" s="128"/>
      <c r="X46" s="128"/>
      <c r="Y46" s="46"/>
      <c r="Z46" s="46"/>
      <c r="AA46" s="46"/>
      <c r="AB46" s="46"/>
      <c r="AC46" s="46"/>
    </row>
    <row r="47" spans="1:29" ht="39.950000000000003" customHeight="1" x14ac:dyDescent="0.45">
      <c r="A47" s="146"/>
      <c r="B47" s="149"/>
      <c r="C47" s="65">
        <v>44</v>
      </c>
      <c r="D47" s="75" t="s">
        <v>578</v>
      </c>
      <c r="E47" s="104" t="s">
        <v>579</v>
      </c>
      <c r="F47" s="48" t="s">
        <v>35</v>
      </c>
      <c r="G47" s="48" t="s">
        <v>40</v>
      </c>
      <c r="H47" s="94">
        <v>0.38</v>
      </c>
      <c r="I47" s="32"/>
      <c r="J47" s="38">
        <f t="shared" si="0"/>
        <v>0</v>
      </c>
      <c r="K47" s="39" t="str">
        <f t="shared" si="1"/>
        <v>OK</v>
      </c>
      <c r="L47" s="128"/>
      <c r="M47" s="128"/>
      <c r="N47" s="128"/>
      <c r="O47" s="128"/>
      <c r="P47" s="46"/>
      <c r="Q47" s="128"/>
      <c r="R47" s="128"/>
      <c r="S47" s="128"/>
      <c r="T47" s="128"/>
      <c r="U47" s="128"/>
      <c r="V47" s="128"/>
      <c r="W47" s="128"/>
      <c r="X47" s="128"/>
      <c r="Y47" s="46"/>
      <c r="Z47" s="46"/>
      <c r="AA47" s="46"/>
      <c r="AB47" s="46"/>
      <c r="AC47" s="46"/>
    </row>
    <row r="48" spans="1:29" ht="39.950000000000003" customHeight="1" x14ac:dyDescent="0.45">
      <c r="A48" s="146"/>
      <c r="B48" s="149"/>
      <c r="C48" s="65">
        <v>45</v>
      </c>
      <c r="D48" s="75" t="s">
        <v>58</v>
      </c>
      <c r="E48" s="104" t="s">
        <v>580</v>
      </c>
      <c r="F48" s="48" t="s">
        <v>35</v>
      </c>
      <c r="G48" s="48" t="s">
        <v>40</v>
      </c>
      <c r="H48" s="94">
        <v>0.04</v>
      </c>
      <c r="I48" s="32"/>
      <c r="J48" s="38">
        <f t="shared" si="0"/>
        <v>0</v>
      </c>
      <c r="K48" s="39" t="str">
        <f t="shared" si="1"/>
        <v>OK</v>
      </c>
      <c r="L48" s="128"/>
      <c r="M48" s="128"/>
      <c r="N48" s="128"/>
      <c r="O48" s="128"/>
      <c r="P48" s="46"/>
      <c r="Q48" s="128"/>
      <c r="R48" s="128"/>
      <c r="S48" s="128"/>
      <c r="T48" s="128"/>
      <c r="U48" s="128"/>
      <c r="V48" s="128"/>
      <c r="W48" s="128"/>
      <c r="X48" s="128"/>
      <c r="Y48" s="46"/>
      <c r="Z48" s="46"/>
      <c r="AA48" s="46"/>
      <c r="AB48" s="46"/>
      <c r="AC48" s="46"/>
    </row>
    <row r="49" spans="1:29" ht="39.950000000000003" customHeight="1" x14ac:dyDescent="0.45">
      <c r="A49" s="146"/>
      <c r="B49" s="149"/>
      <c r="C49" s="65">
        <v>46</v>
      </c>
      <c r="D49" s="75" t="s">
        <v>59</v>
      </c>
      <c r="E49" s="104" t="s">
        <v>581</v>
      </c>
      <c r="F49" s="48" t="s">
        <v>35</v>
      </c>
      <c r="G49" s="48" t="s">
        <v>40</v>
      </c>
      <c r="H49" s="94">
        <v>0.49</v>
      </c>
      <c r="I49" s="32"/>
      <c r="J49" s="38">
        <f t="shared" si="0"/>
        <v>0</v>
      </c>
      <c r="K49" s="39" t="str">
        <f t="shared" si="1"/>
        <v>OK</v>
      </c>
      <c r="L49" s="128"/>
      <c r="M49" s="128"/>
      <c r="N49" s="128"/>
      <c r="O49" s="128"/>
      <c r="P49" s="46"/>
      <c r="Q49" s="128"/>
      <c r="R49" s="128"/>
      <c r="S49" s="128"/>
      <c r="T49" s="128"/>
      <c r="U49" s="128"/>
      <c r="V49" s="128"/>
      <c r="W49" s="128"/>
      <c r="X49" s="128"/>
      <c r="Y49" s="46"/>
      <c r="Z49" s="46"/>
      <c r="AA49" s="46"/>
      <c r="AB49" s="46"/>
      <c r="AC49" s="46"/>
    </row>
    <row r="50" spans="1:29" ht="39.950000000000003" customHeight="1" x14ac:dyDescent="0.45">
      <c r="A50" s="146"/>
      <c r="B50" s="149"/>
      <c r="C50" s="65">
        <v>47</v>
      </c>
      <c r="D50" s="75" t="s">
        <v>60</v>
      </c>
      <c r="E50" s="104" t="s">
        <v>582</v>
      </c>
      <c r="F50" s="48" t="s">
        <v>35</v>
      </c>
      <c r="G50" s="48" t="s">
        <v>40</v>
      </c>
      <c r="H50" s="94">
        <v>0.54</v>
      </c>
      <c r="I50" s="32"/>
      <c r="J50" s="38">
        <f t="shared" si="0"/>
        <v>0</v>
      </c>
      <c r="K50" s="39" t="str">
        <f t="shared" si="1"/>
        <v>OK</v>
      </c>
      <c r="L50" s="128"/>
      <c r="M50" s="128"/>
      <c r="N50" s="128"/>
      <c r="O50" s="128"/>
      <c r="P50" s="46"/>
      <c r="Q50" s="128"/>
      <c r="R50" s="128"/>
      <c r="S50" s="128"/>
      <c r="T50" s="128"/>
      <c r="U50" s="128"/>
      <c r="V50" s="128"/>
      <c r="W50" s="128"/>
      <c r="X50" s="128"/>
      <c r="Y50" s="46"/>
      <c r="Z50" s="46"/>
      <c r="AA50" s="46"/>
      <c r="AB50" s="46"/>
      <c r="AC50" s="46"/>
    </row>
    <row r="51" spans="1:29" ht="39.950000000000003" customHeight="1" x14ac:dyDescent="0.45">
      <c r="A51" s="146"/>
      <c r="B51" s="149"/>
      <c r="C51" s="65">
        <v>48</v>
      </c>
      <c r="D51" s="75" t="s">
        <v>61</v>
      </c>
      <c r="E51" s="104" t="s">
        <v>583</v>
      </c>
      <c r="F51" s="48" t="s">
        <v>35</v>
      </c>
      <c r="G51" s="48" t="s">
        <v>40</v>
      </c>
      <c r="H51" s="94">
        <v>0.54</v>
      </c>
      <c r="I51" s="32"/>
      <c r="J51" s="38">
        <f t="shared" si="0"/>
        <v>0</v>
      </c>
      <c r="K51" s="39" t="str">
        <f t="shared" si="1"/>
        <v>OK</v>
      </c>
      <c r="L51" s="128"/>
      <c r="M51" s="128"/>
      <c r="N51" s="128"/>
      <c r="O51" s="128"/>
      <c r="P51" s="46"/>
      <c r="Q51" s="128"/>
      <c r="R51" s="128"/>
      <c r="S51" s="128"/>
      <c r="T51" s="128"/>
      <c r="U51" s="128"/>
      <c r="V51" s="128"/>
      <c r="W51" s="128"/>
      <c r="X51" s="128"/>
      <c r="Y51" s="46"/>
      <c r="Z51" s="46"/>
      <c r="AA51" s="46"/>
      <c r="AB51" s="46"/>
      <c r="AC51" s="46"/>
    </row>
    <row r="52" spans="1:29" ht="39.950000000000003" customHeight="1" x14ac:dyDescent="0.45">
      <c r="A52" s="146"/>
      <c r="B52" s="149"/>
      <c r="C52" s="65">
        <v>49</v>
      </c>
      <c r="D52" s="75" t="s">
        <v>62</v>
      </c>
      <c r="E52" s="104" t="s">
        <v>584</v>
      </c>
      <c r="F52" s="48" t="s">
        <v>35</v>
      </c>
      <c r="G52" s="48" t="s">
        <v>40</v>
      </c>
      <c r="H52" s="94">
        <v>0.56000000000000005</v>
      </c>
      <c r="I52" s="32"/>
      <c r="J52" s="38">
        <f t="shared" si="0"/>
        <v>0</v>
      </c>
      <c r="K52" s="39" t="str">
        <f t="shared" si="1"/>
        <v>OK</v>
      </c>
      <c r="L52" s="128"/>
      <c r="M52" s="128"/>
      <c r="N52" s="128"/>
      <c r="O52" s="128"/>
      <c r="P52" s="46"/>
      <c r="Q52" s="128"/>
      <c r="R52" s="128"/>
      <c r="S52" s="128"/>
      <c r="T52" s="128"/>
      <c r="U52" s="128"/>
      <c r="V52" s="128"/>
      <c r="W52" s="128"/>
      <c r="X52" s="128"/>
      <c r="Y52" s="46"/>
      <c r="Z52" s="46"/>
      <c r="AA52" s="46"/>
      <c r="AB52" s="46"/>
      <c r="AC52" s="46"/>
    </row>
    <row r="53" spans="1:29" ht="39.950000000000003" customHeight="1" x14ac:dyDescent="0.45">
      <c r="A53" s="146"/>
      <c r="B53" s="149"/>
      <c r="C53" s="65">
        <v>50</v>
      </c>
      <c r="D53" s="75" t="s">
        <v>67</v>
      </c>
      <c r="E53" s="104" t="s">
        <v>585</v>
      </c>
      <c r="F53" s="48" t="s">
        <v>35</v>
      </c>
      <c r="G53" s="48" t="s">
        <v>40</v>
      </c>
      <c r="H53" s="94">
        <v>0.25</v>
      </c>
      <c r="I53" s="32"/>
      <c r="J53" s="38">
        <f t="shared" si="0"/>
        <v>0</v>
      </c>
      <c r="K53" s="39" t="str">
        <f t="shared" si="1"/>
        <v>OK</v>
      </c>
      <c r="L53" s="128"/>
      <c r="M53" s="128"/>
      <c r="N53" s="128"/>
      <c r="O53" s="128"/>
      <c r="P53" s="46"/>
      <c r="Q53" s="128"/>
      <c r="R53" s="128"/>
      <c r="S53" s="128"/>
      <c r="T53" s="128"/>
      <c r="U53" s="128"/>
      <c r="V53" s="128"/>
      <c r="W53" s="128"/>
      <c r="X53" s="128"/>
      <c r="Y53" s="46"/>
      <c r="Z53" s="46"/>
      <c r="AA53" s="46"/>
      <c r="AB53" s="46"/>
      <c r="AC53" s="46"/>
    </row>
    <row r="54" spans="1:29" ht="39.950000000000003" customHeight="1" x14ac:dyDescent="0.45">
      <c r="A54" s="146"/>
      <c r="B54" s="149"/>
      <c r="C54" s="65">
        <v>51</v>
      </c>
      <c r="D54" s="75" t="s">
        <v>66</v>
      </c>
      <c r="E54" s="104" t="s">
        <v>586</v>
      </c>
      <c r="F54" s="48" t="s">
        <v>35</v>
      </c>
      <c r="G54" s="48" t="s">
        <v>40</v>
      </c>
      <c r="H54" s="94">
        <v>0.55000000000000004</v>
      </c>
      <c r="I54" s="32"/>
      <c r="J54" s="38">
        <f t="shared" si="0"/>
        <v>0</v>
      </c>
      <c r="K54" s="39" t="str">
        <f t="shared" si="1"/>
        <v>OK</v>
      </c>
      <c r="L54" s="128"/>
      <c r="M54" s="128"/>
      <c r="N54" s="128"/>
      <c r="O54" s="128"/>
      <c r="P54" s="46"/>
      <c r="Q54" s="128"/>
      <c r="R54" s="128"/>
      <c r="S54" s="128"/>
      <c r="T54" s="128"/>
      <c r="U54" s="128"/>
      <c r="V54" s="128"/>
      <c r="W54" s="128"/>
      <c r="X54" s="128"/>
      <c r="Y54" s="46"/>
      <c r="Z54" s="46"/>
      <c r="AA54" s="46"/>
      <c r="AB54" s="46"/>
      <c r="AC54" s="46"/>
    </row>
    <row r="55" spans="1:29" ht="39.950000000000003" customHeight="1" x14ac:dyDescent="0.45">
      <c r="A55" s="146"/>
      <c r="B55" s="149"/>
      <c r="C55" s="65">
        <v>52</v>
      </c>
      <c r="D55" s="75" t="s">
        <v>68</v>
      </c>
      <c r="E55" s="104" t="s">
        <v>587</v>
      </c>
      <c r="F55" s="48" t="s">
        <v>35</v>
      </c>
      <c r="G55" s="48" t="s">
        <v>40</v>
      </c>
      <c r="H55" s="94">
        <v>0.6</v>
      </c>
      <c r="I55" s="32"/>
      <c r="J55" s="38">
        <f t="shared" si="0"/>
        <v>0</v>
      </c>
      <c r="K55" s="39" t="str">
        <f t="shared" si="1"/>
        <v>OK</v>
      </c>
      <c r="L55" s="128"/>
      <c r="M55" s="128"/>
      <c r="N55" s="128"/>
      <c r="O55" s="128"/>
      <c r="P55" s="46"/>
      <c r="Q55" s="128"/>
      <c r="R55" s="128"/>
      <c r="S55" s="128"/>
      <c r="T55" s="128"/>
      <c r="U55" s="128"/>
      <c r="V55" s="128"/>
      <c r="W55" s="128"/>
      <c r="X55" s="128"/>
      <c r="Y55" s="46"/>
      <c r="Z55" s="46"/>
      <c r="AA55" s="46"/>
      <c r="AB55" s="46"/>
      <c r="AC55" s="46"/>
    </row>
    <row r="56" spans="1:29" ht="39.950000000000003" customHeight="1" x14ac:dyDescent="0.45">
      <c r="A56" s="146"/>
      <c r="B56" s="149"/>
      <c r="C56" s="65">
        <v>53</v>
      </c>
      <c r="D56" s="75" t="s">
        <v>69</v>
      </c>
      <c r="E56" s="104" t="s">
        <v>588</v>
      </c>
      <c r="F56" s="48" t="s">
        <v>35</v>
      </c>
      <c r="G56" s="48" t="s">
        <v>40</v>
      </c>
      <c r="H56" s="94">
        <v>0.03</v>
      </c>
      <c r="I56" s="32">
        <v>500</v>
      </c>
      <c r="J56" s="38">
        <f t="shared" si="0"/>
        <v>500</v>
      </c>
      <c r="K56" s="39" t="str">
        <f t="shared" si="1"/>
        <v>OK</v>
      </c>
      <c r="L56" s="128"/>
      <c r="M56" s="128"/>
      <c r="N56" s="128"/>
      <c r="O56" s="128"/>
      <c r="P56" s="46"/>
      <c r="Q56" s="128"/>
      <c r="R56" s="128"/>
      <c r="S56" s="128"/>
      <c r="T56" s="128"/>
      <c r="U56" s="128"/>
      <c r="V56" s="128"/>
      <c r="W56" s="128"/>
      <c r="X56" s="128"/>
      <c r="Y56" s="46"/>
      <c r="Z56" s="46"/>
      <c r="AA56" s="46"/>
      <c r="AB56" s="46"/>
      <c r="AC56" s="46"/>
    </row>
    <row r="57" spans="1:29" ht="39.950000000000003" customHeight="1" x14ac:dyDescent="0.45">
      <c r="A57" s="146"/>
      <c r="B57" s="149"/>
      <c r="C57" s="65">
        <v>54</v>
      </c>
      <c r="D57" s="75" t="s">
        <v>70</v>
      </c>
      <c r="E57" s="104" t="s">
        <v>589</v>
      </c>
      <c r="F57" s="48" t="s">
        <v>35</v>
      </c>
      <c r="G57" s="48" t="s">
        <v>40</v>
      </c>
      <c r="H57" s="94">
        <v>0.05</v>
      </c>
      <c r="I57" s="32">
        <v>500</v>
      </c>
      <c r="J57" s="38">
        <f t="shared" si="0"/>
        <v>500</v>
      </c>
      <c r="K57" s="39" t="str">
        <f t="shared" si="1"/>
        <v>OK</v>
      </c>
      <c r="L57" s="128"/>
      <c r="M57" s="128"/>
      <c r="N57" s="128"/>
      <c r="O57" s="128"/>
      <c r="P57" s="46"/>
      <c r="Q57" s="128"/>
      <c r="R57" s="128"/>
      <c r="S57" s="128"/>
      <c r="T57" s="128"/>
      <c r="U57" s="128"/>
      <c r="V57" s="128"/>
      <c r="W57" s="128"/>
      <c r="X57" s="128"/>
      <c r="Y57" s="46"/>
      <c r="Z57" s="46"/>
      <c r="AA57" s="46"/>
      <c r="AB57" s="46"/>
      <c r="AC57" s="46"/>
    </row>
    <row r="58" spans="1:29" ht="39.950000000000003" customHeight="1" x14ac:dyDescent="0.45">
      <c r="A58" s="146"/>
      <c r="B58" s="149"/>
      <c r="C58" s="65">
        <v>55</v>
      </c>
      <c r="D58" s="75" t="s">
        <v>72</v>
      </c>
      <c r="E58" s="104" t="s">
        <v>590</v>
      </c>
      <c r="F58" s="48" t="s">
        <v>35</v>
      </c>
      <c r="G58" s="48" t="s">
        <v>40</v>
      </c>
      <c r="H58" s="94">
        <v>0.04</v>
      </c>
      <c r="I58" s="32">
        <v>500</v>
      </c>
      <c r="J58" s="38">
        <f t="shared" si="0"/>
        <v>500</v>
      </c>
      <c r="K58" s="39" t="str">
        <f t="shared" si="1"/>
        <v>OK</v>
      </c>
      <c r="L58" s="128"/>
      <c r="M58" s="128"/>
      <c r="N58" s="128"/>
      <c r="O58" s="128"/>
      <c r="P58" s="46"/>
      <c r="Q58" s="128"/>
      <c r="R58" s="128"/>
      <c r="S58" s="128"/>
      <c r="T58" s="128"/>
      <c r="U58" s="128"/>
      <c r="V58" s="128"/>
      <c r="W58" s="128"/>
      <c r="X58" s="128"/>
      <c r="Y58" s="46"/>
      <c r="Z58" s="46"/>
      <c r="AA58" s="46"/>
      <c r="AB58" s="46"/>
      <c r="AC58" s="46"/>
    </row>
    <row r="59" spans="1:29" ht="39.950000000000003" customHeight="1" x14ac:dyDescent="0.45">
      <c r="A59" s="146"/>
      <c r="B59" s="149"/>
      <c r="C59" s="65">
        <v>56</v>
      </c>
      <c r="D59" s="75" t="s">
        <v>73</v>
      </c>
      <c r="E59" s="104" t="s">
        <v>591</v>
      </c>
      <c r="F59" s="48" t="s">
        <v>35</v>
      </c>
      <c r="G59" s="48" t="s">
        <v>40</v>
      </c>
      <c r="H59" s="94">
        <v>0.05</v>
      </c>
      <c r="I59" s="32">
        <v>500</v>
      </c>
      <c r="J59" s="38">
        <f t="shared" si="0"/>
        <v>500</v>
      </c>
      <c r="K59" s="39" t="str">
        <f t="shared" si="1"/>
        <v>OK</v>
      </c>
      <c r="L59" s="128"/>
      <c r="M59" s="128"/>
      <c r="N59" s="128"/>
      <c r="O59" s="128"/>
      <c r="P59" s="46"/>
      <c r="Q59" s="128"/>
      <c r="R59" s="128"/>
      <c r="S59" s="128"/>
      <c r="T59" s="128"/>
      <c r="U59" s="128"/>
      <c r="V59" s="128"/>
      <c r="W59" s="128"/>
      <c r="X59" s="128"/>
      <c r="Y59" s="46"/>
      <c r="Z59" s="46"/>
      <c r="AA59" s="46"/>
      <c r="AB59" s="46"/>
      <c r="AC59" s="46"/>
    </row>
    <row r="60" spans="1:29" ht="39.950000000000003" customHeight="1" x14ac:dyDescent="0.45">
      <c r="A60" s="146"/>
      <c r="B60" s="149"/>
      <c r="C60" s="65">
        <v>57</v>
      </c>
      <c r="D60" s="75" t="s">
        <v>74</v>
      </c>
      <c r="E60" s="104" t="s">
        <v>592</v>
      </c>
      <c r="F60" s="48" t="s">
        <v>35</v>
      </c>
      <c r="G60" s="48" t="s">
        <v>40</v>
      </c>
      <c r="H60" s="94">
        <v>0.06</v>
      </c>
      <c r="I60" s="32">
        <v>500</v>
      </c>
      <c r="J60" s="38">
        <f t="shared" si="0"/>
        <v>500</v>
      </c>
      <c r="K60" s="39" t="str">
        <f t="shared" si="1"/>
        <v>OK</v>
      </c>
      <c r="L60" s="128"/>
      <c r="M60" s="128"/>
      <c r="N60" s="128"/>
      <c r="O60" s="128"/>
      <c r="P60" s="46"/>
      <c r="Q60" s="128"/>
      <c r="R60" s="128"/>
      <c r="S60" s="128"/>
      <c r="T60" s="128"/>
      <c r="U60" s="128"/>
      <c r="V60" s="128"/>
      <c r="W60" s="128"/>
      <c r="X60" s="128"/>
      <c r="Y60" s="46"/>
      <c r="Z60" s="46"/>
      <c r="AA60" s="46"/>
      <c r="AB60" s="46"/>
      <c r="AC60" s="46"/>
    </row>
    <row r="61" spans="1:29" ht="39.950000000000003" customHeight="1" x14ac:dyDescent="0.45">
      <c r="A61" s="146"/>
      <c r="B61" s="149"/>
      <c r="C61" s="65">
        <v>58</v>
      </c>
      <c r="D61" s="75" t="s">
        <v>75</v>
      </c>
      <c r="E61" s="104" t="s">
        <v>593</v>
      </c>
      <c r="F61" s="48" t="s">
        <v>35</v>
      </c>
      <c r="G61" s="48" t="s">
        <v>40</v>
      </c>
      <c r="H61" s="94">
        <v>0.11</v>
      </c>
      <c r="I61" s="32">
        <v>500</v>
      </c>
      <c r="J61" s="38">
        <f t="shared" si="0"/>
        <v>500</v>
      </c>
      <c r="K61" s="39" t="str">
        <f t="shared" si="1"/>
        <v>OK</v>
      </c>
      <c r="L61" s="128"/>
      <c r="M61" s="128"/>
      <c r="N61" s="128"/>
      <c r="O61" s="128"/>
      <c r="P61" s="46"/>
      <c r="Q61" s="128"/>
      <c r="R61" s="128"/>
      <c r="S61" s="128"/>
      <c r="T61" s="128"/>
      <c r="U61" s="128"/>
      <c r="V61" s="128"/>
      <c r="W61" s="128"/>
      <c r="X61" s="128"/>
      <c r="Y61" s="46"/>
      <c r="Z61" s="46"/>
      <c r="AA61" s="46"/>
      <c r="AB61" s="46"/>
      <c r="AC61" s="46"/>
    </row>
    <row r="62" spans="1:29" ht="39.950000000000003" customHeight="1" x14ac:dyDescent="0.45">
      <c r="A62" s="146"/>
      <c r="B62" s="149"/>
      <c r="C62" s="65">
        <v>59</v>
      </c>
      <c r="D62" s="75" t="s">
        <v>76</v>
      </c>
      <c r="E62" s="104" t="s">
        <v>594</v>
      </c>
      <c r="F62" s="48" t="s">
        <v>35</v>
      </c>
      <c r="G62" s="48" t="s">
        <v>40</v>
      </c>
      <c r="H62" s="94">
        <v>0.1</v>
      </c>
      <c r="I62" s="32">
        <v>500</v>
      </c>
      <c r="J62" s="38">
        <f t="shared" si="0"/>
        <v>500</v>
      </c>
      <c r="K62" s="39" t="str">
        <f t="shared" si="1"/>
        <v>OK</v>
      </c>
      <c r="L62" s="128"/>
      <c r="M62" s="128"/>
      <c r="N62" s="128"/>
      <c r="O62" s="128"/>
      <c r="P62" s="46"/>
      <c r="Q62" s="128"/>
      <c r="R62" s="128"/>
      <c r="S62" s="128"/>
      <c r="T62" s="128"/>
      <c r="U62" s="128"/>
      <c r="V62" s="128"/>
      <c r="W62" s="128"/>
      <c r="X62" s="128"/>
      <c r="Y62" s="46"/>
      <c r="Z62" s="46"/>
      <c r="AA62" s="46"/>
      <c r="AB62" s="46"/>
      <c r="AC62" s="46"/>
    </row>
    <row r="63" spans="1:29" ht="39.950000000000003" customHeight="1" x14ac:dyDescent="0.45">
      <c r="A63" s="146"/>
      <c r="B63" s="149"/>
      <c r="C63" s="65">
        <v>60</v>
      </c>
      <c r="D63" s="75" t="s">
        <v>77</v>
      </c>
      <c r="E63" s="104" t="s">
        <v>595</v>
      </c>
      <c r="F63" s="48" t="s">
        <v>35</v>
      </c>
      <c r="G63" s="48" t="s">
        <v>40</v>
      </c>
      <c r="H63" s="94">
        <v>0.18</v>
      </c>
      <c r="I63" s="32">
        <v>500</v>
      </c>
      <c r="J63" s="38">
        <f t="shared" si="0"/>
        <v>500</v>
      </c>
      <c r="K63" s="39" t="str">
        <f t="shared" si="1"/>
        <v>OK</v>
      </c>
      <c r="L63" s="128"/>
      <c r="M63" s="128"/>
      <c r="N63" s="128"/>
      <c r="O63" s="128"/>
      <c r="P63" s="46"/>
      <c r="Q63" s="128"/>
      <c r="R63" s="128"/>
      <c r="S63" s="128"/>
      <c r="T63" s="128"/>
      <c r="U63" s="128"/>
      <c r="V63" s="128"/>
      <c r="W63" s="128"/>
      <c r="X63" s="128"/>
      <c r="Y63" s="46"/>
      <c r="Z63" s="46"/>
      <c r="AA63" s="46"/>
      <c r="AB63" s="46"/>
      <c r="AC63" s="46"/>
    </row>
    <row r="64" spans="1:29" ht="39.950000000000003" customHeight="1" x14ac:dyDescent="0.45">
      <c r="A64" s="146"/>
      <c r="B64" s="149"/>
      <c r="C64" s="65">
        <v>61</v>
      </c>
      <c r="D64" s="75" t="s">
        <v>78</v>
      </c>
      <c r="E64" s="104" t="s">
        <v>596</v>
      </c>
      <c r="F64" s="48" t="s">
        <v>35</v>
      </c>
      <c r="G64" s="48" t="s">
        <v>40</v>
      </c>
      <c r="H64" s="94">
        <v>0.05</v>
      </c>
      <c r="I64" s="32"/>
      <c r="J64" s="38">
        <f t="shared" si="0"/>
        <v>0</v>
      </c>
      <c r="K64" s="39" t="str">
        <f t="shared" si="1"/>
        <v>OK</v>
      </c>
      <c r="L64" s="128"/>
      <c r="M64" s="128"/>
      <c r="N64" s="128"/>
      <c r="O64" s="128"/>
      <c r="P64" s="46"/>
      <c r="Q64" s="128"/>
      <c r="R64" s="128"/>
      <c r="S64" s="128"/>
      <c r="T64" s="128"/>
      <c r="U64" s="128"/>
      <c r="V64" s="128"/>
      <c r="W64" s="128"/>
      <c r="X64" s="128"/>
      <c r="Y64" s="46"/>
      <c r="Z64" s="46"/>
      <c r="AA64" s="46"/>
      <c r="AB64" s="46"/>
      <c r="AC64" s="46"/>
    </row>
    <row r="65" spans="1:29" ht="39.950000000000003" customHeight="1" x14ac:dyDescent="0.45">
      <c r="A65" s="146"/>
      <c r="B65" s="149"/>
      <c r="C65" s="65">
        <v>62</v>
      </c>
      <c r="D65" s="75" t="s">
        <v>79</v>
      </c>
      <c r="E65" s="104" t="s">
        <v>597</v>
      </c>
      <c r="F65" s="48" t="s">
        <v>35</v>
      </c>
      <c r="G65" s="48" t="s">
        <v>40</v>
      </c>
      <c r="H65" s="94">
        <v>0.04</v>
      </c>
      <c r="I65" s="32"/>
      <c r="J65" s="38">
        <f t="shared" si="0"/>
        <v>0</v>
      </c>
      <c r="K65" s="39" t="str">
        <f t="shared" si="1"/>
        <v>OK</v>
      </c>
      <c r="L65" s="128"/>
      <c r="M65" s="128"/>
      <c r="N65" s="128"/>
      <c r="O65" s="128"/>
      <c r="P65" s="46"/>
      <c r="Q65" s="128"/>
      <c r="R65" s="128"/>
      <c r="S65" s="128"/>
      <c r="T65" s="128"/>
      <c r="U65" s="128"/>
      <c r="V65" s="128"/>
      <c r="W65" s="128"/>
      <c r="X65" s="128"/>
      <c r="Y65" s="46"/>
      <c r="Z65" s="46"/>
      <c r="AA65" s="46"/>
      <c r="AB65" s="46"/>
      <c r="AC65" s="46"/>
    </row>
    <row r="66" spans="1:29" ht="39.950000000000003" customHeight="1" x14ac:dyDescent="0.45">
      <c r="A66" s="146"/>
      <c r="B66" s="149"/>
      <c r="C66" s="65">
        <v>63</v>
      </c>
      <c r="D66" s="75" t="s">
        <v>80</v>
      </c>
      <c r="E66" s="104" t="s">
        <v>598</v>
      </c>
      <c r="F66" s="48" t="s">
        <v>35</v>
      </c>
      <c r="G66" s="48" t="s">
        <v>40</v>
      </c>
      <c r="H66" s="94">
        <v>0.08</v>
      </c>
      <c r="I66" s="32"/>
      <c r="J66" s="38">
        <f t="shared" si="0"/>
        <v>0</v>
      </c>
      <c r="K66" s="39" t="str">
        <f t="shared" si="1"/>
        <v>OK</v>
      </c>
      <c r="L66" s="128"/>
      <c r="M66" s="128"/>
      <c r="N66" s="128"/>
      <c r="O66" s="128"/>
      <c r="P66" s="46"/>
      <c r="Q66" s="128"/>
      <c r="R66" s="128"/>
      <c r="S66" s="128"/>
      <c r="T66" s="128"/>
      <c r="U66" s="128"/>
      <c r="V66" s="128"/>
      <c r="W66" s="128"/>
      <c r="X66" s="128"/>
      <c r="Y66" s="46"/>
      <c r="Z66" s="46"/>
      <c r="AA66" s="46"/>
      <c r="AB66" s="46"/>
      <c r="AC66" s="46"/>
    </row>
    <row r="67" spans="1:29" ht="39.950000000000003" customHeight="1" x14ac:dyDescent="0.45">
      <c r="A67" s="146"/>
      <c r="B67" s="149"/>
      <c r="C67" s="65">
        <v>64</v>
      </c>
      <c r="D67" s="75" t="s">
        <v>63</v>
      </c>
      <c r="E67" s="104" t="s">
        <v>599</v>
      </c>
      <c r="F67" s="48" t="s">
        <v>35</v>
      </c>
      <c r="G67" s="48" t="s">
        <v>40</v>
      </c>
      <c r="H67" s="94">
        <v>0.03</v>
      </c>
      <c r="I67" s="32">
        <v>50</v>
      </c>
      <c r="J67" s="38">
        <f t="shared" si="0"/>
        <v>50</v>
      </c>
      <c r="K67" s="39" t="str">
        <f t="shared" si="1"/>
        <v>OK</v>
      </c>
      <c r="L67" s="128"/>
      <c r="M67" s="128"/>
      <c r="N67" s="128"/>
      <c r="O67" s="128"/>
      <c r="P67" s="46"/>
      <c r="Q67" s="128"/>
      <c r="R67" s="128"/>
      <c r="S67" s="128"/>
      <c r="T67" s="128"/>
      <c r="U67" s="128"/>
      <c r="V67" s="128"/>
      <c r="W67" s="128"/>
      <c r="X67" s="128"/>
      <c r="Y67" s="46"/>
      <c r="Z67" s="46"/>
      <c r="AA67" s="46"/>
      <c r="AB67" s="46"/>
      <c r="AC67" s="46"/>
    </row>
    <row r="68" spans="1:29" ht="39.950000000000003" customHeight="1" x14ac:dyDescent="0.45">
      <c r="A68" s="146"/>
      <c r="B68" s="149"/>
      <c r="C68" s="65">
        <v>65</v>
      </c>
      <c r="D68" s="75" t="s">
        <v>64</v>
      </c>
      <c r="E68" s="104" t="s">
        <v>600</v>
      </c>
      <c r="F68" s="48" t="s">
        <v>35</v>
      </c>
      <c r="G68" s="48" t="s">
        <v>40</v>
      </c>
      <c r="H68" s="94">
        <v>0.06</v>
      </c>
      <c r="I68" s="32">
        <v>500</v>
      </c>
      <c r="J68" s="38">
        <f t="shared" si="0"/>
        <v>500</v>
      </c>
      <c r="K68" s="39" t="str">
        <f t="shared" si="1"/>
        <v>OK</v>
      </c>
      <c r="L68" s="128"/>
      <c r="M68" s="128"/>
      <c r="N68" s="128"/>
      <c r="O68" s="128"/>
      <c r="P68" s="46"/>
      <c r="Q68" s="128"/>
      <c r="R68" s="128"/>
      <c r="S68" s="128"/>
      <c r="T68" s="128"/>
      <c r="U68" s="128"/>
      <c r="V68" s="128"/>
      <c r="W68" s="128"/>
      <c r="X68" s="128"/>
      <c r="Y68" s="46"/>
      <c r="Z68" s="46"/>
      <c r="AA68" s="46"/>
      <c r="AB68" s="46"/>
      <c r="AC68" s="46"/>
    </row>
    <row r="69" spans="1:29" ht="39.950000000000003" customHeight="1" x14ac:dyDescent="0.45">
      <c r="A69" s="146"/>
      <c r="B69" s="149"/>
      <c r="C69" s="65">
        <v>66</v>
      </c>
      <c r="D69" s="75" t="s">
        <v>65</v>
      </c>
      <c r="E69" s="104" t="s">
        <v>601</v>
      </c>
      <c r="F69" s="48" t="s">
        <v>35</v>
      </c>
      <c r="G69" s="48" t="s">
        <v>40</v>
      </c>
      <c r="H69" s="94">
        <v>0.06</v>
      </c>
      <c r="I69" s="32">
        <v>500</v>
      </c>
      <c r="J69" s="38">
        <f t="shared" ref="J69:J132" si="2">I69-(SUM(L69:AC69))</f>
        <v>500</v>
      </c>
      <c r="K69" s="39" t="str">
        <f t="shared" ref="K69:K132" si="3">IF(J69&lt;0,"ATENÇÃO","OK")</f>
        <v>OK</v>
      </c>
      <c r="L69" s="128"/>
      <c r="M69" s="128"/>
      <c r="N69" s="128"/>
      <c r="O69" s="128"/>
      <c r="P69" s="46"/>
      <c r="Q69" s="128"/>
      <c r="R69" s="128"/>
      <c r="S69" s="128"/>
      <c r="T69" s="128"/>
      <c r="U69" s="128"/>
      <c r="V69" s="128"/>
      <c r="W69" s="128"/>
      <c r="X69" s="128"/>
      <c r="Y69" s="46"/>
      <c r="Z69" s="46"/>
      <c r="AA69" s="46"/>
      <c r="AB69" s="46"/>
      <c r="AC69" s="46"/>
    </row>
    <row r="70" spans="1:29" ht="39.950000000000003" customHeight="1" x14ac:dyDescent="0.45">
      <c r="A70" s="146"/>
      <c r="B70" s="149"/>
      <c r="C70" s="65">
        <v>67</v>
      </c>
      <c r="D70" s="75" t="s">
        <v>71</v>
      </c>
      <c r="E70" s="104" t="s">
        <v>602</v>
      </c>
      <c r="F70" s="48" t="s">
        <v>35</v>
      </c>
      <c r="G70" s="48" t="s">
        <v>40</v>
      </c>
      <c r="H70" s="94">
        <v>0.03</v>
      </c>
      <c r="I70" s="32">
        <v>500</v>
      </c>
      <c r="J70" s="38">
        <f t="shared" si="2"/>
        <v>500</v>
      </c>
      <c r="K70" s="39" t="str">
        <f t="shared" si="3"/>
        <v>OK</v>
      </c>
      <c r="L70" s="128"/>
      <c r="M70" s="128"/>
      <c r="N70" s="128"/>
      <c r="O70" s="128"/>
      <c r="P70" s="46"/>
      <c r="Q70" s="128"/>
      <c r="R70" s="128"/>
      <c r="S70" s="128"/>
      <c r="T70" s="128"/>
      <c r="U70" s="128"/>
      <c r="V70" s="128"/>
      <c r="W70" s="128"/>
      <c r="X70" s="128"/>
      <c r="Y70" s="46"/>
      <c r="Z70" s="46"/>
      <c r="AA70" s="46"/>
      <c r="AB70" s="46"/>
      <c r="AC70" s="46"/>
    </row>
    <row r="71" spans="1:29" ht="39.950000000000003" customHeight="1" x14ac:dyDescent="0.45">
      <c r="A71" s="146"/>
      <c r="B71" s="149"/>
      <c r="C71" s="65">
        <v>68</v>
      </c>
      <c r="D71" s="77" t="s">
        <v>467</v>
      </c>
      <c r="E71" s="106" t="s">
        <v>603</v>
      </c>
      <c r="F71" s="48" t="s">
        <v>35</v>
      </c>
      <c r="G71" s="48" t="s">
        <v>40</v>
      </c>
      <c r="H71" s="94">
        <v>0.8</v>
      </c>
      <c r="I71" s="32"/>
      <c r="J71" s="38">
        <f t="shared" si="2"/>
        <v>0</v>
      </c>
      <c r="K71" s="39" t="str">
        <f t="shared" si="3"/>
        <v>OK</v>
      </c>
      <c r="L71" s="128"/>
      <c r="M71" s="128"/>
      <c r="N71" s="128"/>
      <c r="O71" s="128"/>
      <c r="P71" s="46"/>
      <c r="Q71" s="128"/>
      <c r="R71" s="128"/>
      <c r="S71" s="128"/>
      <c r="T71" s="128"/>
      <c r="U71" s="128"/>
      <c r="V71" s="128"/>
      <c r="W71" s="128"/>
      <c r="X71" s="128"/>
      <c r="Y71" s="46"/>
      <c r="Z71" s="46"/>
      <c r="AA71" s="46"/>
      <c r="AB71" s="46"/>
      <c r="AC71" s="46"/>
    </row>
    <row r="72" spans="1:29" ht="39.950000000000003" customHeight="1" x14ac:dyDescent="0.45">
      <c r="A72" s="146"/>
      <c r="B72" s="149"/>
      <c r="C72" s="63">
        <v>69</v>
      </c>
      <c r="D72" s="75" t="s">
        <v>100</v>
      </c>
      <c r="E72" s="104" t="s">
        <v>604</v>
      </c>
      <c r="F72" s="49" t="s">
        <v>99</v>
      </c>
      <c r="G72" s="49" t="s">
        <v>40</v>
      </c>
      <c r="H72" s="94">
        <v>0.09</v>
      </c>
      <c r="I72" s="32">
        <v>50</v>
      </c>
      <c r="J72" s="38">
        <f t="shared" si="2"/>
        <v>50</v>
      </c>
      <c r="K72" s="39" t="str">
        <f t="shared" si="3"/>
        <v>OK</v>
      </c>
      <c r="L72" s="128"/>
      <c r="M72" s="128"/>
      <c r="N72" s="128"/>
      <c r="O72" s="128"/>
      <c r="P72" s="46"/>
      <c r="Q72" s="128"/>
      <c r="R72" s="128"/>
      <c r="S72" s="128"/>
      <c r="T72" s="128"/>
      <c r="U72" s="128"/>
      <c r="V72" s="128"/>
      <c r="W72" s="128"/>
      <c r="X72" s="128"/>
      <c r="Y72" s="46"/>
      <c r="Z72" s="46"/>
      <c r="AA72" s="46"/>
      <c r="AB72" s="46"/>
      <c r="AC72" s="46"/>
    </row>
    <row r="73" spans="1:29" ht="39.950000000000003" customHeight="1" x14ac:dyDescent="0.45">
      <c r="A73" s="146"/>
      <c r="B73" s="149"/>
      <c r="C73" s="65">
        <v>70</v>
      </c>
      <c r="D73" s="75" t="s">
        <v>81</v>
      </c>
      <c r="E73" s="104" t="s">
        <v>605</v>
      </c>
      <c r="F73" s="48" t="s">
        <v>44</v>
      </c>
      <c r="G73" s="48" t="s">
        <v>40</v>
      </c>
      <c r="H73" s="94">
        <v>15.33</v>
      </c>
      <c r="I73" s="32">
        <v>1</v>
      </c>
      <c r="J73" s="38">
        <f t="shared" si="2"/>
        <v>1</v>
      </c>
      <c r="K73" s="39" t="str">
        <f t="shared" si="3"/>
        <v>OK</v>
      </c>
      <c r="L73" s="128"/>
      <c r="M73" s="128"/>
      <c r="N73" s="128"/>
      <c r="O73" s="128"/>
      <c r="P73" s="46"/>
      <c r="Q73" s="128"/>
      <c r="R73" s="128"/>
      <c r="S73" s="128"/>
      <c r="T73" s="128"/>
      <c r="U73" s="128"/>
      <c r="V73" s="128"/>
      <c r="W73" s="128"/>
      <c r="X73" s="128"/>
      <c r="Y73" s="46"/>
      <c r="Z73" s="46"/>
      <c r="AA73" s="46"/>
      <c r="AB73" s="46"/>
      <c r="AC73" s="46"/>
    </row>
    <row r="74" spans="1:29" ht="39.950000000000003" customHeight="1" x14ac:dyDescent="0.45">
      <c r="A74" s="146"/>
      <c r="B74" s="149"/>
      <c r="C74" s="65">
        <v>71</v>
      </c>
      <c r="D74" s="75" t="s">
        <v>82</v>
      </c>
      <c r="E74" s="104" t="s">
        <v>606</v>
      </c>
      <c r="F74" s="48" t="s">
        <v>44</v>
      </c>
      <c r="G74" s="48" t="s">
        <v>40</v>
      </c>
      <c r="H74" s="94">
        <v>14.67</v>
      </c>
      <c r="I74" s="32">
        <v>1</v>
      </c>
      <c r="J74" s="38">
        <f t="shared" si="2"/>
        <v>1</v>
      </c>
      <c r="K74" s="39" t="str">
        <f t="shared" si="3"/>
        <v>OK</v>
      </c>
      <c r="L74" s="128"/>
      <c r="M74" s="128"/>
      <c r="N74" s="128"/>
      <c r="O74" s="128"/>
      <c r="P74" s="46"/>
      <c r="Q74" s="128"/>
      <c r="R74" s="128"/>
      <c r="S74" s="128"/>
      <c r="T74" s="128"/>
      <c r="U74" s="128"/>
      <c r="V74" s="128"/>
      <c r="W74" s="128"/>
      <c r="X74" s="128"/>
      <c r="Y74" s="46"/>
      <c r="Z74" s="46"/>
      <c r="AA74" s="46"/>
      <c r="AB74" s="46"/>
      <c r="AC74" s="46"/>
    </row>
    <row r="75" spans="1:29" ht="39.950000000000003" customHeight="1" x14ac:dyDescent="0.45">
      <c r="A75" s="146"/>
      <c r="B75" s="149"/>
      <c r="C75" s="65">
        <v>72</v>
      </c>
      <c r="D75" s="75" t="s">
        <v>83</v>
      </c>
      <c r="E75" s="104" t="s">
        <v>607</v>
      </c>
      <c r="F75" s="48" t="s">
        <v>44</v>
      </c>
      <c r="G75" s="48" t="s">
        <v>40</v>
      </c>
      <c r="H75" s="94">
        <v>13.43</v>
      </c>
      <c r="I75" s="32">
        <v>1</v>
      </c>
      <c r="J75" s="38">
        <f t="shared" si="2"/>
        <v>1</v>
      </c>
      <c r="K75" s="39" t="str">
        <f t="shared" si="3"/>
        <v>OK</v>
      </c>
      <c r="L75" s="128"/>
      <c r="M75" s="128"/>
      <c r="N75" s="128"/>
      <c r="O75" s="128"/>
      <c r="P75" s="46"/>
      <c r="Q75" s="128"/>
      <c r="R75" s="128"/>
      <c r="S75" s="128"/>
      <c r="T75" s="128"/>
      <c r="U75" s="128"/>
      <c r="V75" s="128"/>
      <c r="W75" s="128"/>
      <c r="X75" s="128"/>
      <c r="Y75" s="46"/>
      <c r="Z75" s="46"/>
      <c r="AA75" s="46"/>
      <c r="AB75" s="46"/>
      <c r="AC75" s="46"/>
    </row>
    <row r="76" spans="1:29" ht="39.950000000000003" customHeight="1" x14ac:dyDescent="0.45">
      <c r="A76" s="146"/>
      <c r="B76" s="149"/>
      <c r="C76" s="65">
        <v>73</v>
      </c>
      <c r="D76" s="75" t="s">
        <v>84</v>
      </c>
      <c r="E76" s="104" t="s">
        <v>608</v>
      </c>
      <c r="F76" s="48" t="s">
        <v>44</v>
      </c>
      <c r="G76" s="48" t="s">
        <v>40</v>
      </c>
      <c r="H76" s="94">
        <v>10.08</v>
      </c>
      <c r="I76" s="32">
        <v>1</v>
      </c>
      <c r="J76" s="38">
        <f t="shared" si="2"/>
        <v>1</v>
      </c>
      <c r="K76" s="39" t="str">
        <f t="shared" si="3"/>
        <v>OK</v>
      </c>
      <c r="L76" s="128"/>
      <c r="M76" s="128"/>
      <c r="N76" s="128"/>
      <c r="O76" s="128"/>
      <c r="P76" s="46"/>
      <c r="Q76" s="128"/>
      <c r="R76" s="128"/>
      <c r="S76" s="128"/>
      <c r="T76" s="128"/>
      <c r="U76" s="128"/>
      <c r="V76" s="128"/>
      <c r="W76" s="128"/>
      <c r="X76" s="128"/>
      <c r="Y76" s="46"/>
      <c r="Z76" s="46"/>
      <c r="AA76" s="46"/>
      <c r="AB76" s="46"/>
      <c r="AC76" s="46"/>
    </row>
    <row r="77" spans="1:29" ht="39.950000000000003" customHeight="1" x14ac:dyDescent="0.45">
      <c r="A77" s="146"/>
      <c r="B77" s="149"/>
      <c r="C77" s="65">
        <v>74</v>
      </c>
      <c r="D77" s="75" t="s">
        <v>85</v>
      </c>
      <c r="E77" s="104" t="s">
        <v>609</v>
      </c>
      <c r="F77" s="48" t="s">
        <v>44</v>
      </c>
      <c r="G77" s="48" t="s">
        <v>40</v>
      </c>
      <c r="H77" s="94">
        <v>10.98</v>
      </c>
      <c r="I77" s="32">
        <v>1</v>
      </c>
      <c r="J77" s="38">
        <f t="shared" si="2"/>
        <v>1</v>
      </c>
      <c r="K77" s="39" t="str">
        <f t="shared" si="3"/>
        <v>OK</v>
      </c>
      <c r="L77" s="128"/>
      <c r="M77" s="128"/>
      <c r="N77" s="128"/>
      <c r="O77" s="128"/>
      <c r="P77" s="46"/>
      <c r="Q77" s="128"/>
      <c r="R77" s="128"/>
      <c r="S77" s="128"/>
      <c r="T77" s="128"/>
      <c r="U77" s="128"/>
      <c r="V77" s="128"/>
      <c r="W77" s="128"/>
      <c r="X77" s="128"/>
      <c r="Y77" s="46"/>
      <c r="Z77" s="46"/>
      <c r="AA77" s="46"/>
      <c r="AB77" s="46"/>
      <c r="AC77" s="46"/>
    </row>
    <row r="78" spans="1:29" ht="39.950000000000003" customHeight="1" x14ac:dyDescent="0.45">
      <c r="A78" s="146"/>
      <c r="B78" s="149"/>
      <c r="C78" s="65">
        <v>75</v>
      </c>
      <c r="D78" s="75" t="s">
        <v>86</v>
      </c>
      <c r="E78" s="104" t="s">
        <v>610</v>
      </c>
      <c r="F78" s="48" t="s">
        <v>44</v>
      </c>
      <c r="G78" s="48" t="s">
        <v>40</v>
      </c>
      <c r="H78" s="94">
        <v>12.06</v>
      </c>
      <c r="I78" s="32">
        <v>1</v>
      </c>
      <c r="J78" s="38">
        <f t="shared" si="2"/>
        <v>1</v>
      </c>
      <c r="K78" s="39" t="str">
        <f t="shared" si="3"/>
        <v>OK</v>
      </c>
      <c r="L78" s="128"/>
      <c r="M78" s="128"/>
      <c r="N78" s="128"/>
      <c r="O78" s="128"/>
      <c r="P78" s="46"/>
      <c r="Q78" s="128"/>
      <c r="R78" s="128"/>
      <c r="S78" s="128"/>
      <c r="T78" s="128"/>
      <c r="U78" s="128"/>
      <c r="V78" s="128"/>
      <c r="W78" s="128"/>
      <c r="X78" s="128"/>
      <c r="Y78" s="46"/>
      <c r="Z78" s="46"/>
      <c r="AA78" s="46"/>
      <c r="AB78" s="46"/>
      <c r="AC78" s="46"/>
    </row>
    <row r="79" spans="1:29" ht="39.950000000000003" customHeight="1" x14ac:dyDescent="0.45">
      <c r="A79" s="146"/>
      <c r="B79" s="149"/>
      <c r="C79" s="65">
        <v>76</v>
      </c>
      <c r="D79" s="75" t="s">
        <v>87</v>
      </c>
      <c r="E79" s="104" t="s">
        <v>611</v>
      </c>
      <c r="F79" s="48" t="s">
        <v>44</v>
      </c>
      <c r="G79" s="48" t="s">
        <v>40</v>
      </c>
      <c r="H79" s="94">
        <v>10.49</v>
      </c>
      <c r="I79" s="32">
        <v>1</v>
      </c>
      <c r="J79" s="38">
        <f t="shared" si="2"/>
        <v>1</v>
      </c>
      <c r="K79" s="39" t="str">
        <f t="shared" si="3"/>
        <v>OK</v>
      </c>
      <c r="L79" s="128"/>
      <c r="M79" s="128"/>
      <c r="N79" s="128"/>
      <c r="O79" s="128"/>
      <c r="P79" s="46"/>
      <c r="Q79" s="128"/>
      <c r="R79" s="128"/>
      <c r="S79" s="128"/>
      <c r="T79" s="128"/>
      <c r="U79" s="128"/>
      <c r="V79" s="128"/>
      <c r="W79" s="128"/>
      <c r="X79" s="128"/>
      <c r="Y79" s="46"/>
      <c r="Z79" s="46"/>
      <c r="AA79" s="46"/>
      <c r="AB79" s="46"/>
      <c r="AC79" s="46"/>
    </row>
    <row r="80" spans="1:29" ht="39.950000000000003" customHeight="1" x14ac:dyDescent="0.45">
      <c r="A80" s="146"/>
      <c r="B80" s="149"/>
      <c r="C80" s="65">
        <v>77</v>
      </c>
      <c r="D80" s="77" t="s">
        <v>612</v>
      </c>
      <c r="E80" s="106" t="s">
        <v>613</v>
      </c>
      <c r="F80" s="48" t="s">
        <v>44</v>
      </c>
      <c r="G80" s="48" t="s">
        <v>40</v>
      </c>
      <c r="H80" s="94">
        <v>11.88</v>
      </c>
      <c r="I80" s="32">
        <v>1</v>
      </c>
      <c r="J80" s="38">
        <f t="shared" si="2"/>
        <v>1</v>
      </c>
      <c r="K80" s="39" t="str">
        <f t="shared" si="3"/>
        <v>OK</v>
      </c>
      <c r="L80" s="128"/>
      <c r="M80" s="128"/>
      <c r="N80" s="128"/>
      <c r="O80" s="128"/>
      <c r="P80" s="46"/>
      <c r="Q80" s="128"/>
      <c r="R80" s="128"/>
      <c r="S80" s="128"/>
      <c r="T80" s="128"/>
      <c r="U80" s="128"/>
      <c r="V80" s="128"/>
      <c r="W80" s="128"/>
      <c r="X80" s="128"/>
      <c r="Y80" s="46"/>
      <c r="Z80" s="46"/>
      <c r="AA80" s="46"/>
      <c r="AB80" s="46"/>
      <c r="AC80" s="46"/>
    </row>
    <row r="81" spans="1:29" ht="39.950000000000003" customHeight="1" x14ac:dyDescent="0.45">
      <c r="A81" s="146"/>
      <c r="B81" s="149"/>
      <c r="C81" s="65">
        <v>78</v>
      </c>
      <c r="D81" s="75" t="s">
        <v>88</v>
      </c>
      <c r="E81" s="104" t="s">
        <v>614</v>
      </c>
      <c r="F81" s="48" t="s">
        <v>44</v>
      </c>
      <c r="G81" s="48" t="s">
        <v>40</v>
      </c>
      <c r="H81" s="94">
        <v>10.039999999999999</v>
      </c>
      <c r="I81" s="32">
        <v>1</v>
      </c>
      <c r="J81" s="38">
        <f t="shared" si="2"/>
        <v>1</v>
      </c>
      <c r="K81" s="39" t="str">
        <f t="shared" si="3"/>
        <v>OK</v>
      </c>
      <c r="L81" s="128"/>
      <c r="M81" s="128"/>
      <c r="N81" s="128"/>
      <c r="O81" s="128"/>
      <c r="P81" s="46"/>
      <c r="Q81" s="128"/>
      <c r="R81" s="128"/>
      <c r="S81" s="128"/>
      <c r="T81" s="128"/>
      <c r="U81" s="128"/>
      <c r="V81" s="128"/>
      <c r="W81" s="128"/>
      <c r="X81" s="128"/>
      <c r="Y81" s="46"/>
      <c r="Z81" s="46"/>
      <c r="AA81" s="46"/>
      <c r="AB81" s="46"/>
      <c r="AC81" s="46"/>
    </row>
    <row r="82" spans="1:29" ht="39.950000000000003" customHeight="1" x14ac:dyDescent="0.45">
      <c r="A82" s="146"/>
      <c r="B82" s="149"/>
      <c r="C82" s="65">
        <v>79</v>
      </c>
      <c r="D82" s="75" t="s">
        <v>89</v>
      </c>
      <c r="E82" s="104" t="s">
        <v>615</v>
      </c>
      <c r="F82" s="48" t="s">
        <v>44</v>
      </c>
      <c r="G82" s="48" t="s">
        <v>40</v>
      </c>
      <c r="H82" s="94">
        <v>10.67</v>
      </c>
      <c r="I82" s="32">
        <v>1</v>
      </c>
      <c r="J82" s="38">
        <f t="shared" si="2"/>
        <v>1</v>
      </c>
      <c r="K82" s="39" t="str">
        <f t="shared" si="3"/>
        <v>OK</v>
      </c>
      <c r="L82" s="128"/>
      <c r="M82" s="128"/>
      <c r="N82" s="128"/>
      <c r="O82" s="128"/>
      <c r="P82" s="46"/>
      <c r="Q82" s="128"/>
      <c r="R82" s="128"/>
      <c r="S82" s="128"/>
      <c r="T82" s="128"/>
      <c r="U82" s="128"/>
      <c r="V82" s="128"/>
      <c r="W82" s="128"/>
      <c r="X82" s="128"/>
      <c r="Y82" s="46"/>
      <c r="Z82" s="46"/>
      <c r="AA82" s="46"/>
      <c r="AB82" s="46"/>
      <c r="AC82" s="46"/>
    </row>
    <row r="83" spans="1:29" ht="39.950000000000003" customHeight="1" x14ac:dyDescent="0.45">
      <c r="A83" s="146"/>
      <c r="B83" s="149"/>
      <c r="C83" s="65">
        <v>80</v>
      </c>
      <c r="D83" s="74" t="s">
        <v>90</v>
      </c>
      <c r="E83" s="103" t="s">
        <v>616</v>
      </c>
      <c r="F83" s="48" t="s">
        <v>44</v>
      </c>
      <c r="G83" s="48" t="s">
        <v>40</v>
      </c>
      <c r="H83" s="94">
        <v>16</v>
      </c>
      <c r="I83" s="32">
        <v>1</v>
      </c>
      <c r="J83" s="38">
        <f t="shared" si="2"/>
        <v>1</v>
      </c>
      <c r="K83" s="39" t="str">
        <f t="shared" si="3"/>
        <v>OK</v>
      </c>
      <c r="L83" s="128"/>
      <c r="M83" s="128"/>
      <c r="N83" s="128"/>
      <c r="O83" s="128"/>
      <c r="P83" s="46"/>
      <c r="Q83" s="128"/>
      <c r="R83" s="128"/>
      <c r="S83" s="128"/>
      <c r="T83" s="128"/>
      <c r="U83" s="128"/>
      <c r="V83" s="128"/>
      <c r="W83" s="128"/>
      <c r="X83" s="128"/>
      <c r="Y83" s="46"/>
      <c r="Z83" s="46"/>
      <c r="AA83" s="46"/>
      <c r="AB83" s="46"/>
      <c r="AC83" s="46"/>
    </row>
    <row r="84" spans="1:29" ht="39.950000000000003" customHeight="1" x14ac:dyDescent="0.45">
      <c r="A84" s="146"/>
      <c r="B84" s="149"/>
      <c r="C84" s="65">
        <v>81</v>
      </c>
      <c r="D84" s="74" t="s">
        <v>468</v>
      </c>
      <c r="E84" s="103" t="s">
        <v>617</v>
      </c>
      <c r="F84" s="48" t="s">
        <v>44</v>
      </c>
      <c r="G84" s="48" t="s">
        <v>40</v>
      </c>
      <c r="H84" s="94">
        <v>20.43</v>
      </c>
      <c r="I84" s="32">
        <v>1</v>
      </c>
      <c r="J84" s="38">
        <f t="shared" si="2"/>
        <v>1</v>
      </c>
      <c r="K84" s="39" t="str">
        <f t="shared" si="3"/>
        <v>OK</v>
      </c>
      <c r="L84" s="128"/>
      <c r="M84" s="128"/>
      <c r="N84" s="128"/>
      <c r="O84" s="128"/>
      <c r="P84" s="46"/>
      <c r="Q84" s="128"/>
      <c r="R84" s="128"/>
      <c r="S84" s="128"/>
      <c r="T84" s="128"/>
      <c r="U84" s="128"/>
      <c r="V84" s="128"/>
      <c r="W84" s="128"/>
      <c r="X84" s="128"/>
      <c r="Y84" s="46"/>
      <c r="Z84" s="46"/>
      <c r="AA84" s="46"/>
      <c r="AB84" s="46"/>
      <c r="AC84" s="46"/>
    </row>
    <row r="85" spans="1:29" ht="39.950000000000003" customHeight="1" x14ac:dyDescent="0.45">
      <c r="A85" s="146"/>
      <c r="B85" s="149"/>
      <c r="C85" s="65">
        <v>82</v>
      </c>
      <c r="D85" s="74" t="s">
        <v>469</v>
      </c>
      <c r="E85" s="103" t="s">
        <v>618</v>
      </c>
      <c r="F85" s="48" t="s">
        <v>44</v>
      </c>
      <c r="G85" s="48" t="s">
        <v>40</v>
      </c>
      <c r="H85" s="94">
        <v>16.510000000000002</v>
      </c>
      <c r="I85" s="32"/>
      <c r="J85" s="38">
        <f t="shared" si="2"/>
        <v>0</v>
      </c>
      <c r="K85" s="39" t="str">
        <f t="shared" si="3"/>
        <v>OK</v>
      </c>
      <c r="L85" s="128"/>
      <c r="M85" s="128"/>
      <c r="N85" s="128"/>
      <c r="O85" s="128"/>
      <c r="P85" s="46"/>
      <c r="Q85" s="128"/>
      <c r="R85" s="128"/>
      <c r="S85" s="128"/>
      <c r="T85" s="128"/>
      <c r="U85" s="128"/>
      <c r="V85" s="128"/>
      <c r="W85" s="128"/>
      <c r="X85" s="128"/>
      <c r="Y85" s="46"/>
      <c r="Z85" s="46"/>
      <c r="AA85" s="46"/>
      <c r="AB85" s="46"/>
      <c r="AC85" s="46"/>
    </row>
    <row r="86" spans="1:29" ht="39.950000000000003" customHeight="1" x14ac:dyDescent="0.45">
      <c r="A86" s="146"/>
      <c r="B86" s="149"/>
      <c r="C86" s="65">
        <v>83</v>
      </c>
      <c r="D86" s="74" t="s">
        <v>91</v>
      </c>
      <c r="E86" s="103" t="s">
        <v>619</v>
      </c>
      <c r="F86" s="48" t="s">
        <v>92</v>
      </c>
      <c r="G86" s="48" t="s">
        <v>40</v>
      </c>
      <c r="H86" s="94">
        <v>35.130000000000003</v>
      </c>
      <c r="I86" s="32">
        <v>1</v>
      </c>
      <c r="J86" s="38">
        <f t="shared" si="2"/>
        <v>1</v>
      </c>
      <c r="K86" s="39" t="str">
        <f t="shared" si="3"/>
        <v>OK</v>
      </c>
      <c r="L86" s="128"/>
      <c r="M86" s="128"/>
      <c r="N86" s="128"/>
      <c r="O86" s="128"/>
      <c r="P86" s="46"/>
      <c r="Q86" s="128"/>
      <c r="R86" s="128"/>
      <c r="S86" s="128"/>
      <c r="T86" s="128"/>
      <c r="U86" s="128"/>
      <c r="V86" s="128"/>
      <c r="W86" s="128"/>
      <c r="X86" s="128"/>
      <c r="Y86" s="46"/>
      <c r="Z86" s="46"/>
      <c r="AA86" s="46"/>
      <c r="AB86" s="46"/>
      <c r="AC86" s="46"/>
    </row>
    <row r="87" spans="1:29" ht="39.950000000000003" customHeight="1" x14ac:dyDescent="0.45">
      <c r="A87" s="146"/>
      <c r="B87" s="149"/>
      <c r="C87" s="65">
        <v>84</v>
      </c>
      <c r="D87" s="74" t="s">
        <v>470</v>
      </c>
      <c r="E87" s="103" t="s">
        <v>620</v>
      </c>
      <c r="F87" s="48" t="s">
        <v>92</v>
      </c>
      <c r="G87" s="48" t="s">
        <v>40</v>
      </c>
      <c r="H87" s="94">
        <v>108.96</v>
      </c>
      <c r="I87" s="32">
        <v>1</v>
      </c>
      <c r="J87" s="38">
        <f t="shared" si="2"/>
        <v>1</v>
      </c>
      <c r="K87" s="39" t="str">
        <f t="shared" si="3"/>
        <v>OK</v>
      </c>
      <c r="L87" s="128"/>
      <c r="M87" s="128"/>
      <c r="N87" s="128"/>
      <c r="O87" s="128"/>
      <c r="P87" s="46"/>
      <c r="Q87" s="128"/>
      <c r="R87" s="128"/>
      <c r="S87" s="128"/>
      <c r="T87" s="128"/>
      <c r="U87" s="128"/>
      <c r="V87" s="128"/>
      <c r="W87" s="128"/>
      <c r="X87" s="128"/>
      <c r="Y87" s="46"/>
      <c r="Z87" s="46"/>
      <c r="AA87" s="46"/>
      <c r="AB87" s="46"/>
      <c r="AC87" s="46"/>
    </row>
    <row r="88" spans="1:29" ht="39.950000000000003" customHeight="1" x14ac:dyDescent="0.45">
      <c r="A88" s="146"/>
      <c r="B88" s="149"/>
      <c r="C88" s="65">
        <v>85</v>
      </c>
      <c r="D88" s="74" t="s">
        <v>93</v>
      </c>
      <c r="E88" s="103" t="s">
        <v>621</v>
      </c>
      <c r="F88" s="48" t="s">
        <v>92</v>
      </c>
      <c r="G88" s="48" t="s">
        <v>40</v>
      </c>
      <c r="H88" s="94">
        <v>35.32</v>
      </c>
      <c r="I88" s="32">
        <v>1</v>
      </c>
      <c r="J88" s="38">
        <f t="shared" si="2"/>
        <v>1</v>
      </c>
      <c r="K88" s="39" t="str">
        <f t="shared" si="3"/>
        <v>OK</v>
      </c>
      <c r="L88" s="128"/>
      <c r="M88" s="128"/>
      <c r="N88" s="128"/>
      <c r="O88" s="128"/>
      <c r="P88" s="46"/>
      <c r="Q88" s="128"/>
      <c r="R88" s="128"/>
      <c r="S88" s="128"/>
      <c r="T88" s="128"/>
      <c r="U88" s="128"/>
      <c r="V88" s="128"/>
      <c r="W88" s="128"/>
      <c r="X88" s="128"/>
      <c r="Y88" s="46"/>
      <c r="Z88" s="46"/>
      <c r="AA88" s="46"/>
      <c r="AB88" s="46"/>
      <c r="AC88" s="46"/>
    </row>
    <row r="89" spans="1:29" ht="39.950000000000003" customHeight="1" x14ac:dyDescent="0.45">
      <c r="A89" s="146"/>
      <c r="B89" s="149"/>
      <c r="C89" s="65">
        <v>86</v>
      </c>
      <c r="D89" s="74" t="s">
        <v>94</v>
      </c>
      <c r="E89" s="103" t="s">
        <v>622</v>
      </c>
      <c r="F89" s="48" t="s">
        <v>92</v>
      </c>
      <c r="G89" s="48" t="s">
        <v>40</v>
      </c>
      <c r="H89" s="94">
        <v>23.03</v>
      </c>
      <c r="I89" s="32">
        <v>1</v>
      </c>
      <c r="J89" s="38">
        <f t="shared" si="2"/>
        <v>1</v>
      </c>
      <c r="K89" s="39" t="str">
        <f t="shared" si="3"/>
        <v>OK</v>
      </c>
      <c r="L89" s="128"/>
      <c r="M89" s="128"/>
      <c r="N89" s="128"/>
      <c r="O89" s="128"/>
      <c r="P89" s="46"/>
      <c r="Q89" s="128"/>
      <c r="R89" s="128"/>
      <c r="S89" s="128"/>
      <c r="T89" s="128"/>
      <c r="U89" s="128"/>
      <c r="V89" s="128"/>
      <c r="W89" s="128"/>
      <c r="X89" s="128"/>
      <c r="Y89" s="46"/>
      <c r="Z89" s="46"/>
      <c r="AA89" s="46"/>
      <c r="AB89" s="46"/>
      <c r="AC89" s="46"/>
    </row>
    <row r="90" spans="1:29" ht="39.950000000000003" customHeight="1" x14ac:dyDescent="0.45">
      <c r="A90" s="146"/>
      <c r="B90" s="149"/>
      <c r="C90" s="65">
        <v>87</v>
      </c>
      <c r="D90" s="74" t="s">
        <v>95</v>
      </c>
      <c r="E90" s="103" t="s">
        <v>623</v>
      </c>
      <c r="F90" s="48" t="s">
        <v>92</v>
      </c>
      <c r="G90" s="48" t="s">
        <v>40</v>
      </c>
      <c r="H90" s="94">
        <v>26.46</v>
      </c>
      <c r="I90" s="32">
        <v>1</v>
      </c>
      <c r="J90" s="38">
        <f t="shared" si="2"/>
        <v>1</v>
      </c>
      <c r="K90" s="39" t="str">
        <f t="shared" si="3"/>
        <v>OK</v>
      </c>
      <c r="L90" s="128"/>
      <c r="M90" s="128"/>
      <c r="N90" s="128"/>
      <c r="O90" s="128"/>
      <c r="P90" s="46"/>
      <c r="Q90" s="128"/>
      <c r="R90" s="128"/>
      <c r="S90" s="128"/>
      <c r="T90" s="128"/>
      <c r="U90" s="128"/>
      <c r="V90" s="128"/>
      <c r="W90" s="128"/>
      <c r="X90" s="128"/>
      <c r="Y90" s="46"/>
      <c r="Z90" s="46"/>
      <c r="AA90" s="46"/>
      <c r="AB90" s="46"/>
      <c r="AC90" s="46"/>
    </row>
    <row r="91" spans="1:29" ht="39.950000000000003" customHeight="1" x14ac:dyDescent="0.45">
      <c r="A91" s="146"/>
      <c r="B91" s="149"/>
      <c r="C91" s="65">
        <v>88</v>
      </c>
      <c r="D91" s="74" t="s">
        <v>96</v>
      </c>
      <c r="E91" s="103" t="s">
        <v>624</v>
      </c>
      <c r="F91" s="48" t="s">
        <v>92</v>
      </c>
      <c r="G91" s="48" t="s">
        <v>40</v>
      </c>
      <c r="H91" s="94">
        <v>34.31</v>
      </c>
      <c r="I91" s="32">
        <v>1</v>
      </c>
      <c r="J91" s="38">
        <f t="shared" si="2"/>
        <v>1</v>
      </c>
      <c r="K91" s="39" t="str">
        <f t="shared" si="3"/>
        <v>OK</v>
      </c>
      <c r="L91" s="128"/>
      <c r="M91" s="128"/>
      <c r="N91" s="128"/>
      <c r="O91" s="128"/>
      <c r="P91" s="46"/>
      <c r="Q91" s="128"/>
      <c r="R91" s="128"/>
      <c r="S91" s="128"/>
      <c r="T91" s="128"/>
      <c r="U91" s="128"/>
      <c r="V91" s="128"/>
      <c r="W91" s="128"/>
      <c r="X91" s="128"/>
      <c r="Y91" s="46"/>
      <c r="Z91" s="46"/>
      <c r="AA91" s="46"/>
      <c r="AB91" s="46"/>
      <c r="AC91" s="46"/>
    </row>
    <row r="92" spans="1:29" ht="39.950000000000003" customHeight="1" x14ac:dyDescent="0.45">
      <c r="A92" s="147"/>
      <c r="B92" s="150"/>
      <c r="C92" s="65">
        <v>89</v>
      </c>
      <c r="D92" s="74" t="s">
        <v>97</v>
      </c>
      <c r="E92" s="103" t="s">
        <v>625</v>
      </c>
      <c r="F92" s="48" t="s">
        <v>92</v>
      </c>
      <c r="G92" s="48" t="s">
        <v>40</v>
      </c>
      <c r="H92" s="94">
        <v>50.27</v>
      </c>
      <c r="I92" s="32">
        <v>1</v>
      </c>
      <c r="J92" s="38">
        <f t="shared" si="2"/>
        <v>1</v>
      </c>
      <c r="K92" s="39" t="str">
        <f t="shared" si="3"/>
        <v>OK</v>
      </c>
      <c r="L92" s="128"/>
      <c r="M92" s="128"/>
      <c r="N92" s="128"/>
      <c r="O92" s="128"/>
      <c r="P92" s="46"/>
      <c r="Q92" s="128"/>
      <c r="R92" s="128"/>
      <c r="S92" s="128"/>
      <c r="T92" s="128"/>
      <c r="U92" s="128"/>
      <c r="V92" s="128"/>
      <c r="W92" s="128"/>
      <c r="X92" s="128"/>
      <c r="Y92" s="46"/>
      <c r="Z92" s="46"/>
      <c r="AA92" s="46"/>
      <c r="AB92" s="46"/>
      <c r="AC92" s="46"/>
    </row>
    <row r="93" spans="1:29" ht="39.950000000000003" customHeight="1" x14ac:dyDescent="0.45">
      <c r="A93" s="139">
        <v>2</v>
      </c>
      <c r="B93" s="151" t="s">
        <v>626</v>
      </c>
      <c r="C93" s="67">
        <v>90</v>
      </c>
      <c r="D93" s="78" t="s">
        <v>102</v>
      </c>
      <c r="E93" s="107" t="s">
        <v>627</v>
      </c>
      <c r="F93" s="51" t="s">
        <v>35</v>
      </c>
      <c r="G93" s="51" t="s">
        <v>40</v>
      </c>
      <c r="H93" s="95">
        <v>1.23</v>
      </c>
      <c r="I93" s="32">
        <v>5</v>
      </c>
      <c r="J93" s="38">
        <f t="shared" si="2"/>
        <v>5</v>
      </c>
      <c r="K93" s="39" t="str">
        <f t="shared" si="3"/>
        <v>OK</v>
      </c>
      <c r="L93" s="128"/>
      <c r="M93" s="128"/>
      <c r="N93" s="128"/>
      <c r="O93" s="128"/>
      <c r="P93" s="46"/>
      <c r="Q93" s="128"/>
      <c r="R93" s="128"/>
      <c r="S93" s="128"/>
      <c r="T93" s="128"/>
      <c r="U93" s="128"/>
      <c r="V93" s="128"/>
      <c r="W93" s="128"/>
      <c r="X93" s="128"/>
      <c r="Y93" s="46"/>
      <c r="Z93" s="46"/>
      <c r="AA93" s="46"/>
      <c r="AB93" s="46"/>
      <c r="AC93" s="46"/>
    </row>
    <row r="94" spans="1:29" ht="39.950000000000003" customHeight="1" x14ac:dyDescent="0.45">
      <c r="A94" s="140"/>
      <c r="B94" s="152"/>
      <c r="C94" s="67">
        <v>91</v>
      </c>
      <c r="D94" s="78" t="s">
        <v>103</v>
      </c>
      <c r="E94" s="107" t="s">
        <v>628</v>
      </c>
      <c r="F94" s="51" t="s">
        <v>35</v>
      </c>
      <c r="G94" s="51" t="s">
        <v>40</v>
      </c>
      <c r="H94" s="95">
        <v>1.61</v>
      </c>
      <c r="I94" s="32">
        <v>5</v>
      </c>
      <c r="J94" s="38">
        <f t="shared" si="2"/>
        <v>5</v>
      </c>
      <c r="K94" s="39" t="str">
        <f t="shared" si="3"/>
        <v>OK</v>
      </c>
      <c r="L94" s="128"/>
      <c r="M94" s="128"/>
      <c r="N94" s="128"/>
      <c r="O94" s="128"/>
      <c r="P94" s="46"/>
      <c r="Q94" s="128"/>
      <c r="R94" s="128"/>
      <c r="S94" s="128"/>
      <c r="T94" s="128"/>
      <c r="U94" s="128"/>
      <c r="V94" s="128"/>
      <c r="W94" s="128"/>
      <c r="X94" s="128"/>
      <c r="Y94" s="46"/>
      <c r="Z94" s="46"/>
      <c r="AA94" s="46"/>
      <c r="AB94" s="46"/>
      <c r="AC94" s="46"/>
    </row>
    <row r="95" spans="1:29" ht="39.950000000000003" customHeight="1" x14ac:dyDescent="0.45">
      <c r="A95" s="140"/>
      <c r="B95" s="152"/>
      <c r="C95" s="67">
        <v>92</v>
      </c>
      <c r="D95" s="78" t="s">
        <v>104</v>
      </c>
      <c r="E95" s="107" t="s">
        <v>629</v>
      </c>
      <c r="F95" s="51" t="s">
        <v>35</v>
      </c>
      <c r="G95" s="51" t="s">
        <v>40</v>
      </c>
      <c r="H95" s="95">
        <v>1.5</v>
      </c>
      <c r="I95" s="32">
        <v>5</v>
      </c>
      <c r="J95" s="38">
        <f t="shared" si="2"/>
        <v>5</v>
      </c>
      <c r="K95" s="39" t="str">
        <f t="shared" si="3"/>
        <v>OK</v>
      </c>
      <c r="L95" s="128"/>
      <c r="M95" s="128"/>
      <c r="N95" s="128"/>
      <c r="O95" s="128"/>
      <c r="P95" s="46"/>
      <c r="Q95" s="128"/>
      <c r="R95" s="128"/>
      <c r="S95" s="128"/>
      <c r="T95" s="128"/>
      <c r="U95" s="128"/>
      <c r="V95" s="128"/>
      <c r="W95" s="128"/>
      <c r="X95" s="128"/>
      <c r="Y95" s="46"/>
      <c r="Z95" s="46"/>
      <c r="AA95" s="46"/>
      <c r="AB95" s="46"/>
      <c r="AC95" s="46"/>
    </row>
    <row r="96" spans="1:29" ht="39.950000000000003" customHeight="1" x14ac:dyDescent="0.45">
      <c r="A96" s="140"/>
      <c r="B96" s="152"/>
      <c r="C96" s="67">
        <v>93</v>
      </c>
      <c r="D96" s="78" t="s">
        <v>105</v>
      </c>
      <c r="E96" s="107" t="s">
        <v>630</v>
      </c>
      <c r="F96" s="51" t="s">
        <v>35</v>
      </c>
      <c r="G96" s="51" t="s">
        <v>40</v>
      </c>
      <c r="H96" s="95">
        <v>1.43</v>
      </c>
      <c r="I96" s="32">
        <v>5</v>
      </c>
      <c r="J96" s="38">
        <f t="shared" si="2"/>
        <v>5</v>
      </c>
      <c r="K96" s="39" t="str">
        <f t="shared" si="3"/>
        <v>OK</v>
      </c>
      <c r="L96" s="128"/>
      <c r="M96" s="128"/>
      <c r="N96" s="128"/>
      <c r="O96" s="128"/>
      <c r="P96" s="46"/>
      <c r="Q96" s="128"/>
      <c r="R96" s="128"/>
      <c r="S96" s="128"/>
      <c r="T96" s="128"/>
      <c r="U96" s="128"/>
      <c r="V96" s="128"/>
      <c r="W96" s="128"/>
      <c r="X96" s="128"/>
      <c r="Y96" s="46"/>
      <c r="Z96" s="46"/>
      <c r="AA96" s="46"/>
      <c r="AB96" s="46"/>
      <c r="AC96" s="46"/>
    </row>
    <row r="97" spans="1:29" ht="39.950000000000003" customHeight="1" x14ac:dyDescent="0.45">
      <c r="A97" s="140"/>
      <c r="B97" s="152"/>
      <c r="C97" s="67">
        <v>94</v>
      </c>
      <c r="D97" s="78" t="s">
        <v>106</v>
      </c>
      <c r="E97" s="107" t="s">
        <v>631</v>
      </c>
      <c r="F97" s="51" t="s">
        <v>35</v>
      </c>
      <c r="G97" s="51" t="s">
        <v>40</v>
      </c>
      <c r="H97" s="95">
        <v>1.42</v>
      </c>
      <c r="I97" s="32">
        <v>5</v>
      </c>
      <c r="J97" s="38">
        <f t="shared" si="2"/>
        <v>5</v>
      </c>
      <c r="K97" s="39" t="str">
        <f t="shared" si="3"/>
        <v>OK</v>
      </c>
      <c r="L97" s="128"/>
      <c r="M97" s="128"/>
      <c r="N97" s="128"/>
      <c r="O97" s="128"/>
      <c r="P97" s="46"/>
      <c r="Q97" s="128"/>
      <c r="R97" s="128"/>
      <c r="S97" s="128"/>
      <c r="T97" s="128"/>
      <c r="U97" s="128"/>
      <c r="V97" s="128"/>
      <c r="W97" s="128"/>
      <c r="X97" s="128"/>
      <c r="Y97" s="46"/>
      <c r="Z97" s="46"/>
      <c r="AA97" s="46"/>
      <c r="AB97" s="46"/>
      <c r="AC97" s="46"/>
    </row>
    <row r="98" spans="1:29" ht="39.950000000000003" customHeight="1" x14ac:dyDescent="0.45">
      <c r="A98" s="140"/>
      <c r="B98" s="152"/>
      <c r="C98" s="67">
        <v>95</v>
      </c>
      <c r="D98" s="78" t="s">
        <v>107</v>
      </c>
      <c r="E98" s="107" t="s">
        <v>632</v>
      </c>
      <c r="F98" s="51" t="s">
        <v>35</v>
      </c>
      <c r="G98" s="51" t="s">
        <v>40</v>
      </c>
      <c r="H98" s="95">
        <v>1</v>
      </c>
      <c r="I98" s="32">
        <v>5</v>
      </c>
      <c r="J98" s="38">
        <f t="shared" si="2"/>
        <v>5</v>
      </c>
      <c r="K98" s="39" t="str">
        <f t="shared" si="3"/>
        <v>OK</v>
      </c>
      <c r="L98" s="128"/>
      <c r="M98" s="128"/>
      <c r="N98" s="128"/>
      <c r="O98" s="128"/>
      <c r="P98" s="46"/>
      <c r="Q98" s="128"/>
      <c r="R98" s="128"/>
      <c r="S98" s="128"/>
      <c r="T98" s="128"/>
      <c r="U98" s="128"/>
      <c r="V98" s="128"/>
      <c r="W98" s="128"/>
      <c r="X98" s="128"/>
      <c r="Y98" s="46"/>
      <c r="Z98" s="46"/>
      <c r="AA98" s="46"/>
      <c r="AB98" s="46"/>
      <c r="AC98" s="46"/>
    </row>
    <row r="99" spans="1:29" ht="39.950000000000003" customHeight="1" x14ac:dyDescent="0.45">
      <c r="A99" s="140"/>
      <c r="B99" s="152"/>
      <c r="C99" s="67">
        <v>96</v>
      </c>
      <c r="D99" s="78" t="s">
        <v>108</v>
      </c>
      <c r="E99" s="107" t="s">
        <v>633</v>
      </c>
      <c r="F99" s="51" t="s">
        <v>35</v>
      </c>
      <c r="G99" s="51" t="s">
        <v>40</v>
      </c>
      <c r="H99" s="95">
        <v>1</v>
      </c>
      <c r="I99" s="32">
        <v>5</v>
      </c>
      <c r="J99" s="38">
        <f t="shared" si="2"/>
        <v>5</v>
      </c>
      <c r="K99" s="39" t="str">
        <f t="shared" si="3"/>
        <v>OK</v>
      </c>
      <c r="L99" s="128"/>
      <c r="M99" s="128"/>
      <c r="N99" s="128"/>
      <c r="O99" s="128"/>
      <c r="P99" s="46"/>
      <c r="Q99" s="128"/>
      <c r="R99" s="128"/>
      <c r="S99" s="128"/>
      <c r="T99" s="128"/>
      <c r="U99" s="128"/>
      <c r="V99" s="128"/>
      <c r="W99" s="128"/>
      <c r="X99" s="128"/>
      <c r="Y99" s="46"/>
      <c r="Z99" s="46"/>
      <c r="AA99" s="46"/>
      <c r="AB99" s="46"/>
      <c r="AC99" s="46"/>
    </row>
    <row r="100" spans="1:29" ht="39.950000000000003" customHeight="1" x14ac:dyDescent="0.45">
      <c r="A100" s="140"/>
      <c r="B100" s="152"/>
      <c r="C100" s="67">
        <v>97</v>
      </c>
      <c r="D100" s="78" t="s">
        <v>109</v>
      </c>
      <c r="E100" s="107" t="s">
        <v>634</v>
      </c>
      <c r="F100" s="51" t="s">
        <v>35</v>
      </c>
      <c r="G100" s="51" t="s">
        <v>40</v>
      </c>
      <c r="H100" s="95">
        <v>1</v>
      </c>
      <c r="I100" s="32">
        <v>5</v>
      </c>
      <c r="J100" s="38">
        <f t="shared" si="2"/>
        <v>5</v>
      </c>
      <c r="K100" s="39" t="str">
        <f t="shared" si="3"/>
        <v>OK</v>
      </c>
      <c r="L100" s="128"/>
      <c r="M100" s="128"/>
      <c r="N100" s="128"/>
      <c r="O100" s="128"/>
      <c r="P100" s="46"/>
      <c r="Q100" s="128"/>
      <c r="R100" s="128"/>
      <c r="S100" s="128"/>
      <c r="T100" s="128"/>
      <c r="U100" s="128"/>
      <c r="V100" s="128"/>
      <c r="W100" s="128"/>
      <c r="X100" s="128"/>
      <c r="Y100" s="46"/>
      <c r="Z100" s="46"/>
      <c r="AA100" s="46"/>
      <c r="AB100" s="46"/>
      <c r="AC100" s="46"/>
    </row>
    <row r="101" spans="1:29" ht="39.950000000000003" customHeight="1" x14ac:dyDescent="0.45">
      <c r="A101" s="140"/>
      <c r="B101" s="152"/>
      <c r="C101" s="67">
        <v>98</v>
      </c>
      <c r="D101" s="78" t="s">
        <v>635</v>
      </c>
      <c r="E101" s="107" t="s">
        <v>636</v>
      </c>
      <c r="F101" s="51" t="s">
        <v>35</v>
      </c>
      <c r="G101" s="51" t="s">
        <v>40</v>
      </c>
      <c r="H101" s="95">
        <v>0.92</v>
      </c>
      <c r="I101" s="32"/>
      <c r="J101" s="38">
        <f t="shared" si="2"/>
        <v>0</v>
      </c>
      <c r="K101" s="39" t="str">
        <f t="shared" si="3"/>
        <v>OK</v>
      </c>
      <c r="L101" s="128"/>
      <c r="M101" s="128"/>
      <c r="N101" s="128"/>
      <c r="O101" s="128"/>
      <c r="P101" s="46"/>
      <c r="Q101" s="128"/>
      <c r="R101" s="128"/>
      <c r="S101" s="128"/>
      <c r="T101" s="128"/>
      <c r="U101" s="128"/>
      <c r="V101" s="128"/>
      <c r="W101" s="128"/>
      <c r="X101" s="128"/>
      <c r="Y101" s="46"/>
      <c r="Z101" s="46"/>
      <c r="AA101" s="46"/>
      <c r="AB101" s="46"/>
      <c r="AC101" s="46"/>
    </row>
    <row r="102" spans="1:29" ht="39.950000000000003" customHeight="1" x14ac:dyDescent="0.45">
      <c r="A102" s="140"/>
      <c r="B102" s="152"/>
      <c r="C102" s="67">
        <v>99</v>
      </c>
      <c r="D102" s="78" t="s">
        <v>110</v>
      </c>
      <c r="E102" s="107" t="s">
        <v>637</v>
      </c>
      <c r="F102" s="51" t="s">
        <v>35</v>
      </c>
      <c r="G102" s="51" t="s">
        <v>40</v>
      </c>
      <c r="H102" s="95">
        <v>1</v>
      </c>
      <c r="I102" s="32">
        <v>5</v>
      </c>
      <c r="J102" s="38">
        <f t="shared" si="2"/>
        <v>5</v>
      </c>
      <c r="K102" s="39" t="str">
        <f t="shared" si="3"/>
        <v>OK</v>
      </c>
      <c r="L102" s="128"/>
      <c r="M102" s="128"/>
      <c r="N102" s="128"/>
      <c r="O102" s="128"/>
      <c r="P102" s="46"/>
      <c r="Q102" s="128"/>
      <c r="R102" s="128"/>
      <c r="S102" s="128"/>
      <c r="T102" s="128"/>
      <c r="U102" s="128"/>
      <c r="V102" s="128"/>
      <c r="W102" s="128"/>
      <c r="X102" s="128"/>
      <c r="Y102" s="46"/>
      <c r="Z102" s="46"/>
      <c r="AA102" s="46"/>
      <c r="AB102" s="46"/>
      <c r="AC102" s="46"/>
    </row>
    <row r="103" spans="1:29" ht="39.950000000000003" customHeight="1" x14ac:dyDescent="0.45">
      <c r="A103" s="140"/>
      <c r="B103" s="152"/>
      <c r="C103" s="67">
        <v>100</v>
      </c>
      <c r="D103" s="78" t="s">
        <v>111</v>
      </c>
      <c r="E103" s="107" t="s">
        <v>638</v>
      </c>
      <c r="F103" s="51" t="s">
        <v>35</v>
      </c>
      <c r="G103" s="51" t="s">
        <v>40</v>
      </c>
      <c r="H103" s="95">
        <v>1.3</v>
      </c>
      <c r="I103" s="32">
        <v>5</v>
      </c>
      <c r="J103" s="38">
        <f t="shared" si="2"/>
        <v>5</v>
      </c>
      <c r="K103" s="39" t="str">
        <f t="shared" si="3"/>
        <v>OK</v>
      </c>
      <c r="L103" s="128"/>
      <c r="M103" s="128"/>
      <c r="N103" s="128"/>
      <c r="O103" s="128"/>
      <c r="P103" s="46"/>
      <c r="Q103" s="128"/>
      <c r="R103" s="128"/>
      <c r="S103" s="128"/>
      <c r="T103" s="128"/>
      <c r="U103" s="128"/>
      <c r="V103" s="128"/>
      <c r="W103" s="128"/>
      <c r="X103" s="128"/>
      <c r="Y103" s="46"/>
      <c r="Z103" s="46"/>
      <c r="AA103" s="46"/>
      <c r="AB103" s="46"/>
      <c r="AC103" s="46"/>
    </row>
    <row r="104" spans="1:29" ht="39.950000000000003" customHeight="1" x14ac:dyDescent="0.45">
      <c r="A104" s="140"/>
      <c r="B104" s="152"/>
      <c r="C104" s="67">
        <v>101</v>
      </c>
      <c r="D104" s="78" t="s">
        <v>639</v>
      </c>
      <c r="E104" s="107" t="s">
        <v>640</v>
      </c>
      <c r="F104" s="51" t="s">
        <v>35</v>
      </c>
      <c r="G104" s="51" t="s">
        <v>40</v>
      </c>
      <c r="H104" s="95">
        <v>0.8</v>
      </c>
      <c r="I104" s="32">
        <v>5</v>
      </c>
      <c r="J104" s="38">
        <f t="shared" si="2"/>
        <v>5</v>
      </c>
      <c r="K104" s="39" t="str">
        <f t="shared" si="3"/>
        <v>OK</v>
      </c>
      <c r="L104" s="128"/>
      <c r="M104" s="128"/>
      <c r="N104" s="128"/>
      <c r="O104" s="128"/>
      <c r="P104" s="46"/>
      <c r="Q104" s="128"/>
      <c r="R104" s="128"/>
      <c r="S104" s="128"/>
      <c r="T104" s="128"/>
      <c r="U104" s="128"/>
      <c r="V104" s="128"/>
      <c r="W104" s="128"/>
      <c r="X104" s="128"/>
      <c r="Y104" s="46"/>
      <c r="Z104" s="46"/>
      <c r="AA104" s="46"/>
      <c r="AB104" s="46"/>
      <c r="AC104" s="46"/>
    </row>
    <row r="105" spans="1:29" ht="39.950000000000003" customHeight="1" x14ac:dyDescent="0.45">
      <c r="A105" s="140"/>
      <c r="B105" s="152"/>
      <c r="C105" s="67">
        <v>102</v>
      </c>
      <c r="D105" s="78" t="s">
        <v>112</v>
      </c>
      <c r="E105" s="107" t="s">
        <v>630</v>
      </c>
      <c r="F105" s="51" t="s">
        <v>35</v>
      </c>
      <c r="G105" s="51" t="s">
        <v>40</v>
      </c>
      <c r="H105" s="95">
        <v>1</v>
      </c>
      <c r="I105" s="32">
        <v>5</v>
      </c>
      <c r="J105" s="38">
        <f t="shared" si="2"/>
        <v>5</v>
      </c>
      <c r="K105" s="39" t="str">
        <f t="shared" si="3"/>
        <v>OK</v>
      </c>
      <c r="L105" s="128"/>
      <c r="M105" s="128"/>
      <c r="N105" s="128"/>
      <c r="O105" s="128"/>
      <c r="P105" s="46"/>
      <c r="Q105" s="128"/>
      <c r="R105" s="128"/>
      <c r="S105" s="128"/>
      <c r="T105" s="128"/>
      <c r="U105" s="128"/>
      <c r="V105" s="128"/>
      <c r="W105" s="128"/>
      <c r="X105" s="128"/>
      <c r="Y105" s="46"/>
      <c r="Z105" s="46"/>
      <c r="AA105" s="46"/>
      <c r="AB105" s="46"/>
      <c r="AC105" s="46"/>
    </row>
    <row r="106" spans="1:29" ht="39.950000000000003" customHeight="1" x14ac:dyDescent="0.45">
      <c r="A106" s="140"/>
      <c r="B106" s="152"/>
      <c r="C106" s="67">
        <v>103</v>
      </c>
      <c r="D106" s="78" t="s">
        <v>113</v>
      </c>
      <c r="E106" s="107" t="s">
        <v>641</v>
      </c>
      <c r="F106" s="51" t="s">
        <v>35</v>
      </c>
      <c r="G106" s="51" t="s">
        <v>40</v>
      </c>
      <c r="H106" s="95">
        <v>3.76</v>
      </c>
      <c r="I106" s="32">
        <v>2</v>
      </c>
      <c r="J106" s="38">
        <f t="shared" si="2"/>
        <v>2</v>
      </c>
      <c r="K106" s="39" t="str">
        <f t="shared" si="3"/>
        <v>OK</v>
      </c>
      <c r="L106" s="128"/>
      <c r="M106" s="128"/>
      <c r="N106" s="128"/>
      <c r="O106" s="128"/>
      <c r="P106" s="46"/>
      <c r="Q106" s="128"/>
      <c r="R106" s="128"/>
      <c r="S106" s="128"/>
      <c r="T106" s="128"/>
      <c r="U106" s="128"/>
      <c r="V106" s="128"/>
      <c r="W106" s="128"/>
      <c r="X106" s="128"/>
      <c r="Y106" s="46"/>
      <c r="Z106" s="46"/>
      <c r="AA106" s="46"/>
      <c r="AB106" s="46"/>
      <c r="AC106" s="46"/>
    </row>
    <row r="107" spans="1:29" ht="39.950000000000003" customHeight="1" x14ac:dyDescent="0.45">
      <c r="A107" s="140"/>
      <c r="B107" s="152"/>
      <c r="C107" s="67">
        <v>104</v>
      </c>
      <c r="D107" s="78" t="s">
        <v>114</v>
      </c>
      <c r="E107" s="107" t="s">
        <v>642</v>
      </c>
      <c r="F107" s="51" t="s">
        <v>35</v>
      </c>
      <c r="G107" s="51" t="s">
        <v>40</v>
      </c>
      <c r="H107" s="95">
        <v>5.93</v>
      </c>
      <c r="I107" s="32">
        <v>2</v>
      </c>
      <c r="J107" s="38">
        <f t="shared" si="2"/>
        <v>2</v>
      </c>
      <c r="K107" s="39" t="str">
        <f t="shared" si="3"/>
        <v>OK</v>
      </c>
      <c r="L107" s="128"/>
      <c r="M107" s="128"/>
      <c r="N107" s="128"/>
      <c r="O107" s="128"/>
      <c r="P107" s="46"/>
      <c r="Q107" s="128"/>
      <c r="R107" s="128"/>
      <c r="S107" s="128"/>
      <c r="T107" s="128"/>
      <c r="U107" s="128"/>
      <c r="V107" s="128"/>
      <c r="W107" s="128"/>
      <c r="X107" s="128"/>
      <c r="Y107" s="46"/>
      <c r="Z107" s="46"/>
      <c r="AA107" s="46"/>
      <c r="AB107" s="46"/>
      <c r="AC107" s="46"/>
    </row>
    <row r="108" spans="1:29" ht="39.950000000000003" customHeight="1" x14ac:dyDescent="0.45">
      <c r="A108" s="140"/>
      <c r="B108" s="152"/>
      <c r="C108" s="67">
        <v>105</v>
      </c>
      <c r="D108" s="78" t="s">
        <v>643</v>
      </c>
      <c r="E108" s="107" t="s">
        <v>644</v>
      </c>
      <c r="F108" s="51" t="s">
        <v>115</v>
      </c>
      <c r="G108" s="51" t="s">
        <v>40</v>
      </c>
      <c r="H108" s="95">
        <v>25</v>
      </c>
      <c r="I108" s="32">
        <v>5</v>
      </c>
      <c r="J108" s="38">
        <f t="shared" si="2"/>
        <v>3</v>
      </c>
      <c r="K108" s="39" t="str">
        <f t="shared" si="3"/>
        <v>OK</v>
      </c>
      <c r="L108" s="128"/>
      <c r="M108" s="128">
        <v>2</v>
      </c>
      <c r="N108" s="128"/>
      <c r="O108" s="128"/>
      <c r="P108" s="46"/>
      <c r="Q108" s="128"/>
      <c r="R108" s="128"/>
      <c r="S108" s="128"/>
      <c r="T108" s="128"/>
      <c r="U108" s="128"/>
      <c r="V108" s="128"/>
      <c r="W108" s="128"/>
      <c r="X108" s="128"/>
      <c r="Y108" s="46"/>
      <c r="Z108" s="46"/>
      <c r="AA108" s="46"/>
      <c r="AB108" s="46"/>
      <c r="AC108" s="46"/>
    </row>
    <row r="109" spans="1:29" ht="39.950000000000003" customHeight="1" x14ac:dyDescent="0.45">
      <c r="A109" s="140"/>
      <c r="B109" s="152"/>
      <c r="C109" s="67">
        <v>106</v>
      </c>
      <c r="D109" s="78" t="s">
        <v>645</v>
      </c>
      <c r="E109" s="107" t="s">
        <v>646</v>
      </c>
      <c r="F109" s="51" t="s">
        <v>35</v>
      </c>
      <c r="G109" s="51" t="s">
        <v>40</v>
      </c>
      <c r="H109" s="95">
        <v>60</v>
      </c>
      <c r="I109" s="32">
        <v>1</v>
      </c>
      <c r="J109" s="38">
        <f t="shared" si="2"/>
        <v>1</v>
      </c>
      <c r="K109" s="39" t="str">
        <f t="shared" si="3"/>
        <v>OK</v>
      </c>
      <c r="L109" s="128"/>
      <c r="M109" s="128"/>
      <c r="N109" s="128"/>
      <c r="O109" s="128"/>
      <c r="P109" s="46"/>
      <c r="Q109" s="128"/>
      <c r="R109" s="128"/>
      <c r="S109" s="128"/>
      <c r="T109" s="128"/>
      <c r="U109" s="128"/>
      <c r="V109" s="128"/>
      <c r="W109" s="128"/>
      <c r="X109" s="128"/>
      <c r="Y109" s="46"/>
      <c r="Z109" s="46"/>
      <c r="AA109" s="46"/>
      <c r="AB109" s="46"/>
      <c r="AC109" s="46"/>
    </row>
    <row r="110" spans="1:29" ht="39.950000000000003" customHeight="1" x14ac:dyDescent="0.45">
      <c r="A110" s="140"/>
      <c r="B110" s="152"/>
      <c r="C110" s="67">
        <v>107</v>
      </c>
      <c r="D110" s="78" t="s">
        <v>647</v>
      </c>
      <c r="E110" s="107" t="s">
        <v>648</v>
      </c>
      <c r="F110" s="51" t="s">
        <v>35</v>
      </c>
      <c r="G110" s="51" t="s">
        <v>40</v>
      </c>
      <c r="H110" s="95">
        <v>7.17</v>
      </c>
      <c r="I110" s="32">
        <v>5</v>
      </c>
      <c r="J110" s="38">
        <f t="shared" si="2"/>
        <v>5</v>
      </c>
      <c r="K110" s="39" t="str">
        <f t="shared" si="3"/>
        <v>OK</v>
      </c>
      <c r="L110" s="128"/>
      <c r="M110" s="128"/>
      <c r="N110" s="128"/>
      <c r="O110" s="128"/>
      <c r="P110" s="46"/>
      <c r="Q110" s="128"/>
      <c r="R110" s="128"/>
      <c r="S110" s="128"/>
      <c r="T110" s="128"/>
      <c r="U110" s="128"/>
      <c r="V110" s="128"/>
      <c r="W110" s="128"/>
      <c r="X110" s="128"/>
      <c r="Y110" s="46"/>
      <c r="Z110" s="46"/>
      <c r="AA110" s="46"/>
      <c r="AB110" s="46"/>
      <c r="AC110" s="46"/>
    </row>
    <row r="111" spans="1:29" ht="39.950000000000003" customHeight="1" x14ac:dyDescent="0.45">
      <c r="A111" s="140"/>
      <c r="B111" s="152"/>
      <c r="C111" s="67">
        <v>108</v>
      </c>
      <c r="D111" s="78" t="s">
        <v>116</v>
      </c>
      <c r="E111" s="107" t="s">
        <v>649</v>
      </c>
      <c r="F111" s="51" t="s">
        <v>35</v>
      </c>
      <c r="G111" s="51" t="s">
        <v>40</v>
      </c>
      <c r="H111" s="95">
        <v>1.9</v>
      </c>
      <c r="I111" s="32">
        <v>5</v>
      </c>
      <c r="J111" s="38">
        <f t="shared" si="2"/>
        <v>2</v>
      </c>
      <c r="K111" s="39" t="str">
        <f t="shared" si="3"/>
        <v>OK</v>
      </c>
      <c r="L111" s="57"/>
      <c r="M111" s="128">
        <v>3</v>
      </c>
      <c r="N111" s="128"/>
      <c r="O111" s="128"/>
      <c r="P111" s="46"/>
      <c r="Q111" s="128"/>
      <c r="R111" s="128"/>
      <c r="S111" s="128"/>
      <c r="T111" s="128"/>
      <c r="U111" s="128"/>
      <c r="V111" s="128"/>
      <c r="W111" s="128"/>
      <c r="X111" s="128"/>
      <c r="Y111" s="46"/>
      <c r="Z111" s="46"/>
      <c r="AA111" s="46"/>
      <c r="AB111" s="46"/>
      <c r="AC111" s="46"/>
    </row>
    <row r="112" spans="1:29" ht="39.950000000000003" customHeight="1" x14ac:dyDescent="0.45">
      <c r="A112" s="140"/>
      <c r="B112" s="152"/>
      <c r="C112" s="67">
        <v>109</v>
      </c>
      <c r="D112" s="78" t="s">
        <v>117</v>
      </c>
      <c r="E112" s="107" t="s">
        <v>650</v>
      </c>
      <c r="F112" s="51" t="s">
        <v>35</v>
      </c>
      <c r="G112" s="51" t="s">
        <v>40</v>
      </c>
      <c r="H112" s="95">
        <v>3.7</v>
      </c>
      <c r="I112" s="32">
        <v>5</v>
      </c>
      <c r="J112" s="38">
        <f t="shared" si="2"/>
        <v>2</v>
      </c>
      <c r="K112" s="39" t="str">
        <f t="shared" si="3"/>
        <v>OK</v>
      </c>
      <c r="L112" s="57"/>
      <c r="M112" s="128">
        <v>3</v>
      </c>
      <c r="N112" s="128"/>
      <c r="O112" s="128"/>
      <c r="P112" s="46"/>
      <c r="Q112" s="128"/>
      <c r="R112" s="128"/>
      <c r="S112" s="128"/>
      <c r="T112" s="128"/>
      <c r="U112" s="128"/>
      <c r="V112" s="128"/>
      <c r="W112" s="128"/>
      <c r="X112" s="128"/>
      <c r="Y112" s="46"/>
      <c r="Z112" s="46"/>
      <c r="AA112" s="46"/>
      <c r="AB112" s="46"/>
      <c r="AC112" s="46"/>
    </row>
    <row r="113" spans="1:29" ht="39.950000000000003" customHeight="1" x14ac:dyDescent="0.45">
      <c r="A113" s="140"/>
      <c r="B113" s="152"/>
      <c r="C113" s="67">
        <v>110</v>
      </c>
      <c r="D113" s="78" t="s">
        <v>118</v>
      </c>
      <c r="E113" s="107" t="s">
        <v>651</v>
      </c>
      <c r="F113" s="51" t="s">
        <v>35</v>
      </c>
      <c r="G113" s="51" t="s">
        <v>40</v>
      </c>
      <c r="H113" s="95">
        <v>6.25</v>
      </c>
      <c r="I113" s="32">
        <v>5</v>
      </c>
      <c r="J113" s="38">
        <f t="shared" si="2"/>
        <v>2</v>
      </c>
      <c r="K113" s="39" t="str">
        <f t="shared" si="3"/>
        <v>OK</v>
      </c>
      <c r="L113" s="57"/>
      <c r="M113" s="128">
        <v>3</v>
      </c>
      <c r="N113" s="128"/>
      <c r="O113" s="128"/>
      <c r="P113" s="46"/>
      <c r="Q113" s="128"/>
      <c r="R113" s="128"/>
      <c r="S113" s="128"/>
      <c r="T113" s="128"/>
      <c r="U113" s="128"/>
      <c r="V113" s="128"/>
      <c r="W113" s="128"/>
      <c r="X113" s="128"/>
      <c r="Y113" s="46"/>
      <c r="Z113" s="46"/>
      <c r="AA113" s="46"/>
      <c r="AB113" s="46"/>
      <c r="AC113" s="46"/>
    </row>
    <row r="114" spans="1:29" ht="39.950000000000003" customHeight="1" x14ac:dyDescent="0.45">
      <c r="A114" s="140"/>
      <c r="B114" s="152"/>
      <c r="C114" s="67">
        <v>111</v>
      </c>
      <c r="D114" s="78" t="s">
        <v>119</v>
      </c>
      <c r="E114" s="108" t="s">
        <v>652</v>
      </c>
      <c r="F114" s="51" t="s">
        <v>35</v>
      </c>
      <c r="G114" s="51" t="s">
        <v>40</v>
      </c>
      <c r="H114" s="95">
        <v>2.73</v>
      </c>
      <c r="I114" s="32">
        <v>5</v>
      </c>
      <c r="J114" s="38">
        <f t="shared" si="2"/>
        <v>3</v>
      </c>
      <c r="K114" s="39" t="str">
        <f t="shared" si="3"/>
        <v>OK</v>
      </c>
      <c r="L114" s="57"/>
      <c r="M114" s="128">
        <v>2</v>
      </c>
      <c r="N114" s="128"/>
      <c r="O114" s="128"/>
      <c r="P114" s="46"/>
      <c r="Q114" s="128"/>
      <c r="R114" s="128"/>
      <c r="S114" s="128"/>
      <c r="T114" s="128"/>
      <c r="U114" s="128"/>
      <c r="V114" s="128"/>
      <c r="W114" s="128"/>
      <c r="X114" s="128"/>
      <c r="Y114" s="46"/>
      <c r="Z114" s="46"/>
      <c r="AA114" s="46"/>
      <c r="AB114" s="46"/>
      <c r="AC114" s="46"/>
    </row>
    <row r="115" spans="1:29" ht="39.950000000000003" customHeight="1" x14ac:dyDescent="0.45">
      <c r="A115" s="140"/>
      <c r="B115" s="152"/>
      <c r="C115" s="67">
        <v>112</v>
      </c>
      <c r="D115" s="78" t="s">
        <v>120</v>
      </c>
      <c r="E115" s="107" t="s">
        <v>653</v>
      </c>
      <c r="F115" s="51" t="s">
        <v>35</v>
      </c>
      <c r="G115" s="51" t="s">
        <v>40</v>
      </c>
      <c r="H115" s="95">
        <v>2.96</v>
      </c>
      <c r="I115" s="32">
        <v>5</v>
      </c>
      <c r="J115" s="38">
        <f t="shared" si="2"/>
        <v>3</v>
      </c>
      <c r="K115" s="39" t="str">
        <f t="shared" si="3"/>
        <v>OK</v>
      </c>
      <c r="L115" s="57"/>
      <c r="M115" s="128">
        <v>2</v>
      </c>
      <c r="N115" s="128"/>
      <c r="O115" s="128"/>
      <c r="P115" s="46"/>
      <c r="Q115" s="128"/>
      <c r="R115" s="128"/>
      <c r="S115" s="128"/>
      <c r="T115" s="128"/>
      <c r="U115" s="128"/>
      <c r="V115" s="128"/>
      <c r="W115" s="128"/>
      <c r="X115" s="128"/>
      <c r="Y115" s="46"/>
      <c r="Z115" s="46"/>
      <c r="AA115" s="46"/>
      <c r="AB115" s="46"/>
      <c r="AC115" s="46"/>
    </row>
    <row r="116" spans="1:29" ht="39.950000000000003" customHeight="1" x14ac:dyDescent="0.45">
      <c r="A116" s="140"/>
      <c r="B116" s="152"/>
      <c r="C116" s="67">
        <v>113</v>
      </c>
      <c r="D116" s="78" t="s">
        <v>121</v>
      </c>
      <c r="E116" s="107" t="s">
        <v>654</v>
      </c>
      <c r="F116" s="51" t="s">
        <v>35</v>
      </c>
      <c r="G116" s="51" t="s">
        <v>40</v>
      </c>
      <c r="H116" s="95">
        <v>7.3</v>
      </c>
      <c r="I116" s="32">
        <v>5</v>
      </c>
      <c r="J116" s="38">
        <f t="shared" si="2"/>
        <v>3</v>
      </c>
      <c r="K116" s="39" t="str">
        <f t="shared" si="3"/>
        <v>OK</v>
      </c>
      <c r="L116" s="57"/>
      <c r="M116" s="128">
        <v>2</v>
      </c>
      <c r="N116" s="128"/>
      <c r="O116" s="128"/>
      <c r="P116" s="46"/>
      <c r="Q116" s="128"/>
      <c r="R116" s="128"/>
      <c r="S116" s="128"/>
      <c r="T116" s="128"/>
      <c r="U116" s="128"/>
      <c r="V116" s="128"/>
      <c r="W116" s="128"/>
      <c r="X116" s="128"/>
      <c r="Y116" s="46"/>
      <c r="Z116" s="46"/>
      <c r="AA116" s="46"/>
      <c r="AB116" s="46"/>
      <c r="AC116" s="46"/>
    </row>
    <row r="117" spans="1:29" ht="39.950000000000003" customHeight="1" x14ac:dyDescent="0.45">
      <c r="A117" s="140"/>
      <c r="B117" s="152"/>
      <c r="C117" s="67">
        <v>114</v>
      </c>
      <c r="D117" s="78" t="s">
        <v>122</v>
      </c>
      <c r="E117" s="107" t="s">
        <v>655</v>
      </c>
      <c r="F117" s="51" t="s">
        <v>35</v>
      </c>
      <c r="G117" s="51" t="s">
        <v>40</v>
      </c>
      <c r="H117" s="95">
        <v>9</v>
      </c>
      <c r="I117" s="32">
        <v>5</v>
      </c>
      <c r="J117" s="38">
        <f t="shared" si="2"/>
        <v>5</v>
      </c>
      <c r="K117" s="39" t="str">
        <f t="shared" si="3"/>
        <v>OK</v>
      </c>
      <c r="L117" s="128"/>
      <c r="M117" s="128"/>
      <c r="N117" s="128"/>
      <c r="O117" s="128"/>
      <c r="P117" s="46"/>
      <c r="Q117" s="128"/>
      <c r="R117" s="128"/>
      <c r="S117" s="128"/>
      <c r="T117" s="128"/>
      <c r="U117" s="128"/>
      <c r="V117" s="128"/>
      <c r="W117" s="128"/>
      <c r="X117" s="128"/>
      <c r="Y117" s="46"/>
      <c r="Z117" s="46"/>
      <c r="AA117" s="46"/>
      <c r="AB117" s="46"/>
      <c r="AC117" s="46"/>
    </row>
    <row r="118" spans="1:29" ht="39.950000000000003" customHeight="1" x14ac:dyDescent="0.45">
      <c r="A118" s="140"/>
      <c r="B118" s="152"/>
      <c r="C118" s="67">
        <v>115</v>
      </c>
      <c r="D118" s="78" t="s">
        <v>471</v>
      </c>
      <c r="E118" s="107" t="s">
        <v>656</v>
      </c>
      <c r="F118" s="51" t="s">
        <v>35</v>
      </c>
      <c r="G118" s="51" t="s">
        <v>40</v>
      </c>
      <c r="H118" s="95">
        <v>3.14</v>
      </c>
      <c r="I118" s="32">
        <v>5</v>
      </c>
      <c r="J118" s="38">
        <f t="shared" si="2"/>
        <v>5</v>
      </c>
      <c r="K118" s="39" t="str">
        <f t="shared" si="3"/>
        <v>OK</v>
      </c>
      <c r="L118" s="128"/>
      <c r="M118" s="128"/>
      <c r="N118" s="128"/>
      <c r="O118" s="128"/>
      <c r="P118" s="46"/>
      <c r="Q118" s="128"/>
      <c r="R118" s="128"/>
      <c r="S118" s="128"/>
      <c r="T118" s="128"/>
      <c r="U118" s="128"/>
      <c r="V118" s="128"/>
      <c r="W118" s="128"/>
      <c r="X118" s="128"/>
      <c r="Y118" s="46"/>
      <c r="Z118" s="46"/>
      <c r="AA118" s="46"/>
      <c r="AB118" s="46"/>
      <c r="AC118" s="46"/>
    </row>
    <row r="119" spans="1:29" ht="39.950000000000003" customHeight="1" x14ac:dyDescent="0.45">
      <c r="A119" s="140"/>
      <c r="B119" s="152"/>
      <c r="C119" s="67">
        <v>116</v>
      </c>
      <c r="D119" s="78" t="s">
        <v>123</v>
      </c>
      <c r="E119" s="107" t="s">
        <v>657</v>
      </c>
      <c r="F119" s="51" t="s">
        <v>124</v>
      </c>
      <c r="G119" s="51" t="s">
        <v>40</v>
      </c>
      <c r="H119" s="95">
        <v>9</v>
      </c>
      <c r="I119" s="32">
        <v>2</v>
      </c>
      <c r="J119" s="38">
        <f t="shared" si="2"/>
        <v>2</v>
      </c>
      <c r="K119" s="39" t="str">
        <f t="shared" si="3"/>
        <v>OK</v>
      </c>
      <c r="L119" s="128"/>
      <c r="M119" s="128"/>
      <c r="N119" s="128"/>
      <c r="O119" s="128"/>
      <c r="P119" s="46"/>
      <c r="Q119" s="128"/>
      <c r="R119" s="128"/>
      <c r="S119" s="128"/>
      <c r="T119" s="128"/>
      <c r="U119" s="128"/>
      <c r="V119" s="128"/>
      <c r="W119" s="128"/>
      <c r="X119" s="128"/>
      <c r="Y119" s="46"/>
      <c r="Z119" s="46"/>
      <c r="AA119" s="46"/>
      <c r="AB119" s="46"/>
      <c r="AC119" s="46"/>
    </row>
    <row r="120" spans="1:29" ht="39.950000000000003" customHeight="1" x14ac:dyDescent="0.45">
      <c r="A120" s="140"/>
      <c r="B120" s="152"/>
      <c r="C120" s="67">
        <v>117</v>
      </c>
      <c r="D120" s="78" t="s">
        <v>125</v>
      </c>
      <c r="E120" s="107" t="s">
        <v>658</v>
      </c>
      <c r="F120" s="51" t="s">
        <v>35</v>
      </c>
      <c r="G120" s="51" t="s">
        <v>40</v>
      </c>
      <c r="H120" s="95">
        <v>9</v>
      </c>
      <c r="I120" s="32">
        <v>1</v>
      </c>
      <c r="J120" s="38">
        <f t="shared" si="2"/>
        <v>1</v>
      </c>
      <c r="K120" s="39" t="str">
        <f t="shared" si="3"/>
        <v>OK</v>
      </c>
      <c r="L120" s="128"/>
      <c r="M120" s="128"/>
      <c r="N120" s="128"/>
      <c r="O120" s="128"/>
      <c r="P120" s="46"/>
      <c r="Q120" s="128"/>
      <c r="R120" s="128"/>
      <c r="S120" s="128"/>
      <c r="T120" s="128"/>
      <c r="U120" s="128"/>
      <c r="V120" s="128"/>
      <c r="W120" s="128"/>
      <c r="X120" s="128"/>
      <c r="Y120" s="46"/>
      <c r="Z120" s="46"/>
      <c r="AA120" s="46"/>
      <c r="AB120" s="46"/>
      <c r="AC120" s="46"/>
    </row>
    <row r="121" spans="1:29" ht="39.950000000000003" customHeight="1" x14ac:dyDescent="0.45">
      <c r="A121" s="140"/>
      <c r="B121" s="152"/>
      <c r="C121" s="67">
        <v>118</v>
      </c>
      <c r="D121" s="78" t="s">
        <v>126</v>
      </c>
      <c r="E121" s="107" t="s">
        <v>659</v>
      </c>
      <c r="F121" s="51" t="s">
        <v>35</v>
      </c>
      <c r="G121" s="51" t="s">
        <v>40</v>
      </c>
      <c r="H121" s="95">
        <v>55</v>
      </c>
      <c r="I121" s="32">
        <v>1</v>
      </c>
      <c r="J121" s="38">
        <f t="shared" si="2"/>
        <v>1</v>
      </c>
      <c r="K121" s="39" t="str">
        <f t="shared" si="3"/>
        <v>OK</v>
      </c>
      <c r="L121" s="128"/>
      <c r="M121" s="128"/>
      <c r="N121" s="128"/>
      <c r="O121" s="128"/>
      <c r="P121" s="46"/>
      <c r="Q121" s="128"/>
      <c r="R121" s="128"/>
      <c r="S121" s="128"/>
      <c r="T121" s="128"/>
      <c r="U121" s="128"/>
      <c r="V121" s="128"/>
      <c r="W121" s="128"/>
      <c r="X121" s="128"/>
      <c r="Y121" s="46"/>
      <c r="Z121" s="46"/>
      <c r="AA121" s="46"/>
      <c r="AB121" s="46"/>
      <c r="AC121" s="46"/>
    </row>
    <row r="122" spans="1:29" ht="39.950000000000003" customHeight="1" x14ac:dyDescent="0.45">
      <c r="A122" s="140"/>
      <c r="B122" s="152"/>
      <c r="C122" s="67">
        <v>119</v>
      </c>
      <c r="D122" s="78" t="s">
        <v>127</v>
      </c>
      <c r="E122" s="107" t="s">
        <v>658</v>
      </c>
      <c r="F122" s="51" t="s">
        <v>35</v>
      </c>
      <c r="G122" s="51" t="s">
        <v>40</v>
      </c>
      <c r="H122" s="95">
        <v>12.57</v>
      </c>
      <c r="I122" s="32"/>
      <c r="J122" s="38">
        <f t="shared" si="2"/>
        <v>0</v>
      </c>
      <c r="K122" s="39" t="str">
        <f t="shared" si="3"/>
        <v>OK</v>
      </c>
      <c r="L122" s="128"/>
      <c r="M122" s="128"/>
      <c r="N122" s="128"/>
      <c r="O122" s="128"/>
      <c r="P122" s="46"/>
      <c r="Q122" s="128"/>
      <c r="R122" s="128"/>
      <c r="S122" s="128"/>
      <c r="T122" s="128"/>
      <c r="U122" s="128"/>
      <c r="V122" s="128"/>
      <c r="W122" s="128"/>
      <c r="X122" s="128"/>
      <c r="Y122" s="46"/>
      <c r="Z122" s="46"/>
      <c r="AA122" s="46"/>
      <c r="AB122" s="46"/>
      <c r="AC122" s="46"/>
    </row>
    <row r="123" spans="1:29" ht="39.950000000000003" customHeight="1" x14ac:dyDescent="0.45">
      <c r="A123" s="140"/>
      <c r="B123" s="152"/>
      <c r="C123" s="67">
        <v>120</v>
      </c>
      <c r="D123" s="78" t="s">
        <v>427</v>
      </c>
      <c r="E123" s="107" t="s">
        <v>660</v>
      </c>
      <c r="F123" s="51" t="s">
        <v>428</v>
      </c>
      <c r="G123" s="51" t="s">
        <v>40</v>
      </c>
      <c r="H123" s="95">
        <v>4.34</v>
      </c>
      <c r="I123" s="32">
        <v>10</v>
      </c>
      <c r="J123" s="38">
        <f t="shared" si="2"/>
        <v>0</v>
      </c>
      <c r="K123" s="39" t="str">
        <f t="shared" si="3"/>
        <v>OK</v>
      </c>
      <c r="L123" s="128"/>
      <c r="M123" s="128">
        <v>10</v>
      </c>
      <c r="N123" s="128"/>
      <c r="O123" s="128"/>
      <c r="P123" s="46"/>
      <c r="Q123" s="128"/>
      <c r="R123" s="128"/>
      <c r="S123" s="128"/>
      <c r="T123" s="128"/>
      <c r="U123" s="128"/>
      <c r="V123" s="128"/>
      <c r="W123" s="128"/>
      <c r="X123" s="128"/>
      <c r="Y123" s="46"/>
      <c r="Z123" s="46"/>
      <c r="AA123" s="46"/>
      <c r="AB123" s="46"/>
      <c r="AC123" s="46"/>
    </row>
    <row r="124" spans="1:29" ht="39.950000000000003" customHeight="1" x14ac:dyDescent="0.45">
      <c r="A124" s="140"/>
      <c r="B124" s="152"/>
      <c r="C124" s="67">
        <v>121</v>
      </c>
      <c r="D124" s="78" t="s">
        <v>128</v>
      </c>
      <c r="E124" s="107" t="s">
        <v>661</v>
      </c>
      <c r="F124" s="51" t="s">
        <v>115</v>
      </c>
      <c r="G124" s="51" t="s">
        <v>40</v>
      </c>
      <c r="H124" s="95">
        <v>50</v>
      </c>
      <c r="I124" s="32">
        <v>6</v>
      </c>
      <c r="J124" s="38">
        <f t="shared" si="2"/>
        <v>6</v>
      </c>
      <c r="K124" s="39" t="str">
        <f t="shared" si="3"/>
        <v>OK</v>
      </c>
      <c r="L124" s="128"/>
      <c r="M124" s="128"/>
      <c r="N124" s="128"/>
      <c r="O124" s="128"/>
      <c r="P124" s="46"/>
      <c r="Q124" s="128"/>
      <c r="R124" s="128"/>
      <c r="S124" s="128"/>
      <c r="T124" s="128"/>
      <c r="U124" s="128"/>
      <c r="V124" s="128"/>
      <c r="W124" s="128"/>
      <c r="X124" s="128"/>
      <c r="Y124" s="46"/>
      <c r="Z124" s="46"/>
      <c r="AA124" s="46"/>
      <c r="AB124" s="46"/>
      <c r="AC124" s="46"/>
    </row>
    <row r="125" spans="1:29" ht="39.950000000000003" customHeight="1" x14ac:dyDescent="0.45">
      <c r="A125" s="140"/>
      <c r="B125" s="152"/>
      <c r="C125" s="67">
        <v>122</v>
      </c>
      <c r="D125" s="78" t="s">
        <v>662</v>
      </c>
      <c r="E125" s="107" t="s">
        <v>663</v>
      </c>
      <c r="F125" s="51" t="s">
        <v>129</v>
      </c>
      <c r="G125" s="51" t="s">
        <v>40</v>
      </c>
      <c r="H125" s="95">
        <v>150</v>
      </c>
      <c r="I125" s="32">
        <v>1</v>
      </c>
      <c r="J125" s="38">
        <f t="shared" si="2"/>
        <v>0</v>
      </c>
      <c r="K125" s="39" t="str">
        <f t="shared" si="3"/>
        <v>OK</v>
      </c>
      <c r="L125" s="128"/>
      <c r="M125" s="128"/>
      <c r="N125" s="128"/>
      <c r="O125" s="128"/>
      <c r="P125" s="46"/>
      <c r="Q125" s="128"/>
      <c r="R125" s="128"/>
      <c r="S125" s="128"/>
      <c r="T125" s="128">
        <v>1</v>
      </c>
      <c r="U125" s="128"/>
      <c r="V125" s="128"/>
      <c r="W125" s="128"/>
      <c r="X125" s="128"/>
      <c r="Y125" s="46"/>
      <c r="Z125" s="46"/>
      <c r="AA125" s="46"/>
      <c r="AB125" s="46"/>
      <c r="AC125" s="46"/>
    </row>
    <row r="126" spans="1:29" ht="39.950000000000003" customHeight="1" x14ac:dyDescent="0.45">
      <c r="A126" s="140"/>
      <c r="B126" s="152"/>
      <c r="C126" s="67">
        <v>123</v>
      </c>
      <c r="D126" s="78" t="s">
        <v>664</v>
      </c>
      <c r="E126" s="107" t="s">
        <v>665</v>
      </c>
      <c r="F126" s="51" t="s">
        <v>129</v>
      </c>
      <c r="G126" s="51" t="s">
        <v>40</v>
      </c>
      <c r="H126" s="95">
        <v>50</v>
      </c>
      <c r="I126" s="32">
        <v>10</v>
      </c>
      <c r="J126" s="38">
        <f t="shared" si="2"/>
        <v>10</v>
      </c>
      <c r="K126" s="39" t="str">
        <f t="shared" si="3"/>
        <v>OK</v>
      </c>
      <c r="L126" s="128"/>
      <c r="M126" s="128"/>
      <c r="N126" s="128"/>
      <c r="O126" s="128"/>
      <c r="P126" s="46"/>
      <c r="Q126" s="128"/>
      <c r="R126" s="128"/>
      <c r="S126" s="128"/>
      <c r="T126" s="128"/>
      <c r="U126" s="128"/>
      <c r="V126" s="128"/>
      <c r="W126" s="128"/>
      <c r="X126" s="128"/>
      <c r="Y126" s="46"/>
      <c r="Z126" s="46"/>
      <c r="AA126" s="46"/>
      <c r="AB126" s="46"/>
      <c r="AC126" s="46"/>
    </row>
    <row r="127" spans="1:29" ht="39.950000000000003" customHeight="1" x14ac:dyDescent="0.45">
      <c r="A127" s="140"/>
      <c r="B127" s="152"/>
      <c r="C127" s="67">
        <v>124</v>
      </c>
      <c r="D127" s="78" t="s">
        <v>666</v>
      </c>
      <c r="E127" s="107" t="s">
        <v>667</v>
      </c>
      <c r="F127" s="51" t="s">
        <v>129</v>
      </c>
      <c r="G127" s="51" t="s">
        <v>40</v>
      </c>
      <c r="H127" s="95">
        <v>150</v>
      </c>
      <c r="I127" s="32">
        <v>5</v>
      </c>
      <c r="J127" s="38">
        <f t="shared" si="2"/>
        <v>0</v>
      </c>
      <c r="K127" s="39" t="str">
        <f t="shared" si="3"/>
        <v>OK</v>
      </c>
      <c r="L127" s="128"/>
      <c r="M127" s="128">
        <v>3</v>
      </c>
      <c r="N127" s="128"/>
      <c r="O127" s="128"/>
      <c r="P127" s="46"/>
      <c r="Q127" s="128"/>
      <c r="R127" s="128"/>
      <c r="S127" s="128"/>
      <c r="T127" s="128">
        <v>2</v>
      </c>
      <c r="U127" s="128"/>
      <c r="V127" s="128"/>
      <c r="W127" s="128"/>
      <c r="X127" s="128"/>
      <c r="Y127" s="46"/>
      <c r="Z127" s="46"/>
      <c r="AA127" s="46"/>
      <c r="AB127" s="46"/>
      <c r="AC127" s="46"/>
    </row>
    <row r="128" spans="1:29" ht="39.950000000000003" customHeight="1" x14ac:dyDescent="0.45">
      <c r="A128" s="140"/>
      <c r="B128" s="152"/>
      <c r="C128" s="67">
        <v>125</v>
      </c>
      <c r="D128" s="78" t="s">
        <v>130</v>
      </c>
      <c r="E128" s="107" t="s">
        <v>668</v>
      </c>
      <c r="F128" s="51" t="s">
        <v>131</v>
      </c>
      <c r="G128" s="51" t="s">
        <v>40</v>
      </c>
      <c r="H128" s="95">
        <v>36.68</v>
      </c>
      <c r="I128" s="32">
        <v>5</v>
      </c>
      <c r="J128" s="38">
        <f t="shared" si="2"/>
        <v>5</v>
      </c>
      <c r="K128" s="39" t="str">
        <f t="shared" si="3"/>
        <v>OK</v>
      </c>
      <c r="L128" s="128"/>
      <c r="M128" s="128"/>
      <c r="N128" s="128"/>
      <c r="O128" s="128"/>
      <c r="P128" s="46"/>
      <c r="Q128" s="128"/>
      <c r="R128" s="128"/>
      <c r="S128" s="128"/>
      <c r="T128" s="128"/>
      <c r="U128" s="128"/>
      <c r="V128" s="128"/>
      <c r="W128" s="128"/>
      <c r="X128" s="128"/>
      <c r="Y128" s="46"/>
      <c r="Z128" s="46"/>
      <c r="AA128" s="46"/>
      <c r="AB128" s="46"/>
      <c r="AC128" s="46"/>
    </row>
    <row r="129" spans="1:29" ht="39.950000000000003" customHeight="1" x14ac:dyDescent="0.45">
      <c r="A129" s="140"/>
      <c r="B129" s="152"/>
      <c r="C129" s="67">
        <v>126</v>
      </c>
      <c r="D129" s="78" t="s">
        <v>669</v>
      </c>
      <c r="E129" s="107" t="s">
        <v>646</v>
      </c>
      <c r="F129" s="51" t="s">
        <v>129</v>
      </c>
      <c r="G129" s="51" t="s">
        <v>40</v>
      </c>
      <c r="H129" s="95">
        <v>152</v>
      </c>
      <c r="I129" s="32">
        <v>2</v>
      </c>
      <c r="J129" s="38">
        <f t="shared" si="2"/>
        <v>2</v>
      </c>
      <c r="K129" s="39" t="str">
        <f t="shared" si="3"/>
        <v>OK</v>
      </c>
      <c r="L129" s="128"/>
      <c r="M129" s="128"/>
      <c r="N129" s="128"/>
      <c r="O129" s="128"/>
      <c r="P129" s="46"/>
      <c r="Q129" s="128"/>
      <c r="R129" s="128"/>
      <c r="S129" s="128"/>
      <c r="T129" s="128"/>
      <c r="U129" s="128"/>
      <c r="V129" s="128"/>
      <c r="W129" s="128"/>
      <c r="X129" s="128"/>
      <c r="Y129" s="46"/>
      <c r="Z129" s="46"/>
      <c r="AA129" s="46"/>
      <c r="AB129" s="46"/>
      <c r="AC129" s="46"/>
    </row>
    <row r="130" spans="1:29" ht="39.950000000000003" customHeight="1" x14ac:dyDescent="0.45">
      <c r="A130" s="140"/>
      <c r="B130" s="152"/>
      <c r="C130" s="67">
        <v>127</v>
      </c>
      <c r="D130" s="78" t="s">
        <v>670</v>
      </c>
      <c r="E130" s="107" t="s">
        <v>665</v>
      </c>
      <c r="F130" s="51" t="s">
        <v>115</v>
      </c>
      <c r="G130" s="51" t="s">
        <v>40</v>
      </c>
      <c r="H130" s="95">
        <v>55</v>
      </c>
      <c r="I130" s="32">
        <v>8</v>
      </c>
      <c r="J130" s="38">
        <f t="shared" si="2"/>
        <v>8</v>
      </c>
      <c r="K130" s="39" t="str">
        <f t="shared" si="3"/>
        <v>OK</v>
      </c>
      <c r="L130" s="128"/>
      <c r="M130" s="128"/>
      <c r="N130" s="128"/>
      <c r="O130" s="128"/>
      <c r="P130" s="46"/>
      <c r="Q130" s="128"/>
      <c r="R130" s="128"/>
      <c r="S130" s="128"/>
      <c r="T130" s="128"/>
      <c r="U130" s="128"/>
      <c r="V130" s="128"/>
      <c r="W130" s="128"/>
      <c r="X130" s="128"/>
      <c r="Y130" s="46"/>
      <c r="Z130" s="46"/>
      <c r="AA130" s="46"/>
      <c r="AB130" s="46"/>
      <c r="AC130" s="46"/>
    </row>
    <row r="131" spans="1:29" ht="39.950000000000003" customHeight="1" x14ac:dyDescent="0.45">
      <c r="A131" s="140"/>
      <c r="B131" s="152"/>
      <c r="C131" s="67">
        <v>128</v>
      </c>
      <c r="D131" s="78" t="s">
        <v>671</v>
      </c>
      <c r="E131" s="107" t="s">
        <v>672</v>
      </c>
      <c r="F131" s="51" t="s">
        <v>115</v>
      </c>
      <c r="G131" s="51" t="s">
        <v>40</v>
      </c>
      <c r="H131" s="95">
        <v>58.57</v>
      </c>
      <c r="I131" s="32">
        <v>5</v>
      </c>
      <c r="J131" s="38">
        <f t="shared" si="2"/>
        <v>5</v>
      </c>
      <c r="K131" s="39" t="str">
        <f t="shared" si="3"/>
        <v>OK</v>
      </c>
      <c r="L131" s="128"/>
      <c r="M131" s="128"/>
      <c r="N131" s="128"/>
      <c r="O131" s="128"/>
      <c r="P131" s="46"/>
      <c r="Q131" s="128"/>
      <c r="R131" s="128"/>
      <c r="S131" s="128"/>
      <c r="T131" s="128"/>
      <c r="U131" s="128"/>
      <c r="V131" s="128"/>
      <c r="W131" s="128"/>
      <c r="X131" s="128"/>
      <c r="Y131" s="46"/>
      <c r="Z131" s="46"/>
      <c r="AA131" s="46"/>
      <c r="AB131" s="46"/>
      <c r="AC131" s="46"/>
    </row>
    <row r="132" spans="1:29" ht="39.950000000000003" customHeight="1" x14ac:dyDescent="0.45">
      <c r="A132" s="140"/>
      <c r="B132" s="152"/>
      <c r="C132" s="67">
        <v>129</v>
      </c>
      <c r="D132" s="78" t="s">
        <v>673</v>
      </c>
      <c r="E132" s="107" t="s">
        <v>674</v>
      </c>
      <c r="F132" s="51" t="s">
        <v>35</v>
      </c>
      <c r="G132" s="51" t="s">
        <v>40</v>
      </c>
      <c r="H132" s="95">
        <v>16.21</v>
      </c>
      <c r="I132" s="32">
        <v>10</v>
      </c>
      <c r="J132" s="38">
        <f t="shared" si="2"/>
        <v>3</v>
      </c>
      <c r="K132" s="39" t="str">
        <f t="shared" si="3"/>
        <v>OK</v>
      </c>
      <c r="L132" s="128"/>
      <c r="M132" s="128">
        <v>5</v>
      </c>
      <c r="N132" s="128"/>
      <c r="O132" s="128"/>
      <c r="P132" s="46"/>
      <c r="Q132" s="128"/>
      <c r="R132" s="128"/>
      <c r="S132" s="128"/>
      <c r="T132" s="128">
        <v>2</v>
      </c>
      <c r="U132" s="128"/>
      <c r="V132" s="128"/>
      <c r="W132" s="128"/>
      <c r="X132" s="128"/>
      <c r="Y132" s="46"/>
      <c r="Z132" s="46"/>
      <c r="AA132" s="46"/>
      <c r="AB132" s="46"/>
      <c r="AC132" s="46"/>
    </row>
    <row r="133" spans="1:29" ht="39.950000000000003" customHeight="1" x14ac:dyDescent="0.45">
      <c r="A133" s="140"/>
      <c r="B133" s="152"/>
      <c r="C133" s="67">
        <v>130</v>
      </c>
      <c r="D133" s="78" t="s">
        <v>675</v>
      </c>
      <c r="E133" s="107" t="s">
        <v>674</v>
      </c>
      <c r="F133" s="51" t="s">
        <v>35</v>
      </c>
      <c r="G133" s="51" t="s">
        <v>40</v>
      </c>
      <c r="H133" s="95">
        <v>23.92</v>
      </c>
      <c r="I133" s="32">
        <v>10</v>
      </c>
      <c r="J133" s="38">
        <f t="shared" ref="J133:J196" si="4">I133-(SUM(L133:AC133))</f>
        <v>10</v>
      </c>
      <c r="K133" s="39" t="str">
        <f t="shared" ref="K133:K196" si="5">IF(J133&lt;0,"ATENÇÃO","OK")</f>
        <v>OK</v>
      </c>
      <c r="L133" s="128"/>
      <c r="M133" s="128"/>
      <c r="N133" s="128"/>
      <c r="O133" s="128"/>
      <c r="P133" s="46"/>
      <c r="Q133" s="128"/>
      <c r="R133" s="128"/>
      <c r="S133" s="128"/>
      <c r="T133" s="128"/>
      <c r="U133" s="128"/>
      <c r="V133" s="128"/>
      <c r="W133" s="128"/>
      <c r="X133" s="128"/>
      <c r="Y133" s="46"/>
      <c r="Z133" s="46"/>
      <c r="AA133" s="46"/>
      <c r="AB133" s="46"/>
      <c r="AC133" s="46"/>
    </row>
    <row r="134" spans="1:29" ht="39.950000000000003" customHeight="1" x14ac:dyDescent="0.45">
      <c r="A134" s="140"/>
      <c r="B134" s="152"/>
      <c r="C134" s="67">
        <v>131</v>
      </c>
      <c r="D134" s="78" t="s">
        <v>432</v>
      </c>
      <c r="E134" s="107" t="s">
        <v>676</v>
      </c>
      <c r="F134" s="51" t="s">
        <v>431</v>
      </c>
      <c r="G134" s="51" t="s">
        <v>40</v>
      </c>
      <c r="H134" s="95">
        <v>62.95</v>
      </c>
      <c r="I134" s="32"/>
      <c r="J134" s="38">
        <f t="shared" si="4"/>
        <v>0</v>
      </c>
      <c r="K134" s="39" t="str">
        <f t="shared" si="5"/>
        <v>OK</v>
      </c>
      <c r="L134" s="128"/>
      <c r="M134" s="128"/>
      <c r="N134" s="128"/>
      <c r="O134" s="128"/>
      <c r="P134" s="46"/>
      <c r="Q134" s="128"/>
      <c r="R134" s="128"/>
      <c r="S134" s="128"/>
      <c r="T134" s="128"/>
      <c r="U134" s="128"/>
      <c r="V134" s="128"/>
      <c r="W134" s="128"/>
      <c r="X134" s="128"/>
      <c r="Y134" s="46"/>
      <c r="Z134" s="46"/>
      <c r="AA134" s="46"/>
      <c r="AB134" s="46"/>
      <c r="AC134" s="46"/>
    </row>
    <row r="135" spans="1:29" ht="39.950000000000003" customHeight="1" x14ac:dyDescent="0.45">
      <c r="A135" s="140"/>
      <c r="B135" s="152"/>
      <c r="C135" s="67">
        <v>132</v>
      </c>
      <c r="D135" s="78" t="s">
        <v>433</v>
      </c>
      <c r="E135" s="107" t="s">
        <v>677</v>
      </c>
      <c r="F135" s="51" t="s">
        <v>228</v>
      </c>
      <c r="G135" s="51" t="s">
        <v>40</v>
      </c>
      <c r="H135" s="95">
        <v>4.4400000000000004</v>
      </c>
      <c r="I135" s="32"/>
      <c r="J135" s="38">
        <f t="shared" si="4"/>
        <v>0</v>
      </c>
      <c r="K135" s="39" t="str">
        <f t="shared" si="5"/>
        <v>OK</v>
      </c>
      <c r="L135" s="128"/>
      <c r="M135" s="128"/>
      <c r="N135" s="128"/>
      <c r="O135" s="128"/>
      <c r="P135" s="46"/>
      <c r="Q135" s="128"/>
      <c r="R135" s="128"/>
      <c r="S135" s="128"/>
      <c r="T135" s="128"/>
      <c r="U135" s="128"/>
      <c r="V135" s="128"/>
      <c r="W135" s="128"/>
      <c r="X135" s="128"/>
      <c r="Y135" s="46"/>
      <c r="Z135" s="46"/>
      <c r="AA135" s="46"/>
      <c r="AB135" s="46"/>
      <c r="AC135" s="46"/>
    </row>
    <row r="136" spans="1:29" ht="39.950000000000003" customHeight="1" x14ac:dyDescent="0.45">
      <c r="A136" s="140"/>
      <c r="B136" s="152"/>
      <c r="C136" s="67">
        <v>133</v>
      </c>
      <c r="D136" s="78" t="s">
        <v>132</v>
      </c>
      <c r="E136" s="107" t="s">
        <v>678</v>
      </c>
      <c r="F136" s="51" t="s">
        <v>35</v>
      </c>
      <c r="G136" s="51" t="s">
        <v>40</v>
      </c>
      <c r="H136" s="95">
        <v>15.58</v>
      </c>
      <c r="I136" s="32"/>
      <c r="J136" s="38">
        <f t="shared" si="4"/>
        <v>0</v>
      </c>
      <c r="K136" s="39" t="str">
        <f t="shared" si="5"/>
        <v>OK</v>
      </c>
      <c r="L136" s="128"/>
      <c r="M136" s="128"/>
      <c r="N136" s="128"/>
      <c r="O136" s="128"/>
      <c r="P136" s="46"/>
      <c r="Q136" s="128"/>
      <c r="R136" s="128"/>
      <c r="S136" s="128"/>
      <c r="T136" s="128"/>
      <c r="U136" s="128"/>
      <c r="V136" s="128"/>
      <c r="W136" s="128"/>
      <c r="X136" s="128"/>
      <c r="Y136" s="46"/>
      <c r="Z136" s="46"/>
      <c r="AA136" s="46"/>
      <c r="AB136" s="46"/>
      <c r="AC136" s="46"/>
    </row>
    <row r="137" spans="1:29" ht="39.950000000000003" customHeight="1" x14ac:dyDescent="0.45">
      <c r="A137" s="140"/>
      <c r="B137" s="152"/>
      <c r="C137" s="67">
        <v>134</v>
      </c>
      <c r="D137" s="78" t="s">
        <v>133</v>
      </c>
      <c r="E137" s="107" t="s">
        <v>679</v>
      </c>
      <c r="F137" s="51" t="s">
        <v>35</v>
      </c>
      <c r="G137" s="51" t="s">
        <v>40</v>
      </c>
      <c r="H137" s="95">
        <v>1.4</v>
      </c>
      <c r="I137" s="32">
        <v>1</v>
      </c>
      <c r="J137" s="38">
        <f t="shared" si="4"/>
        <v>0</v>
      </c>
      <c r="K137" s="39" t="str">
        <f t="shared" si="5"/>
        <v>OK</v>
      </c>
      <c r="L137" s="128"/>
      <c r="M137" s="128">
        <v>1</v>
      </c>
      <c r="N137" s="128"/>
      <c r="O137" s="128"/>
      <c r="P137" s="46"/>
      <c r="Q137" s="128"/>
      <c r="R137" s="128"/>
      <c r="S137" s="128"/>
      <c r="T137" s="128"/>
      <c r="U137" s="128"/>
      <c r="V137" s="128"/>
      <c r="W137" s="128"/>
      <c r="X137" s="128"/>
      <c r="Y137" s="46"/>
      <c r="Z137" s="46"/>
      <c r="AA137" s="46"/>
      <c r="AB137" s="46"/>
      <c r="AC137" s="46"/>
    </row>
    <row r="138" spans="1:29" ht="39.950000000000003" customHeight="1" x14ac:dyDescent="0.45">
      <c r="A138" s="140"/>
      <c r="B138" s="152"/>
      <c r="C138" s="67">
        <v>135</v>
      </c>
      <c r="D138" s="78" t="s">
        <v>680</v>
      </c>
      <c r="E138" s="107" t="s">
        <v>681</v>
      </c>
      <c r="F138" s="51" t="s">
        <v>35</v>
      </c>
      <c r="G138" s="51" t="s">
        <v>40</v>
      </c>
      <c r="H138" s="95">
        <v>1.91</v>
      </c>
      <c r="I138" s="32">
        <v>1</v>
      </c>
      <c r="J138" s="38">
        <f t="shared" si="4"/>
        <v>0</v>
      </c>
      <c r="K138" s="39" t="str">
        <f t="shared" si="5"/>
        <v>OK</v>
      </c>
      <c r="L138" s="128"/>
      <c r="M138" s="128">
        <v>1</v>
      </c>
      <c r="N138" s="128"/>
      <c r="O138" s="128"/>
      <c r="P138" s="46"/>
      <c r="Q138" s="128"/>
      <c r="R138" s="128"/>
      <c r="S138" s="128"/>
      <c r="T138" s="128"/>
      <c r="U138" s="128"/>
      <c r="V138" s="128"/>
      <c r="W138" s="128"/>
      <c r="X138" s="128"/>
      <c r="Y138" s="46"/>
      <c r="Z138" s="46"/>
      <c r="AA138" s="46"/>
      <c r="AB138" s="46"/>
      <c r="AC138" s="46"/>
    </row>
    <row r="139" spans="1:29" ht="39.950000000000003" customHeight="1" x14ac:dyDescent="0.45">
      <c r="A139" s="140"/>
      <c r="B139" s="152"/>
      <c r="C139" s="67">
        <v>136</v>
      </c>
      <c r="D139" s="78" t="s">
        <v>134</v>
      </c>
      <c r="E139" s="107" t="s">
        <v>682</v>
      </c>
      <c r="F139" s="51" t="s">
        <v>35</v>
      </c>
      <c r="G139" s="51" t="s">
        <v>40</v>
      </c>
      <c r="H139" s="95">
        <v>5.46</v>
      </c>
      <c r="I139" s="32">
        <v>1</v>
      </c>
      <c r="J139" s="38">
        <f t="shared" si="4"/>
        <v>0</v>
      </c>
      <c r="K139" s="39" t="str">
        <f t="shared" si="5"/>
        <v>OK</v>
      </c>
      <c r="L139" s="128"/>
      <c r="M139" s="128">
        <v>1</v>
      </c>
      <c r="N139" s="128"/>
      <c r="O139" s="128"/>
      <c r="P139" s="46"/>
      <c r="Q139" s="128"/>
      <c r="R139" s="128"/>
      <c r="S139" s="128"/>
      <c r="T139" s="128"/>
      <c r="U139" s="128"/>
      <c r="V139" s="128"/>
      <c r="W139" s="128"/>
      <c r="X139" s="128"/>
      <c r="Y139" s="46"/>
      <c r="Z139" s="46"/>
      <c r="AA139" s="46"/>
      <c r="AB139" s="46"/>
      <c r="AC139" s="46"/>
    </row>
    <row r="140" spans="1:29" ht="39.950000000000003" customHeight="1" x14ac:dyDescent="0.45">
      <c r="A140" s="140"/>
      <c r="B140" s="152"/>
      <c r="C140" s="67">
        <v>137</v>
      </c>
      <c r="D140" s="78" t="s">
        <v>135</v>
      </c>
      <c r="E140" s="107" t="s">
        <v>658</v>
      </c>
      <c r="F140" s="51" t="s">
        <v>131</v>
      </c>
      <c r="G140" s="51" t="s">
        <v>40</v>
      </c>
      <c r="H140" s="95">
        <v>24.21</v>
      </c>
      <c r="I140" s="32"/>
      <c r="J140" s="38">
        <f t="shared" si="4"/>
        <v>0</v>
      </c>
      <c r="K140" s="39" t="str">
        <f t="shared" si="5"/>
        <v>OK</v>
      </c>
      <c r="L140" s="128"/>
      <c r="M140" s="128"/>
      <c r="N140" s="128"/>
      <c r="O140" s="128"/>
      <c r="P140" s="46"/>
      <c r="Q140" s="128"/>
      <c r="R140" s="128"/>
      <c r="S140" s="128"/>
      <c r="T140" s="128"/>
      <c r="U140" s="128"/>
      <c r="V140" s="128"/>
      <c r="W140" s="128"/>
      <c r="X140" s="128"/>
      <c r="Y140" s="46"/>
      <c r="Z140" s="46"/>
      <c r="AA140" s="46"/>
      <c r="AB140" s="46"/>
      <c r="AC140" s="46"/>
    </row>
    <row r="141" spans="1:29" ht="39.950000000000003" customHeight="1" x14ac:dyDescent="0.45">
      <c r="A141" s="140"/>
      <c r="B141" s="152"/>
      <c r="C141" s="68">
        <v>138</v>
      </c>
      <c r="D141" s="79" t="s">
        <v>683</v>
      </c>
      <c r="E141" s="109" t="s">
        <v>684</v>
      </c>
      <c r="F141" s="42" t="s">
        <v>115</v>
      </c>
      <c r="G141" s="52" t="s">
        <v>40</v>
      </c>
      <c r="H141" s="96">
        <v>1137.08</v>
      </c>
      <c r="I141" s="32"/>
      <c r="J141" s="38">
        <f t="shared" si="4"/>
        <v>0</v>
      </c>
      <c r="K141" s="39" t="str">
        <f t="shared" si="5"/>
        <v>OK</v>
      </c>
      <c r="L141" s="128"/>
      <c r="M141" s="128"/>
      <c r="N141" s="128"/>
      <c r="O141" s="128"/>
      <c r="P141" s="46"/>
      <c r="Q141" s="128"/>
      <c r="R141" s="128"/>
      <c r="S141" s="128"/>
      <c r="T141" s="128"/>
      <c r="U141" s="128"/>
      <c r="V141" s="128"/>
      <c r="W141" s="128"/>
      <c r="X141" s="128"/>
      <c r="Y141" s="46"/>
      <c r="Z141" s="46"/>
      <c r="AA141" s="46"/>
      <c r="AB141" s="46"/>
      <c r="AC141" s="46"/>
    </row>
    <row r="142" spans="1:29" ht="39.950000000000003" customHeight="1" x14ac:dyDescent="0.45">
      <c r="A142" s="140"/>
      <c r="B142" s="152"/>
      <c r="C142" s="67">
        <v>139</v>
      </c>
      <c r="D142" s="78" t="s">
        <v>685</v>
      </c>
      <c r="E142" s="110" t="s">
        <v>665</v>
      </c>
      <c r="F142" s="52" t="s">
        <v>115</v>
      </c>
      <c r="G142" s="52" t="s">
        <v>40</v>
      </c>
      <c r="H142" s="96">
        <v>86.68</v>
      </c>
      <c r="I142" s="32"/>
      <c r="J142" s="38">
        <f t="shared" si="4"/>
        <v>0</v>
      </c>
      <c r="K142" s="39" t="str">
        <f t="shared" si="5"/>
        <v>OK</v>
      </c>
      <c r="L142" s="128"/>
      <c r="M142" s="128"/>
      <c r="N142" s="128"/>
      <c r="O142" s="128"/>
      <c r="P142" s="46"/>
      <c r="Q142" s="128"/>
      <c r="R142" s="128"/>
      <c r="S142" s="128"/>
      <c r="T142" s="128"/>
      <c r="U142" s="128"/>
      <c r="V142" s="128"/>
      <c r="W142" s="128"/>
      <c r="X142" s="128"/>
      <c r="Y142" s="46"/>
      <c r="Z142" s="46"/>
      <c r="AA142" s="46"/>
      <c r="AB142" s="46"/>
      <c r="AC142" s="46"/>
    </row>
    <row r="143" spans="1:29" ht="39.950000000000003" customHeight="1" x14ac:dyDescent="0.45">
      <c r="A143" s="140"/>
      <c r="B143" s="152"/>
      <c r="C143" s="67">
        <v>140</v>
      </c>
      <c r="D143" s="78" t="s">
        <v>686</v>
      </c>
      <c r="E143" s="110" t="s">
        <v>687</v>
      </c>
      <c r="F143" s="52" t="s">
        <v>129</v>
      </c>
      <c r="G143" s="52" t="s">
        <v>40</v>
      </c>
      <c r="H143" s="96">
        <v>222.92</v>
      </c>
      <c r="I143" s="32"/>
      <c r="J143" s="38">
        <f t="shared" si="4"/>
        <v>0</v>
      </c>
      <c r="K143" s="39" t="str">
        <f t="shared" si="5"/>
        <v>OK</v>
      </c>
      <c r="L143" s="128"/>
      <c r="M143" s="128"/>
      <c r="N143" s="128"/>
      <c r="O143" s="128"/>
      <c r="P143" s="46"/>
      <c r="Q143" s="128"/>
      <c r="R143" s="128"/>
      <c r="S143" s="128"/>
      <c r="T143" s="128"/>
      <c r="U143" s="128"/>
      <c r="V143" s="128"/>
      <c r="W143" s="128"/>
      <c r="X143" s="128"/>
      <c r="Y143" s="46"/>
      <c r="Z143" s="46"/>
      <c r="AA143" s="46"/>
      <c r="AB143" s="46"/>
      <c r="AC143" s="46"/>
    </row>
    <row r="144" spans="1:29" ht="39.950000000000003" customHeight="1" x14ac:dyDescent="0.45">
      <c r="A144" s="140"/>
      <c r="B144" s="152"/>
      <c r="C144" s="67">
        <v>141</v>
      </c>
      <c r="D144" s="78" t="s">
        <v>688</v>
      </c>
      <c r="E144" s="110" t="s">
        <v>689</v>
      </c>
      <c r="F144" s="52" t="s">
        <v>131</v>
      </c>
      <c r="G144" s="52" t="s">
        <v>40</v>
      </c>
      <c r="H144" s="96">
        <v>74.92</v>
      </c>
      <c r="I144" s="32"/>
      <c r="J144" s="38">
        <f t="shared" si="4"/>
        <v>0</v>
      </c>
      <c r="K144" s="39" t="str">
        <f t="shared" si="5"/>
        <v>OK</v>
      </c>
      <c r="L144" s="128"/>
      <c r="M144" s="128"/>
      <c r="N144" s="128"/>
      <c r="O144" s="128"/>
      <c r="P144" s="46"/>
      <c r="Q144" s="128"/>
      <c r="R144" s="128"/>
      <c r="S144" s="128"/>
      <c r="T144" s="128"/>
      <c r="U144" s="128"/>
      <c r="V144" s="128"/>
      <c r="W144" s="128"/>
      <c r="X144" s="128"/>
      <c r="Y144" s="46"/>
      <c r="Z144" s="46"/>
      <c r="AA144" s="46"/>
      <c r="AB144" s="46"/>
      <c r="AC144" s="46"/>
    </row>
    <row r="145" spans="1:29" ht="39.950000000000003" customHeight="1" x14ac:dyDescent="0.45">
      <c r="A145" s="140"/>
      <c r="B145" s="152"/>
      <c r="C145" s="67">
        <v>142</v>
      </c>
      <c r="D145" s="78" t="s">
        <v>690</v>
      </c>
      <c r="E145" s="107" t="s">
        <v>691</v>
      </c>
      <c r="F145" s="52" t="s">
        <v>115</v>
      </c>
      <c r="G145" s="52" t="s">
        <v>40</v>
      </c>
      <c r="H145" s="96">
        <v>50.67</v>
      </c>
      <c r="I145" s="32"/>
      <c r="J145" s="38">
        <f t="shared" si="4"/>
        <v>0</v>
      </c>
      <c r="K145" s="39" t="str">
        <f t="shared" si="5"/>
        <v>OK</v>
      </c>
      <c r="L145" s="128"/>
      <c r="M145" s="128"/>
      <c r="N145" s="128"/>
      <c r="O145" s="128"/>
      <c r="P145" s="46"/>
      <c r="Q145" s="128"/>
      <c r="R145" s="128"/>
      <c r="S145" s="128"/>
      <c r="T145" s="128"/>
      <c r="U145" s="128"/>
      <c r="V145" s="128"/>
      <c r="W145" s="128"/>
      <c r="X145" s="128"/>
      <c r="Y145" s="46"/>
      <c r="Z145" s="46"/>
      <c r="AA145" s="46"/>
      <c r="AB145" s="46"/>
      <c r="AC145" s="46"/>
    </row>
    <row r="146" spans="1:29" ht="39.950000000000003" customHeight="1" x14ac:dyDescent="0.45">
      <c r="A146" s="140"/>
      <c r="B146" s="152"/>
      <c r="C146" s="67">
        <v>143</v>
      </c>
      <c r="D146" s="78" t="s">
        <v>692</v>
      </c>
      <c r="E146" s="110" t="s">
        <v>693</v>
      </c>
      <c r="F146" s="52" t="s">
        <v>115</v>
      </c>
      <c r="G146" s="52" t="s">
        <v>40</v>
      </c>
      <c r="H146" s="96">
        <v>65.5</v>
      </c>
      <c r="I146" s="32"/>
      <c r="J146" s="38">
        <f t="shared" si="4"/>
        <v>0</v>
      </c>
      <c r="K146" s="39" t="str">
        <f t="shared" si="5"/>
        <v>OK</v>
      </c>
      <c r="L146" s="128"/>
      <c r="M146" s="128"/>
      <c r="N146" s="128"/>
      <c r="O146" s="128"/>
      <c r="P146" s="46"/>
      <c r="Q146" s="128"/>
      <c r="R146" s="128"/>
      <c r="S146" s="128"/>
      <c r="T146" s="128"/>
      <c r="U146" s="128"/>
      <c r="V146" s="128"/>
      <c r="W146" s="128"/>
      <c r="X146" s="128"/>
      <c r="Y146" s="46"/>
      <c r="Z146" s="46"/>
      <c r="AA146" s="46"/>
      <c r="AB146" s="46"/>
      <c r="AC146" s="46"/>
    </row>
    <row r="147" spans="1:29" ht="39.950000000000003" customHeight="1" x14ac:dyDescent="0.45">
      <c r="A147" s="141"/>
      <c r="B147" s="153"/>
      <c r="C147" s="67">
        <v>144</v>
      </c>
      <c r="D147" s="78" t="s">
        <v>694</v>
      </c>
      <c r="E147" s="110" t="s">
        <v>695</v>
      </c>
      <c r="F147" s="52" t="s">
        <v>115</v>
      </c>
      <c r="G147" s="52" t="s">
        <v>40</v>
      </c>
      <c r="H147" s="96">
        <v>58.36</v>
      </c>
      <c r="I147" s="32"/>
      <c r="J147" s="38">
        <f t="shared" si="4"/>
        <v>0</v>
      </c>
      <c r="K147" s="39" t="str">
        <f t="shared" si="5"/>
        <v>OK</v>
      </c>
      <c r="L147" s="128"/>
      <c r="M147" s="128"/>
      <c r="N147" s="128"/>
      <c r="O147" s="128"/>
      <c r="P147" s="46"/>
      <c r="Q147" s="128"/>
      <c r="R147" s="128"/>
      <c r="S147" s="128"/>
      <c r="T147" s="128"/>
      <c r="U147" s="128"/>
      <c r="V147" s="128"/>
      <c r="W147" s="128"/>
      <c r="X147" s="128"/>
      <c r="Y147" s="46"/>
      <c r="Z147" s="46"/>
      <c r="AA147" s="46"/>
      <c r="AB147" s="46"/>
      <c r="AC147" s="46"/>
    </row>
    <row r="148" spans="1:29" ht="39.950000000000003" customHeight="1" x14ac:dyDescent="0.45">
      <c r="A148" s="154">
        <v>3</v>
      </c>
      <c r="B148" s="100"/>
      <c r="C148" s="66">
        <v>145</v>
      </c>
      <c r="D148" s="75" t="s">
        <v>696</v>
      </c>
      <c r="E148" s="104" t="s">
        <v>697</v>
      </c>
      <c r="F148" s="49" t="s">
        <v>136</v>
      </c>
      <c r="G148" s="49" t="s">
        <v>40</v>
      </c>
      <c r="H148" s="94">
        <v>10.63</v>
      </c>
      <c r="I148" s="32">
        <v>5</v>
      </c>
      <c r="J148" s="38">
        <f t="shared" si="4"/>
        <v>5</v>
      </c>
      <c r="K148" s="39" t="str">
        <f t="shared" si="5"/>
        <v>OK</v>
      </c>
      <c r="L148" s="128"/>
      <c r="M148" s="128"/>
      <c r="N148" s="128"/>
      <c r="O148" s="128"/>
      <c r="P148" s="46"/>
      <c r="Q148" s="128"/>
      <c r="R148" s="128"/>
      <c r="S148" s="128"/>
      <c r="T148" s="128"/>
      <c r="U148" s="128"/>
      <c r="V148" s="128"/>
      <c r="W148" s="128"/>
      <c r="X148" s="128"/>
      <c r="Y148" s="46"/>
      <c r="Z148" s="46"/>
      <c r="AA148" s="46"/>
      <c r="AB148" s="46"/>
      <c r="AC148" s="46"/>
    </row>
    <row r="149" spans="1:29" ht="39.950000000000003" customHeight="1" x14ac:dyDescent="0.45">
      <c r="A149" s="155"/>
      <c r="B149" s="101"/>
      <c r="C149" s="66">
        <v>146</v>
      </c>
      <c r="D149" s="75" t="s">
        <v>455</v>
      </c>
      <c r="E149" s="104" t="s">
        <v>698</v>
      </c>
      <c r="F149" s="49" t="s">
        <v>228</v>
      </c>
      <c r="G149" s="49" t="s">
        <v>40</v>
      </c>
      <c r="H149" s="94">
        <v>4.1399999999999997</v>
      </c>
      <c r="I149" s="32">
        <v>3</v>
      </c>
      <c r="J149" s="38">
        <f t="shared" si="4"/>
        <v>3</v>
      </c>
      <c r="K149" s="39" t="str">
        <f t="shared" si="5"/>
        <v>OK</v>
      </c>
      <c r="L149" s="128"/>
      <c r="M149" s="128"/>
      <c r="N149" s="128"/>
      <c r="O149" s="128"/>
      <c r="P149" s="46"/>
      <c r="Q149" s="128"/>
      <c r="R149" s="128"/>
      <c r="S149" s="128"/>
      <c r="T149" s="128"/>
      <c r="U149" s="128"/>
      <c r="V149" s="128"/>
      <c r="W149" s="128"/>
      <c r="X149" s="128"/>
      <c r="Y149" s="46"/>
      <c r="Z149" s="46"/>
      <c r="AA149" s="46"/>
      <c r="AB149" s="46"/>
      <c r="AC149" s="46"/>
    </row>
    <row r="150" spans="1:29" ht="39.950000000000003" customHeight="1" x14ac:dyDescent="0.45">
      <c r="A150" s="155"/>
      <c r="B150" s="101"/>
      <c r="C150" s="66">
        <v>147</v>
      </c>
      <c r="D150" s="75" t="s">
        <v>452</v>
      </c>
      <c r="E150" s="104" t="s">
        <v>699</v>
      </c>
      <c r="F150" s="49" t="s">
        <v>428</v>
      </c>
      <c r="G150" s="49" t="s">
        <v>40</v>
      </c>
      <c r="H150" s="94">
        <v>7.4</v>
      </c>
      <c r="I150" s="32">
        <v>3</v>
      </c>
      <c r="J150" s="38">
        <f t="shared" si="4"/>
        <v>3</v>
      </c>
      <c r="K150" s="39" t="str">
        <f t="shared" si="5"/>
        <v>OK</v>
      </c>
      <c r="L150" s="128"/>
      <c r="M150" s="128"/>
      <c r="N150" s="128"/>
      <c r="O150" s="128"/>
      <c r="P150" s="46"/>
      <c r="Q150" s="128"/>
      <c r="R150" s="128"/>
      <c r="S150" s="128"/>
      <c r="T150" s="128"/>
      <c r="U150" s="128"/>
      <c r="V150" s="128"/>
      <c r="W150" s="128"/>
      <c r="X150" s="128"/>
      <c r="Y150" s="46"/>
      <c r="Z150" s="46"/>
      <c r="AA150" s="46"/>
      <c r="AB150" s="46"/>
      <c r="AC150" s="46"/>
    </row>
    <row r="151" spans="1:29" ht="39.950000000000003" customHeight="1" x14ac:dyDescent="0.45">
      <c r="A151" s="155"/>
      <c r="B151" s="101"/>
      <c r="C151" s="66">
        <v>148</v>
      </c>
      <c r="D151" s="75" t="s">
        <v>137</v>
      </c>
      <c r="E151" s="104" t="s">
        <v>700</v>
      </c>
      <c r="F151" s="49" t="s">
        <v>35</v>
      </c>
      <c r="G151" s="49" t="s">
        <v>40</v>
      </c>
      <c r="H151" s="94">
        <v>14.79</v>
      </c>
      <c r="I151" s="32"/>
      <c r="J151" s="38">
        <f t="shared" si="4"/>
        <v>0</v>
      </c>
      <c r="K151" s="39" t="str">
        <f t="shared" si="5"/>
        <v>OK</v>
      </c>
      <c r="L151" s="128"/>
      <c r="M151" s="128"/>
      <c r="N151" s="128"/>
      <c r="O151" s="128"/>
      <c r="P151" s="46"/>
      <c r="Q151" s="128"/>
      <c r="R151" s="128"/>
      <c r="S151" s="128"/>
      <c r="T151" s="128"/>
      <c r="U151" s="128"/>
      <c r="V151" s="128"/>
      <c r="W151" s="128"/>
      <c r="X151" s="128"/>
      <c r="Y151" s="46"/>
      <c r="Z151" s="46"/>
      <c r="AA151" s="46"/>
      <c r="AB151" s="46"/>
      <c r="AC151" s="46"/>
    </row>
    <row r="152" spans="1:29" ht="39.950000000000003" customHeight="1" x14ac:dyDescent="0.45">
      <c r="A152" s="155"/>
      <c r="B152" s="101"/>
      <c r="C152" s="66">
        <v>149</v>
      </c>
      <c r="D152" s="75" t="s">
        <v>138</v>
      </c>
      <c r="E152" s="104" t="s">
        <v>701</v>
      </c>
      <c r="F152" s="49" t="s">
        <v>35</v>
      </c>
      <c r="G152" s="49" t="s">
        <v>40</v>
      </c>
      <c r="H152" s="94">
        <v>49.8</v>
      </c>
      <c r="I152" s="32"/>
      <c r="J152" s="38">
        <f t="shared" si="4"/>
        <v>0</v>
      </c>
      <c r="K152" s="39" t="str">
        <f t="shared" si="5"/>
        <v>OK</v>
      </c>
      <c r="L152" s="128"/>
      <c r="M152" s="128"/>
      <c r="N152" s="128"/>
      <c r="O152" s="128"/>
      <c r="P152" s="46"/>
      <c r="Q152" s="128"/>
      <c r="R152" s="128"/>
      <c r="S152" s="128"/>
      <c r="T152" s="128"/>
      <c r="U152" s="128"/>
      <c r="V152" s="128"/>
      <c r="W152" s="128"/>
      <c r="X152" s="128"/>
      <c r="Y152" s="46"/>
      <c r="Z152" s="46"/>
      <c r="AA152" s="46"/>
      <c r="AB152" s="46"/>
      <c r="AC152" s="46"/>
    </row>
    <row r="153" spans="1:29" ht="39.950000000000003" customHeight="1" x14ac:dyDescent="0.45">
      <c r="A153" s="155"/>
      <c r="B153" s="101"/>
      <c r="C153" s="66">
        <v>150</v>
      </c>
      <c r="D153" s="75" t="s">
        <v>139</v>
      </c>
      <c r="E153" s="104" t="s">
        <v>702</v>
      </c>
      <c r="F153" s="49" t="s">
        <v>31</v>
      </c>
      <c r="G153" s="49" t="s">
        <v>40</v>
      </c>
      <c r="H153" s="94">
        <v>8.81</v>
      </c>
      <c r="I153" s="32"/>
      <c r="J153" s="38">
        <f t="shared" si="4"/>
        <v>0</v>
      </c>
      <c r="K153" s="39" t="str">
        <f t="shared" si="5"/>
        <v>OK</v>
      </c>
      <c r="L153" s="128"/>
      <c r="M153" s="128"/>
      <c r="N153" s="128"/>
      <c r="O153" s="128"/>
      <c r="P153" s="46"/>
      <c r="Q153" s="128"/>
      <c r="R153" s="128"/>
      <c r="S153" s="128"/>
      <c r="T153" s="128"/>
      <c r="U153" s="128"/>
      <c r="V153" s="128"/>
      <c r="W153" s="128"/>
      <c r="X153" s="128"/>
      <c r="Y153" s="46"/>
      <c r="Z153" s="46"/>
      <c r="AA153" s="46"/>
      <c r="AB153" s="46"/>
      <c r="AC153" s="46"/>
    </row>
    <row r="154" spans="1:29" ht="39.950000000000003" customHeight="1" x14ac:dyDescent="0.45">
      <c r="A154" s="155"/>
      <c r="B154" s="101"/>
      <c r="C154" s="66">
        <v>151</v>
      </c>
      <c r="D154" s="75" t="s">
        <v>140</v>
      </c>
      <c r="E154" s="104" t="s">
        <v>703</v>
      </c>
      <c r="F154" s="49" t="s">
        <v>35</v>
      </c>
      <c r="G154" s="49" t="s">
        <v>40</v>
      </c>
      <c r="H154" s="94">
        <v>1</v>
      </c>
      <c r="I154" s="32"/>
      <c r="J154" s="38">
        <f t="shared" si="4"/>
        <v>0</v>
      </c>
      <c r="K154" s="39" t="str">
        <f t="shared" si="5"/>
        <v>OK</v>
      </c>
      <c r="L154" s="128"/>
      <c r="M154" s="128"/>
      <c r="N154" s="128"/>
      <c r="O154" s="128"/>
      <c r="P154" s="46"/>
      <c r="Q154" s="128"/>
      <c r="R154" s="128"/>
      <c r="S154" s="128"/>
      <c r="T154" s="128"/>
      <c r="U154" s="128"/>
      <c r="V154" s="128"/>
      <c r="W154" s="128"/>
      <c r="X154" s="128"/>
      <c r="Y154" s="46"/>
      <c r="Z154" s="46"/>
      <c r="AA154" s="46"/>
      <c r="AB154" s="46"/>
      <c r="AC154" s="46"/>
    </row>
    <row r="155" spans="1:29" ht="39.950000000000003" customHeight="1" x14ac:dyDescent="0.45">
      <c r="A155" s="155"/>
      <c r="B155" s="101"/>
      <c r="C155" s="66">
        <v>152</v>
      </c>
      <c r="D155" s="75" t="s">
        <v>141</v>
      </c>
      <c r="E155" s="104" t="s">
        <v>704</v>
      </c>
      <c r="F155" s="49" t="s">
        <v>142</v>
      </c>
      <c r="G155" s="49" t="s">
        <v>40</v>
      </c>
      <c r="H155" s="94">
        <v>1.76</v>
      </c>
      <c r="I155" s="32">
        <v>3</v>
      </c>
      <c r="J155" s="38">
        <f t="shared" si="4"/>
        <v>3</v>
      </c>
      <c r="K155" s="39" t="str">
        <f t="shared" si="5"/>
        <v>OK</v>
      </c>
      <c r="L155" s="128"/>
      <c r="M155" s="128"/>
      <c r="N155" s="128"/>
      <c r="O155" s="128"/>
      <c r="P155" s="46"/>
      <c r="Q155" s="128"/>
      <c r="R155" s="128"/>
      <c r="S155" s="128"/>
      <c r="T155" s="128"/>
      <c r="U155" s="128"/>
      <c r="V155" s="128"/>
      <c r="W155" s="128"/>
      <c r="X155" s="128"/>
      <c r="Y155" s="46"/>
      <c r="Z155" s="46"/>
      <c r="AA155" s="46"/>
      <c r="AB155" s="46"/>
      <c r="AC155" s="46"/>
    </row>
    <row r="156" spans="1:29" ht="39.950000000000003" customHeight="1" x14ac:dyDescent="0.45">
      <c r="A156" s="155"/>
      <c r="B156" s="101"/>
      <c r="C156" s="66">
        <v>153</v>
      </c>
      <c r="D156" s="75" t="s">
        <v>143</v>
      </c>
      <c r="E156" s="104" t="s">
        <v>705</v>
      </c>
      <c r="F156" s="49" t="s">
        <v>35</v>
      </c>
      <c r="G156" s="49" t="s">
        <v>40</v>
      </c>
      <c r="H156" s="94">
        <v>8.1</v>
      </c>
      <c r="I156" s="32">
        <v>15</v>
      </c>
      <c r="J156" s="38">
        <f t="shared" si="4"/>
        <v>0</v>
      </c>
      <c r="K156" s="39" t="str">
        <f t="shared" si="5"/>
        <v>OK</v>
      </c>
      <c r="L156" s="128">
        <v>6</v>
      </c>
      <c r="M156" s="128"/>
      <c r="N156" s="128"/>
      <c r="O156" s="128"/>
      <c r="P156" s="46"/>
      <c r="Q156" s="128"/>
      <c r="R156" s="128"/>
      <c r="S156" s="128"/>
      <c r="T156" s="128"/>
      <c r="U156" s="128"/>
      <c r="V156" s="128"/>
      <c r="W156" s="128"/>
      <c r="X156" s="128">
        <v>9</v>
      </c>
      <c r="Y156" s="46"/>
      <c r="Z156" s="46"/>
      <c r="AA156" s="46"/>
      <c r="AB156" s="46"/>
      <c r="AC156" s="46"/>
    </row>
    <row r="157" spans="1:29" ht="39.950000000000003" customHeight="1" x14ac:dyDescent="0.45">
      <c r="A157" s="155"/>
      <c r="B157" s="101"/>
      <c r="C157" s="66">
        <v>154</v>
      </c>
      <c r="D157" s="75" t="s">
        <v>472</v>
      </c>
      <c r="E157" s="104" t="s">
        <v>706</v>
      </c>
      <c r="F157" s="49" t="s">
        <v>35</v>
      </c>
      <c r="G157" s="49" t="s">
        <v>40</v>
      </c>
      <c r="H157" s="94">
        <v>45.91</v>
      </c>
      <c r="I157" s="32"/>
      <c r="J157" s="38">
        <f t="shared" si="4"/>
        <v>0</v>
      </c>
      <c r="K157" s="39" t="str">
        <f t="shared" si="5"/>
        <v>OK</v>
      </c>
      <c r="L157" s="128"/>
      <c r="M157" s="128"/>
      <c r="N157" s="128"/>
      <c r="O157" s="128"/>
      <c r="P157" s="46"/>
      <c r="Q157" s="128"/>
      <c r="R157" s="128"/>
      <c r="S157" s="128"/>
      <c r="T157" s="128"/>
      <c r="U157" s="128"/>
      <c r="V157" s="128"/>
      <c r="W157" s="128"/>
      <c r="X157" s="128"/>
      <c r="Y157" s="46"/>
      <c r="Z157" s="46"/>
      <c r="AA157" s="46"/>
      <c r="AB157" s="46"/>
      <c r="AC157" s="46"/>
    </row>
    <row r="158" spans="1:29" ht="39.950000000000003" customHeight="1" x14ac:dyDescent="0.45">
      <c r="A158" s="155"/>
      <c r="B158" s="101"/>
      <c r="C158" s="66">
        <v>155</v>
      </c>
      <c r="D158" s="75" t="s">
        <v>144</v>
      </c>
      <c r="E158" s="104" t="s">
        <v>707</v>
      </c>
      <c r="F158" s="49" t="s">
        <v>35</v>
      </c>
      <c r="G158" s="49" t="s">
        <v>40</v>
      </c>
      <c r="H158" s="94">
        <v>15.93</v>
      </c>
      <c r="I158" s="32">
        <v>2</v>
      </c>
      <c r="J158" s="38">
        <f t="shared" si="4"/>
        <v>0</v>
      </c>
      <c r="K158" s="39" t="str">
        <f t="shared" si="5"/>
        <v>OK</v>
      </c>
      <c r="L158" s="128">
        <v>2</v>
      </c>
      <c r="M158" s="128"/>
      <c r="N158" s="128"/>
      <c r="O158" s="128"/>
      <c r="P158" s="46"/>
      <c r="Q158" s="128"/>
      <c r="R158" s="128"/>
      <c r="S158" s="128"/>
      <c r="T158" s="128"/>
      <c r="U158" s="128"/>
      <c r="V158" s="128"/>
      <c r="W158" s="128"/>
      <c r="X158" s="128"/>
      <c r="Y158" s="46"/>
      <c r="Z158" s="46"/>
      <c r="AA158" s="46"/>
      <c r="AB158" s="46"/>
      <c r="AC158" s="46"/>
    </row>
    <row r="159" spans="1:29" ht="39.950000000000003" customHeight="1" x14ac:dyDescent="0.45">
      <c r="A159" s="155"/>
      <c r="B159" s="101"/>
      <c r="C159" s="66">
        <v>156</v>
      </c>
      <c r="D159" s="75" t="s">
        <v>145</v>
      </c>
      <c r="E159" s="104" t="s">
        <v>708</v>
      </c>
      <c r="F159" s="49" t="s">
        <v>146</v>
      </c>
      <c r="G159" s="49" t="s">
        <v>40</v>
      </c>
      <c r="H159" s="94">
        <v>3.71</v>
      </c>
      <c r="I159" s="32"/>
      <c r="J159" s="38">
        <f t="shared" si="4"/>
        <v>0</v>
      </c>
      <c r="K159" s="39" t="str">
        <f t="shared" si="5"/>
        <v>OK</v>
      </c>
      <c r="L159" s="128"/>
      <c r="M159" s="128"/>
      <c r="N159" s="128"/>
      <c r="O159" s="128"/>
      <c r="P159" s="46"/>
      <c r="Q159" s="128"/>
      <c r="R159" s="128"/>
      <c r="S159" s="128"/>
      <c r="T159" s="128"/>
      <c r="U159" s="128"/>
      <c r="V159" s="128"/>
      <c r="W159" s="128"/>
      <c r="X159" s="128"/>
      <c r="Y159" s="46"/>
      <c r="Z159" s="46"/>
      <c r="AA159" s="46"/>
      <c r="AB159" s="46"/>
      <c r="AC159" s="46"/>
    </row>
    <row r="160" spans="1:29" ht="39.950000000000003" customHeight="1" x14ac:dyDescent="0.45">
      <c r="A160" s="155"/>
      <c r="B160" s="157" t="s">
        <v>514</v>
      </c>
      <c r="C160" s="66">
        <v>157</v>
      </c>
      <c r="D160" s="75" t="s">
        <v>147</v>
      </c>
      <c r="E160" s="104" t="s">
        <v>709</v>
      </c>
      <c r="F160" s="49" t="s">
        <v>35</v>
      </c>
      <c r="G160" s="49" t="s">
        <v>40</v>
      </c>
      <c r="H160" s="94">
        <v>9.58</v>
      </c>
      <c r="I160" s="32">
        <v>15</v>
      </c>
      <c r="J160" s="38">
        <f t="shared" si="4"/>
        <v>13</v>
      </c>
      <c r="K160" s="39" t="str">
        <f t="shared" si="5"/>
        <v>OK</v>
      </c>
      <c r="L160" s="128">
        <v>2</v>
      </c>
      <c r="M160" s="128"/>
      <c r="N160" s="128"/>
      <c r="O160" s="128"/>
      <c r="P160" s="46"/>
      <c r="Q160" s="128"/>
      <c r="R160" s="128"/>
      <c r="S160" s="128"/>
      <c r="T160" s="128"/>
      <c r="U160" s="128"/>
      <c r="V160" s="128"/>
      <c r="W160" s="128"/>
      <c r="X160" s="128"/>
      <c r="Y160" s="46"/>
      <c r="Z160" s="46"/>
      <c r="AA160" s="46"/>
      <c r="AB160" s="46"/>
      <c r="AC160" s="46"/>
    </row>
    <row r="161" spans="1:29" ht="39.950000000000003" customHeight="1" x14ac:dyDescent="0.45">
      <c r="A161" s="155"/>
      <c r="B161" s="157"/>
      <c r="C161" s="66">
        <v>158</v>
      </c>
      <c r="D161" s="80" t="s">
        <v>473</v>
      </c>
      <c r="E161" s="111" t="s">
        <v>710</v>
      </c>
      <c r="F161" s="49" t="s">
        <v>435</v>
      </c>
      <c r="G161" s="50" t="s">
        <v>40</v>
      </c>
      <c r="H161" s="94">
        <v>4.4000000000000004</v>
      </c>
      <c r="I161" s="32">
        <v>20</v>
      </c>
      <c r="J161" s="38">
        <f t="shared" si="4"/>
        <v>14</v>
      </c>
      <c r="K161" s="39" t="str">
        <f t="shared" si="5"/>
        <v>OK</v>
      </c>
      <c r="L161" s="128">
        <v>6</v>
      </c>
      <c r="M161" s="128"/>
      <c r="N161" s="128"/>
      <c r="O161" s="128"/>
      <c r="P161" s="46"/>
      <c r="Q161" s="128"/>
      <c r="R161" s="128"/>
      <c r="S161" s="128"/>
      <c r="T161" s="128"/>
      <c r="U161" s="128"/>
      <c r="V161" s="128"/>
      <c r="W161" s="128"/>
      <c r="X161" s="128"/>
      <c r="Y161" s="46"/>
      <c r="Z161" s="46"/>
      <c r="AA161" s="46"/>
      <c r="AB161" s="46"/>
      <c r="AC161" s="46"/>
    </row>
    <row r="162" spans="1:29" ht="39.950000000000003" customHeight="1" x14ac:dyDescent="0.45">
      <c r="A162" s="155"/>
      <c r="B162" s="157"/>
      <c r="C162" s="66">
        <v>159</v>
      </c>
      <c r="D162" s="81" t="s">
        <v>474</v>
      </c>
      <c r="E162" s="112" t="s">
        <v>711</v>
      </c>
      <c r="F162" s="49" t="s">
        <v>228</v>
      </c>
      <c r="G162" s="50" t="s">
        <v>40</v>
      </c>
      <c r="H162" s="94">
        <v>11.69</v>
      </c>
      <c r="I162" s="32">
        <v>5</v>
      </c>
      <c r="J162" s="38">
        <f t="shared" si="4"/>
        <v>5</v>
      </c>
      <c r="K162" s="39" t="str">
        <f t="shared" si="5"/>
        <v>OK</v>
      </c>
      <c r="L162" s="128"/>
      <c r="M162" s="128"/>
      <c r="N162" s="128"/>
      <c r="O162" s="128"/>
      <c r="P162" s="46"/>
      <c r="Q162" s="128"/>
      <c r="R162" s="128"/>
      <c r="S162" s="128"/>
      <c r="T162" s="128"/>
      <c r="U162" s="128"/>
      <c r="V162" s="128"/>
      <c r="W162" s="128"/>
      <c r="X162" s="128"/>
      <c r="Y162" s="46"/>
      <c r="Z162" s="46"/>
      <c r="AA162" s="46"/>
      <c r="AB162" s="46"/>
      <c r="AC162" s="46"/>
    </row>
    <row r="163" spans="1:29" ht="39.950000000000003" customHeight="1" x14ac:dyDescent="0.45">
      <c r="A163" s="155"/>
      <c r="B163" s="157"/>
      <c r="C163" s="66">
        <v>160</v>
      </c>
      <c r="D163" s="81" t="s">
        <v>475</v>
      </c>
      <c r="E163" s="112" t="s">
        <v>712</v>
      </c>
      <c r="F163" s="49" t="s">
        <v>476</v>
      </c>
      <c r="G163" s="50" t="s">
        <v>40</v>
      </c>
      <c r="H163" s="94">
        <v>19.25</v>
      </c>
      <c r="I163" s="32">
        <v>5</v>
      </c>
      <c r="J163" s="38">
        <f t="shared" si="4"/>
        <v>4</v>
      </c>
      <c r="K163" s="39" t="str">
        <f t="shared" si="5"/>
        <v>OK</v>
      </c>
      <c r="L163" s="128">
        <v>1</v>
      </c>
      <c r="M163" s="128"/>
      <c r="N163" s="128"/>
      <c r="O163" s="128"/>
      <c r="P163" s="46"/>
      <c r="Q163" s="128"/>
      <c r="R163" s="128"/>
      <c r="S163" s="128"/>
      <c r="T163" s="128"/>
      <c r="U163" s="128"/>
      <c r="V163" s="128"/>
      <c r="W163" s="128"/>
      <c r="X163" s="128"/>
      <c r="Y163" s="46"/>
      <c r="Z163" s="46"/>
      <c r="AA163" s="46"/>
      <c r="AB163" s="46"/>
      <c r="AC163" s="46"/>
    </row>
    <row r="164" spans="1:29" ht="39.950000000000003" customHeight="1" x14ac:dyDescent="0.45">
      <c r="A164" s="155"/>
      <c r="B164" s="157"/>
      <c r="C164" s="66">
        <v>161</v>
      </c>
      <c r="D164" s="75" t="s">
        <v>148</v>
      </c>
      <c r="E164" s="104" t="s">
        <v>713</v>
      </c>
      <c r="F164" s="49" t="s">
        <v>35</v>
      </c>
      <c r="G164" s="49" t="s">
        <v>40</v>
      </c>
      <c r="H164" s="94">
        <v>4.4400000000000004</v>
      </c>
      <c r="I164" s="32">
        <v>1</v>
      </c>
      <c r="J164" s="38">
        <f t="shared" si="4"/>
        <v>1</v>
      </c>
      <c r="K164" s="39" t="str">
        <f t="shared" si="5"/>
        <v>OK</v>
      </c>
      <c r="L164" s="128"/>
      <c r="M164" s="128"/>
      <c r="N164" s="128"/>
      <c r="O164" s="128"/>
      <c r="P164" s="46"/>
      <c r="Q164" s="128"/>
      <c r="R164" s="128"/>
      <c r="S164" s="128"/>
      <c r="T164" s="128"/>
      <c r="U164" s="128"/>
      <c r="V164" s="128"/>
      <c r="W164" s="128"/>
      <c r="X164" s="128"/>
      <c r="Y164" s="46"/>
      <c r="Z164" s="46"/>
      <c r="AA164" s="46"/>
      <c r="AB164" s="46"/>
      <c r="AC164" s="46"/>
    </row>
    <row r="165" spans="1:29" ht="39.950000000000003" customHeight="1" x14ac:dyDescent="0.45">
      <c r="A165" s="155"/>
      <c r="B165" s="157"/>
      <c r="C165" s="66">
        <v>162</v>
      </c>
      <c r="D165" s="75" t="s">
        <v>149</v>
      </c>
      <c r="E165" s="104" t="s">
        <v>714</v>
      </c>
      <c r="F165" s="49" t="s">
        <v>44</v>
      </c>
      <c r="G165" s="49" t="s">
        <v>40</v>
      </c>
      <c r="H165" s="94">
        <v>12.33</v>
      </c>
      <c r="I165" s="32">
        <v>2</v>
      </c>
      <c r="J165" s="38">
        <f t="shared" si="4"/>
        <v>2</v>
      </c>
      <c r="K165" s="39" t="str">
        <f t="shared" si="5"/>
        <v>OK</v>
      </c>
      <c r="L165" s="128"/>
      <c r="M165" s="128"/>
      <c r="N165" s="128"/>
      <c r="O165" s="128"/>
      <c r="P165" s="46"/>
      <c r="Q165" s="128"/>
      <c r="R165" s="128"/>
      <c r="S165" s="128"/>
      <c r="T165" s="128"/>
      <c r="U165" s="128"/>
      <c r="V165" s="128"/>
      <c r="W165" s="128"/>
      <c r="X165" s="128"/>
      <c r="Y165" s="46"/>
      <c r="Z165" s="46"/>
      <c r="AA165" s="46"/>
      <c r="AB165" s="46"/>
      <c r="AC165" s="46"/>
    </row>
    <row r="166" spans="1:29" ht="39.950000000000003" customHeight="1" x14ac:dyDescent="0.45">
      <c r="A166" s="155"/>
      <c r="B166" s="157"/>
      <c r="C166" s="66">
        <v>163</v>
      </c>
      <c r="D166" s="75" t="s">
        <v>150</v>
      </c>
      <c r="E166" s="104" t="s">
        <v>715</v>
      </c>
      <c r="F166" s="49" t="s">
        <v>35</v>
      </c>
      <c r="G166" s="49" t="s">
        <v>40</v>
      </c>
      <c r="H166" s="94">
        <v>4.96</v>
      </c>
      <c r="I166" s="32"/>
      <c r="J166" s="38">
        <f t="shared" si="4"/>
        <v>0</v>
      </c>
      <c r="K166" s="39" t="str">
        <f t="shared" si="5"/>
        <v>OK</v>
      </c>
      <c r="L166" s="128"/>
      <c r="M166" s="128"/>
      <c r="N166" s="128"/>
      <c r="O166" s="128"/>
      <c r="P166" s="46"/>
      <c r="Q166" s="128"/>
      <c r="R166" s="128"/>
      <c r="S166" s="128"/>
      <c r="T166" s="128"/>
      <c r="U166" s="128"/>
      <c r="V166" s="128"/>
      <c r="W166" s="128"/>
      <c r="X166" s="128"/>
      <c r="Y166" s="46"/>
      <c r="Z166" s="46"/>
      <c r="AA166" s="46"/>
      <c r="AB166" s="46"/>
      <c r="AC166" s="46"/>
    </row>
    <row r="167" spans="1:29" ht="39.950000000000003" customHeight="1" x14ac:dyDescent="0.45">
      <c r="A167" s="155"/>
      <c r="B167" s="157"/>
      <c r="C167" s="66">
        <v>164</v>
      </c>
      <c r="D167" s="75" t="s">
        <v>151</v>
      </c>
      <c r="E167" s="104" t="s">
        <v>716</v>
      </c>
      <c r="F167" s="49" t="s">
        <v>35</v>
      </c>
      <c r="G167" s="49" t="s">
        <v>40</v>
      </c>
      <c r="H167" s="94">
        <v>6.22</v>
      </c>
      <c r="I167" s="32">
        <v>5</v>
      </c>
      <c r="J167" s="38">
        <f t="shared" si="4"/>
        <v>5</v>
      </c>
      <c r="K167" s="39" t="str">
        <f t="shared" si="5"/>
        <v>OK</v>
      </c>
      <c r="L167" s="128"/>
      <c r="M167" s="128"/>
      <c r="N167" s="128"/>
      <c r="O167" s="128"/>
      <c r="P167" s="46"/>
      <c r="Q167" s="128"/>
      <c r="R167" s="128"/>
      <c r="S167" s="128"/>
      <c r="T167" s="128"/>
      <c r="U167" s="128"/>
      <c r="V167" s="128"/>
      <c r="W167" s="128"/>
      <c r="X167" s="128"/>
      <c r="Y167" s="46"/>
      <c r="Z167" s="46"/>
      <c r="AA167" s="46"/>
      <c r="AB167" s="46"/>
      <c r="AC167" s="46"/>
    </row>
    <row r="168" spans="1:29" ht="39.950000000000003" customHeight="1" x14ac:dyDescent="0.45">
      <c r="A168" s="155"/>
      <c r="B168" s="157"/>
      <c r="C168" s="66">
        <v>165</v>
      </c>
      <c r="D168" s="75" t="s">
        <v>477</v>
      </c>
      <c r="E168" s="104" t="s">
        <v>717</v>
      </c>
      <c r="F168" s="49" t="s">
        <v>35</v>
      </c>
      <c r="G168" s="49" t="s">
        <v>40</v>
      </c>
      <c r="H168" s="94">
        <v>3.85</v>
      </c>
      <c r="I168" s="32">
        <v>2</v>
      </c>
      <c r="J168" s="38">
        <f t="shared" si="4"/>
        <v>0</v>
      </c>
      <c r="K168" s="39" t="str">
        <f t="shared" si="5"/>
        <v>OK</v>
      </c>
      <c r="L168" s="128">
        <v>2</v>
      </c>
      <c r="M168" s="128"/>
      <c r="N168" s="128"/>
      <c r="O168" s="128"/>
      <c r="P168" s="46"/>
      <c r="Q168" s="128"/>
      <c r="R168" s="128"/>
      <c r="S168" s="128"/>
      <c r="T168" s="128"/>
      <c r="U168" s="128"/>
      <c r="V168" s="128"/>
      <c r="W168" s="128"/>
      <c r="X168" s="128"/>
      <c r="Y168" s="46"/>
      <c r="Z168" s="46"/>
      <c r="AA168" s="46"/>
      <c r="AB168" s="46"/>
      <c r="AC168" s="46"/>
    </row>
    <row r="169" spans="1:29" ht="39.950000000000003" customHeight="1" x14ac:dyDescent="0.45">
      <c r="A169" s="155"/>
      <c r="B169" s="157"/>
      <c r="C169" s="66">
        <v>166</v>
      </c>
      <c r="D169" s="75" t="s">
        <v>152</v>
      </c>
      <c r="E169" s="104" t="s">
        <v>718</v>
      </c>
      <c r="F169" s="49" t="s">
        <v>35</v>
      </c>
      <c r="G169" s="49" t="s">
        <v>40</v>
      </c>
      <c r="H169" s="94">
        <v>1.66</v>
      </c>
      <c r="I169" s="32">
        <v>10</v>
      </c>
      <c r="J169" s="38">
        <f t="shared" si="4"/>
        <v>0</v>
      </c>
      <c r="K169" s="39" t="str">
        <f t="shared" si="5"/>
        <v>OK</v>
      </c>
      <c r="L169" s="128"/>
      <c r="M169" s="128"/>
      <c r="N169" s="128"/>
      <c r="O169" s="128"/>
      <c r="P169" s="46"/>
      <c r="Q169" s="128"/>
      <c r="R169" s="128"/>
      <c r="S169" s="128"/>
      <c r="T169" s="128"/>
      <c r="U169" s="128">
        <v>10</v>
      </c>
      <c r="V169" s="128"/>
      <c r="W169" s="128"/>
      <c r="X169" s="128"/>
      <c r="Y169" s="46"/>
      <c r="Z169" s="46"/>
      <c r="AA169" s="46"/>
      <c r="AB169" s="46"/>
      <c r="AC169" s="46"/>
    </row>
    <row r="170" spans="1:29" ht="39.950000000000003" customHeight="1" x14ac:dyDescent="0.45">
      <c r="A170" s="155"/>
      <c r="B170" s="157"/>
      <c r="C170" s="66">
        <v>167</v>
      </c>
      <c r="D170" s="75" t="s">
        <v>153</v>
      </c>
      <c r="E170" s="104" t="s">
        <v>719</v>
      </c>
      <c r="F170" s="49" t="s">
        <v>35</v>
      </c>
      <c r="G170" s="49" t="s">
        <v>40</v>
      </c>
      <c r="H170" s="94">
        <v>23.84</v>
      </c>
      <c r="I170" s="32">
        <v>5</v>
      </c>
      <c r="J170" s="38">
        <f t="shared" si="4"/>
        <v>5</v>
      </c>
      <c r="K170" s="39" t="str">
        <f t="shared" si="5"/>
        <v>OK</v>
      </c>
      <c r="L170" s="128"/>
      <c r="M170" s="128"/>
      <c r="N170" s="128"/>
      <c r="O170" s="128"/>
      <c r="P170" s="46"/>
      <c r="Q170" s="128"/>
      <c r="R170" s="128"/>
      <c r="S170" s="128"/>
      <c r="T170" s="128"/>
      <c r="U170" s="128"/>
      <c r="V170" s="128"/>
      <c r="W170" s="128"/>
      <c r="X170" s="128"/>
      <c r="Y170" s="46"/>
      <c r="Z170" s="46"/>
      <c r="AA170" s="46"/>
      <c r="AB170" s="46"/>
      <c r="AC170" s="46"/>
    </row>
    <row r="171" spans="1:29" ht="39.950000000000003" customHeight="1" x14ac:dyDescent="0.45">
      <c r="A171" s="155"/>
      <c r="B171" s="157"/>
      <c r="C171" s="66">
        <v>168</v>
      </c>
      <c r="D171" s="75" t="s">
        <v>154</v>
      </c>
      <c r="E171" s="104" t="s">
        <v>720</v>
      </c>
      <c r="F171" s="49" t="s">
        <v>31</v>
      </c>
      <c r="G171" s="49" t="s">
        <v>40</v>
      </c>
      <c r="H171" s="94">
        <v>10.83</v>
      </c>
      <c r="I171" s="32">
        <v>2</v>
      </c>
      <c r="J171" s="38">
        <f t="shared" si="4"/>
        <v>0</v>
      </c>
      <c r="K171" s="39" t="str">
        <f t="shared" si="5"/>
        <v>OK</v>
      </c>
      <c r="L171" s="128"/>
      <c r="M171" s="128"/>
      <c r="N171" s="128"/>
      <c r="O171" s="128"/>
      <c r="P171" s="46"/>
      <c r="Q171" s="128"/>
      <c r="R171" s="128"/>
      <c r="S171" s="128"/>
      <c r="T171" s="128"/>
      <c r="U171" s="128"/>
      <c r="V171" s="128"/>
      <c r="W171" s="128"/>
      <c r="X171" s="128">
        <v>2</v>
      </c>
      <c r="Y171" s="46"/>
      <c r="Z171" s="46"/>
      <c r="AA171" s="46"/>
      <c r="AB171" s="46"/>
      <c r="AC171" s="46"/>
    </row>
    <row r="172" spans="1:29" ht="39.950000000000003" customHeight="1" x14ac:dyDescent="0.45">
      <c r="A172" s="155"/>
      <c r="B172" s="157"/>
      <c r="C172" s="66">
        <v>169</v>
      </c>
      <c r="D172" s="75" t="s">
        <v>721</v>
      </c>
      <c r="E172" s="104" t="s">
        <v>722</v>
      </c>
      <c r="F172" s="49" t="s">
        <v>32</v>
      </c>
      <c r="G172" s="49" t="s">
        <v>40</v>
      </c>
      <c r="H172" s="94">
        <v>6.62</v>
      </c>
      <c r="I172" s="32">
        <v>1</v>
      </c>
      <c r="J172" s="38">
        <f t="shared" si="4"/>
        <v>0</v>
      </c>
      <c r="K172" s="39" t="str">
        <f t="shared" si="5"/>
        <v>OK</v>
      </c>
      <c r="L172" s="128">
        <v>1</v>
      </c>
      <c r="M172" s="128"/>
      <c r="N172" s="128"/>
      <c r="O172" s="128"/>
      <c r="P172" s="46"/>
      <c r="Q172" s="128"/>
      <c r="R172" s="128"/>
      <c r="S172" s="128"/>
      <c r="T172" s="128"/>
      <c r="U172" s="128"/>
      <c r="V172" s="128"/>
      <c r="W172" s="128"/>
      <c r="X172" s="128"/>
      <c r="Y172" s="46"/>
      <c r="Z172" s="46"/>
      <c r="AA172" s="46"/>
      <c r="AB172" s="46"/>
      <c r="AC172" s="46"/>
    </row>
    <row r="173" spans="1:29" ht="39.950000000000003" customHeight="1" x14ac:dyDescent="0.45">
      <c r="A173" s="155"/>
      <c r="B173" s="157"/>
      <c r="C173" s="66">
        <v>170</v>
      </c>
      <c r="D173" s="75" t="s">
        <v>155</v>
      </c>
      <c r="E173" s="104" t="s">
        <v>723</v>
      </c>
      <c r="F173" s="49" t="s">
        <v>32</v>
      </c>
      <c r="G173" s="49" t="s">
        <v>40</v>
      </c>
      <c r="H173" s="94">
        <v>13.77</v>
      </c>
      <c r="I173" s="32">
        <v>1</v>
      </c>
      <c r="J173" s="38">
        <f t="shared" si="4"/>
        <v>0</v>
      </c>
      <c r="K173" s="39" t="str">
        <f t="shared" si="5"/>
        <v>OK</v>
      </c>
      <c r="L173" s="128">
        <v>1</v>
      </c>
      <c r="M173" s="128"/>
      <c r="N173" s="128"/>
      <c r="O173" s="128"/>
      <c r="P173" s="46"/>
      <c r="Q173" s="128"/>
      <c r="R173" s="128"/>
      <c r="S173" s="128"/>
      <c r="T173" s="128"/>
      <c r="U173" s="128"/>
      <c r="V173" s="128"/>
      <c r="W173" s="128"/>
      <c r="X173" s="128"/>
      <c r="Y173" s="46"/>
      <c r="Z173" s="46"/>
      <c r="AA173" s="46"/>
      <c r="AB173" s="46"/>
      <c r="AC173" s="46"/>
    </row>
    <row r="174" spans="1:29" ht="39.950000000000003" customHeight="1" x14ac:dyDescent="0.45">
      <c r="A174" s="155"/>
      <c r="B174" s="157"/>
      <c r="C174" s="66">
        <v>171</v>
      </c>
      <c r="D174" s="75" t="s">
        <v>436</v>
      </c>
      <c r="E174" s="104" t="s">
        <v>724</v>
      </c>
      <c r="F174" s="49" t="s">
        <v>437</v>
      </c>
      <c r="G174" s="49" t="s">
        <v>40</v>
      </c>
      <c r="H174" s="94">
        <v>10.53</v>
      </c>
      <c r="I174" s="32">
        <v>10</v>
      </c>
      <c r="J174" s="38">
        <f t="shared" si="4"/>
        <v>0</v>
      </c>
      <c r="K174" s="39" t="str">
        <f t="shared" si="5"/>
        <v>OK</v>
      </c>
      <c r="L174" s="128"/>
      <c r="M174" s="128"/>
      <c r="N174" s="128"/>
      <c r="O174" s="128"/>
      <c r="P174" s="46"/>
      <c r="Q174" s="128"/>
      <c r="R174" s="128"/>
      <c r="S174" s="128"/>
      <c r="T174" s="128"/>
      <c r="U174" s="128"/>
      <c r="V174" s="128"/>
      <c r="W174" s="128">
        <v>10</v>
      </c>
      <c r="X174" s="128"/>
      <c r="Y174" s="46"/>
      <c r="Z174" s="46"/>
      <c r="AA174" s="46"/>
      <c r="AB174" s="46"/>
      <c r="AC174" s="46"/>
    </row>
    <row r="175" spans="1:29" ht="39.950000000000003" customHeight="1" x14ac:dyDescent="0.45">
      <c r="A175" s="155"/>
      <c r="B175" s="157"/>
      <c r="C175" s="66">
        <v>172</v>
      </c>
      <c r="D175" s="75" t="s">
        <v>449</v>
      </c>
      <c r="E175" s="104" t="s">
        <v>725</v>
      </c>
      <c r="F175" s="49" t="s">
        <v>228</v>
      </c>
      <c r="G175" s="49" t="s">
        <v>40</v>
      </c>
      <c r="H175" s="94">
        <v>132.34</v>
      </c>
      <c r="I175" s="32"/>
      <c r="J175" s="38">
        <f t="shared" si="4"/>
        <v>0</v>
      </c>
      <c r="K175" s="39" t="str">
        <f t="shared" si="5"/>
        <v>OK</v>
      </c>
      <c r="L175" s="128"/>
      <c r="M175" s="128"/>
      <c r="N175" s="128"/>
      <c r="O175" s="128"/>
      <c r="P175" s="46"/>
      <c r="Q175" s="128"/>
      <c r="R175" s="128"/>
      <c r="S175" s="128"/>
      <c r="T175" s="128"/>
      <c r="U175" s="128"/>
      <c r="V175" s="128"/>
      <c r="W175" s="128"/>
      <c r="X175" s="128"/>
      <c r="Y175" s="46"/>
      <c r="Z175" s="46"/>
      <c r="AA175" s="46"/>
      <c r="AB175" s="46"/>
      <c r="AC175" s="46"/>
    </row>
    <row r="176" spans="1:29" ht="39.950000000000003" customHeight="1" x14ac:dyDescent="0.45">
      <c r="A176" s="155"/>
      <c r="B176" s="157"/>
      <c r="C176" s="65">
        <v>173</v>
      </c>
      <c r="D176" s="74" t="s">
        <v>726</v>
      </c>
      <c r="E176" s="103" t="s">
        <v>727</v>
      </c>
      <c r="F176" s="64" t="s">
        <v>131</v>
      </c>
      <c r="G176" s="64" t="s">
        <v>40</v>
      </c>
      <c r="H176" s="93">
        <v>60.13</v>
      </c>
      <c r="I176" s="32"/>
      <c r="J176" s="38">
        <f t="shared" si="4"/>
        <v>0</v>
      </c>
      <c r="K176" s="39" t="str">
        <f t="shared" si="5"/>
        <v>OK</v>
      </c>
      <c r="L176" s="128"/>
      <c r="M176" s="128"/>
      <c r="N176" s="128"/>
      <c r="O176" s="128"/>
      <c r="P176" s="46"/>
      <c r="Q176" s="128"/>
      <c r="R176" s="128"/>
      <c r="S176" s="128"/>
      <c r="T176" s="128"/>
      <c r="U176" s="128"/>
      <c r="V176" s="128"/>
      <c r="W176" s="128"/>
      <c r="X176" s="128"/>
      <c r="Y176" s="46"/>
      <c r="Z176" s="46"/>
      <c r="AA176" s="46"/>
      <c r="AB176" s="46"/>
      <c r="AC176" s="46"/>
    </row>
    <row r="177" spans="1:29" ht="39.950000000000003" customHeight="1" x14ac:dyDescent="0.45">
      <c r="A177" s="155"/>
      <c r="B177" s="157"/>
      <c r="C177" s="65">
        <v>174</v>
      </c>
      <c r="D177" s="74" t="s">
        <v>728</v>
      </c>
      <c r="E177" s="103" t="s">
        <v>729</v>
      </c>
      <c r="F177" s="64" t="s">
        <v>35</v>
      </c>
      <c r="G177" s="64" t="s">
        <v>40</v>
      </c>
      <c r="H177" s="93">
        <v>66.92</v>
      </c>
      <c r="I177" s="32"/>
      <c r="J177" s="38">
        <f t="shared" si="4"/>
        <v>0</v>
      </c>
      <c r="K177" s="39" t="str">
        <f t="shared" si="5"/>
        <v>OK</v>
      </c>
      <c r="L177" s="128"/>
      <c r="M177" s="128"/>
      <c r="N177" s="128"/>
      <c r="O177" s="128"/>
      <c r="P177" s="46"/>
      <c r="Q177" s="128"/>
      <c r="R177" s="128"/>
      <c r="S177" s="128"/>
      <c r="T177" s="128"/>
      <c r="U177" s="128"/>
      <c r="V177" s="128"/>
      <c r="W177" s="128"/>
      <c r="X177" s="128"/>
      <c r="Y177" s="46"/>
      <c r="Z177" s="46"/>
      <c r="AA177" s="46"/>
      <c r="AB177" s="46"/>
      <c r="AC177" s="46"/>
    </row>
    <row r="178" spans="1:29" ht="39.950000000000003" customHeight="1" x14ac:dyDescent="0.45">
      <c r="A178" s="155"/>
      <c r="B178" s="157"/>
      <c r="C178" s="65">
        <v>175</v>
      </c>
      <c r="D178" s="74" t="s">
        <v>730</v>
      </c>
      <c r="E178" s="103" t="s">
        <v>731</v>
      </c>
      <c r="F178" s="64" t="s">
        <v>35</v>
      </c>
      <c r="G178" s="64" t="s">
        <v>40</v>
      </c>
      <c r="H178" s="93">
        <v>6.14</v>
      </c>
      <c r="I178" s="32"/>
      <c r="J178" s="38">
        <f t="shared" si="4"/>
        <v>0</v>
      </c>
      <c r="K178" s="39" t="str">
        <f t="shared" si="5"/>
        <v>OK</v>
      </c>
      <c r="L178" s="128"/>
      <c r="M178" s="128"/>
      <c r="N178" s="128"/>
      <c r="O178" s="128"/>
      <c r="P178" s="46"/>
      <c r="Q178" s="128"/>
      <c r="R178" s="128"/>
      <c r="S178" s="128"/>
      <c r="T178" s="128"/>
      <c r="U178" s="128"/>
      <c r="V178" s="128"/>
      <c r="W178" s="128"/>
      <c r="X178" s="128"/>
      <c r="Y178" s="46"/>
      <c r="Z178" s="46"/>
      <c r="AA178" s="46"/>
      <c r="AB178" s="46"/>
      <c r="AC178" s="46"/>
    </row>
    <row r="179" spans="1:29" ht="39.950000000000003" customHeight="1" x14ac:dyDescent="0.45">
      <c r="A179" s="155"/>
      <c r="B179" s="157"/>
      <c r="C179" s="63">
        <v>176</v>
      </c>
      <c r="D179" s="81" t="s">
        <v>732</v>
      </c>
      <c r="E179" s="112" t="s">
        <v>733</v>
      </c>
      <c r="F179" s="49" t="s">
        <v>4</v>
      </c>
      <c r="G179" s="64" t="s">
        <v>40</v>
      </c>
      <c r="H179" s="93">
        <v>36.56</v>
      </c>
      <c r="I179" s="32"/>
      <c r="J179" s="38">
        <f t="shared" si="4"/>
        <v>0</v>
      </c>
      <c r="K179" s="39" t="str">
        <f t="shared" si="5"/>
        <v>OK</v>
      </c>
      <c r="L179" s="128"/>
      <c r="M179" s="128"/>
      <c r="N179" s="128"/>
      <c r="O179" s="128"/>
      <c r="P179" s="46"/>
      <c r="Q179" s="128"/>
      <c r="R179" s="128"/>
      <c r="S179" s="128"/>
      <c r="T179" s="128"/>
      <c r="U179" s="128"/>
      <c r="V179" s="128"/>
      <c r="W179" s="128"/>
      <c r="X179" s="128"/>
      <c r="Y179" s="46"/>
      <c r="Z179" s="46"/>
      <c r="AA179" s="46"/>
      <c r="AB179" s="46"/>
      <c r="AC179" s="46"/>
    </row>
    <row r="180" spans="1:29" ht="39.950000000000003" customHeight="1" x14ac:dyDescent="0.45">
      <c r="A180" s="155"/>
      <c r="B180" s="157"/>
      <c r="C180" s="63">
        <v>177</v>
      </c>
      <c r="D180" s="73" t="s">
        <v>734</v>
      </c>
      <c r="E180" s="102" t="s">
        <v>735</v>
      </c>
      <c r="F180" s="64" t="s">
        <v>228</v>
      </c>
      <c r="G180" s="64" t="s">
        <v>40</v>
      </c>
      <c r="H180" s="93">
        <v>60.85</v>
      </c>
      <c r="I180" s="32"/>
      <c r="J180" s="38">
        <f t="shared" si="4"/>
        <v>0</v>
      </c>
      <c r="K180" s="39" t="str">
        <f t="shared" si="5"/>
        <v>OK</v>
      </c>
      <c r="L180" s="128"/>
      <c r="M180" s="128"/>
      <c r="N180" s="128"/>
      <c r="O180" s="128"/>
      <c r="P180" s="46"/>
      <c r="Q180" s="128"/>
      <c r="R180" s="128"/>
      <c r="S180" s="128"/>
      <c r="T180" s="128"/>
      <c r="U180" s="128"/>
      <c r="V180" s="128"/>
      <c r="W180" s="128"/>
      <c r="X180" s="128"/>
      <c r="Y180" s="46"/>
      <c r="Z180" s="46"/>
      <c r="AA180" s="46"/>
      <c r="AB180" s="46"/>
      <c r="AC180" s="46"/>
    </row>
    <row r="181" spans="1:29" ht="39.950000000000003" customHeight="1" x14ac:dyDescent="0.45">
      <c r="A181" s="155"/>
      <c r="B181" s="157"/>
      <c r="C181" s="65">
        <v>178</v>
      </c>
      <c r="D181" s="74" t="s">
        <v>736</v>
      </c>
      <c r="E181" s="103" t="s">
        <v>737</v>
      </c>
      <c r="F181" s="48" t="s">
        <v>35</v>
      </c>
      <c r="G181" s="64" t="s">
        <v>40</v>
      </c>
      <c r="H181" s="93">
        <v>17.39</v>
      </c>
      <c r="I181" s="32"/>
      <c r="J181" s="38">
        <f t="shared" si="4"/>
        <v>0</v>
      </c>
      <c r="K181" s="39" t="str">
        <f t="shared" si="5"/>
        <v>OK</v>
      </c>
      <c r="L181" s="128"/>
      <c r="M181" s="128"/>
      <c r="N181" s="128"/>
      <c r="O181" s="128"/>
      <c r="P181" s="46"/>
      <c r="Q181" s="128"/>
      <c r="R181" s="128"/>
      <c r="S181" s="128"/>
      <c r="T181" s="128"/>
      <c r="U181" s="128"/>
      <c r="V181" s="128"/>
      <c r="W181" s="128"/>
      <c r="X181" s="128"/>
      <c r="Y181" s="46"/>
      <c r="Z181" s="46"/>
      <c r="AA181" s="46"/>
      <c r="AB181" s="46"/>
      <c r="AC181" s="46"/>
    </row>
    <row r="182" spans="1:29" ht="39.950000000000003" customHeight="1" x14ac:dyDescent="0.45">
      <c r="A182" s="156"/>
      <c r="B182" s="158"/>
      <c r="C182" s="65">
        <v>179</v>
      </c>
      <c r="D182" s="74" t="s">
        <v>738</v>
      </c>
      <c r="E182" s="103" t="s">
        <v>739</v>
      </c>
      <c r="F182" s="64" t="s">
        <v>131</v>
      </c>
      <c r="G182" s="64" t="s">
        <v>40</v>
      </c>
      <c r="H182" s="93">
        <v>12.07</v>
      </c>
      <c r="I182" s="32">
        <f>5</f>
        <v>5</v>
      </c>
      <c r="J182" s="38">
        <f t="shared" si="4"/>
        <v>0</v>
      </c>
      <c r="K182" s="39" t="str">
        <f t="shared" si="5"/>
        <v>OK</v>
      </c>
      <c r="L182" s="128"/>
      <c r="M182" s="128"/>
      <c r="N182" s="128"/>
      <c r="O182" s="128"/>
      <c r="P182" s="46"/>
      <c r="Q182" s="128"/>
      <c r="R182" s="128"/>
      <c r="S182" s="128"/>
      <c r="T182" s="128"/>
      <c r="U182" s="128"/>
      <c r="V182" s="128"/>
      <c r="W182" s="128">
        <v>5</v>
      </c>
      <c r="X182" s="128"/>
      <c r="Y182" s="46"/>
      <c r="Z182" s="46"/>
      <c r="AA182" s="46"/>
      <c r="AB182" s="46"/>
      <c r="AC182" s="46"/>
    </row>
    <row r="183" spans="1:29" ht="39.950000000000003" customHeight="1" x14ac:dyDescent="0.45">
      <c r="A183" s="139">
        <v>4</v>
      </c>
      <c r="B183" s="151" t="s">
        <v>740</v>
      </c>
      <c r="C183" s="67">
        <v>180</v>
      </c>
      <c r="D183" s="78" t="s">
        <v>156</v>
      </c>
      <c r="E183" s="107" t="s">
        <v>741</v>
      </c>
      <c r="F183" s="51" t="s">
        <v>35</v>
      </c>
      <c r="G183" s="51" t="s">
        <v>157</v>
      </c>
      <c r="H183" s="95">
        <v>8.5</v>
      </c>
      <c r="I183" s="32">
        <v>2</v>
      </c>
      <c r="J183" s="38">
        <f t="shared" si="4"/>
        <v>2</v>
      </c>
      <c r="K183" s="39" t="str">
        <f t="shared" si="5"/>
        <v>OK</v>
      </c>
      <c r="L183" s="128"/>
      <c r="M183" s="128"/>
      <c r="N183" s="128"/>
      <c r="O183" s="128"/>
      <c r="P183" s="46"/>
      <c r="Q183" s="128"/>
      <c r="R183" s="128"/>
      <c r="S183" s="128"/>
      <c r="T183" s="128"/>
      <c r="U183" s="128"/>
      <c r="V183" s="128"/>
      <c r="W183" s="128"/>
      <c r="X183" s="128"/>
      <c r="Y183" s="46"/>
      <c r="Z183" s="46"/>
      <c r="AA183" s="46"/>
      <c r="AB183" s="46"/>
      <c r="AC183" s="46"/>
    </row>
    <row r="184" spans="1:29" ht="39.950000000000003" customHeight="1" x14ac:dyDescent="0.45">
      <c r="A184" s="140"/>
      <c r="B184" s="152"/>
      <c r="C184" s="67">
        <v>181</v>
      </c>
      <c r="D184" s="78" t="s">
        <v>158</v>
      </c>
      <c r="E184" s="107" t="s">
        <v>742</v>
      </c>
      <c r="F184" s="51" t="s">
        <v>35</v>
      </c>
      <c r="G184" s="51" t="s">
        <v>157</v>
      </c>
      <c r="H184" s="95">
        <v>1.1599999999999999</v>
      </c>
      <c r="I184" s="32">
        <v>10</v>
      </c>
      <c r="J184" s="38">
        <f t="shared" si="4"/>
        <v>8</v>
      </c>
      <c r="K184" s="39" t="str">
        <f t="shared" si="5"/>
        <v>OK</v>
      </c>
      <c r="L184" s="128"/>
      <c r="M184" s="128"/>
      <c r="N184" s="128">
        <v>2</v>
      </c>
      <c r="O184" s="128"/>
      <c r="P184" s="46"/>
      <c r="Q184" s="128"/>
      <c r="R184" s="128"/>
      <c r="S184" s="128"/>
      <c r="T184" s="128"/>
      <c r="U184" s="128"/>
      <c r="V184" s="128"/>
      <c r="W184" s="128"/>
      <c r="X184" s="128"/>
      <c r="Y184" s="46"/>
      <c r="Z184" s="46"/>
      <c r="AA184" s="46"/>
      <c r="AB184" s="46"/>
      <c r="AC184" s="46"/>
    </row>
    <row r="185" spans="1:29" ht="39.950000000000003" customHeight="1" x14ac:dyDescent="0.45">
      <c r="A185" s="140"/>
      <c r="B185" s="152"/>
      <c r="C185" s="67">
        <v>182</v>
      </c>
      <c r="D185" s="78" t="s">
        <v>159</v>
      </c>
      <c r="E185" s="107" t="s">
        <v>741</v>
      </c>
      <c r="F185" s="51" t="s">
        <v>35</v>
      </c>
      <c r="G185" s="51" t="s">
        <v>157</v>
      </c>
      <c r="H185" s="95">
        <v>12</v>
      </c>
      <c r="I185" s="32"/>
      <c r="J185" s="38">
        <f t="shared" si="4"/>
        <v>0</v>
      </c>
      <c r="K185" s="39" t="str">
        <f t="shared" si="5"/>
        <v>OK</v>
      </c>
      <c r="L185" s="128"/>
      <c r="M185" s="128"/>
      <c r="N185" s="128"/>
      <c r="O185" s="128"/>
      <c r="P185" s="46"/>
      <c r="Q185" s="128"/>
      <c r="R185" s="128"/>
      <c r="S185" s="128"/>
      <c r="T185" s="128"/>
      <c r="U185" s="128"/>
      <c r="V185" s="128"/>
      <c r="W185" s="128"/>
      <c r="X185" s="128"/>
      <c r="Y185" s="46"/>
      <c r="Z185" s="46"/>
      <c r="AA185" s="46"/>
      <c r="AB185" s="46"/>
      <c r="AC185" s="46"/>
    </row>
    <row r="186" spans="1:29" ht="39.950000000000003" customHeight="1" x14ac:dyDescent="0.45">
      <c r="A186" s="140"/>
      <c r="B186" s="152"/>
      <c r="C186" s="67">
        <v>183</v>
      </c>
      <c r="D186" s="78" t="s">
        <v>160</v>
      </c>
      <c r="E186" s="107" t="s">
        <v>741</v>
      </c>
      <c r="F186" s="51" t="s">
        <v>35</v>
      </c>
      <c r="G186" s="51" t="s">
        <v>157</v>
      </c>
      <c r="H186" s="95">
        <v>8</v>
      </c>
      <c r="I186" s="32"/>
      <c r="J186" s="38">
        <f t="shared" si="4"/>
        <v>0</v>
      </c>
      <c r="K186" s="39" t="str">
        <f t="shared" si="5"/>
        <v>OK</v>
      </c>
      <c r="L186" s="128"/>
      <c r="M186" s="128"/>
      <c r="N186" s="128"/>
      <c r="O186" s="128"/>
      <c r="P186" s="46"/>
      <c r="Q186" s="128"/>
      <c r="R186" s="128"/>
      <c r="S186" s="128"/>
      <c r="T186" s="128"/>
      <c r="U186" s="128"/>
      <c r="V186" s="128"/>
      <c r="W186" s="128"/>
      <c r="X186" s="128"/>
      <c r="Y186" s="46"/>
      <c r="Z186" s="46"/>
      <c r="AA186" s="46"/>
      <c r="AB186" s="46"/>
      <c r="AC186" s="46"/>
    </row>
    <row r="187" spans="1:29" ht="39.950000000000003" customHeight="1" x14ac:dyDescent="0.45">
      <c r="A187" s="140"/>
      <c r="B187" s="152"/>
      <c r="C187" s="67">
        <v>184</v>
      </c>
      <c r="D187" s="78" t="s">
        <v>161</v>
      </c>
      <c r="E187" s="107">
        <v>954</v>
      </c>
      <c r="F187" s="51" t="s">
        <v>35</v>
      </c>
      <c r="G187" s="51" t="s">
        <v>157</v>
      </c>
      <c r="H187" s="95">
        <v>8</v>
      </c>
      <c r="I187" s="32">
        <v>2</v>
      </c>
      <c r="J187" s="38">
        <f t="shared" si="4"/>
        <v>0</v>
      </c>
      <c r="K187" s="39" t="str">
        <f t="shared" si="5"/>
        <v>OK</v>
      </c>
      <c r="L187" s="128"/>
      <c r="M187" s="128"/>
      <c r="N187" s="128">
        <v>2</v>
      </c>
      <c r="O187" s="128"/>
      <c r="P187" s="46"/>
      <c r="Q187" s="128"/>
      <c r="R187" s="128"/>
      <c r="S187" s="128"/>
      <c r="T187" s="128"/>
      <c r="U187" s="128"/>
      <c r="V187" s="128"/>
      <c r="W187" s="128"/>
      <c r="X187" s="128"/>
      <c r="Y187" s="46"/>
      <c r="Z187" s="46"/>
      <c r="AA187" s="46"/>
      <c r="AB187" s="46"/>
      <c r="AC187" s="46"/>
    </row>
    <row r="188" spans="1:29" ht="39.950000000000003" customHeight="1" x14ac:dyDescent="0.45">
      <c r="A188" s="140"/>
      <c r="B188" s="152"/>
      <c r="C188" s="67">
        <v>185</v>
      </c>
      <c r="D188" s="78" t="s">
        <v>162</v>
      </c>
      <c r="E188" s="107">
        <v>954</v>
      </c>
      <c r="F188" s="51" t="s">
        <v>35</v>
      </c>
      <c r="G188" s="51" t="s">
        <v>157</v>
      </c>
      <c r="H188" s="95">
        <v>10</v>
      </c>
      <c r="I188" s="32">
        <v>2</v>
      </c>
      <c r="J188" s="38">
        <f t="shared" si="4"/>
        <v>0</v>
      </c>
      <c r="K188" s="39" t="str">
        <f t="shared" si="5"/>
        <v>OK</v>
      </c>
      <c r="L188" s="128"/>
      <c r="M188" s="128"/>
      <c r="N188" s="128">
        <v>2</v>
      </c>
      <c r="O188" s="128"/>
      <c r="P188" s="46"/>
      <c r="Q188" s="128"/>
      <c r="R188" s="128"/>
      <c r="S188" s="128"/>
      <c r="T188" s="128"/>
      <c r="U188" s="128"/>
      <c r="V188" s="128"/>
      <c r="W188" s="128"/>
      <c r="X188" s="128"/>
      <c r="Y188" s="46"/>
      <c r="Z188" s="46"/>
      <c r="AA188" s="46"/>
      <c r="AB188" s="46"/>
      <c r="AC188" s="46"/>
    </row>
    <row r="189" spans="1:29" ht="39.950000000000003" customHeight="1" x14ac:dyDescent="0.45">
      <c r="A189" s="140"/>
      <c r="B189" s="152"/>
      <c r="C189" s="67">
        <v>186</v>
      </c>
      <c r="D189" s="78" t="s">
        <v>163</v>
      </c>
      <c r="E189" s="107">
        <v>954</v>
      </c>
      <c r="F189" s="51" t="s">
        <v>35</v>
      </c>
      <c r="G189" s="51" t="s">
        <v>157</v>
      </c>
      <c r="H189" s="95">
        <v>7.91</v>
      </c>
      <c r="I189" s="32"/>
      <c r="J189" s="38">
        <f t="shared" si="4"/>
        <v>0</v>
      </c>
      <c r="K189" s="39" t="str">
        <f t="shared" si="5"/>
        <v>OK</v>
      </c>
      <c r="L189" s="128"/>
      <c r="M189" s="128"/>
      <c r="N189" s="128"/>
      <c r="O189" s="128"/>
      <c r="P189" s="46"/>
      <c r="Q189" s="128"/>
      <c r="R189" s="128"/>
      <c r="S189" s="128"/>
      <c r="T189" s="128"/>
      <c r="U189" s="128"/>
      <c r="V189" s="128"/>
      <c r="W189" s="128"/>
      <c r="X189" s="128"/>
      <c r="Y189" s="46"/>
      <c r="Z189" s="46"/>
      <c r="AA189" s="46"/>
      <c r="AB189" s="46"/>
      <c r="AC189" s="46"/>
    </row>
    <row r="190" spans="1:29" ht="39.950000000000003" customHeight="1" x14ac:dyDescent="0.45">
      <c r="A190" s="140"/>
      <c r="B190" s="152"/>
      <c r="C190" s="67">
        <v>187</v>
      </c>
      <c r="D190" s="78" t="s">
        <v>164</v>
      </c>
      <c r="E190" s="107">
        <v>954</v>
      </c>
      <c r="F190" s="51" t="s">
        <v>35</v>
      </c>
      <c r="G190" s="51" t="s">
        <v>157</v>
      </c>
      <c r="H190" s="95">
        <v>5</v>
      </c>
      <c r="I190" s="32"/>
      <c r="J190" s="38">
        <f t="shared" si="4"/>
        <v>0</v>
      </c>
      <c r="K190" s="39" t="str">
        <f t="shared" si="5"/>
        <v>OK</v>
      </c>
      <c r="L190" s="128"/>
      <c r="M190" s="128"/>
      <c r="N190" s="128"/>
      <c r="O190" s="128"/>
      <c r="P190" s="46"/>
      <c r="Q190" s="128"/>
      <c r="R190" s="128"/>
      <c r="S190" s="128"/>
      <c r="T190" s="128"/>
      <c r="U190" s="128"/>
      <c r="V190" s="128"/>
      <c r="W190" s="128"/>
      <c r="X190" s="128"/>
      <c r="Y190" s="46"/>
      <c r="Z190" s="46"/>
      <c r="AA190" s="46"/>
      <c r="AB190" s="46"/>
      <c r="AC190" s="46"/>
    </row>
    <row r="191" spans="1:29" ht="39.950000000000003" customHeight="1" x14ac:dyDescent="0.45">
      <c r="A191" s="140"/>
      <c r="B191" s="152"/>
      <c r="C191" s="67">
        <v>188</v>
      </c>
      <c r="D191" s="78" t="s">
        <v>165</v>
      </c>
      <c r="E191" s="107">
        <v>954</v>
      </c>
      <c r="F191" s="51" t="s">
        <v>35</v>
      </c>
      <c r="G191" s="51" t="s">
        <v>157</v>
      </c>
      <c r="H191" s="95">
        <v>26.46</v>
      </c>
      <c r="I191" s="32"/>
      <c r="J191" s="38">
        <f t="shared" si="4"/>
        <v>0</v>
      </c>
      <c r="K191" s="39" t="str">
        <f t="shared" si="5"/>
        <v>OK</v>
      </c>
      <c r="L191" s="128"/>
      <c r="M191" s="128"/>
      <c r="N191" s="128"/>
      <c r="O191" s="128"/>
      <c r="P191" s="46"/>
      <c r="Q191" s="128"/>
      <c r="R191" s="128"/>
      <c r="S191" s="128"/>
      <c r="T191" s="128"/>
      <c r="U191" s="128"/>
      <c r="V191" s="128"/>
      <c r="W191" s="128"/>
      <c r="X191" s="128"/>
      <c r="Y191" s="46"/>
      <c r="Z191" s="46"/>
      <c r="AA191" s="46"/>
      <c r="AB191" s="46"/>
      <c r="AC191" s="46"/>
    </row>
    <row r="192" spans="1:29" ht="39.950000000000003" customHeight="1" x14ac:dyDescent="0.45">
      <c r="A192" s="140"/>
      <c r="B192" s="152"/>
      <c r="C192" s="67">
        <v>189</v>
      </c>
      <c r="D192" s="78" t="s">
        <v>166</v>
      </c>
      <c r="E192" s="107">
        <v>954</v>
      </c>
      <c r="F192" s="51" t="s">
        <v>35</v>
      </c>
      <c r="G192" s="51" t="s">
        <v>157</v>
      </c>
      <c r="H192" s="95">
        <v>27.05</v>
      </c>
      <c r="I192" s="32"/>
      <c r="J192" s="38">
        <f t="shared" si="4"/>
        <v>0</v>
      </c>
      <c r="K192" s="39" t="str">
        <f t="shared" si="5"/>
        <v>OK</v>
      </c>
      <c r="L192" s="128"/>
      <c r="M192" s="128"/>
      <c r="N192" s="128"/>
      <c r="O192" s="128"/>
      <c r="P192" s="46"/>
      <c r="Q192" s="128"/>
      <c r="R192" s="128"/>
      <c r="S192" s="128"/>
      <c r="T192" s="128"/>
      <c r="U192" s="128"/>
      <c r="V192" s="128"/>
      <c r="W192" s="128"/>
      <c r="X192" s="128"/>
      <c r="Y192" s="46"/>
      <c r="Z192" s="46"/>
      <c r="AA192" s="46"/>
      <c r="AB192" s="46"/>
      <c r="AC192" s="46"/>
    </row>
    <row r="193" spans="1:29" ht="39.950000000000003" customHeight="1" x14ac:dyDescent="0.45">
      <c r="A193" s="140"/>
      <c r="B193" s="152"/>
      <c r="C193" s="67">
        <v>190</v>
      </c>
      <c r="D193" s="78" t="s">
        <v>167</v>
      </c>
      <c r="E193" s="107">
        <v>954</v>
      </c>
      <c r="F193" s="51" t="s">
        <v>35</v>
      </c>
      <c r="G193" s="51" t="s">
        <v>157</v>
      </c>
      <c r="H193" s="95">
        <v>6.52</v>
      </c>
      <c r="I193" s="32"/>
      <c r="J193" s="38">
        <f t="shared" si="4"/>
        <v>0</v>
      </c>
      <c r="K193" s="39" t="str">
        <f t="shared" si="5"/>
        <v>OK</v>
      </c>
      <c r="L193" s="128"/>
      <c r="M193" s="128"/>
      <c r="N193" s="128"/>
      <c r="O193" s="128"/>
      <c r="P193" s="46"/>
      <c r="Q193" s="128"/>
      <c r="R193" s="128"/>
      <c r="S193" s="128"/>
      <c r="T193" s="128"/>
      <c r="U193" s="128"/>
      <c r="V193" s="128"/>
      <c r="W193" s="128"/>
      <c r="X193" s="128"/>
      <c r="Y193" s="46"/>
      <c r="Z193" s="46"/>
      <c r="AA193" s="46"/>
      <c r="AB193" s="46"/>
      <c r="AC193" s="46"/>
    </row>
    <row r="194" spans="1:29" ht="39.950000000000003" customHeight="1" x14ac:dyDescent="0.45">
      <c r="A194" s="140"/>
      <c r="B194" s="152"/>
      <c r="C194" s="67">
        <v>191</v>
      </c>
      <c r="D194" s="78" t="s">
        <v>168</v>
      </c>
      <c r="E194" s="107" t="s">
        <v>741</v>
      </c>
      <c r="F194" s="51" t="s">
        <v>35</v>
      </c>
      <c r="G194" s="51" t="s">
        <v>157</v>
      </c>
      <c r="H194" s="95">
        <v>5</v>
      </c>
      <c r="I194" s="32"/>
      <c r="J194" s="38">
        <f t="shared" si="4"/>
        <v>0</v>
      </c>
      <c r="K194" s="39" t="str">
        <f t="shared" si="5"/>
        <v>OK</v>
      </c>
      <c r="L194" s="128"/>
      <c r="M194" s="128"/>
      <c r="N194" s="128"/>
      <c r="O194" s="128"/>
      <c r="P194" s="46"/>
      <c r="Q194" s="128"/>
      <c r="R194" s="128"/>
      <c r="S194" s="128"/>
      <c r="T194" s="128"/>
      <c r="U194" s="128"/>
      <c r="V194" s="128"/>
      <c r="W194" s="128"/>
      <c r="X194" s="128"/>
      <c r="Y194" s="46"/>
      <c r="Z194" s="46"/>
      <c r="AA194" s="46"/>
      <c r="AB194" s="46"/>
      <c r="AC194" s="46"/>
    </row>
    <row r="195" spans="1:29" ht="39.950000000000003" customHeight="1" x14ac:dyDescent="0.45">
      <c r="A195" s="140"/>
      <c r="B195" s="152"/>
      <c r="C195" s="67">
        <v>192</v>
      </c>
      <c r="D195" s="79" t="s">
        <v>169</v>
      </c>
      <c r="E195" s="113" t="s">
        <v>741</v>
      </c>
      <c r="F195" s="51" t="s">
        <v>35</v>
      </c>
      <c r="G195" s="51" t="s">
        <v>157</v>
      </c>
      <c r="H195" s="95">
        <v>3</v>
      </c>
      <c r="I195" s="32"/>
      <c r="J195" s="38">
        <f t="shared" si="4"/>
        <v>0</v>
      </c>
      <c r="K195" s="39" t="str">
        <f t="shared" si="5"/>
        <v>OK</v>
      </c>
      <c r="L195" s="128"/>
      <c r="M195" s="128"/>
      <c r="N195" s="128"/>
      <c r="O195" s="128"/>
      <c r="P195" s="46"/>
      <c r="Q195" s="128"/>
      <c r="R195" s="128"/>
      <c r="S195" s="128"/>
      <c r="T195" s="128"/>
      <c r="U195" s="128"/>
      <c r="V195" s="128"/>
      <c r="W195" s="128"/>
      <c r="X195" s="128"/>
      <c r="Y195" s="46"/>
      <c r="Z195" s="46"/>
      <c r="AA195" s="46"/>
      <c r="AB195" s="46"/>
      <c r="AC195" s="46"/>
    </row>
    <row r="196" spans="1:29" ht="39.950000000000003" customHeight="1" x14ac:dyDescent="0.45">
      <c r="A196" s="140"/>
      <c r="B196" s="152"/>
      <c r="C196" s="67">
        <v>193</v>
      </c>
      <c r="D196" s="78" t="s">
        <v>170</v>
      </c>
      <c r="E196" s="107" t="s">
        <v>741</v>
      </c>
      <c r="F196" s="51" t="s">
        <v>35</v>
      </c>
      <c r="G196" s="51" t="s">
        <v>157</v>
      </c>
      <c r="H196" s="95">
        <v>18</v>
      </c>
      <c r="I196" s="32"/>
      <c r="J196" s="38">
        <f t="shared" si="4"/>
        <v>0</v>
      </c>
      <c r="K196" s="39" t="str">
        <f t="shared" si="5"/>
        <v>OK</v>
      </c>
      <c r="L196" s="128"/>
      <c r="M196" s="128"/>
      <c r="N196" s="128"/>
      <c r="O196" s="128"/>
      <c r="P196" s="46"/>
      <c r="Q196" s="128"/>
      <c r="R196" s="128"/>
      <c r="S196" s="128"/>
      <c r="T196" s="128"/>
      <c r="U196" s="128"/>
      <c r="V196" s="128"/>
      <c r="W196" s="128"/>
      <c r="X196" s="128"/>
      <c r="Y196" s="46"/>
      <c r="Z196" s="46"/>
      <c r="AA196" s="46"/>
      <c r="AB196" s="46"/>
      <c r="AC196" s="46"/>
    </row>
    <row r="197" spans="1:29" ht="39.950000000000003" customHeight="1" x14ac:dyDescent="0.45">
      <c r="A197" s="140"/>
      <c r="B197" s="152"/>
      <c r="C197" s="67">
        <v>194</v>
      </c>
      <c r="D197" s="78" t="s">
        <v>171</v>
      </c>
      <c r="E197" s="107" t="s">
        <v>34</v>
      </c>
      <c r="F197" s="51" t="s">
        <v>35</v>
      </c>
      <c r="G197" s="51" t="s">
        <v>157</v>
      </c>
      <c r="H197" s="95">
        <v>16</v>
      </c>
      <c r="I197" s="32"/>
      <c r="J197" s="38">
        <f t="shared" ref="J197:J260" si="6">I197-(SUM(L197:AC197))</f>
        <v>0</v>
      </c>
      <c r="K197" s="39" t="str">
        <f t="shared" ref="K197:K260" si="7">IF(J197&lt;0,"ATENÇÃO","OK")</f>
        <v>OK</v>
      </c>
      <c r="L197" s="128"/>
      <c r="M197" s="128"/>
      <c r="N197" s="128"/>
      <c r="O197" s="128"/>
      <c r="P197" s="46"/>
      <c r="Q197" s="128"/>
      <c r="R197" s="128"/>
      <c r="S197" s="128"/>
      <c r="T197" s="128"/>
      <c r="U197" s="128"/>
      <c r="V197" s="128"/>
      <c r="W197" s="128"/>
      <c r="X197" s="128"/>
      <c r="Y197" s="46"/>
      <c r="Z197" s="46"/>
      <c r="AA197" s="46"/>
      <c r="AB197" s="46"/>
      <c r="AC197" s="46"/>
    </row>
    <row r="198" spans="1:29" ht="39.950000000000003" customHeight="1" x14ac:dyDescent="0.45">
      <c r="A198" s="140"/>
      <c r="B198" s="152"/>
      <c r="C198" s="67">
        <v>195</v>
      </c>
      <c r="D198" s="78" t="s">
        <v>172</v>
      </c>
      <c r="E198" s="107" t="s">
        <v>741</v>
      </c>
      <c r="F198" s="51" t="s">
        <v>35</v>
      </c>
      <c r="G198" s="51" t="s">
        <v>157</v>
      </c>
      <c r="H198" s="95">
        <v>15.99</v>
      </c>
      <c r="I198" s="32">
        <v>2</v>
      </c>
      <c r="J198" s="38">
        <f t="shared" si="6"/>
        <v>2</v>
      </c>
      <c r="K198" s="39" t="str">
        <f t="shared" si="7"/>
        <v>OK</v>
      </c>
      <c r="L198" s="128"/>
      <c r="M198" s="128"/>
      <c r="N198" s="128"/>
      <c r="O198" s="128"/>
      <c r="P198" s="46"/>
      <c r="Q198" s="128"/>
      <c r="R198" s="128"/>
      <c r="S198" s="128"/>
      <c r="T198" s="128"/>
      <c r="U198" s="128"/>
      <c r="V198" s="128"/>
      <c r="W198" s="128"/>
      <c r="X198" s="128"/>
      <c r="Y198" s="46"/>
      <c r="Z198" s="46"/>
      <c r="AA198" s="46"/>
      <c r="AB198" s="46"/>
      <c r="AC198" s="46"/>
    </row>
    <row r="199" spans="1:29" ht="39.950000000000003" customHeight="1" x14ac:dyDescent="0.45">
      <c r="A199" s="140"/>
      <c r="B199" s="152"/>
      <c r="C199" s="67">
        <v>196</v>
      </c>
      <c r="D199" s="78" t="s">
        <v>173</v>
      </c>
      <c r="E199" s="107" t="s">
        <v>741</v>
      </c>
      <c r="F199" s="51" t="s">
        <v>35</v>
      </c>
      <c r="G199" s="51" t="s">
        <v>157</v>
      </c>
      <c r="H199" s="95">
        <v>22.85</v>
      </c>
      <c r="I199" s="32">
        <v>2</v>
      </c>
      <c r="J199" s="38">
        <f t="shared" si="6"/>
        <v>2</v>
      </c>
      <c r="K199" s="39" t="str">
        <f t="shared" si="7"/>
        <v>OK</v>
      </c>
      <c r="L199" s="128"/>
      <c r="M199" s="128"/>
      <c r="N199" s="128"/>
      <c r="O199" s="128"/>
      <c r="P199" s="46"/>
      <c r="Q199" s="128"/>
      <c r="R199" s="128"/>
      <c r="S199" s="128"/>
      <c r="T199" s="128"/>
      <c r="U199" s="128"/>
      <c r="V199" s="128"/>
      <c r="W199" s="128"/>
      <c r="X199" s="128"/>
      <c r="Y199" s="46"/>
      <c r="Z199" s="46"/>
      <c r="AA199" s="46"/>
      <c r="AB199" s="46"/>
      <c r="AC199" s="46"/>
    </row>
    <row r="200" spans="1:29" ht="39.950000000000003" customHeight="1" x14ac:dyDescent="0.45">
      <c r="A200" s="140"/>
      <c r="B200" s="152"/>
      <c r="C200" s="67">
        <v>197</v>
      </c>
      <c r="D200" s="78" t="s">
        <v>174</v>
      </c>
      <c r="E200" s="107" t="s">
        <v>741</v>
      </c>
      <c r="F200" s="51" t="s">
        <v>35</v>
      </c>
      <c r="G200" s="51" t="s">
        <v>157</v>
      </c>
      <c r="H200" s="95">
        <v>20.79</v>
      </c>
      <c r="I200" s="32">
        <v>2</v>
      </c>
      <c r="J200" s="38">
        <f t="shared" si="6"/>
        <v>2</v>
      </c>
      <c r="K200" s="39" t="str">
        <f t="shared" si="7"/>
        <v>OK</v>
      </c>
      <c r="L200" s="128"/>
      <c r="M200" s="128"/>
      <c r="N200" s="128"/>
      <c r="O200" s="128"/>
      <c r="P200" s="46"/>
      <c r="Q200" s="128"/>
      <c r="R200" s="128"/>
      <c r="S200" s="128"/>
      <c r="T200" s="128"/>
      <c r="U200" s="128"/>
      <c r="V200" s="128"/>
      <c r="W200" s="128"/>
      <c r="X200" s="128"/>
      <c r="Y200" s="46"/>
      <c r="Z200" s="46"/>
      <c r="AA200" s="46"/>
      <c r="AB200" s="46"/>
      <c r="AC200" s="46"/>
    </row>
    <row r="201" spans="1:29" ht="39.950000000000003" customHeight="1" x14ac:dyDescent="0.45">
      <c r="A201" s="140"/>
      <c r="B201" s="152"/>
      <c r="C201" s="67">
        <v>198</v>
      </c>
      <c r="D201" s="78" t="s">
        <v>175</v>
      </c>
      <c r="E201" s="107" t="s">
        <v>743</v>
      </c>
      <c r="F201" s="51" t="s">
        <v>35</v>
      </c>
      <c r="G201" s="51" t="s">
        <v>157</v>
      </c>
      <c r="H201" s="95">
        <v>30</v>
      </c>
      <c r="I201" s="32">
        <v>5</v>
      </c>
      <c r="J201" s="38">
        <f t="shared" si="6"/>
        <v>2</v>
      </c>
      <c r="K201" s="39" t="str">
        <f t="shared" si="7"/>
        <v>OK</v>
      </c>
      <c r="L201" s="128"/>
      <c r="M201" s="128"/>
      <c r="N201" s="128">
        <v>3</v>
      </c>
      <c r="O201" s="128"/>
      <c r="P201" s="46"/>
      <c r="Q201" s="128"/>
      <c r="R201" s="128"/>
      <c r="S201" s="128"/>
      <c r="T201" s="128"/>
      <c r="U201" s="128"/>
      <c r="V201" s="128"/>
      <c r="W201" s="128"/>
      <c r="X201" s="128"/>
      <c r="Y201" s="46"/>
      <c r="Z201" s="46"/>
      <c r="AA201" s="46"/>
      <c r="AB201" s="46"/>
      <c r="AC201" s="46"/>
    </row>
    <row r="202" spans="1:29" ht="39.950000000000003" customHeight="1" x14ac:dyDescent="0.45">
      <c r="A202" s="140"/>
      <c r="B202" s="152"/>
      <c r="C202" s="67">
        <v>199</v>
      </c>
      <c r="D202" s="78" t="s">
        <v>176</v>
      </c>
      <c r="E202" s="107" t="s">
        <v>743</v>
      </c>
      <c r="F202" s="51" t="s">
        <v>35</v>
      </c>
      <c r="G202" s="51" t="s">
        <v>157</v>
      </c>
      <c r="H202" s="95">
        <v>20</v>
      </c>
      <c r="I202" s="32">
        <v>5</v>
      </c>
      <c r="J202" s="38">
        <f t="shared" si="6"/>
        <v>2</v>
      </c>
      <c r="K202" s="39" t="str">
        <f t="shared" si="7"/>
        <v>OK</v>
      </c>
      <c r="L202" s="128"/>
      <c r="M202" s="128"/>
      <c r="N202" s="128">
        <v>3</v>
      </c>
      <c r="O202" s="128"/>
      <c r="P202" s="46"/>
      <c r="Q202" s="128"/>
      <c r="R202" s="128"/>
      <c r="S202" s="128"/>
      <c r="T202" s="128"/>
      <c r="U202" s="128"/>
      <c r="V202" s="128"/>
      <c r="W202" s="128"/>
      <c r="X202" s="128"/>
      <c r="Y202" s="46"/>
      <c r="Z202" s="46"/>
      <c r="AA202" s="46"/>
      <c r="AB202" s="46"/>
      <c r="AC202" s="46"/>
    </row>
    <row r="203" spans="1:29" ht="39.950000000000003" customHeight="1" x14ac:dyDescent="0.45">
      <c r="A203" s="140"/>
      <c r="B203" s="152"/>
      <c r="C203" s="67">
        <v>200</v>
      </c>
      <c r="D203" s="78" t="s">
        <v>177</v>
      </c>
      <c r="E203" s="107" t="s">
        <v>743</v>
      </c>
      <c r="F203" s="51" t="s">
        <v>35</v>
      </c>
      <c r="G203" s="51" t="s">
        <v>157</v>
      </c>
      <c r="H203" s="95">
        <v>30</v>
      </c>
      <c r="I203" s="32">
        <v>5</v>
      </c>
      <c r="J203" s="38">
        <f t="shared" si="6"/>
        <v>2</v>
      </c>
      <c r="K203" s="39" t="str">
        <f t="shared" si="7"/>
        <v>OK</v>
      </c>
      <c r="L203" s="128"/>
      <c r="M203" s="128"/>
      <c r="N203" s="128">
        <v>3</v>
      </c>
      <c r="O203" s="128"/>
      <c r="P203" s="46"/>
      <c r="Q203" s="128"/>
      <c r="R203" s="128"/>
      <c r="S203" s="128"/>
      <c r="T203" s="128"/>
      <c r="U203" s="128"/>
      <c r="V203" s="128"/>
      <c r="W203" s="128"/>
      <c r="X203" s="128"/>
      <c r="Y203" s="46"/>
      <c r="Z203" s="46"/>
      <c r="AA203" s="46"/>
      <c r="AB203" s="46"/>
      <c r="AC203" s="46"/>
    </row>
    <row r="204" spans="1:29" ht="39.950000000000003" customHeight="1" x14ac:dyDescent="0.45">
      <c r="A204" s="140"/>
      <c r="B204" s="152"/>
      <c r="C204" s="67">
        <v>201</v>
      </c>
      <c r="D204" s="78" t="s">
        <v>178</v>
      </c>
      <c r="E204" s="107" t="s">
        <v>743</v>
      </c>
      <c r="F204" s="51" t="s">
        <v>35</v>
      </c>
      <c r="G204" s="51" t="s">
        <v>157</v>
      </c>
      <c r="H204" s="95">
        <v>25</v>
      </c>
      <c r="I204" s="32">
        <v>2</v>
      </c>
      <c r="J204" s="38">
        <f t="shared" si="6"/>
        <v>1</v>
      </c>
      <c r="K204" s="39" t="str">
        <f t="shared" si="7"/>
        <v>OK</v>
      </c>
      <c r="L204" s="128"/>
      <c r="M204" s="128"/>
      <c r="N204" s="128">
        <v>1</v>
      </c>
      <c r="O204" s="128"/>
      <c r="P204" s="46"/>
      <c r="Q204" s="128"/>
      <c r="R204" s="128"/>
      <c r="S204" s="128"/>
      <c r="T204" s="128"/>
      <c r="U204" s="128"/>
      <c r="V204" s="128"/>
      <c r="W204" s="128"/>
      <c r="X204" s="128"/>
      <c r="Y204" s="46"/>
      <c r="Z204" s="46"/>
      <c r="AA204" s="46"/>
      <c r="AB204" s="46"/>
      <c r="AC204" s="46"/>
    </row>
    <row r="205" spans="1:29" ht="39.950000000000003" customHeight="1" x14ac:dyDescent="0.45">
      <c r="A205" s="140"/>
      <c r="B205" s="152"/>
      <c r="C205" s="67">
        <v>202</v>
      </c>
      <c r="D205" s="78" t="s">
        <v>179</v>
      </c>
      <c r="E205" s="107" t="s">
        <v>743</v>
      </c>
      <c r="F205" s="51" t="s">
        <v>35</v>
      </c>
      <c r="G205" s="51" t="s">
        <v>157</v>
      </c>
      <c r="H205" s="95">
        <v>20</v>
      </c>
      <c r="I205" s="32">
        <v>2</v>
      </c>
      <c r="J205" s="38">
        <f t="shared" si="6"/>
        <v>1</v>
      </c>
      <c r="K205" s="39" t="str">
        <f t="shared" si="7"/>
        <v>OK</v>
      </c>
      <c r="L205" s="128"/>
      <c r="M205" s="128"/>
      <c r="N205" s="128">
        <v>1</v>
      </c>
      <c r="O205" s="128"/>
      <c r="P205" s="46"/>
      <c r="Q205" s="128"/>
      <c r="R205" s="128"/>
      <c r="S205" s="128"/>
      <c r="T205" s="128"/>
      <c r="U205" s="128"/>
      <c r="V205" s="128"/>
      <c r="W205" s="128"/>
      <c r="X205" s="128"/>
      <c r="Y205" s="46"/>
      <c r="Z205" s="46"/>
      <c r="AA205" s="46"/>
      <c r="AB205" s="46"/>
      <c r="AC205" s="46"/>
    </row>
    <row r="206" spans="1:29" ht="39.950000000000003" customHeight="1" x14ac:dyDescent="0.45">
      <c r="A206" s="140"/>
      <c r="B206" s="152"/>
      <c r="C206" s="67">
        <v>203</v>
      </c>
      <c r="D206" s="78" t="s">
        <v>180</v>
      </c>
      <c r="E206" s="107" t="s">
        <v>480</v>
      </c>
      <c r="F206" s="51" t="s">
        <v>35</v>
      </c>
      <c r="G206" s="51" t="s">
        <v>157</v>
      </c>
      <c r="H206" s="95">
        <v>8.35</v>
      </c>
      <c r="I206" s="32"/>
      <c r="J206" s="38">
        <f t="shared" si="6"/>
        <v>0</v>
      </c>
      <c r="K206" s="39" t="str">
        <f t="shared" si="7"/>
        <v>OK</v>
      </c>
      <c r="L206" s="128"/>
      <c r="M206" s="128"/>
      <c r="N206" s="128"/>
      <c r="O206" s="128"/>
      <c r="P206" s="46"/>
      <c r="Q206" s="128"/>
      <c r="R206" s="128"/>
      <c r="S206" s="128"/>
      <c r="T206" s="128"/>
      <c r="U206" s="128"/>
      <c r="V206" s="128"/>
      <c r="W206" s="128"/>
      <c r="X206" s="128"/>
      <c r="Y206" s="46"/>
      <c r="Z206" s="46"/>
      <c r="AA206" s="46"/>
      <c r="AB206" s="46"/>
      <c r="AC206" s="46"/>
    </row>
    <row r="207" spans="1:29" ht="39.950000000000003" customHeight="1" x14ac:dyDescent="0.45">
      <c r="A207" s="140"/>
      <c r="B207" s="152"/>
      <c r="C207" s="67">
        <v>204</v>
      </c>
      <c r="D207" s="78" t="s">
        <v>181</v>
      </c>
      <c r="E207" s="107" t="s">
        <v>741</v>
      </c>
      <c r="F207" s="51" t="s">
        <v>35</v>
      </c>
      <c r="G207" s="51" t="s">
        <v>157</v>
      </c>
      <c r="H207" s="95">
        <v>10</v>
      </c>
      <c r="I207" s="32"/>
      <c r="J207" s="38">
        <f t="shared" si="6"/>
        <v>0</v>
      </c>
      <c r="K207" s="39" t="str">
        <f t="shared" si="7"/>
        <v>OK</v>
      </c>
      <c r="L207" s="128"/>
      <c r="M207" s="128"/>
      <c r="N207" s="128"/>
      <c r="O207" s="128"/>
      <c r="P207" s="46"/>
      <c r="Q207" s="128"/>
      <c r="R207" s="128"/>
      <c r="S207" s="128"/>
      <c r="T207" s="128"/>
      <c r="U207" s="128"/>
      <c r="V207" s="128"/>
      <c r="W207" s="128"/>
      <c r="X207" s="128"/>
      <c r="Y207" s="46"/>
      <c r="Z207" s="46"/>
      <c r="AA207" s="46"/>
      <c r="AB207" s="46"/>
      <c r="AC207" s="46"/>
    </row>
    <row r="208" spans="1:29" ht="39.950000000000003" customHeight="1" x14ac:dyDescent="0.45">
      <c r="A208" s="140"/>
      <c r="B208" s="152"/>
      <c r="C208" s="67">
        <v>205</v>
      </c>
      <c r="D208" s="78" t="s">
        <v>182</v>
      </c>
      <c r="E208" s="107" t="s">
        <v>34</v>
      </c>
      <c r="F208" s="51" t="s">
        <v>35</v>
      </c>
      <c r="G208" s="51" t="s">
        <v>157</v>
      </c>
      <c r="H208" s="95">
        <v>22.26</v>
      </c>
      <c r="I208" s="32">
        <v>2</v>
      </c>
      <c r="J208" s="38">
        <f t="shared" si="6"/>
        <v>1</v>
      </c>
      <c r="K208" s="39" t="str">
        <f t="shared" si="7"/>
        <v>OK</v>
      </c>
      <c r="L208" s="128"/>
      <c r="M208" s="128"/>
      <c r="N208" s="128">
        <v>1</v>
      </c>
      <c r="O208" s="128"/>
      <c r="P208" s="46"/>
      <c r="Q208" s="128"/>
      <c r="R208" s="128"/>
      <c r="S208" s="128"/>
      <c r="T208" s="128"/>
      <c r="U208" s="128"/>
      <c r="V208" s="128"/>
      <c r="W208" s="128"/>
      <c r="X208" s="128"/>
      <c r="Y208" s="46"/>
      <c r="Z208" s="46"/>
      <c r="AA208" s="46"/>
      <c r="AB208" s="46"/>
      <c r="AC208" s="46"/>
    </row>
    <row r="209" spans="1:29" ht="39.950000000000003" customHeight="1" x14ac:dyDescent="0.45">
      <c r="A209" s="140"/>
      <c r="B209" s="152"/>
      <c r="C209" s="67">
        <v>206</v>
      </c>
      <c r="D209" s="78" t="s">
        <v>183</v>
      </c>
      <c r="E209" s="107" t="s">
        <v>34</v>
      </c>
      <c r="F209" s="51" t="s">
        <v>35</v>
      </c>
      <c r="G209" s="51" t="s">
        <v>157</v>
      </c>
      <c r="H209" s="95">
        <v>16.690000000000001</v>
      </c>
      <c r="I209" s="32">
        <v>2</v>
      </c>
      <c r="J209" s="38">
        <f t="shared" si="6"/>
        <v>1</v>
      </c>
      <c r="K209" s="39" t="str">
        <f t="shared" si="7"/>
        <v>OK</v>
      </c>
      <c r="L209" s="128"/>
      <c r="M209" s="128"/>
      <c r="N209" s="128">
        <v>1</v>
      </c>
      <c r="O209" s="128"/>
      <c r="P209" s="46"/>
      <c r="Q209" s="128"/>
      <c r="R209" s="128"/>
      <c r="S209" s="128"/>
      <c r="T209" s="128"/>
      <c r="U209" s="128"/>
      <c r="V209" s="128"/>
      <c r="W209" s="128"/>
      <c r="X209" s="128"/>
      <c r="Y209" s="46"/>
      <c r="Z209" s="46"/>
      <c r="AA209" s="46"/>
      <c r="AB209" s="46"/>
      <c r="AC209" s="46"/>
    </row>
    <row r="210" spans="1:29" ht="39.950000000000003" customHeight="1" x14ac:dyDescent="0.45">
      <c r="A210" s="140"/>
      <c r="B210" s="152"/>
      <c r="C210" s="67">
        <v>207</v>
      </c>
      <c r="D210" s="78" t="s">
        <v>184</v>
      </c>
      <c r="E210" s="107" t="s">
        <v>34</v>
      </c>
      <c r="F210" s="51" t="s">
        <v>35</v>
      </c>
      <c r="G210" s="51" t="s">
        <v>157</v>
      </c>
      <c r="H210" s="95">
        <v>33.96</v>
      </c>
      <c r="I210" s="32">
        <v>2</v>
      </c>
      <c r="J210" s="38">
        <f t="shared" si="6"/>
        <v>1</v>
      </c>
      <c r="K210" s="39" t="str">
        <f t="shared" si="7"/>
        <v>OK</v>
      </c>
      <c r="L210" s="128"/>
      <c r="M210" s="128"/>
      <c r="N210" s="128">
        <v>1</v>
      </c>
      <c r="O210" s="128"/>
      <c r="P210" s="46"/>
      <c r="Q210" s="128"/>
      <c r="R210" s="128"/>
      <c r="S210" s="128"/>
      <c r="T210" s="128"/>
      <c r="U210" s="128"/>
      <c r="V210" s="128"/>
      <c r="W210" s="128"/>
      <c r="X210" s="128"/>
      <c r="Y210" s="46"/>
      <c r="Z210" s="46"/>
      <c r="AA210" s="46"/>
      <c r="AB210" s="46"/>
      <c r="AC210" s="46"/>
    </row>
    <row r="211" spans="1:29" ht="39.950000000000003" customHeight="1" x14ac:dyDescent="0.45">
      <c r="A211" s="140"/>
      <c r="B211" s="152"/>
      <c r="C211" s="67">
        <v>208</v>
      </c>
      <c r="D211" s="78" t="s">
        <v>185</v>
      </c>
      <c r="E211" s="107" t="s">
        <v>34</v>
      </c>
      <c r="F211" s="51" t="s">
        <v>35</v>
      </c>
      <c r="G211" s="51" t="s">
        <v>157</v>
      </c>
      <c r="H211" s="95">
        <v>17.690000000000001</v>
      </c>
      <c r="I211" s="32">
        <v>2</v>
      </c>
      <c r="J211" s="38">
        <f t="shared" si="6"/>
        <v>1</v>
      </c>
      <c r="K211" s="39" t="str">
        <f t="shared" si="7"/>
        <v>OK</v>
      </c>
      <c r="L211" s="128"/>
      <c r="M211" s="128"/>
      <c r="N211" s="128">
        <v>1</v>
      </c>
      <c r="O211" s="128"/>
      <c r="P211" s="46"/>
      <c r="Q211" s="128"/>
      <c r="R211" s="128"/>
      <c r="S211" s="128"/>
      <c r="T211" s="128"/>
      <c r="U211" s="128"/>
      <c r="V211" s="128"/>
      <c r="W211" s="128"/>
      <c r="X211" s="128"/>
      <c r="Y211" s="46"/>
      <c r="Z211" s="46"/>
      <c r="AA211" s="46"/>
      <c r="AB211" s="46"/>
      <c r="AC211" s="46"/>
    </row>
    <row r="212" spans="1:29" ht="39.950000000000003" customHeight="1" x14ac:dyDescent="0.45">
      <c r="A212" s="140"/>
      <c r="B212" s="152"/>
      <c r="C212" s="67">
        <v>209</v>
      </c>
      <c r="D212" s="78" t="s">
        <v>186</v>
      </c>
      <c r="E212" s="107" t="s">
        <v>741</v>
      </c>
      <c r="F212" s="51" t="s">
        <v>35</v>
      </c>
      <c r="G212" s="51" t="s">
        <v>157</v>
      </c>
      <c r="H212" s="95">
        <v>28.15</v>
      </c>
      <c r="I212" s="32"/>
      <c r="J212" s="38">
        <f t="shared" si="6"/>
        <v>0</v>
      </c>
      <c r="K212" s="39" t="str">
        <f t="shared" si="7"/>
        <v>OK</v>
      </c>
      <c r="L212" s="128"/>
      <c r="M212" s="128"/>
      <c r="N212" s="128"/>
      <c r="O212" s="128"/>
      <c r="P212" s="46"/>
      <c r="Q212" s="128"/>
      <c r="R212" s="128"/>
      <c r="S212" s="128"/>
      <c r="T212" s="128"/>
      <c r="U212" s="128"/>
      <c r="V212" s="128"/>
      <c r="W212" s="128"/>
      <c r="X212" s="128"/>
      <c r="Y212" s="46"/>
      <c r="Z212" s="46"/>
      <c r="AA212" s="46"/>
      <c r="AB212" s="46"/>
      <c r="AC212" s="46"/>
    </row>
    <row r="213" spans="1:29" ht="39.950000000000003" customHeight="1" x14ac:dyDescent="0.45">
      <c r="A213" s="140"/>
      <c r="B213" s="152"/>
      <c r="C213" s="67">
        <v>210</v>
      </c>
      <c r="D213" s="78" t="s">
        <v>187</v>
      </c>
      <c r="E213" s="107" t="s">
        <v>741</v>
      </c>
      <c r="F213" s="51" t="s">
        <v>35</v>
      </c>
      <c r="G213" s="51" t="s">
        <v>157</v>
      </c>
      <c r="H213" s="95">
        <v>47.56</v>
      </c>
      <c r="I213" s="32"/>
      <c r="J213" s="38">
        <f t="shared" si="6"/>
        <v>0</v>
      </c>
      <c r="K213" s="39" t="str">
        <f t="shared" si="7"/>
        <v>OK</v>
      </c>
      <c r="L213" s="128"/>
      <c r="M213" s="128"/>
      <c r="N213" s="128"/>
      <c r="O213" s="128"/>
      <c r="P213" s="46"/>
      <c r="Q213" s="128"/>
      <c r="R213" s="128"/>
      <c r="S213" s="128"/>
      <c r="T213" s="128"/>
      <c r="U213" s="128"/>
      <c r="V213" s="128"/>
      <c r="W213" s="128"/>
      <c r="X213" s="128"/>
      <c r="Y213" s="46"/>
      <c r="Z213" s="46"/>
      <c r="AA213" s="46"/>
      <c r="AB213" s="46"/>
      <c r="AC213" s="46"/>
    </row>
    <row r="214" spans="1:29" ht="39.950000000000003" customHeight="1" x14ac:dyDescent="0.45">
      <c r="A214" s="140"/>
      <c r="B214" s="152"/>
      <c r="C214" s="67">
        <v>211</v>
      </c>
      <c r="D214" s="78" t="s">
        <v>188</v>
      </c>
      <c r="E214" s="107" t="s">
        <v>741</v>
      </c>
      <c r="F214" s="51" t="s">
        <v>35</v>
      </c>
      <c r="G214" s="51" t="s">
        <v>40</v>
      </c>
      <c r="H214" s="95">
        <v>71.11</v>
      </c>
      <c r="I214" s="32"/>
      <c r="J214" s="38">
        <f t="shared" si="6"/>
        <v>0</v>
      </c>
      <c r="K214" s="39" t="str">
        <f t="shared" si="7"/>
        <v>OK</v>
      </c>
      <c r="L214" s="128"/>
      <c r="M214" s="128"/>
      <c r="N214" s="128"/>
      <c r="O214" s="128"/>
      <c r="P214" s="46"/>
      <c r="Q214" s="128"/>
      <c r="R214" s="128"/>
      <c r="S214" s="128"/>
      <c r="T214" s="128"/>
      <c r="U214" s="128"/>
      <c r="V214" s="128"/>
      <c r="W214" s="128"/>
      <c r="X214" s="128"/>
      <c r="Y214" s="46"/>
      <c r="Z214" s="46"/>
      <c r="AA214" s="46"/>
      <c r="AB214" s="46"/>
      <c r="AC214" s="46"/>
    </row>
    <row r="215" spans="1:29" ht="39.950000000000003" customHeight="1" x14ac:dyDescent="0.45">
      <c r="A215" s="140"/>
      <c r="B215" s="152"/>
      <c r="C215" s="67">
        <v>212</v>
      </c>
      <c r="D215" s="78" t="s">
        <v>189</v>
      </c>
      <c r="E215" s="107" t="s">
        <v>741</v>
      </c>
      <c r="F215" s="51" t="s">
        <v>35</v>
      </c>
      <c r="G215" s="51" t="s">
        <v>157</v>
      </c>
      <c r="H215" s="95">
        <v>19</v>
      </c>
      <c r="I215" s="32">
        <v>2</v>
      </c>
      <c r="J215" s="38">
        <f t="shared" si="6"/>
        <v>2</v>
      </c>
      <c r="K215" s="39" t="str">
        <f t="shared" si="7"/>
        <v>OK</v>
      </c>
      <c r="L215" s="128"/>
      <c r="M215" s="128"/>
      <c r="N215" s="128"/>
      <c r="O215" s="128"/>
      <c r="P215" s="46"/>
      <c r="Q215" s="128"/>
      <c r="R215" s="128"/>
      <c r="S215" s="128"/>
      <c r="T215" s="128"/>
      <c r="U215" s="128"/>
      <c r="V215" s="128"/>
      <c r="W215" s="128"/>
      <c r="X215" s="128"/>
      <c r="Y215" s="46"/>
      <c r="Z215" s="46"/>
      <c r="AA215" s="46"/>
      <c r="AB215" s="46"/>
      <c r="AC215" s="46"/>
    </row>
    <row r="216" spans="1:29" ht="39.950000000000003" customHeight="1" x14ac:dyDescent="0.45">
      <c r="A216" s="140"/>
      <c r="B216" s="152"/>
      <c r="C216" s="67">
        <v>213</v>
      </c>
      <c r="D216" s="78" t="s">
        <v>190</v>
      </c>
      <c r="E216" s="107" t="s">
        <v>741</v>
      </c>
      <c r="F216" s="51" t="s">
        <v>35</v>
      </c>
      <c r="G216" s="51" t="s">
        <v>157</v>
      </c>
      <c r="H216" s="95">
        <v>13.51</v>
      </c>
      <c r="I216" s="32">
        <v>2</v>
      </c>
      <c r="J216" s="38">
        <f t="shared" si="6"/>
        <v>2</v>
      </c>
      <c r="K216" s="39" t="str">
        <f t="shared" si="7"/>
        <v>OK</v>
      </c>
      <c r="L216" s="128"/>
      <c r="M216" s="128"/>
      <c r="N216" s="128"/>
      <c r="O216" s="128"/>
      <c r="P216" s="46"/>
      <c r="Q216" s="128"/>
      <c r="R216" s="128"/>
      <c r="S216" s="128"/>
      <c r="T216" s="128"/>
      <c r="U216" s="128"/>
      <c r="V216" s="128"/>
      <c r="W216" s="128"/>
      <c r="X216" s="128"/>
      <c r="Y216" s="46"/>
      <c r="Z216" s="46"/>
      <c r="AA216" s="46"/>
      <c r="AB216" s="46"/>
      <c r="AC216" s="46"/>
    </row>
    <row r="217" spans="1:29" ht="39.950000000000003" customHeight="1" x14ac:dyDescent="0.45">
      <c r="A217" s="140"/>
      <c r="B217" s="152"/>
      <c r="C217" s="67">
        <v>214</v>
      </c>
      <c r="D217" s="78" t="s">
        <v>191</v>
      </c>
      <c r="E217" s="107" t="s">
        <v>741</v>
      </c>
      <c r="F217" s="51" t="s">
        <v>35</v>
      </c>
      <c r="G217" s="51" t="s">
        <v>157</v>
      </c>
      <c r="H217" s="95">
        <v>14</v>
      </c>
      <c r="I217" s="32">
        <v>2</v>
      </c>
      <c r="J217" s="38">
        <f t="shared" si="6"/>
        <v>2</v>
      </c>
      <c r="K217" s="39" t="str">
        <f t="shared" si="7"/>
        <v>OK</v>
      </c>
      <c r="L217" s="128"/>
      <c r="M217" s="128"/>
      <c r="N217" s="128"/>
      <c r="O217" s="128"/>
      <c r="P217" s="46"/>
      <c r="Q217" s="128"/>
      <c r="R217" s="128"/>
      <c r="S217" s="128"/>
      <c r="T217" s="128"/>
      <c r="U217" s="128"/>
      <c r="V217" s="128"/>
      <c r="W217" s="128"/>
      <c r="X217" s="128"/>
      <c r="Y217" s="46"/>
      <c r="Z217" s="46"/>
      <c r="AA217" s="46"/>
      <c r="AB217" s="46"/>
      <c r="AC217" s="46"/>
    </row>
    <row r="218" spans="1:29" ht="39.950000000000003" customHeight="1" x14ac:dyDescent="0.45">
      <c r="A218" s="140"/>
      <c r="B218" s="152"/>
      <c r="C218" s="67">
        <v>215</v>
      </c>
      <c r="D218" s="78" t="s">
        <v>192</v>
      </c>
      <c r="E218" s="107" t="s">
        <v>34</v>
      </c>
      <c r="F218" s="51" t="s">
        <v>35</v>
      </c>
      <c r="G218" s="51" t="s">
        <v>157</v>
      </c>
      <c r="H218" s="95">
        <v>21.79</v>
      </c>
      <c r="I218" s="32">
        <v>1</v>
      </c>
      <c r="J218" s="38">
        <f t="shared" si="6"/>
        <v>1</v>
      </c>
      <c r="K218" s="39" t="str">
        <f t="shared" si="7"/>
        <v>OK</v>
      </c>
      <c r="L218" s="128"/>
      <c r="M218" s="128"/>
      <c r="N218" s="128"/>
      <c r="O218" s="128"/>
      <c r="P218" s="46"/>
      <c r="Q218" s="128"/>
      <c r="R218" s="128"/>
      <c r="S218" s="128"/>
      <c r="T218" s="128"/>
      <c r="U218" s="128"/>
      <c r="V218" s="128"/>
      <c r="W218" s="128"/>
      <c r="X218" s="128"/>
      <c r="Y218" s="46"/>
      <c r="Z218" s="46"/>
      <c r="AA218" s="46"/>
      <c r="AB218" s="46"/>
      <c r="AC218" s="46"/>
    </row>
    <row r="219" spans="1:29" ht="39.950000000000003" customHeight="1" x14ac:dyDescent="0.45">
      <c r="A219" s="140"/>
      <c r="B219" s="152"/>
      <c r="C219" s="67">
        <v>216</v>
      </c>
      <c r="D219" s="78" t="s">
        <v>193</v>
      </c>
      <c r="E219" s="107" t="s">
        <v>34</v>
      </c>
      <c r="F219" s="51" t="s">
        <v>35</v>
      </c>
      <c r="G219" s="51" t="s">
        <v>157</v>
      </c>
      <c r="H219" s="95">
        <v>45</v>
      </c>
      <c r="I219" s="32"/>
      <c r="J219" s="38">
        <f t="shared" si="6"/>
        <v>0</v>
      </c>
      <c r="K219" s="39" t="str">
        <f t="shared" si="7"/>
        <v>OK</v>
      </c>
      <c r="L219" s="128"/>
      <c r="M219" s="128"/>
      <c r="N219" s="128"/>
      <c r="O219" s="128"/>
      <c r="P219" s="46"/>
      <c r="Q219" s="128"/>
      <c r="R219" s="128"/>
      <c r="S219" s="128"/>
      <c r="T219" s="128"/>
      <c r="U219" s="128"/>
      <c r="V219" s="128"/>
      <c r="W219" s="128"/>
      <c r="X219" s="128"/>
      <c r="Y219" s="46"/>
      <c r="Z219" s="46"/>
      <c r="AA219" s="46"/>
      <c r="AB219" s="46"/>
      <c r="AC219" s="46"/>
    </row>
    <row r="220" spans="1:29" ht="39.950000000000003" customHeight="1" x14ac:dyDescent="0.45">
      <c r="A220" s="140"/>
      <c r="B220" s="152"/>
      <c r="C220" s="67">
        <v>217</v>
      </c>
      <c r="D220" s="78" t="s">
        <v>194</v>
      </c>
      <c r="E220" s="107" t="s">
        <v>480</v>
      </c>
      <c r="F220" s="51" t="s">
        <v>35</v>
      </c>
      <c r="G220" s="51" t="s">
        <v>157</v>
      </c>
      <c r="H220" s="95">
        <v>25</v>
      </c>
      <c r="I220" s="32"/>
      <c r="J220" s="38">
        <f t="shared" si="6"/>
        <v>0</v>
      </c>
      <c r="K220" s="39" t="str">
        <f t="shared" si="7"/>
        <v>OK</v>
      </c>
      <c r="L220" s="128"/>
      <c r="M220" s="128"/>
      <c r="N220" s="128"/>
      <c r="O220" s="128"/>
      <c r="P220" s="46"/>
      <c r="Q220" s="128"/>
      <c r="R220" s="128"/>
      <c r="S220" s="128"/>
      <c r="T220" s="128"/>
      <c r="U220" s="128"/>
      <c r="V220" s="128"/>
      <c r="W220" s="128"/>
      <c r="X220" s="128"/>
      <c r="Y220" s="46"/>
      <c r="Z220" s="46"/>
      <c r="AA220" s="46"/>
      <c r="AB220" s="46"/>
      <c r="AC220" s="46"/>
    </row>
    <row r="221" spans="1:29" ht="39.950000000000003" customHeight="1" x14ac:dyDescent="0.45">
      <c r="A221" s="140"/>
      <c r="B221" s="152"/>
      <c r="C221" s="67">
        <v>218</v>
      </c>
      <c r="D221" s="78" t="s">
        <v>195</v>
      </c>
      <c r="E221" s="107" t="s">
        <v>741</v>
      </c>
      <c r="F221" s="51" t="s">
        <v>35</v>
      </c>
      <c r="G221" s="51" t="s">
        <v>157</v>
      </c>
      <c r="H221" s="95">
        <v>40.590000000000003</v>
      </c>
      <c r="I221" s="32">
        <v>2</v>
      </c>
      <c r="J221" s="38">
        <f t="shared" si="6"/>
        <v>2</v>
      </c>
      <c r="K221" s="39" t="str">
        <f t="shared" si="7"/>
        <v>OK</v>
      </c>
      <c r="L221" s="128"/>
      <c r="M221" s="128"/>
      <c r="N221" s="128"/>
      <c r="O221" s="128"/>
      <c r="P221" s="46"/>
      <c r="Q221" s="128"/>
      <c r="R221" s="128"/>
      <c r="S221" s="128"/>
      <c r="T221" s="128"/>
      <c r="U221" s="128"/>
      <c r="V221" s="128"/>
      <c r="W221" s="128"/>
      <c r="X221" s="128"/>
      <c r="Y221" s="46"/>
      <c r="Z221" s="46"/>
      <c r="AA221" s="46"/>
      <c r="AB221" s="46"/>
      <c r="AC221" s="46"/>
    </row>
    <row r="222" spans="1:29" ht="39.950000000000003" customHeight="1" x14ac:dyDescent="0.45">
      <c r="A222" s="140"/>
      <c r="B222" s="152"/>
      <c r="C222" s="67">
        <v>219</v>
      </c>
      <c r="D222" s="78" t="s">
        <v>196</v>
      </c>
      <c r="E222" s="107" t="s">
        <v>741</v>
      </c>
      <c r="F222" s="51" t="s">
        <v>35</v>
      </c>
      <c r="G222" s="51" t="s">
        <v>157</v>
      </c>
      <c r="H222" s="95">
        <v>34</v>
      </c>
      <c r="I222" s="32">
        <v>2</v>
      </c>
      <c r="J222" s="38">
        <f t="shared" si="6"/>
        <v>2</v>
      </c>
      <c r="K222" s="39" t="str">
        <f t="shared" si="7"/>
        <v>OK</v>
      </c>
      <c r="L222" s="128"/>
      <c r="M222" s="128"/>
      <c r="N222" s="128"/>
      <c r="O222" s="128"/>
      <c r="P222" s="46"/>
      <c r="Q222" s="128"/>
      <c r="R222" s="128"/>
      <c r="S222" s="128"/>
      <c r="T222" s="128"/>
      <c r="U222" s="128"/>
      <c r="V222" s="128"/>
      <c r="W222" s="128"/>
      <c r="X222" s="128"/>
      <c r="Y222" s="46"/>
      <c r="Z222" s="46"/>
      <c r="AA222" s="46"/>
      <c r="AB222" s="46"/>
      <c r="AC222" s="46"/>
    </row>
    <row r="223" spans="1:29" ht="39.950000000000003" customHeight="1" x14ac:dyDescent="0.45">
      <c r="A223" s="140"/>
      <c r="B223" s="152"/>
      <c r="C223" s="67">
        <v>220</v>
      </c>
      <c r="D223" s="78" t="s">
        <v>197</v>
      </c>
      <c r="E223" s="107" t="s">
        <v>741</v>
      </c>
      <c r="F223" s="51" t="s">
        <v>35</v>
      </c>
      <c r="G223" s="51" t="s">
        <v>157</v>
      </c>
      <c r="H223" s="95">
        <v>7</v>
      </c>
      <c r="I223" s="32">
        <v>5</v>
      </c>
      <c r="J223" s="38">
        <f t="shared" si="6"/>
        <v>5</v>
      </c>
      <c r="K223" s="39" t="str">
        <f t="shared" si="7"/>
        <v>OK</v>
      </c>
      <c r="L223" s="128"/>
      <c r="M223" s="128"/>
      <c r="N223" s="128"/>
      <c r="O223" s="128"/>
      <c r="P223" s="46"/>
      <c r="Q223" s="128"/>
      <c r="R223" s="128"/>
      <c r="S223" s="128"/>
      <c r="T223" s="128"/>
      <c r="U223" s="128"/>
      <c r="V223" s="128"/>
      <c r="W223" s="128"/>
      <c r="X223" s="128"/>
      <c r="Y223" s="46"/>
      <c r="Z223" s="46"/>
      <c r="AA223" s="46"/>
      <c r="AB223" s="46"/>
      <c r="AC223" s="46"/>
    </row>
    <row r="224" spans="1:29" ht="39.950000000000003" customHeight="1" x14ac:dyDescent="0.45">
      <c r="A224" s="140"/>
      <c r="B224" s="152"/>
      <c r="C224" s="67">
        <v>221</v>
      </c>
      <c r="D224" s="78" t="s">
        <v>198</v>
      </c>
      <c r="E224" s="107" t="s">
        <v>741</v>
      </c>
      <c r="F224" s="51" t="s">
        <v>35</v>
      </c>
      <c r="G224" s="51" t="s">
        <v>157</v>
      </c>
      <c r="H224" s="95">
        <v>44.64</v>
      </c>
      <c r="I224" s="32">
        <v>1</v>
      </c>
      <c r="J224" s="38">
        <f t="shared" si="6"/>
        <v>1</v>
      </c>
      <c r="K224" s="39" t="str">
        <f t="shared" si="7"/>
        <v>OK</v>
      </c>
      <c r="L224" s="128"/>
      <c r="M224" s="128"/>
      <c r="N224" s="128"/>
      <c r="O224" s="128"/>
      <c r="P224" s="46"/>
      <c r="Q224" s="128"/>
      <c r="R224" s="128"/>
      <c r="S224" s="128"/>
      <c r="T224" s="128"/>
      <c r="U224" s="128"/>
      <c r="V224" s="128"/>
      <c r="W224" s="128"/>
      <c r="X224" s="128"/>
      <c r="Y224" s="46"/>
      <c r="Z224" s="46"/>
      <c r="AA224" s="46"/>
      <c r="AB224" s="46"/>
      <c r="AC224" s="46"/>
    </row>
    <row r="225" spans="1:29" ht="39.950000000000003" customHeight="1" x14ac:dyDescent="0.45">
      <c r="A225" s="140"/>
      <c r="B225" s="152"/>
      <c r="C225" s="67">
        <v>222</v>
      </c>
      <c r="D225" s="78" t="s">
        <v>199</v>
      </c>
      <c r="E225" s="107" t="s">
        <v>744</v>
      </c>
      <c r="F225" s="51" t="s">
        <v>35</v>
      </c>
      <c r="G225" s="51" t="s">
        <v>157</v>
      </c>
      <c r="H225" s="95">
        <v>153.91</v>
      </c>
      <c r="I225" s="32">
        <v>1</v>
      </c>
      <c r="J225" s="38">
        <f t="shared" si="6"/>
        <v>1</v>
      </c>
      <c r="K225" s="39" t="str">
        <f t="shared" si="7"/>
        <v>OK</v>
      </c>
      <c r="L225" s="128"/>
      <c r="M225" s="128"/>
      <c r="N225" s="128"/>
      <c r="O225" s="128"/>
      <c r="P225" s="46"/>
      <c r="Q225" s="128"/>
      <c r="R225" s="128"/>
      <c r="S225" s="128"/>
      <c r="T225" s="128"/>
      <c r="U225" s="128"/>
      <c r="V225" s="128"/>
      <c r="W225" s="128"/>
      <c r="X225" s="128"/>
      <c r="Y225" s="46"/>
      <c r="Z225" s="46"/>
      <c r="AA225" s="46"/>
      <c r="AB225" s="46"/>
      <c r="AC225" s="46"/>
    </row>
    <row r="226" spans="1:29" ht="39.950000000000003" customHeight="1" x14ac:dyDescent="0.45">
      <c r="A226" s="140"/>
      <c r="B226" s="152"/>
      <c r="C226" s="67">
        <v>223</v>
      </c>
      <c r="D226" s="78" t="s">
        <v>200</v>
      </c>
      <c r="E226" s="107" t="s">
        <v>745</v>
      </c>
      <c r="F226" s="51" t="s">
        <v>35</v>
      </c>
      <c r="G226" s="51" t="s">
        <v>157</v>
      </c>
      <c r="H226" s="95">
        <v>66.87</v>
      </c>
      <c r="I226" s="32"/>
      <c r="J226" s="38">
        <f t="shared" si="6"/>
        <v>0</v>
      </c>
      <c r="K226" s="39" t="str">
        <f t="shared" si="7"/>
        <v>OK</v>
      </c>
      <c r="L226" s="128"/>
      <c r="M226" s="128"/>
      <c r="N226" s="128"/>
      <c r="O226" s="128"/>
      <c r="P226" s="46"/>
      <c r="Q226" s="128"/>
      <c r="R226" s="128"/>
      <c r="S226" s="128"/>
      <c r="T226" s="128"/>
      <c r="U226" s="128"/>
      <c r="V226" s="128"/>
      <c r="W226" s="128"/>
      <c r="X226" s="128"/>
      <c r="Y226" s="46"/>
      <c r="Z226" s="46"/>
      <c r="AA226" s="46"/>
      <c r="AB226" s="46"/>
      <c r="AC226" s="46"/>
    </row>
    <row r="227" spans="1:29" ht="39.950000000000003" customHeight="1" x14ac:dyDescent="0.45">
      <c r="A227" s="140"/>
      <c r="B227" s="152"/>
      <c r="C227" s="67">
        <v>224</v>
      </c>
      <c r="D227" s="78" t="s">
        <v>746</v>
      </c>
      <c r="E227" s="107" t="s">
        <v>744</v>
      </c>
      <c r="F227" s="51" t="s">
        <v>228</v>
      </c>
      <c r="G227" s="51" t="s">
        <v>157</v>
      </c>
      <c r="H227" s="95">
        <v>222</v>
      </c>
      <c r="I227" s="32"/>
      <c r="J227" s="38">
        <f t="shared" si="6"/>
        <v>0</v>
      </c>
      <c r="K227" s="39" t="str">
        <f t="shared" si="7"/>
        <v>OK</v>
      </c>
      <c r="L227" s="128"/>
      <c r="M227" s="128"/>
      <c r="N227" s="128"/>
      <c r="O227" s="128"/>
      <c r="P227" s="46"/>
      <c r="Q227" s="128"/>
      <c r="R227" s="128"/>
      <c r="S227" s="128"/>
      <c r="T227" s="128"/>
      <c r="U227" s="128"/>
      <c r="V227" s="128"/>
      <c r="W227" s="128"/>
      <c r="X227" s="128"/>
      <c r="Y227" s="46"/>
      <c r="Z227" s="46"/>
      <c r="AA227" s="46"/>
      <c r="AB227" s="46"/>
      <c r="AC227" s="46"/>
    </row>
    <row r="228" spans="1:29" ht="39.950000000000003" customHeight="1" x14ac:dyDescent="0.45">
      <c r="A228" s="140"/>
      <c r="B228" s="152"/>
      <c r="C228" s="67">
        <v>225</v>
      </c>
      <c r="D228" s="78" t="s">
        <v>747</v>
      </c>
      <c r="E228" s="107" t="s">
        <v>481</v>
      </c>
      <c r="F228" s="51" t="s">
        <v>228</v>
      </c>
      <c r="G228" s="51" t="s">
        <v>157</v>
      </c>
      <c r="H228" s="95">
        <v>491.29</v>
      </c>
      <c r="I228" s="32">
        <v>1</v>
      </c>
      <c r="J228" s="38">
        <f t="shared" si="6"/>
        <v>1</v>
      </c>
      <c r="K228" s="39" t="str">
        <f t="shared" si="7"/>
        <v>OK</v>
      </c>
      <c r="L228" s="128"/>
      <c r="M228" s="128"/>
      <c r="N228" s="128"/>
      <c r="O228" s="128"/>
      <c r="P228" s="46"/>
      <c r="Q228" s="128"/>
      <c r="R228" s="128"/>
      <c r="S228" s="128"/>
      <c r="T228" s="128"/>
      <c r="U228" s="128"/>
      <c r="V228" s="128"/>
      <c r="W228" s="128"/>
      <c r="X228" s="128"/>
      <c r="Y228" s="46"/>
      <c r="Z228" s="46"/>
      <c r="AA228" s="46"/>
      <c r="AB228" s="46"/>
      <c r="AC228" s="46"/>
    </row>
    <row r="229" spans="1:29" ht="39.950000000000003" customHeight="1" x14ac:dyDescent="0.45">
      <c r="A229" s="140"/>
      <c r="B229" s="152"/>
      <c r="C229" s="67">
        <v>226</v>
      </c>
      <c r="D229" s="78" t="s">
        <v>201</v>
      </c>
      <c r="E229" s="107" t="s">
        <v>34</v>
      </c>
      <c r="F229" s="51" t="s">
        <v>35</v>
      </c>
      <c r="G229" s="51" t="s">
        <v>157</v>
      </c>
      <c r="H229" s="95">
        <v>27.11</v>
      </c>
      <c r="I229" s="32"/>
      <c r="J229" s="38">
        <f t="shared" si="6"/>
        <v>0</v>
      </c>
      <c r="K229" s="39" t="str">
        <f t="shared" si="7"/>
        <v>OK</v>
      </c>
      <c r="L229" s="128"/>
      <c r="M229" s="128"/>
      <c r="N229" s="128"/>
      <c r="O229" s="128"/>
      <c r="P229" s="46"/>
      <c r="Q229" s="128"/>
      <c r="R229" s="128"/>
      <c r="S229" s="128"/>
      <c r="T229" s="128"/>
      <c r="U229" s="128"/>
      <c r="V229" s="128"/>
      <c r="W229" s="128"/>
      <c r="X229" s="128"/>
      <c r="Y229" s="46"/>
      <c r="Z229" s="46"/>
      <c r="AA229" s="46"/>
      <c r="AB229" s="46"/>
      <c r="AC229" s="46"/>
    </row>
    <row r="230" spans="1:29" ht="39.950000000000003" customHeight="1" x14ac:dyDescent="0.45">
      <c r="A230" s="140"/>
      <c r="B230" s="152"/>
      <c r="C230" s="67">
        <v>227</v>
      </c>
      <c r="D230" s="78" t="s">
        <v>202</v>
      </c>
      <c r="E230" s="107" t="s">
        <v>34</v>
      </c>
      <c r="F230" s="51" t="s">
        <v>35</v>
      </c>
      <c r="G230" s="51" t="s">
        <v>157</v>
      </c>
      <c r="H230" s="95">
        <v>18</v>
      </c>
      <c r="I230" s="32"/>
      <c r="J230" s="38">
        <f t="shared" si="6"/>
        <v>0</v>
      </c>
      <c r="K230" s="39" t="str">
        <f t="shared" si="7"/>
        <v>OK</v>
      </c>
      <c r="L230" s="128"/>
      <c r="M230" s="128"/>
      <c r="N230" s="128"/>
      <c r="O230" s="128"/>
      <c r="P230" s="46"/>
      <c r="Q230" s="128"/>
      <c r="R230" s="128"/>
      <c r="S230" s="128"/>
      <c r="T230" s="128"/>
      <c r="U230" s="128"/>
      <c r="V230" s="128"/>
      <c r="W230" s="128"/>
      <c r="X230" s="128"/>
      <c r="Y230" s="46"/>
      <c r="Z230" s="46"/>
      <c r="AA230" s="46"/>
      <c r="AB230" s="46"/>
      <c r="AC230" s="46"/>
    </row>
    <row r="231" spans="1:29" ht="39.950000000000003" customHeight="1" x14ac:dyDescent="0.45">
      <c r="A231" s="140"/>
      <c r="B231" s="152"/>
      <c r="C231" s="67">
        <v>228</v>
      </c>
      <c r="D231" s="78" t="s">
        <v>203</v>
      </c>
      <c r="E231" s="107" t="s">
        <v>741</v>
      </c>
      <c r="F231" s="51" t="s">
        <v>35</v>
      </c>
      <c r="G231" s="51" t="s">
        <v>157</v>
      </c>
      <c r="H231" s="95">
        <v>27.3</v>
      </c>
      <c r="I231" s="32"/>
      <c r="J231" s="38">
        <f t="shared" si="6"/>
        <v>0</v>
      </c>
      <c r="K231" s="39" t="str">
        <f t="shared" si="7"/>
        <v>OK</v>
      </c>
      <c r="L231" s="128"/>
      <c r="M231" s="128"/>
      <c r="N231" s="128"/>
      <c r="O231" s="128"/>
      <c r="P231" s="46"/>
      <c r="Q231" s="128"/>
      <c r="R231" s="128"/>
      <c r="S231" s="128"/>
      <c r="T231" s="128"/>
      <c r="U231" s="128"/>
      <c r="V231" s="128"/>
      <c r="W231" s="128"/>
      <c r="X231" s="128"/>
      <c r="Y231" s="46"/>
      <c r="Z231" s="46"/>
      <c r="AA231" s="46"/>
      <c r="AB231" s="46"/>
      <c r="AC231" s="46"/>
    </row>
    <row r="232" spans="1:29" ht="39.950000000000003" customHeight="1" x14ac:dyDescent="0.45">
      <c r="A232" s="140"/>
      <c r="B232" s="152"/>
      <c r="C232" s="67">
        <v>229</v>
      </c>
      <c r="D232" s="78" t="s">
        <v>204</v>
      </c>
      <c r="E232" s="107" t="s">
        <v>34</v>
      </c>
      <c r="F232" s="51" t="s">
        <v>35</v>
      </c>
      <c r="G232" s="51" t="s">
        <v>157</v>
      </c>
      <c r="H232" s="95">
        <v>42.67</v>
      </c>
      <c r="I232" s="32"/>
      <c r="J232" s="38">
        <f t="shared" si="6"/>
        <v>0</v>
      </c>
      <c r="K232" s="39" t="str">
        <f t="shared" si="7"/>
        <v>OK</v>
      </c>
      <c r="L232" s="128"/>
      <c r="M232" s="128"/>
      <c r="N232" s="128"/>
      <c r="O232" s="128"/>
      <c r="P232" s="46"/>
      <c r="Q232" s="128"/>
      <c r="R232" s="128"/>
      <c r="S232" s="128"/>
      <c r="T232" s="128"/>
      <c r="U232" s="128"/>
      <c r="V232" s="128"/>
      <c r="W232" s="128"/>
      <c r="X232" s="128"/>
      <c r="Y232" s="46"/>
      <c r="Z232" s="46"/>
      <c r="AA232" s="46"/>
      <c r="AB232" s="46"/>
      <c r="AC232" s="46"/>
    </row>
    <row r="233" spans="1:29" ht="39.950000000000003" customHeight="1" x14ac:dyDescent="0.45">
      <c r="A233" s="140"/>
      <c r="B233" s="152"/>
      <c r="C233" s="67">
        <v>230</v>
      </c>
      <c r="D233" s="78" t="s">
        <v>205</v>
      </c>
      <c r="E233" s="107" t="s">
        <v>741</v>
      </c>
      <c r="F233" s="51" t="s">
        <v>35</v>
      </c>
      <c r="G233" s="51" t="s">
        <v>157</v>
      </c>
      <c r="H233" s="95">
        <v>22.91</v>
      </c>
      <c r="I233" s="32">
        <v>1</v>
      </c>
      <c r="J233" s="38">
        <f t="shared" si="6"/>
        <v>0</v>
      </c>
      <c r="K233" s="39" t="str">
        <f t="shared" si="7"/>
        <v>OK</v>
      </c>
      <c r="L233" s="128"/>
      <c r="M233" s="128"/>
      <c r="N233" s="128">
        <v>1</v>
      </c>
      <c r="O233" s="128"/>
      <c r="P233" s="46"/>
      <c r="Q233" s="128"/>
      <c r="R233" s="128"/>
      <c r="S233" s="128"/>
      <c r="T233" s="128"/>
      <c r="U233" s="128"/>
      <c r="V233" s="128"/>
      <c r="W233" s="128"/>
      <c r="X233" s="128"/>
      <c r="Y233" s="46"/>
      <c r="Z233" s="46"/>
      <c r="AA233" s="46"/>
      <c r="AB233" s="46"/>
      <c r="AC233" s="46"/>
    </row>
    <row r="234" spans="1:29" ht="39.950000000000003" customHeight="1" x14ac:dyDescent="0.45">
      <c r="A234" s="140"/>
      <c r="B234" s="152"/>
      <c r="C234" s="67">
        <v>231</v>
      </c>
      <c r="D234" s="78" t="s">
        <v>748</v>
      </c>
      <c r="E234" s="107" t="s">
        <v>749</v>
      </c>
      <c r="F234" s="51" t="s">
        <v>35</v>
      </c>
      <c r="G234" s="51" t="s">
        <v>157</v>
      </c>
      <c r="H234" s="95">
        <v>8.41</v>
      </c>
      <c r="I234" s="32">
        <v>5</v>
      </c>
      <c r="J234" s="38">
        <f t="shared" si="6"/>
        <v>4</v>
      </c>
      <c r="K234" s="39" t="str">
        <f t="shared" si="7"/>
        <v>OK</v>
      </c>
      <c r="L234" s="128"/>
      <c r="M234" s="128"/>
      <c r="N234" s="128">
        <v>1</v>
      </c>
      <c r="O234" s="128"/>
      <c r="P234" s="46"/>
      <c r="Q234" s="128"/>
      <c r="R234" s="128"/>
      <c r="S234" s="128"/>
      <c r="T234" s="128"/>
      <c r="U234" s="128"/>
      <c r="V234" s="128"/>
      <c r="W234" s="128"/>
      <c r="X234" s="128"/>
      <c r="Y234" s="46"/>
      <c r="Z234" s="46"/>
      <c r="AA234" s="46"/>
      <c r="AB234" s="46"/>
      <c r="AC234" s="46"/>
    </row>
    <row r="235" spans="1:29" ht="39.950000000000003" customHeight="1" x14ac:dyDescent="0.45">
      <c r="A235" s="140"/>
      <c r="B235" s="152"/>
      <c r="C235" s="67">
        <v>232</v>
      </c>
      <c r="D235" s="78" t="s">
        <v>426</v>
      </c>
      <c r="E235" s="107" t="s">
        <v>741</v>
      </c>
      <c r="F235" s="51" t="s">
        <v>228</v>
      </c>
      <c r="G235" s="51" t="s">
        <v>157</v>
      </c>
      <c r="H235" s="95">
        <v>16.82</v>
      </c>
      <c r="I235" s="32"/>
      <c r="J235" s="38">
        <f t="shared" si="6"/>
        <v>0</v>
      </c>
      <c r="K235" s="39" t="str">
        <f t="shared" si="7"/>
        <v>OK</v>
      </c>
      <c r="L235" s="128"/>
      <c r="M235" s="128"/>
      <c r="N235" s="128"/>
      <c r="O235" s="128"/>
      <c r="P235" s="46"/>
      <c r="Q235" s="128"/>
      <c r="R235" s="128"/>
      <c r="S235" s="128"/>
      <c r="T235" s="128"/>
      <c r="U235" s="128"/>
      <c r="V235" s="128"/>
      <c r="W235" s="128"/>
      <c r="X235" s="128"/>
      <c r="Y235" s="46"/>
      <c r="Z235" s="46"/>
      <c r="AA235" s="46"/>
      <c r="AB235" s="46"/>
      <c r="AC235" s="46"/>
    </row>
    <row r="236" spans="1:29" ht="39.950000000000003" customHeight="1" x14ac:dyDescent="0.45">
      <c r="A236" s="140"/>
      <c r="B236" s="152"/>
      <c r="C236" s="67">
        <v>233</v>
      </c>
      <c r="D236" s="78" t="s">
        <v>443</v>
      </c>
      <c r="E236" s="107">
        <v>954</v>
      </c>
      <c r="F236" s="51" t="s">
        <v>228</v>
      </c>
      <c r="G236" s="51" t="s">
        <v>157</v>
      </c>
      <c r="H236" s="95">
        <v>48</v>
      </c>
      <c r="I236" s="32"/>
      <c r="J236" s="38">
        <f t="shared" si="6"/>
        <v>0</v>
      </c>
      <c r="K236" s="39" t="str">
        <f t="shared" si="7"/>
        <v>OK</v>
      </c>
      <c r="L236" s="128"/>
      <c r="M236" s="128"/>
      <c r="N236" s="128"/>
      <c r="O236" s="128"/>
      <c r="P236" s="46"/>
      <c r="Q236" s="128"/>
      <c r="R236" s="128"/>
      <c r="S236" s="128"/>
      <c r="T236" s="128"/>
      <c r="U236" s="128"/>
      <c r="V236" s="128"/>
      <c r="W236" s="128"/>
      <c r="X236" s="128"/>
      <c r="Y236" s="46"/>
      <c r="Z236" s="46"/>
      <c r="AA236" s="46"/>
      <c r="AB236" s="46"/>
      <c r="AC236" s="46"/>
    </row>
    <row r="237" spans="1:29" ht="39.950000000000003" customHeight="1" x14ac:dyDescent="0.45">
      <c r="A237" s="140"/>
      <c r="B237" s="152"/>
      <c r="C237" s="67">
        <v>234</v>
      </c>
      <c r="D237" s="78" t="s">
        <v>444</v>
      </c>
      <c r="E237" s="107" t="s">
        <v>34</v>
      </c>
      <c r="F237" s="51" t="s">
        <v>228</v>
      </c>
      <c r="G237" s="51" t="s">
        <v>157</v>
      </c>
      <c r="H237" s="95">
        <v>27.6</v>
      </c>
      <c r="I237" s="32"/>
      <c r="J237" s="38">
        <f t="shared" si="6"/>
        <v>0</v>
      </c>
      <c r="K237" s="39" t="str">
        <f t="shared" si="7"/>
        <v>OK</v>
      </c>
      <c r="L237" s="128"/>
      <c r="M237" s="128"/>
      <c r="N237" s="128"/>
      <c r="O237" s="128"/>
      <c r="P237" s="46"/>
      <c r="Q237" s="128"/>
      <c r="R237" s="128"/>
      <c r="S237" s="128"/>
      <c r="T237" s="128"/>
      <c r="U237" s="128"/>
      <c r="V237" s="128"/>
      <c r="W237" s="128"/>
      <c r="X237" s="128"/>
      <c r="Y237" s="46"/>
      <c r="Z237" s="46"/>
      <c r="AA237" s="46"/>
      <c r="AB237" s="46"/>
      <c r="AC237" s="46"/>
    </row>
    <row r="238" spans="1:29" ht="39.950000000000003" customHeight="1" x14ac:dyDescent="0.45">
      <c r="A238" s="140"/>
      <c r="B238" s="152"/>
      <c r="C238" s="67">
        <v>235</v>
      </c>
      <c r="D238" s="78" t="s">
        <v>429</v>
      </c>
      <c r="E238" s="107" t="s">
        <v>480</v>
      </c>
      <c r="F238" s="51" t="s">
        <v>228</v>
      </c>
      <c r="G238" s="51" t="s">
        <v>157</v>
      </c>
      <c r="H238" s="95">
        <v>3</v>
      </c>
      <c r="I238" s="32"/>
      <c r="J238" s="38">
        <f t="shared" si="6"/>
        <v>0</v>
      </c>
      <c r="K238" s="39" t="str">
        <f t="shared" si="7"/>
        <v>OK</v>
      </c>
      <c r="L238" s="128"/>
      <c r="M238" s="128"/>
      <c r="N238" s="128"/>
      <c r="O238" s="128"/>
      <c r="P238" s="46"/>
      <c r="Q238" s="128"/>
      <c r="R238" s="128"/>
      <c r="S238" s="128"/>
      <c r="T238" s="128"/>
      <c r="U238" s="128"/>
      <c r="V238" s="128"/>
      <c r="W238" s="128"/>
      <c r="X238" s="128"/>
      <c r="Y238" s="46"/>
      <c r="Z238" s="46"/>
      <c r="AA238" s="46"/>
      <c r="AB238" s="46"/>
      <c r="AC238" s="46"/>
    </row>
    <row r="239" spans="1:29" ht="39.950000000000003" customHeight="1" x14ac:dyDescent="0.45">
      <c r="A239" s="140"/>
      <c r="B239" s="152"/>
      <c r="C239" s="67">
        <v>236</v>
      </c>
      <c r="D239" s="78" t="s">
        <v>442</v>
      </c>
      <c r="E239" s="107" t="s">
        <v>484</v>
      </c>
      <c r="F239" s="51" t="s">
        <v>228</v>
      </c>
      <c r="G239" s="51" t="s">
        <v>157</v>
      </c>
      <c r="H239" s="95">
        <v>9.3000000000000007</v>
      </c>
      <c r="I239" s="32"/>
      <c r="J239" s="38">
        <f t="shared" si="6"/>
        <v>0</v>
      </c>
      <c r="K239" s="39" t="str">
        <f t="shared" si="7"/>
        <v>OK</v>
      </c>
      <c r="L239" s="128"/>
      <c r="M239" s="128"/>
      <c r="N239" s="128"/>
      <c r="O239" s="128"/>
      <c r="P239" s="46"/>
      <c r="Q239" s="128"/>
      <c r="R239" s="128"/>
      <c r="S239" s="128"/>
      <c r="T239" s="128"/>
      <c r="U239" s="128"/>
      <c r="V239" s="128"/>
      <c r="W239" s="128"/>
      <c r="X239" s="128"/>
      <c r="Y239" s="46"/>
      <c r="Z239" s="46"/>
      <c r="AA239" s="46"/>
      <c r="AB239" s="46"/>
      <c r="AC239" s="46"/>
    </row>
    <row r="240" spans="1:29" ht="39.950000000000003" customHeight="1" x14ac:dyDescent="0.45">
      <c r="A240" s="140"/>
      <c r="B240" s="152"/>
      <c r="C240" s="67">
        <v>237</v>
      </c>
      <c r="D240" s="78" t="s">
        <v>445</v>
      </c>
      <c r="E240" s="107" t="s">
        <v>480</v>
      </c>
      <c r="F240" s="51" t="s">
        <v>228</v>
      </c>
      <c r="G240" s="51" t="s">
        <v>157</v>
      </c>
      <c r="H240" s="95">
        <v>26</v>
      </c>
      <c r="I240" s="32"/>
      <c r="J240" s="38">
        <f t="shared" si="6"/>
        <v>0</v>
      </c>
      <c r="K240" s="39" t="str">
        <f t="shared" si="7"/>
        <v>OK</v>
      </c>
      <c r="L240" s="128"/>
      <c r="M240" s="128"/>
      <c r="N240" s="128"/>
      <c r="O240" s="128"/>
      <c r="P240" s="46"/>
      <c r="Q240" s="128"/>
      <c r="R240" s="128"/>
      <c r="S240" s="128"/>
      <c r="T240" s="128"/>
      <c r="U240" s="128"/>
      <c r="V240" s="128"/>
      <c r="W240" s="128"/>
      <c r="X240" s="128"/>
      <c r="Y240" s="46"/>
      <c r="Z240" s="46"/>
      <c r="AA240" s="46"/>
      <c r="AB240" s="46"/>
      <c r="AC240" s="46"/>
    </row>
    <row r="241" spans="1:29" ht="39.950000000000003" customHeight="1" x14ac:dyDescent="0.45">
      <c r="A241" s="140"/>
      <c r="B241" s="152"/>
      <c r="C241" s="67">
        <v>238</v>
      </c>
      <c r="D241" s="78" t="s">
        <v>482</v>
      </c>
      <c r="E241" s="107" t="s">
        <v>34</v>
      </c>
      <c r="F241" s="51" t="s">
        <v>228</v>
      </c>
      <c r="G241" s="51" t="s">
        <v>157</v>
      </c>
      <c r="H241" s="95">
        <v>23.9</v>
      </c>
      <c r="I241" s="32"/>
      <c r="J241" s="38">
        <f t="shared" si="6"/>
        <v>0</v>
      </c>
      <c r="K241" s="39" t="str">
        <f t="shared" si="7"/>
        <v>OK</v>
      </c>
      <c r="L241" s="128"/>
      <c r="M241" s="128"/>
      <c r="N241" s="128"/>
      <c r="O241" s="128"/>
      <c r="P241" s="46"/>
      <c r="Q241" s="128"/>
      <c r="R241" s="128"/>
      <c r="S241" s="128"/>
      <c r="T241" s="128"/>
      <c r="U241" s="128"/>
      <c r="V241" s="128"/>
      <c r="W241" s="128"/>
      <c r="X241" s="128"/>
      <c r="Y241" s="46"/>
      <c r="Z241" s="46"/>
      <c r="AA241" s="46"/>
      <c r="AB241" s="46"/>
      <c r="AC241" s="46"/>
    </row>
    <row r="242" spans="1:29" ht="39.950000000000003" customHeight="1" x14ac:dyDescent="0.45">
      <c r="A242" s="140"/>
      <c r="B242" s="152"/>
      <c r="C242" s="67">
        <v>239</v>
      </c>
      <c r="D242" s="78" t="s">
        <v>483</v>
      </c>
      <c r="E242" s="107">
        <v>954</v>
      </c>
      <c r="F242" s="51" t="s">
        <v>228</v>
      </c>
      <c r="G242" s="51" t="s">
        <v>157</v>
      </c>
      <c r="H242" s="95">
        <v>32.299999999999997</v>
      </c>
      <c r="I242" s="32"/>
      <c r="J242" s="38">
        <f t="shared" si="6"/>
        <v>0</v>
      </c>
      <c r="K242" s="39" t="str">
        <f t="shared" si="7"/>
        <v>OK</v>
      </c>
      <c r="L242" s="128"/>
      <c r="M242" s="128"/>
      <c r="N242" s="128"/>
      <c r="O242" s="128"/>
      <c r="P242" s="46"/>
      <c r="Q242" s="128"/>
      <c r="R242" s="128"/>
      <c r="S242" s="128"/>
      <c r="T242" s="128"/>
      <c r="U242" s="128"/>
      <c r="V242" s="128"/>
      <c r="W242" s="128"/>
      <c r="X242" s="128"/>
      <c r="Y242" s="46"/>
      <c r="Z242" s="46"/>
      <c r="AA242" s="46"/>
      <c r="AB242" s="46"/>
      <c r="AC242" s="46"/>
    </row>
    <row r="243" spans="1:29" ht="39.950000000000003" customHeight="1" x14ac:dyDescent="0.45">
      <c r="A243" s="140"/>
      <c r="B243" s="152"/>
      <c r="C243" s="67">
        <v>240</v>
      </c>
      <c r="D243" s="78" t="s">
        <v>446</v>
      </c>
      <c r="E243" s="107" t="s">
        <v>741</v>
      </c>
      <c r="F243" s="51" t="s">
        <v>228</v>
      </c>
      <c r="G243" s="51" t="s">
        <v>157</v>
      </c>
      <c r="H243" s="95">
        <v>22</v>
      </c>
      <c r="I243" s="32"/>
      <c r="J243" s="38">
        <f t="shared" si="6"/>
        <v>0</v>
      </c>
      <c r="K243" s="39" t="str">
        <f t="shared" si="7"/>
        <v>OK</v>
      </c>
      <c r="L243" s="128"/>
      <c r="M243" s="128"/>
      <c r="N243" s="128"/>
      <c r="O243" s="128"/>
      <c r="P243" s="46"/>
      <c r="Q243" s="128"/>
      <c r="R243" s="128"/>
      <c r="S243" s="128"/>
      <c r="T243" s="128"/>
      <c r="U243" s="128"/>
      <c r="V243" s="128"/>
      <c r="W243" s="128"/>
      <c r="X243" s="128"/>
      <c r="Y243" s="46"/>
      <c r="Z243" s="46"/>
      <c r="AA243" s="46"/>
      <c r="AB243" s="46"/>
      <c r="AC243" s="46"/>
    </row>
    <row r="244" spans="1:29" ht="39.950000000000003" customHeight="1" x14ac:dyDescent="0.45">
      <c r="A244" s="140"/>
      <c r="B244" s="152"/>
      <c r="C244" s="67">
        <v>241</v>
      </c>
      <c r="D244" s="78" t="s">
        <v>447</v>
      </c>
      <c r="E244" s="107" t="s">
        <v>34</v>
      </c>
      <c r="F244" s="51" t="s">
        <v>228</v>
      </c>
      <c r="G244" s="51" t="s">
        <v>40</v>
      </c>
      <c r="H244" s="95">
        <v>13.43</v>
      </c>
      <c r="I244" s="32"/>
      <c r="J244" s="38">
        <f t="shared" si="6"/>
        <v>0</v>
      </c>
      <c r="K244" s="39" t="str">
        <f t="shared" si="7"/>
        <v>OK</v>
      </c>
      <c r="L244" s="128"/>
      <c r="M244" s="128"/>
      <c r="N244" s="128"/>
      <c r="O244" s="128"/>
      <c r="P244" s="46"/>
      <c r="Q244" s="128"/>
      <c r="R244" s="128"/>
      <c r="S244" s="128"/>
      <c r="T244" s="128"/>
      <c r="U244" s="128"/>
      <c r="V244" s="128"/>
      <c r="W244" s="128"/>
      <c r="X244" s="128"/>
      <c r="Y244" s="46"/>
      <c r="Z244" s="46"/>
      <c r="AA244" s="46"/>
      <c r="AB244" s="46"/>
      <c r="AC244" s="46"/>
    </row>
    <row r="245" spans="1:29" ht="39.950000000000003" customHeight="1" x14ac:dyDescent="0.45">
      <c r="A245" s="140"/>
      <c r="B245" s="152"/>
      <c r="C245" s="67">
        <v>242</v>
      </c>
      <c r="D245" s="78" t="s">
        <v>448</v>
      </c>
      <c r="E245" s="107" t="s">
        <v>34</v>
      </c>
      <c r="F245" s="51" t="s">
        <v>228</v>
      </c>
      <c r="G245" s="51" t="s">
        <v>157</v>
      </c>
      <c r="H245" s="95">
        <v>26.45</v>
      </c>
      <c r="I245" s="32"/>
      <c r="J245" s="38">
        <f t="shared" si="6"/>
        <v>0</v>
      </c>
      <c r="K245" s="39" t="str">
        <f t="shared" si="7"/>
        <v>OK</v>
      </c>
      <c r="L245" s="128"/>
      <c r="M245" s="128"/>
      <c r="N245" s="128"/>
      <c r="O245" s="128"/>
      <c r="P245" s="46"/>
      <c r="Q245" s="128"/>
      <c r="R245" s="128"/>
      <c r="S245" s="128"/>
      <c r="T245" s="128"/>
      <c r="U245" s="128"/>
      <c r="V245" s="128"/>
      <c r="W245" s="128"/>
      <c r="X245" s="128"/>
      <c r="Y245" s="46"/>
      <c r="Z245" s="46"/>
      <c r="AA245" s="46"/>
      <c r="AB245" s="46"/>
      <c r="AC245" s="46"/>
    </row>
    <row r="246" spans="1:29" ht="39.950000000000003" customHeight="1" x14ac:dyDescent="0.45">
      <c r="A246" s="140"/>
      <c r="B246" s="152"/>
      <c r="C246" s="67">
        <v>243</v>
      </c>
      <c r="D246" s="78" t="s">
        <v>450</v>
      </c>
      <c r="E246" s="107" t="s">
        <v>741</v>
      </c>
      <c r="F246" s="51" t="s">
        <v>228</v>
      </c>
      <c r="G246" s="51" t="s">
        <v>157</v>
      </c>
      <c r="H246" s="95">
        <v>48</v>
      </c>
      <c r="I246" s="32"/>
      <c r="J246" s="38">
        <f t="shared" si="6"/>
        <v>0</v>
      </c>
      <c r="K246" s="39" t="str">
        <f t="shared" si="7"/>
        <v>OK</v>
      </c>
      <c r="L246" s="128"/>
      <c r="M246" s="128"/>
      <c r="N246" s="128"/>
      <c r="O246" s="128"/>
      <c r="P246" s="46"/>
      <c r="Q246" s="128"/>
      <c r="R246" s="128"/>
      <c r="S246" s="128"/>
      <c r="T246" s="128"/>
      <c r="U246" s="128"/>
      <c r="V246" s="128"/>
      <c r="W246" s="128"/>
      <c r="X246" s="128"/>
      <c r="Y246" s="46"/>
      <c r="Z246" s="46"/>
      <c r="AA246" s="46"/>
      <c r="AB246" s="46"/>
      <c r="AC246" s="46"/>
    </row>
    <row r="247" spans="1:29" ht="39.950000000000003" customHeight="1" x14ac:dyDescent="0.45">
      <c r="A247" s="140"/>
      <c r="B247" s="152"/>
      <c r="C247" s="68">
        <v>244</v>
      </c>
      <c r="D247" s="78" t="s">
        <v>750</v>
      </c>
      <c r="E247" s="107" t="s">
        <v>478</v>
      </c>
      <c r="F247" s="51" t="s">
        <v>4</v>
      </c>
      <c r="G247" s="52" t="s">
        <v>157</v>
      </c>
      <c r="H247" s="96">
        <v>17.059999999999999</v>
      </c>
      <c r="I247" s="32"/>
      <c r="J247" s="38">
        <f t="shared" si="6"/>
        <v>0</v>
      </c>
      <c r="K247" s="39" t="str">
        <f t="shared" si="7"/>
        <v>OK</v>
      </c>
      <c r="L247" s="128"/>
      <c r="M247" s="128"/>
      <c r="N247" s="128"/>
      <c r="O247" s="128"/>
      <c r="P247" s="46"/>
      <c r="Q247" s="128"/>
      <c r="R247" s="128"/>
      <c r="S247" s="128"/>
      <c r="T247" s="128"/>
      <c r="U247" s="128"/>
      <c r="V247" s="128"/>
      <c r="W247" s="128"/>
      <c r="X247" s="128"/>
      <c r="Y247" s="46"/>
      <c r="Z247" s="46"/>
      <c r="AA247" s="46"/>
      <c r="AB247" s="46"/>
      <c r="AC247" s="46"/>
    </row>
    <row r="248" spans="1:29" ht="39.950000000000003" customHeight="1" x14ac:dyDescent="0.45">
      <c r="A248" s="140"/>
      <c r="B248" s="152"/>
      <c r="C248" s="67">
        <v>245</v>
      </c>
      <c r="D248" s="78" t="s">
        <v>751</v>
      </c>
      <c r="E248" s="107" t="s">
        <v>479</v>
      </c>
      <c r="F248" s="52" t="s">
        <v>35</v>
      </c>
      <c r="G248" s="52" t="s">
        <v>157</v>
      </c>
      <c r="H248" s="96">
        <v>799.76</v>
      </c>
      <c r="I248" s="32"/>
      <c r="J248" s="38">
        <f t="shared" si="6"/>
        <v>0</v>
      </c>
      <c r="K248" s="39" t="str">
        <f t="shared" si="7"/>
        <v>OK</v>
      </c>
      <c r="L248" s="128"/>
      <c r="M248" s="128"/>
      <c r="N248" s="128"/>
      <c r="O248" s="128"/>
      <c r="P248" s="46"/>
      <c r="Q248" s="128"/>
      <c r="R248" s="128"/>
      <c r="S248" s="128"/>
      <c r="T248" s="128"/>
      <c r="U248" s="128"/>
      <c r="V248" s="128"/>
      <c r="W248" s="128"/>
      <c r="X248" s="128"/>
      <c r="Y248" s="46"/>
      <c r="Z248" s="46"/>
      <c r="AA248" s="46"/>
      <c r="AB248" s="46"/>
      <c r="AC248" s="46"/>
    </row>
    <row r="249" spans="1:29" ht="39.950000000000003" customHeight="1" x14ac:dyDescent="0.45">
      <c r="A249" s="140"/>
      <c r="B249" s="152"/>
      <c r="C249" s="67">
        <v>246</v>
      </c>
      <c r="D249" s="78" t="s">
        <v>752</v>
      </c>
      <c r="E249" s="107" t="s">
        <v>741</v>
      </c>
      <c r="F249" s="52" t="s">
        <v>35</v>
      </c>
      <c r="G249" s="52" t="s">
        <v>157</v>
      </c>
      <c r="H249" s="96">
        <v>11.99</v>
      </c>
      <c r="I249" s="32"/>
      <c r="J249" s="38">
        <f t="shared" si="6"/>
        <v>0</v>
      </c>
      <c r="K249" s="39" t="str">
        <f t="shared" si="7"/>
        <v>OK</v>
      </c>
      <c r="L249" s="128"/>
      <c r="M249" s="128"/>
      <c r="N249" s="128"/>
      <c r="O249" s="128"/>
      <c r="P249" s="46"/>
      <c r="Q249" s="128"/>
      <c r="R249" s="128"/>
      <c r="S249" s="128"/>
      <c r="T249" s="128"/>
      <c r="U249" s="128"/>
      <c r="V249" s="128"/>
      <c r="W249" s="128"/>
      <c r="X249" s="128"/>
      <c r="Y249" s="46"/>
      <c r="Z249" s="46"/>
      <c r="AA249" s="46"/>
      <c r="AB249" s="46"/>
      <c r="AC249" s="46"/>
    </row>
    <row r="250" spans="1:29" ht="39.950000000000003" customHeight="1" x14ac:dyDescent="0.45">
      <c r="A250" s="140"/>
      <c r="B250" s="152"/>
      <c r="C250" s="68">
        <v>247</v>
      </c>
      <c r="D250" s="78" t="s">
        <v>753</v>
      </c>
      <c r="E250" s="107">
        <v>954</v>
      </c>
      <c r="F250" s="52" t="s">
        <v>99</v>
      </c>
      <c r="G250" s="52" t="s">
        <v>157</v>
      </c>
      <c r="H250" s="96">
        <v>55</v>
      </c>
      <c r="I250" s="32"/>
      <c r="J250" s="38">
        <f t="shared" si="6"/>
        <v>0</v>
      </c>
      <c r="K250" s="39" t="str">
        <f t="shared" si="7"/>
        <v>OK</v>
      </c>
      <c r="L250" s="128"/>
      <c r="M250" s="128"/>
      <c r="N250" s="128"/>
      <c r="O250" s="128"/>
      <c r="P250" s="46"/>
      <c r="Q250" s="128"/>
      <c r="R250" s="128"/>
      <c r="S250" s="128"/>
      <c r="T250" s="128"/>
      <c r="U250" s="128"/>
      <c r="V250" s="128"/>
      <c r="W250" s="128"/>
      <c r="X250" s="128"/>
      <c r="Y250" s="46"/>
      <c r="Z250" s="46"/>
      <c r="AA250" s="46"/>
      <c r="AB250" s="46"/>
      <c r="AC250" s="46"/>
    </row>
    <row r="251" spans="1:29" ht="39.950000000000003" customHeight="1" x14ac:dyDescent="0.45">
      <c r="A251" s="140"/>
      <c r="B251" s="152"/>
      <c r="C251" s="68">
        <v>248</v>
      </c>
      <c r="D251" s="78" t="s">
        <v>754</v>
      </c>
      <c r="E251" s="107" t="s">
        <v>34</v>
      </c>
      <c r="F251" s="52" t="s">
        <v>99</v>
      </c>
      <c r="G251" s="52" t="s">
        <v>157</v>
      </c>
      <c r="H251" s="96">
        <v>401.04</v>
      </c>
      <c r="I251" s="32"/>
      <c r="J251" s="38">
        <f t="shared" si="6"/>
        <v>0</v>
      </c>
      <c r="K251" s="39" t="str">
        <f t="shared" si="7"/>
        <v>OK</v>
      </c>
      <c r="L251" s="128"/>
      <c r="M251" s="128"/>
      <c r="N251" s="128"/>
      <c r="O251" s="128"/>
      <c r="P251" s="46"/>
      <c r="Q251" s="128"/>
      <c r="R251" s="128"/>
      <c r="S251" s="128"/>
      <c r="T251" s="128"/>
      <c r="U251" s="128"/>
      <c r="V251" s="128"/>
      <c r="W251" s="128"/>
      <c r="X251" s="128"/>
      <c r="Y251" s="46"/>
      <c r="Z251" s="46"/>
      <c r="AA251" s="46"/>
      <c r="AB251" s="46"/>
      <c r="AC251" s="46"/>
    </row>
    <row r="252" spans="1:29" ht="39.950000000000003" customHeight="1" x14ac:dyDescent="0.45">
      <c r="A252" s="140"/>
      <c r="B252" s="152"/>
      <c r="C252" s="68">
        <v>249</v>
      </c>
      <c r="D252" s="78" t="s">
        <v>755</v>
      </c>
      <c r="E252" s="107" t="s">
        <v>756</v>
      </c>
      <c r="F252" s="52" t="s">
        <v>99</v>
      </c>
      <c r="G252" s="52" t="s">
        <v>157</v>
      </c>
      <c r="H252" s="96">
        <v>390</v>
      </c>
      <c r="I252" s="32"/>
      <c r="J252" s="38">
        <f t="shared" si="6"/>
        <v>0</v>
      </c>
      <c r="K252" s="39" t="str">
        <f t="shared" si="7"/>
        <v>OK</v>
      </c>
      <c r="L252" s="128"/>
      <c r="M252" s="128"/>
      <c r="N252" s="128"/>
      <c r="O252" s="128"/>
      <c r="P252" s="46"/>
      <c r="Q252" s="128"/>
      <c r="R252" s="128"/>
      <c r="S252" s="128"/>
      <c r="T252" s="128"/>
      <c r="U252" s="128"/>
      <c r="V252" s="128"/>
      <c r="W252" s="128"/>
      <c r="X252" s="128"/>
      <c r="Y252" s="46"/>
      <c r="Z252" s="46"/>
      <c r="AA252" s="46"/>
      <c r="AB252" s="46"/>
      <c r="AC252" s="46"/>
    </row>
    <row r="253" spans="1:29" ht="39.950000000000003" customHeight="1" x14ac:dyDescent="0.45">
      <c r="A253" s="140"/>
      <c r="B253" s="152"/>
      <c r="C253" s="68">
        <v>250</v>
      </c>
      <c r="D253" s="78" t="s">
        <v>757</v>
      </c>
      <c r="E253" s="107" t="s">
        <v>478</v>
      </c>
      <c r="F253" s="52" t="s">
        <v>99</v>
      </c>
      <c r="G253" s="52" t="s">
        <v>157</v>
      </c>
      <c r="H253" s="96">
        <v>12.74</v>
      </c>
      <c r="I253" s="32"/>
      <c r="J253" s="38">
        <f t="shared" si="6"/>
        <v>0</v>
      </c>
      <c r="K253" s="39" t="str">
        <f t="shared" si="7"/>
        <v>OK</v>
      </c>
      <c r="L253" s="128"/>
      <c r="M253" s="128"/>
      <c r="N253" s="128"/>
      <c r="O253" s="128"/>
      <c r="P253" s="46"/>
      <c r="Q253" s="128"/>
      <c r="R253" s="128"/>
      <c r="S253" s="128"/>
      <c r="T253" s="128"/>
      <c r="U253" s="128"/>
      <c r="V253" s="128"/>
      <c r="W253" s="128"/>
      <c r="X253" s="128"/>
      <c r="Y253" s="46"/>
      <c r="Z253" s="46"/>
      <c r="AA253" s="46"/>
      <c r="AB253" s="46"/>
      <c r="AC253" s="46"/>
    </row>
    <row r="254" spans="1:29" ht="39.950000000000003" customHeight="1" x14ac:dyDescent="0.45">
      <c r="A254" s="140"/>
      <c r="B254" s="152"/>
      <c r="C254" s="68">
        <v>251</v>
      </c>
      <c r="D254" s="82" t="s">
        <v>758</v>
      </c>
      <c r="E254" s="114" t="s">
        <v>478</v>
      </c>
      <c r="F254" s="51" t="s">
        <v>99</v>
      </c>
      <c r="G254" s="52" t="s">
        <v>157</v>
      </c>
      <c r="H254" s="96">
        <v>18</v>
      </c>
      <c r="I254" s="32"/>
      <c r="J254" s="38">
        <f t="shared" si="6"/>
        <v>0</v>
      </c>
      <c r="K254" s="39" t="str">
        <f t="shared" si="7"/>
        <v>OK</v>
      </c>
      <c r="L254" s="128"/>
      <c r="M254" s="128"/>
      <c r="N254" s="128"/>
      <c r="O254" s="128"/>
      <c r="P254" s="46"/>
      <c r="Q254" s="128"/>
      <c r="R254" s="128"/>
      <c r="S254" s="128"/>
      <c r="T254" s="128"/>
      <c r="U254" s="128"/>
      <c r="V254" s="128"/>
      <c r="W254" s="128"/>
      <c r="X254" s="128"/>
      <c r="Y254" s="46"/>
      <c r="Z254" s="46"/>
      <c r="AA254" s="46"/>
      <c r="AB254" s="46"/>
      <c r="AC254" s="46"/>
    </row>
    <row r="255" spans="1:29" ht="39.950000000000003" customHeight="1" x14ac:dyDescent="0.45">
      <c r="A255" s="140"/>
      <c r="B255" s="152"/>
      <c r="C255" s="67">
        <v>252</v>
      </c>
      <c r="D255" s="78" t="s">
        <v>759</v>
      </c>
      <c r="E255" s="107" t="s">
        <v>480</v>
      </c>
      <c r="F255" s="52" t="s">
        <v>383</v>
      </c>
      <c r="G255" s="52" t="s">
        <v>157</v>
      </c>
      <c r="H255" s="96">
        <v>40</v>
      </c>
      <c r="I255" s="32"/>
      <c r="J255" s="38">
        <f t="shared" si="6"/>
        <v>0</v>
      </c>
      <c r="K255" s="39" t="str">
        <f t="shared" si="7"/>
        <v>OK</v>
      </c>
      <c r="L255" s="128"/>
      <c r="M255" s="128"/>
      <c r="N255" s="128"/>
      <c r="O255" s="128"/>
      <c r="P255" s="46"/>
      <c r="Q255" s="128"/>
      <c r="R255" s="128"/>
      <c r="S255" s="128"/>
      <c r="T255" s="128"/>
      <c r="U255" s="128"/>
      <c r="V255" s="128"/>
      <c r="W255" s="128"/>
      <c r="X255" s="128"/>
      <c r="Y255" s="46"/>
      <c r="Z255" s="46"/>
      <c r="AA255" s="46"/>
      <c r="AB255" s="46"/>
      <c r="AC255" s="46"/>
    </row>
    <row r="256" spans="1:29" ht="39.950000000000003" customHeight="1" x14ac:dyDescent="0.45">
      <c r="A256" s="140"/>
      <c r="B256" s="152"/>
      <c r="C256" s="68">
        <v>253</v>
      </c>
      <c r="D256" s="83" t="s">
        <v>760</v>
      </c>
      <c r="E256" s="109" t="s">
        <v>761</v>
      </c>
      <c r="F256" s="42" t="s">
        <v>99</v>
      </c>
      <c r="G256" s="52" t="s">
        <v>157</v>
      </c>
      <c r="H256" s="96">
        <v>31.26</v>
      </c>
      <c r="I256" s="32"/>
      <c r="J256" s="38">
        <f t="shared" si="6"/>
        <v>0</v>
      </c>
      <c r="K256" s="39" t="str">
        <f t="shared" si="7"/>
        <v>OK</v>
      </c>
      <c r="L256" s="128"/>
      <c r="M256" s="128"/>
      <c r="N256" s="128"/>
      <c r="O256" s="128"/>
      <c r="P256" s="46"/>
      <c r="Q256" s="128"/>
      <c r="R256" s="128"/>
      <c r="S256" s="128"/>
      <c r="T256" s="128"/>
      <c r="U256" s="128"/>
      <c r="V256" s="128"/>
      <c r="W256" s="128"/>
      <c r="X256" s="128"/>
      <c r="Y256" s="46"/>
      <c r="Z256" s="46"/>
      <c r="AA256" s="46"/>
      <c r="AB256" s="46"/>
      <c r="AC256" s="46"/>
    </row>
    <row r="257" spans="1:29" ht="39.950000000000003" customHeight="1" x14ac:dyDescent="0.45">
      <c r="A257" s="140"/>
      <c r="B257" s="152"/>
      <c r="C257" s="68">
        <v>254</v>
      </c>
      <c r="D257" s="78" t="s">
        <v>762</v>
      </c>
      <c r="E257" s="107" t="s">
        <v>763</v>
      </c>
      <c r="F257" s="51" t="s">
        <v>99</v>
      </c>
      <c r="G257" s="52" t="s">
        <v>157</v>
      </c>
      <c r="H257" s="96">
        <v>130</v>
      </c>
      <c r="I257" s="32"/>
      <c r="J257" s="38">
        <f t="shared" si="6"/>
        <v>0</v>
      </c>
      <c r="K257" s="39" t="str">
        <f t="shared" si="7"/>
        <v>OK</v>
      </c>
      <c r="L257" s="128"/>
      <c r="M257" s="128"/>
      <c r="N257" s="128"/>
      <c r="O257" s="128"/>
      <c r="P257" s="46"/>
      <c r="Q257" s="128"/>
      <c r="R257" s="128"/>
      <c r="S257" s="128"/>
      <c r="T257" s="128"/>
      <c r="U257" s="128"/>
      <c r="V257" s="128"/>
      <c r="W257" s="128"/>
      <c r="X257" s="128"/>
      <c r="Y257" s="46"/>
      <c r="Z257" s="46"/>
      <c r="AA257" s="46"/>
      <c r="AB257" s="46"/>
      <c r="AC257" s="46"/>
    </row>
    <row r="258" spans="1:29" ht="39.950000000000003" customHeight="1" x14ac:dyDescent="0.45">
      <c r="A258" s="141"/>
      <c r="B258" s="153"/>
      <c r="C258" s="68">
        <v>255</v>
      </c>
      <c r="D258" s="78" t="s">
        <v>764</v>
      </c>
      <c r="E258" s="107" t="s">
        <v>741</v>
      </c>
      <c r="F258" s="52" t="s">
        <v>99</v>
      </c>
      <c r="G258" s="52" t="s">
        <v>157</v>
      </c>
      <c r="H258" s="96">
        <v>289.02</v>
      </c>
      <c r="I258" s="32"/>
      <c r="J258" s="38">
        <f t="shared" si="6"/>
        <v>0</v>
      </c>
      <c r="K258" s="39" t="str">
        <f t="shared" si="7"/>
        <v>OK</v>
      </c>
      <c r="L258" s="128"/>
      <c r="M258" s="128"/>
      <c r="N258" s="128"/>
      <c r="O258" s="128"/>
      <c r="P258" s="46"/>
      <c r="Q258" s="128"/>
      <c r="R258" s="128"/>
      <c r="S258" s="128"/>
      <c r="T258" s="128"/>
      <c r="U258" s="128"/>
      <c r="V258" s="128"/>
      <c r="W258" s="128"/>
      <c r="X258" s="128"/>
      <c r="Y258" s="46"/>
      <c r="Z258" s="46"/>
      <c r="AA258" s="46"/>
      <c r="AB258" s="46"/>
      <c r="AC258" s="46"/>
    </row>
    <row r="259" spans="1:29" ht="39.950000000000003" customHeight="1" x14ac:dyDescent="0.45">
      <c r="A259" s="154">
        <v>5</v>
      </c>
      <c r="B259" s="159" t="s">
        <v>514</v>
      </c>
      <c r="C259" s="66">
        <v>256</v>
      </c>
      <c r="D259" s="75" t="s">
        <v>206</v>
      </c>
      <c r="E259" s="104" t="s">
        <v>765</v>
      </c>
      <c r="F259" s="49" t="s">
        <v>207</v>
      </c>
      <c r="G259" s="49" t="s">
        <v>40</v>
      </c>
      <c r="H259" s="94">
        <v>89.46</v>
      </c>
      <c r="I259" s="32">
        <v>5</v>
      </c>
      <c r="J259" s="38">
        <f t="shared" si="6"/>
        <v>5</v>
      </c>
      <c r="K259" s="39" t="str">
        <f t="shared" si="7"/>
        <v>OK</v>
      </c>
      <c r="L259" s="128"/>
      <c r="M259" s="128"/>
      <c r="N259" s="128"/>
      <c r="O259" s="128"/>
      <c r="P259" s="46"/>
      <c r="Q259" s="128"/>
      <c r="R259" s="128"/>
      <c r="S259" s="128"/>
      <c r="T259" s="128"/>
      <c r="U259" s="128"/>
      <c r="V259" s="128"/>
      <c r="W259" s="128"/>
      <c r="X259" s="128"/>
      <c r="Y259" s="46"/>
      <c r="Z259" s="46"/>
      <c r="AA259" s="46"/>
      <c r="AB259" s="46"/>
      <c r="AC259" s="46"/>
    </row>
    <row r="260" spans="1:29" ht="39.950000000000003" customHeight="1" x14ac:dyDescent="0.45">
      <c r="A260" s="155"/>
      <c r="B260" s="157"/>
      <c r="C260" s="66">
        <v>257</v>
      </c>
      <c r="D260" s="75" t="s">
        <v>208</v>
      </c>
      <c r="E260" s="104" t="s">
        <v>766</v>
      </c>
      <c r="F260" s="49" t="s">
        <v>207</v>
      </c>
      <c r="G260" s="49" t="s">
        <v>40</v>
      </c>
      <c r="H260" s="94">
        <v>70.819999999999993</v>
      </c>
      <c r="I260" s="32">
        <v>5</v>
      </c>
      <c r="J260" s="38">
        <f t="shared" si="6"/>
        <v>5</v>
      </c>
      <c r="K260" s="39" t="str">
        <f t="shared" si="7"/>
        <v>OK</v>
      </c>
      <c r="L260" s="128"/>
      <c r="M260" s="128"/>
      <c r="N260" s="128"/>
      <c r="O260" s="128"/>
      <c r="P260" s="46"/>
      <c r="Q260" s="128"/>
      <c r="R260" s="128"/>
      <c r="S260" s="128"/>
      <c r="T260" s="128"/>
      <c r="U260" s="128"/>
      <c r="V260" s="128"/>
      <c r="W260" s="128"/>
      <c r="X260" s="128"/>
      <c r="Y260" s="46"/>
      <c r="Z260" s="46"/>
      <c r="AA260" s="46"/>
      <c r="AB260" s="46"/>
      <c r="AC260" s="46"/>
    </row>
    <row r="261" spans="1:29" ht="39.950000000000003" customHeight="1" x14ac:dyDescent="0.45">
      <c r="A261" s="155"/>
      <c r="B261" s="157"/>
      <c r="C261" s="66">
        <v>258</v>
      </c>
      <c r="D261" s="75" t="s">
        <v>209</v>
      </c>
      <c r="E261" s="104" t="s">
        <v>767</v>
      </c>
      <c r="F261" s="49" t="s">
        <v>207</v>
      </c>
      <c r="G261" s="49" t="s">
        <v>40</v>
      </c>
      <c r="H261" s="94">
        <v>64.53</v>
      </c>
      <c r="I261" s="32">
        <v>5</v>
      </c>
      <c r="J261" s="38">
        <f t="shared" ref="J261:J324" si="8">I261-(SUM(L261:AC261))</f>
        <v>5</v>
      </c>
      <c r="K261" s="39" t="str">
        <f t="shared" ref="K261:K324" si="9">IF(J261&lt;0,"ATENÇÃO","OK")</f>
        <v>OK</v>
      </c>
      <c r="L261" s="128"/>
      <c r="M261" s="128"/>
      <c r="N261" s="128"/>
      <c r="O261" s="128"/>
      <c r="P261" s="46"/>
      <c r="Q261" s="128"/>
      <c r="R261" s="128"/>
      <c r="S261" s="128"/>
      <c r="T261" s="128"/>
      <c r="U261" s="128"/>
      <c r="V261" s="128"/>
      <c r="W261" s="128"/>
      <c r="X261" s="128"/>
      <c r="Y261" s="46"/>
      <c r="Z261" s="46"/>
      <c r="AA261" s="46"/>
      <c r="AB261" s="46"/>
      <c r="AC261" s="46"/>
    </row>
    <row r="262" spans="1:29" ht="39.950000000000003" customHeight="1" x14ac:dyDescent="0.45">
      <c r="A262" s="155"/>
      <c r="B262" s="157"/>
      <c r="C262" s="66">
        <v>259</v>
      </c>
      <c r="D262" s="75" t="s">
        <v>440</v>
      </c>
      <c r="E262" s="104" t="s">
        <v>768</v>
      </c>
      <c r="F262" s="49" t="s">
        <v>441</v>
      </c>
      <c r="G262" s="49" t="s">
        <v>40</v>
      </c>
      <c r="H262" s="94">
        <v>17.649999999999999</v>
      </c>
      <c r="I262" s="32">
        <v>1</v>
      </c>
      <c r="J262" s="38">
        <f t="shared" si="8"/>
        <v>1</v>
      </c>
      <c r="K262" s="39" t="str">
        <f t="shared" si="9"/>
        <v>OK</v>
      </c>
      <c r="L262" s="128"/>
      <c r="M262" s="128"/>
      <c r="N262" s="128"/>
      <c r="O262" s="128"/>
      <c r="P262" s="46"/>
      <c r="Q262" s="128"/>
      <c r="R262" s="128"/>
      <c r="S262" s="128"/>
      <c r="T262" s="128"/>
      <c r="U262" s="128"/>
      <c r="V262" s="128"/>
      <c r="W262" s="128"/>
      <c r="X262" s="128"/>
      <c r="Y262" s="46"/>
      <c r="Z262" s="46"/>
      <c r="AA262" s="46"/>
      <c r="AB262" s="46"/>
      <c r="AC262" s="46"/>
    </row>
    <row r="263" spans="1:29" ht="39.950000000000003" customHeight="1" x14ac:dyDescent="0.45">
      <c r="A263" s="155"/>
      <c r="B263" s="157"/>
      <c r="C263" s="66">
        <v>260</v>
      </c>
      <c r="D263" s="75" t="s">
        <v>210</v>
      </c>
      <c r="E263" s="104" t="s">
        <v>769</v>
      </c>
      <c r="F263" s="49" t="s">
        <v>211</v>
      </c>
      <c r="G263" s="49" t="s">
        <v>40</v>
      </c>
      <c r="H263" s="94">
        <v>11.16</v>
      </c>
      <c r="I263" s="32">
        <f>1+2+3</f>
        <v>6</v>
      </c>
      <c r="J263" s="38">
        <f t="shared" si="8"/>
        <v>5</v>
      </c>
      <c r="K263" s="39" t="str">
        <f t="shared" si="9"/>
        <v>OK</v>
      </c>
      <c r="L263" s="128">
        <v>1</v>
      </c>
      <c r="M263" s="128"/>
      <c r="N263" s="128"/>
      <c r="O263" s="128"/>
      <c r="P263" s="46"/>
      <c r="Q263" s="128"/>
      <c r="R263" s="128"/>
      <c r="S263" s="207" t="s">
        <v>1323</v>
      </c>
      <c r="T263" s="128"/>
      <c r="U263" s="128"/>
      <c r="V263" s="128"/>
      <c r="W263" s="128"/>
      <c r="X263" s="128"/>
      <c r="Y263" s="46"/>
      <c r="Z263" s="46"/>
      <c r="AA263" s="46"/>
      <c r="AB263" s="46"/>
      <c r="AC263" s="46"/>
    </row>
    <row r="264" spans="1:29" ht="39.950000000000003" customHeight="1" x14ac:dyDescent="0.45">
      <c r="A264" s="155"/>
      <c r="B264" s="157"/>
      <c r="C264" s="66">
        <v>261</v>
      </c>
      <c r="D264" s="75" t="s">
        <v>212</v>
      </c>
      <c r="E264" s="104" t="s">
        <v>769</v>
      </c>
      <c r="F264" s="49" t="s">
        <v>211</v>
      </c>
      <c r="G264" s="49" t="s">
        <v>40</v>
      </c>
      <c r="H264" s="94">
        <v>3.86</v>
      </c>
      <c r="I264" s="32">
        <v>1</v>
      </c>
      <c r="J264" s="38">
        <f t="shared" si="8"/>
        <v>1</v>
      </c>
      <c r="K264" s="39" t="str">
        <f t="shared" si="9"/>
        <v>OK</v>
      </c>
      <c r="L264" s="128"/>
      <c r="M264" s="128"/>
      <c r="N264" s="128"/>
      <c r="O264" s="128"/>
      <c r="P264" s="46"/>
      <c r="Q264" s="128"/>
      <c r="R264" s="128"/>
      <c r="S264" s="128"/>
      <c r="T264" s="128"/>
      <c r="U264" s="128"/>
      <c r="V264" s="128"/>
      <c r="W264" s="128"/>
      <c r="X264" s="128"/>
      <c r="Y264" s="46"/>
      <c r="Z264" s="46"/>
      <c r="AA264" s="46"/>
      <c r="AB264" s="46"/>
      <c r="AC264" s="46"/>
    </row>
    <row r="265" spans="1:29" ht="39.950000000000003" customHeight="1" x14ac:dyDescent="0.45">
      <c r="A265" s="155"/>
      <c r="B265" s="157"/>
      <c r="C265" s="66">
        <v>262</v>
      </c>
      <c r="D265" s="75" t="s">
        <v>213</v>
      </c>
      <c r="E265" s="104" t="s">
        <v>770</v>
      </c>
      <c r="F265" s="49" t="s">
        <v>207</v>
      </c>
      <c r="G265" s="49" t="s">
        <v>40</v>
      </c>
      <c r="H265" s="94">
        <v>64.16</v>
      </c>
      <c r="I265" s="32">
        <v>5</v>
      </c>
      <c r="J265" s="38">
        <f t="shared" si="8"/>
        <v>5</v>
      </c>
      <c r="K265" s="39" t="str">
        <f t="shared" si="9"/>
        <v>OK</v>
      </c>
      <c r="L265" s="128"/>
      <c r="M265" s="128"/>
      <c r="N265" s="128"/>
      <c r="O265" s="128"/>
      <c r="P265" s="46"/>
      <c r="Q265" s="128"/>
      <c r="R265" s="128"/>
      <c r="S265" s="128"/>
      <c r="T265" s="128"/>
      <c r="U265" s="128"/>
      <c r="V265" s="128"/>
      <c r="W265" s="128"/>
      <c r="X265" s="128"/>
      <c r="Y265" s="46"/>
      <c r="Z265" s="46"/>
      <c r="AA265" s="46"/>
      <c r="AB265" s="46"/>
      <c r="AC265" s="46"/>
    </row>
    <row r="266" spans="1:29" ht="39.950000000000003" customHeight="1" x14ac:dyDescent="0.45">
      <c r="A266" s="155"/>
      <c r="B266" s="157"/>
      <c r="C266" s="66">
        <v>263</v>
      </c>
      <c r="D266" s="77" t="s">
        <v>214</v>
      </c>
      <c r="E266" s="106" t="s">
        <v>771</v>
      </c>
      <c r="F266" s="49" t="s">
        <v>207</v>
      </c>
      <c r="G266" s="49" t="s">
        <v>40</v>
      </c>
      <c r="H266" s="94">
        <v>78.599999999999994</v>
      </c>
      <c r="I266" s="32"/>
      <c r="J266" s="38">
        <f t="shared" si="8"/>
        <v>0</v>
      </c>
      <c r="K266" s="39" t="str">
        <f t="shared" si="9"/>
        <v>OK</v>
      </c>
      <c r="L266" s="128"/>
      <c r="M266" s="128"/>
      <c r="N266" s="128"/>
      <c r="O266" s="128"/>
      <c r="P266" s="46"/>
      <c r="Q266" s="128"/>
      <c r="R266" s="128"/>
      <c r="S266" s="128"/>
      <c r="T266" s="128"/>
      <c r="U266" s="128"/>
      <c r="V266" s="128"/>
      <c r="W266" s="128"/>
      <c r="X266" s="128"/>
      <c r="Y266" s="46"/>
      <c r="Z266" s="46"/>
      <c r="AA266" s="46"/>
      <c r="AB266" s="46"/>
      <c r="AC266" s="46"/>
    </row>
    <row r="267" spans="1:29" ht="39.950000000000003" customHeight="1" x14ac:dyDescent="0.45">
      <c r="A267" s="155"/>
      <c r="B267" s="157"/>
      <c r="C267" s="66">
        <v>264</v>
      </c>
      <c r="D267" s="75" t="s">
        <v>215</v>
      </c>
      <c r="E267" s="104" t="s">
        <v>772</v>
      </c>
      <c r="F267" s="49" t="s">
        <v>211</v>
      </c>
      <c r="G267" s="49" t="s">
        <v>40</v>
      </c>
      <c r="H267" s="94">
        <v>10.4</v>
      </c>
      <c r="I267" s="32">
        <v>1</v>
      </c>
      <c r="J267" s="38">
        <f t="shared" si="8"/>
        <v>1</v>
      </c>
      <c r="K267" s="39" t="str">
        <f t="shared" si="9"/>
        <v>OK</v>
      </c>
      <c r="L267" s="128"/>
      <c r="M267" s="128"/>
      <c r="N267" s="128"/>
      <c r="O267" s="128"/>
      <c r="P267" s="46"/>
      <c r="Q267" s="128"/>
      <c r="R267" s="128"/>
      <c r="S267" s="128"/>
      <c r="T267" s="128"/>
      <c r="U267" s="128"/>
      <c r="V267" s="128"/>
      <c r="W267" s="128"/>
      <c r="X267" s="128"/>
      <c r="Y267" s="46"/>
      <c r="Z267" s="46"/>
      <c r="AA267" s="46"/>
      <c r="AB267" s="46"/>
      <c r="AC267" s="46"/>
    </row>
    <row r="268" spans="1:29" ht="39.950000000000003" customHeight="1" x14ac:dyDescent="0.45">
      <c r="A268" s="155"/>
      <c r="B268" s="157"/>
      <c r="C268" s="66">
        <v>265</v>
      </c>
      <c r="D268" s="75" t="s">
        <v>216</v>
      </c>
      <c r="E268" s="104" t="s">
        <v>773</v>
      </c>
      <c r="F268" s="49" t="s">
        <v>211</v>
      </c>
      <c r="G268" s="49" t="s">
        <v>40</v>
      </c>
      <c r="H268" s="94">
        <v>17.88</v>
      </c>
      <c r="I268" s="32">
        <v>5</v>
      </c>
      <c r="J268" s="38">
        <f t="shared" si="8"/>
        <v>3</v>
      </c>
      <c r="K268" s="39" t="str">
        <f t="shared" si="9"/>
        <v>OK</v>
      </c>
      <c r="L268" s="128">
        <v>2</v>
      </c>
      <c r="M268" s="128"/>
      <c r="N268" s="128"/>
      <c r="O268" s="128"/>
      <c r="P268" s="46"/>
      <c r="Q268" s="128"/>
      <c r="R268" s="128"/>
      <c r="S268" s="128"/>
      <c r="T268" s="128"/>
      <c r="U268" s="128"/>
      <c r="V268" s="128"/>
      <c r="W268" s="128"/>
      <c r="X268" s="128"/>
      <c r="Y268" s="46"/>
      <c r="Z268" s="46"/>
      <c r="AA268" s="46"/>
      <c r="AB268" s="46"/>
      <c r="AC268" s="46"/>
    </row>
    <row r="269" spans="1:29" ht="39.950000000000003" customHeight="1" x14ac:dyDescent="0.45">
      <c r="A269" s="155"/>
      <c r="B269" s="157"/>
      <c r="C269" s="66">
        <v>266</v>
      </c>
      <c r="D269" s="75" t="s">
        <v>217</v>
      </c>
      <c r="E269" s="104" t="s">
        <v>774</v>
      </c>
      <c r="F269" s="49" t="s">
        <v>211</v>
      </c>
      <c r="G269" s="49" t="s">
        <v>40</v>
      </c>
      <c r="H269" s="94">
        <v>21.53</v>
      </c>
      <c r="I269" s="32">
        <v>10</v>
      </c>
      <c r="J269" s="38">
        <f t="shared" si="8"/>
        <v>5</v>
      </c>
      <c r="K269" s="39" t="str">
        <f t="shared" si="9"/>
        <v>OK</v>
      </c>
      <c r="L269" s="128">
        <v>2</v>
      </c>
      <c r="M269" s="128"/>
      <c r="N269" s="128"/>
      <c r="O269" s="128"/>
      <c r="P269" s="46"/>
      <c r="Q269" s="128"/>
      <c r="R269" s="128"/>
      <c r="S269" s="128">
        <v>3</v>
      </c>
      <c r="T269" s="128"/>
      <c r="U269" s="128"/>
      <c r="V269" s="128"/>
      <c r="W269" s="128"/>
      <c r="X269" s="128"/>
      <c r="Y269" s="46"/>
      <c r="Z269" s="46"/>
      <c r="AA269" s="46"/>
      <c r="AB269" s="46"/>
      <c r="AC269" s="46"/>
    </row>
    <row r="270" spans="1:29" ht="39.950000000000003" customHeight="1" x14ac:dyDescent="0.45">
      <c r="A270" s="155"/>
      <c r="B270" s="157"/>
      <c r="C270" s="66">
        <v>267</v>
      </c>
      <c r="D270" s="75" t="s">
        <v>218</v>
      </c>
      <c r="E270" s="104" t="s">
        <v>775</v>
      </c>
      <c r="F270" s="49" t="s">
        <v>35</v>
      </c>
      <c r="G270" s="49" t="s">
        <v>40</v>
      </c>
      <c r="H270" s="94">
        <v>22.76</v>
      </c>
      <c r="I270" s="32">
        <v>2</v>
      </c>
      <c r="J270" s="38">
        <f t="shared" si="8"/>
        <v>2</v>
      </c>
      <c r="K270" s="39" t="str">
        <f t="shared" si="9"/>
        <v>OK</v>
      </c>
      <c r="L270" s="128"/>
      <c r="M270" s="128"/>
      <c r="N270" s="128"/>
      <c r="O270" s="128"/>
      <c r="P270" s="46"/>
      <c r="Q270" s="128"/>
      <c r="R270" s="128"/>
      <c r="S270" s="128"/>
      <c r="T270" s="128"/>
      <c r="U270" s="128"/>
      <c r="V270" s="128"/>
      <c r="W270" s="128"/>
      <c r="X270" s="128"/>
      <c r="Y270" s="46"/>
      <c r="Z270" s="46"/>
      <c r="AA270" s="46"/>
      <c r="AB270" s="46"/>
      <c r="AC270" s="46"/>
    </row>
    <row r="271" spans="1:29" ht="39.950000000000003" customHeight="1" x14ac:dyDescent="0.45">
      <c r="A271" s="155"/>
      <c r="B271" s="157"/>
      <c r="C271" s="66">
        <v>268</v>
      </c>
      <c r="D271" s="75" t="s">
        <v>219</v>
      </c>
      <c r="E271" s="104" t="s">
        <v>776</v>
      </c>
      <c r="F271" s="49" t="s">
        <v>35</v>
      </c>
      <c r="G271" s="49" t="s">
        <v>40</v>
      </c>
      <c r="H271" s="94">
        <v>5.43</v>
      </c>
      <c r="I271" s="32">
        <v>2</v>
      </c>
      <c r="J271" s="38">
        <f t="shared" si="8"/>
        <v>2</v>
      </c>
      <c r="K271" s="39" t="str">
        <f t="shared" si="9"/>
        <v>OK</v>
      </c>
      <c r="L271" s="128"/>
      <c r="M271" s="128"/>
      <c r="N271" s="128"/>
      <c r="O271" s="128"/>
      <c r="P271" s="46"/>
      <c r="Q271" s="128"/>
      <c r="R271" s="128"/>
      <c r="S271" s="128"/>
      <c r="T271" s="128"/>
      <c r="U271" s="128"/>
      <c r="V271" s="128"/>
      <c r="W271" s="128"/>
      <c r="X271" s="128"/>
      <c r="Y271" s="46"/>
      <c r="Z271" s="46"/>
      <c r="AA271" s="46"/>
      <c r="AB271" s="46"/>
      <c r="AC271" s="46"/>
    </row>
    <row r="272" spans="1:29" ht="39.950000000000003" customHeight="1" x14ac:dyDescent="0.45">
      <c r="A272" s="155"/>
      <c r="B272" s="157"/>
      <c r="C272" s="66">
        <v>269</v>
      </c>
      <c r="D272" s="75" t="s">
        <v>220</v>
      </c>
      <c r="E272" s="104" t="s">
        <v>777</v>
      </c>
      <c r="F272" s="49" t="s">
        <v>221</v>
      </c>
      <c r="G272" s="49" t="s">
        <v>40</v>
      </c>
      <c r="H272" s="94">
        <v>24.65</v>
      </c>
      <c r="I272" s="32"/>
      <c r="J272" s="38">
        <f t="shared" si="8"/>
        <v>0</v>
      </c>
      <c r="K272" s="39" t="str">
        <f t="shared" si="9"/>
        <v>OK</v>
      </c>
      <c r="L272" s="128"/>
      <c r="M272" s="128"/>
      <c r="N272" s="128"/>
      <c r="O272" s="128"/>
      <c r="P272" s="46"/>
      <c r="Q272" s="128"/>
      <c r="R272" s="128"/>
      <c r="S272" s="128"/>
      <c r="T272" s="128"/>
      <c r="U272" s="128"/>
      <c r="V272" s="128"/>
      <c r="W272" s="128"/>
      <c r="X272" s="128"/>
      <c r="Y272" s="46"/>
      <c r="Z272" s="46"/>
      <c r="AA272" s="46"/>
      <c r="AB272" s="46"/>
      <c r="AC272" s="46"/>
    </row>
    <row r="273" spans="1:29" ht="39.950000000000003" customHeight="1" x14ac:dyDescent="0.45">
      <c r="A273" s="155"/>
      <c r="B273" s="157"/>
      <c r="C273" s="66">
        <v>270</v>
      </c>
      <c r="D273" s="75" t="s">
        <v>222</v>
      </c>
      <c r="E273" s="104" t="s">
        <v>778</v>
      </c>
      <c r="F273" s="49" t="s">
        <v>221</v>
      </c>
      <c r="G273" s="49" t="s">
        <v>40</v>
      </c>
      <c r="H273" s="94">
        <v>21.03</v>
      </c>
      <c r="I273" s="32">
        <v>10</v>
      </c>
      <c r="J273" s="38">
        <f t="shared" si="8"/>
        <v>5</v>
      </c>
      <c r="K273" s="39" t="str">
        <f t="shared" si="9"/>
        <v>OK</v>
      </c>
      <c r="L273" s="128">
        <v>5</v>
      </c>
      <c r="M273" s="128"/>
      <c r="N273" s="128"/>
      <c r="O273" s="128"/>
      <c r="P273" s="46"/>
      <c r="Q273" s="128"/>
      <c r="R273" s="128"/>
      <c r="S273" s="128"/>
      <c r="T273" s="128"/>
      <c r="U273" s="128"/>
      <c r="V273" s="128"/>
      <c r="W273" s="128"/>
      <c r="X273" s="128"/>
      <c r="Y273" s="46"/>
      <c r="Z273" s="46"/>
      <c r="AA273" s="46"/>
      <c r="AB273" s="46"/>
      <c r="AC273" s="46"/>
    </row>
    <row r="274" spans="1:29" ht="39.950000000000003" customHeight="1" x14ac:dyDescent="0.45">
      <c r="A274" s="155"/>
      <c r="B274" s="157"/>
      <c r="C274" s="66">
        <v>271</v>
      </c>
      <c r="D274" s="75" t="s">
        <v>223</v>
      </c>
      <c r="E274" s="104" t="s">
        <v>779</v>
      </c>
      <c r="F274" s="49" t="s">
        <v>44</v>
      </c>
      <c r="G274" s="49" t="s">
        <v>40</v>
      </c>
      <c r="H274" s="94">
        <v>3.57</v>
      </c>
      <c r="I274" s="32">
        <v>15</v>
      </c>
      <c r="J274" s="38">
        <f t="shared" si="8"/>
        <v>5</v>
      </c>
      <c r="K274" s="39" t="str">
        <f t="shared" si="9"/>
        <v>OK</v>
      </c>
      <c r="L274" s="128">
        <v>10</v>
      </c>
      <c r="M274" s="128"/>
      <c r="N274" s="128"/>
      <c r="O274" s="128"/>
      <c r="P274" s="46"/>
      <c r="Q274" s="128"/>
      <c r="R274" s="128"/>
      <c r="S274" s="128"/>
      <c r="T274" s="128"/>
      <c r="U274" s="128"/>
      <c r="V274" s="128"/>
      <c r="W274" s="128"/>
      <c r="X274" s="128"/>
      <c r="Y274" s="46"/>
      <c r="Z274" s="46"/>
      <c r="AA274" s="46"/>
      <c r="AB274" s="46"/>
      <c r="AC274" s="46"/>
    </row>
    <row r="275" spans="1:29" ht="39.950000000000003" customHeight="1" x14ac:dyDescent="0.45">
      <c r="A275" s="155"/>
      <c r="B275" s="157"/>
      <c r="C275" s="66">
        <v>272</v>
      </c>
      <c r="D275" s="75" t="s">
        <v>224</v>
      </c>
      <c r="E275" s="104" t="s">
        <v>780</v>
      </c>
      <c r="F275" s="49" t="s">
        <v>35</v>
      </c>
      <c r="G275" s="49" t="s">
        <v>40</v>
      </c>
      <c r="H275" s="94">
        <v>53.86</v>
      </c>
      <c r="I275" s="32">
        <v>1</v>
      </c>
      <c r="J275" s="38">
        <f t="shared" si="8"/>
        <v>0</v>
      </c>
      <c r="K275" s="39" t="str">
        <f t="shared" si="9"/>
        <v>OK</v>
      </c>
      <c r="L275" s="128"/>
      <c r="M275" s="128"/>
      <c r="N275" s="128"/>
      <c r="O275" s="128"/>
      <c r="P275" s="46"/>
      <c r="Q275" s="128"/>
      <c r="R275" s="128"/>
      <c r="S275" s="128"/>
      <c r="T275" s="128"/>
      <c r="U275" s="128"/>
      <c r="V275" s="128"/>
      <c r="W275" s="128">
        <v>1</v>
      </c>
      <c r="X275" s="128"/>
      <c r="Y275" s="46"/>
      <c r="Z275" s="46"/>
      <c r="AA275" s="46"/>
      <c r="AB275" s="46"/>
      <c r="AC275" s="46"/>
    </row>
    <row r="276" spans="1:29" ht="39.950000000000003" customHeight="1" x14ac:dyDescent="0.45">
      <c r="A276" s="155"/>
      <c r="B276" s="157"/>
      <c r="C276" s="66">
        <v>273</v>
      </c>
      <c r="D276" s="75" t="s">
        <v>485</v>
      </c>
      <c r="E276" s="104" t="s">
        <v>781</v>
      </c>
      <c r="F276" s="49" t="s">
        <v>35</v>
      </c>
      <c r="G276" s="49" t="s">
        <v>40</v>
      </c>
      <c r="H276" s="94">
        <v>0.98</v>
      </c>
      <c r="I276" s="32">
        <v>50</v>
      </c>
      <c r="J276" s="38">
        <f t="shared" si="8"/>
        <v>0</v>
      </c>
      <c r="K276" s="39" t="str">
        <f t="shared" si="9"/>
        <v>OK</v>
      </c>
      <c r="L276" s="128"/>
      <c r="M276" s="128"/>
      <c r="N276" s="128"/>
      <c r="O276" s="128"/>
      <c r="P276" s="46"/>
      <c r="Q276" s="128"/>
      <c r="R276" s="128"/>
      <c r="S276" s="128"/>
      <c r="T276" s="128"/>
      <c r="U276" s="128">
        <v>50</v>
      </c>
      <c r="V276" s="128"/>
      <c r="W276" s="128"/>
      <c r="X276" s="128"/>
      <c r="Y276" s="46"/>
      <c r="Z276" s="46"/>
      <c r="AA276" s="46"/>
      <c r="AB276" s="46"/>
      <c r="AC276" s="46"/>
    </row>
    <row r="277" spans="1:29" ht="39.950000000000003" customHeight="1" x14ac:dyDescent="0.45">
      <c r="A277" s="155"/>
      <c r="B277" s="157"/>
      <c r="C277" s="66">
        <v>274</v>
      </c>
      <c r="D277" s="77" t="s">
        <v>782</v>
      </c>
      <c r="E277" s="106" t="s">
        <v>783</v>
      </c>
      <c r="F277" s="49" t="s">
        <v>35</v>
      </c>
      <c r="G277" s="49" t="s">
        <v>40</v>
      </c>
      <c r="H277" s="94">
        <v>0.86</v>
      </c>
      <c r="I277" s="32">
        <v>50</v>
      </c>
      <c r="J277" s="38">
        <f t="shared" si="8"/>
        <v>0</v>
      </c>
      <c r="K277" s="39" t="str">
        <f t="shared" si="9"/>
        <v>OK</v>
      </c>
      <c r="L277" s="128"/>
      <c r="M277" s="128"/>
      <c r="N277" s="128"/>
      <c r="O277" s="128"/>
      <c r="P277" s="46"/>
      <c r="Q277" s="128"/>
      <c r="R277" s="128"/>
      <c r="S277" s="128"/>
      <c r="T277" s="128"/>
      <c r="U277" s="128">
        <v>50</v>
      </c>
      <c r="V277" s="128"/>
      <c r="W277" s="128"/>
      <c r="X277" s="128"/>
      <c r="Y277" s="46"/>
      <c r="Z277" s="46"/>
      <c r="AA277" s="46"/>
      <c r="AB277" s="46"/>
      <c r="AC277" s="46"/>
    </row>
    <row r="278" spans="1:29" ht="39.950000000000003" customHeight="1" x14ac:dyDescent="0.45">
      <c r="A278" s="155"/>
      <c r="B278" s="157"/>
      <c r="C278" s="66">
        <v>275</v>
      </c>
      <c r="D278" s="75" t="s">
        <v>225</v>
      </c>
      <c r="E278" s="104" t="s">
        <v>784</v>
      </c>
      <c r="F278" s="49" t="s">
        <v>221</v>
      </c>
      <c r="G278" s="49" t="s">
        <v>40</v>
      </c>
      <c r="H278" s="94">
        <v>102.73</v>
      </c>
      <c r="I278" s="32">
        <v>2</v>
      </c>
      <c r="J278" s="38">
        <f t="shared" si="8"/>
        <v>2</v>
      </c>
      <c r="K278" s="39" t="str">
        <f t="shared" si="9"/>
        <v>OK</v>
      </c>
      <c r="L278" s="128"/>
      <c r="M278" s="128"/>
      <c r="N278" s="128"/>
      <c r="O278" s="128"/>
      <c r="P278" s="46"/>
      <c r="Q278" s="128"/>
      <c r="R278" s="128"/>
      <c r="S278" s="128"/>
      <c r="T278" s="128"/>
      <c r="U278" s="128"/>
      <c r="V278" s="128"/>
      <c r="W278" s="128"/>
      <c r="X278" s="128"/>
      <c r="Y278" s="46"/>
      <c r="Z278" s="46"/>
      <c r="AA278" s="46"/>
      <c r="AB278" s="46"/>
      <c r="AC278" s="46"/>
    </row>
    <row r="279" spans="1:29" ht="39.950000000000003" customHeight="1" x14ac:dyDescent="0.45">
      <c r="A279" s="155"/>
      <c r="B279" s="157"/>
      <c r="C279" s="66">
        <v>276</v>
      </c>
      <c r="D279" s="77" t="s">
        <v>486</v>
      </c>
      <c r="E279" s="106" t="s">
        <v>785</v>
      </c>
      <c r="F279" s="47" t="s">
        <v>487</v>
      </c>
      <c r="G279" s="50" t="s">
        <v>40</v>
      </c>
      <c r="H279" s="97">
        <v>21.77</v>
      </c>
      <c r="I279" s="32">
        <v>10</v>
      </c>
      <c r="J279" s="38">
        <f t="shared" si="8"/>
        <v>10</v>
      </c>
      <c r="K279" s="39" t="str">
        <f t="shared" si="9"/>
        <v>OK</v>
      </c>
      <c r="L279" s="128"/>
      <c r="M279" s="128"/>
      <c r="N279" s="128"/>
      <c r="O279" s="128"/>
      <c r="P279" s="46"/>
      <c r="Q279" s="128"/>
      <c r="R279" s="128"/>
      <c r="S279" s="128"/>
      <c r="T279" s="128"/>
      <c r="U279" s="128"/>
      <c r="V279" s="128"/>
      <c r="W279" s="128"/>
      <c r="X279" s="128"/>
      <c r="Y279" s="46"/>
      <c r="Z279" s="46"/>
      <c r="AA279" s="46"/>
      <c r="AB279" s="46"/>
      <c r="AC279" s="46"/>
    </row>
    <row r="280" spans="1:29" ht="39.950000000000003" customHeight="1" x14ac:dyDescent="0.45">
      <c r="A280" s="155"/>
      <c r="B280" s="157"/>
      <c r="C280" s="66">
        <v>277</v>
      </c>
      <c r="D280" s="75" t="s">
        <v>226</v>
      </c>
      <c r="E280" s="104" t="s">
        <v>786</v>
      </c>
      <c r="F280" s="49" t="s">
        <v>35</v>
      </c>
      <c r="G280" s="49" t="s">
        <v>40</v>
      </c>
      <c r="H280" s="94">
        <v>6.09</v>
      </c>
      <c r="I280" s="32"/>
      <c r="J280" s="38">
        <f t="shared" si="8"/>
        <v>0</v>
      </c>
      <c r="K280" s="39" t="str">
        <f t="shared" si="9"/>
        <v>OK</v>
      </c>
      <c r="L280" s="128"/>
      <c r="M280" s="128"/>
      <c r="N280" s="128"/>
      <c r="O280" s="128"/>
      <c r="P280" s="46"/>
      <c r="Q280" s="128"/>
      <c r="R280" s="128"/>
      <c r="S280" s="128"/>
      <c r="T280" s="128"/>
      <c r="U280" s="128"/>
      <c r="V280" s="128"/>
      <c r="W280" s="128"/>
      <c r="X280" s="128"/>
      <c r="Y280" s="46"/>
      <c r="Z280" s="46"/>
      <c r="AA280" s="46"/>
      <c r="AB280" s="46"/>
      <c r="AC280" s="46"/>
    </row>
    <row r="281" spans="1:29" ht="39.950000000000003" customHeight="1" x14ac:dyDescent="0.45">
      <c r="A281" s="155"/>
      <c r="B281" s="157"/>
      <c r="C281" s="66">
        <v>278</v>
      </c>
      <c r="D281" s="75" t="s">
        <v>227</v>
      </c>
      <c r="E281" s="104" t="s">
        <v>787</v>
      </c>
      <c r="F281" s="49" t="s">
        <v>228</v>
      </c>
      <c r="G281" s="49" t="s">
        <v>40</v>
      </c>
      <c r="H281" s="94">
        <v>6.12</v>
      </c>
      <c r="I281" s="32"/>
      <c r="J281" s="38">
        <f t="shared" si="8"/>
        <v>0</v>
      </c>
      <c r="K281" s="39" t="str">
        <f t="shared" si="9"/>
        <v>OK</v>
      </c>
      <c r="L281" s="128"/>
      <c r="M281" s="128"/>
      <c r="N281" s="128"/>
      <c r="O281" s="128"/>
      <c r="P281" s="46"/>
      <c r="Q281" s="128"/>
      <c r="R281" s="128"/>
      <c r="S281" s="128"/>
      <c r="T281" s="128"/>
      <c r="U281" s="128"/>
      <c r="V281" s="128"/>
      <c r="W281" s="128"/>
      <c r="X281" s="128"/>
      <c r="Y281" s="46"/>
      <c r="Z281" s="46"/>
      <c r="AA281" s="46"/>
      <c r="AB281" s="46"/>
      <c r="AC281" s="46"/>
    </row>
    <row r="282" spans="1:29" ht="39.950000000000003" customHeight="1" x14ac:dyDescent="0.45">
      <c r="A282" s="155"/>
      <c r="B282" s="157"/>
      <c r="C282" s="63">
        <v>279</v>
      </c>
      <c r="D282" s="75" t="s">
        <v>229</v>
      </c>
      <c r="E282" s="104" t="s">
        <v>788</v>
      </c>
      <c r="F282" s="49" t="s">
        <v>99</v>
      </c>
      <c r="G282" s="49" t="s">
        <v>40</v>
      </c>
      <c r="H282" s="94">
        <v>61.71</v>
      </c>
      <c r="I282" s="32"/>
      <c r="J282" s="38">
        <f t="shared" si="8"/>
        <v>0</v>
      </c>
      <c r="K282" s="39" t="str">
        <f t="shared" si="9"/>
        <v>OK</v>
      </c>
      <c r="L282" s="128"/>
      <c r="M282" s="128"/>
      <c r="N282" s="128"/>
      <c r="O282" s="128"/>
      <c r="P282" s="46"/>
      <c r="Q282" s="128"/>
      <c r="R282" s="128"/>
      <c r="S282" s="128"/>
      <c r="T282" s="128"/>
      <c r="U282" s="128"/>
      <c r="V282" s="128"/>
      <c r="W282" s="128"/>
      <c r="X282" s="128"/>
      <c r="Y282" s="46"/>
      <c r="Z282" s="46"/>
      <c r="AA282" s="46"/>
      <c r="AB282" s="46"/>
      <c r="AC282" s="46"/>
    </row>
    <row r="283" spans="1:29" ht="39.950000000000003" customHeight="1" x14ac:dyDescent="0.45">
      <c r="A283" s="155"/>
      <c r="B283" s="157"/>
      <c r="C283" s="63">
        <v>280</v>
      </c>
      <c r="D283" s="75" t="s">
        <v>230</v>
      </c>
      <c r="E283" s="104" t="s">
        <v>789</v>
      </c>
      <c r="F283" s="49" t="s">
        <v>99</v>
      </c>
      <c r="G283" s="49" t="s">
        <v>40</v>
      </c>
      <c r="H283" s="94">
        <v>80.81</v>
      </c>
      <c r="I283" s="32">
        <v>10</v>
      </c>
      <c r="J283" s="38">
        <f t="shared" si="8"/>
        <v>10</v>
      </c>
      <c r="K283" s="39" t="str">
        <f t="shared" si="9"/>
        <v>OK</v>
      </c>
      <c r="L283" s="128"/>
      <c r="M283" s="128"/>
      <c r="N283" s="128"/>
      <c r="O283" s="128"/>
      <c r="P283" s="46"/>
      <c r="Q283" s="128"/>
      <c r="R283" s="128"/>
      <c r="S283" s="128"/>
      <c r="T283" s="128"/>
      <c r="U283" s="128"/>
      <c r="V283" s="128"/>
      <c r="W283" s="128"/>
      <c r="X283" s="128"/>
      <c r="Y283" s="46"/>
      <c r="Z283" s="46"/>
      <c r="AA283" s="46"/>
      <c r="AB283" s="46"/>
      <c r="AC283" s="46"/>
    </row>
    <row r="284" spans="1:29" ht="39.950000000000003" customHeight="1" x14ac:dyDescent="0.45">
      <c r="A284" s="155"/>
      <c r="B284" s="157"/>
      <c r="C284" s="66">
        <v>281</v>
      </c>
      <c r="D284" s="75" t="s">
        <v>231</v>
      </c>
      <c r="E284" s="104" t="s">
        <v>790</v>
      </c>
      <c r="F284" s="49" t="s">
        <v>99</v>
      </c>
      <c r="G284" s="49" t="s">
        <v>40</v>
      </c>
      <c r="H284" s="94">
        <v>101.84</v>
      </c>
      <c r="I284" s="32">
        <v>10</v>
      </c>
      <c r="J284" s="38">
        <f t="shared" si="8"/>
        <v>10</v>
      </c>
      <c r="K284" s="39" t="str">
        <f t="shared" si="9"/>
        <v>OK</v>
      </c>
      <c r="L284" s="128"/>
      <c r="M284" s="128"/>
      <c r="N284" s="128"/>
      <c r="O284" s="128"/>
      <c r="P284" s="46"/>
      <c r="Q284" s="128"/>
      <c r="R284" s="128"/>
      <c r="S284" s="128"/>
      <c r="T284" s="128"/>
      <c r="U284" s="128"/>
      <c r="V284" s="128"/>
      <c r="W284" s="128"/>
      <c r="X284" s="128"/>
      <c r="Y284" s="46"/>
      <c r="Z284" s="46"/>
      <c r="AA284" s="46"/>
      <c r="AB284" s="46"/>
      <c r="AC284" s="46"/>
    </row>
    <row r="285" spans="1:29" ht="39.950000000000003" customHeight="1" x14ac:dyDescent="0.45">
      <c r="A285" s="155"/>
      <c r="B285" s="157"/>
      <c r="C285" s="66">
        <v>282</v>
      </c>
      <c r="D285" s="75" t="s">
        <v>791</v>
      </c>
      <c r="E285" s="104" t="s">
        <v>792</v>
      </c>
      <c r="F285" s="50" t="s">
        <v>793</v>
      </c>
      <c r="G285" s="50" t="s">
        <v>40</v>
      </c>
      <c r="H285" s="93">
        <v>8.51</v>
      </c>
      <c r="I285" s="32"/>
      <c r="J285" s="38">
        <f t="shared" si="8"/>
        <v>0</v>
      </c>
      <c r="K285" s="39" t="str">
        <f t="shared" si="9"/>
        <v>OK</v>
      </c>
      <c r="L285" s="128"/>
      <c r="M285" s="128"/>
      <c r="N285" s="128"/>
      <c r="O285" s="128"/>
      <c r="P285" s="46"/>
      <c r="Q285" s="128"/>
      <c r="R285" s="128"/>
      <c r="S285" s="128"/>
      <c r="T285" s="128"/>
      <c r="U285" s="128"/>
      <c r="V285" s="128"/>
      <c r="W285" s="128"/>
      <c r="X285" s="128"/>
      <c r="Y285" s="46"/>
      <c r="Z285" s="46"/>
      <c r="AA285" s="46"/>
      <c r="AB285" s="46"/>
      <c r="AC285" s="46"/>
    </row>
    <row r="286" spans="1:29" ht="39.950000000000003" customHeight="1" x14ac:dyDescent="0.45">
      <c r="A286" s="155"/>
      <c r="B286" s="157"/>
      <c r="C286" s="66">
        <v>283</v>
      </c>
      <c r="D286" s="75" t="s">
        <v>794</v>
      </c>
      <c r="E286" s="104" t="s">
        <v>795</v>
      </c>
      <c r="F286" s="50" t="s">
        <v>441</v>
      </c>
      <c r="G286" s="50" t="s">
        <v>40</v>
      </c>
      <c r="H286" s="93">
        <v>23.2</v>
      </c>
      <c r="I286" s="32"/>
      <c r="J286" s="38">
        <f t="shared" si="8"/>
        <v>0</v>
      </c>
      <c r="K286" s="39" t="str">
        <f t="shared" si="9"/>
        <v>OK</v>
      </c>
      <c r="L286" s="128"/>
      <c r="M286" s="128"/>
      <c r="N286" s="128"/>
      <c r="O286" s="128"/>
      <c r="P286" s="46"/>
      <c r="Q286" s="128"/>
      <c r="R286" s="128"/>
      <c r="S286" s="128"/>
      <c r="T286" s="128"/>
      <c r="U286" s="128"/>
      <c r="V286" s="128"/>
      <c r="W286" s="128"/>
      <c r="X286" s="128"/>
      <c r="Y286" s="46"/>
      <c r="Z286" s="46"/>
      <c r="AA286" s="46"/>
      <c r="AB286" s="46"/>
      <c r="AC286" s="46"/>
    </row>
    <row r="287" spans="1:29" ht="39.950000000000003" customHeight="1" x14ac:dyDescent="0.45">
      <c r="A287" s="155"/>
      <c r="B287" s="157"/>
      <c r="C287" s="66">
        <v>284</v>
      </c>
      <c r="D287" s="75" t="s">
        <v>796</v>
      </c>
      <c r="E287" s="104" t="s">
        <v>797</v>
      </c>
      <c r="F287" s="50" t="s">
        <v>441</v>
      </c>
      <c r="G287" s="50" t="s">
        <v>40</v>
      </c>
      <c r="H287" s="93">
        <v>25.36</v>
      </c>
      <c r="I287" s="32"/>
      <c r="J287" s="38">
        <f t="shared" si="8"/>
        <v>0</v>
      </c>
      <c r="K287" s="39" t="str">
        <f t="shared" si="9"/>
        <v>OK</v>
      </c>
      <c r="L287" s="128"/>
      <c r="M287" s="128"/>
      <c r="N287" s="128"/>
      <c r="O287" s="128"/>
      <c r="P287" s="46"/>
      <c r="Q287" s="128"/>
      <c r="R287" s="128"/>
      <c r="S287" s="128"/>
      <c r="T287" s="128"/>
      <c r="U287" s="128"/>
      <c r="V287" s="128"/>
      <c r="W287" s="128"/>
      <c r="X287" s="128"/>
      <c r="Y287" s="46"/>
      <c r="Z287" s="46"/>
      <c r="AA287" s="46"/>
      <c r="AB287" s="46"/>
      <c r="AC287" s="46"/>
    </row>
    <row r="288" spans="1:29" ht="39.950000000000003" customHeight="1" x14ac:dyDescent="0.45">
      <c r="A288" s="155"/>
      <c r="B288" s="157"/>
      <c r="C288" s="66">
        <v>285</v>
      </c>
      <c r="D288" s="75" t="s">
        <v>798</v>
      </c>
      <c r="E288" s="104" t="s">
        <v>799</v>
      </c>
      <c r="F288" s="50" t="s">
        <v>35</v>
      </c>
      <c r="G288" s="50" t="s">
        <v>40</v>
      </c>
      <c r="H288" s="93">
        <v>21.57</v>
      </c>
      <c r="I288" s="32"/>
      <c r="J288" s="38">
        <f t="shared" si="8"/>
        <v>0</v>
      </c>
      <c r="K288" s="39" t="str">
        <f t="shared" si="9"/>
        <v>OK</v>
      </c>
      <c r="L288" s="128"/>
      <c r="M288" s="128"/>
      <c r="N288" s="128"/>
      <c r="O288" s="128"/>
      <c r="P288" s="46"/>
      <c r="Q288" s="128"/>
      <c r="R288" s="128"/>
      <c r="S288" s="128"/>
      <c r="T288" s="128"/>
      <c r="U288" s="128"/>
      <c r="V288" s="128"/>
      <c r="W288" s="128"/>
      <c r="X288" s="128"/>
      <c r="Y288" s="46"/>
      <c r="Z288" s="46"/>
      <c r="AA288" s="46"/>
      <c r="AB288" s="46"/>
      <c r="AC288" s="46"/>
    </row>
    <row r="289" spans="1:29" ht="39.950000000000003" customHeight="1" x14ac:dyDescent="0.45">
      <c r="A289" s="155"/>
      <c r="B289" s="157"/>
      <c r="C289" s="66">
        <v>286</v>
      </c>
      <c r="D289" s="75" t="s">
        <v>800</v>
      </c>
      <c r="E289" s="104" t="s">
        <v>801</v>
      </c>
      <c r="F289" s="50" t="s">
        <v>35</v>
      </c>
      <c r="G289" s="50" t="s">
        <v>40</v>
      </c>
      <c r="H289" s="93">
        <v>6.3</v>
      </c>
      <c r="I289" s="32"/>
      <c r="J289" s="38">
        <f t="shared" si="8"/>
        <v>0</v>
      </c>
      <c r="K289" s="39" t="str">
        <f t="shared" si="9"/>
        <v>OK</v>
      </c>
      <c r="L289" s="128"/>
      <c r="M289" s="128"/>
      <c r="N289" s="128"/>
      <c r="O289" s="128"/>
      <c r="P289" s="46"/>
      <c r="Q289" s="128"/>
      <c r="R289" s="128"/>
      <c r="S289" s="128"/>
      <c r="T289" s="128"/>
      <c r="U289" s="128"/>
      <c r="V289" s="128"/>
      <c r="W289" s="128"/>
      <c r="X289" s="128"/>
      <c r="Y289" s="46"/>
      <c r="Z289" s="46"/>
      <c r="AA289" s="46"/>
      <c r="AB289" s="46"/>
      <c r="AC289" s="46"/>
    </row>
    <row r="290" spans="1:29" ht="39.950000000000003" customHeight="1" x14ac:dyDescent="0.45">
      <c r="A290" s="155"/>
      <c r="B290" s="157"/>
      <c r="C290" s="63">
        <v>287</v>
      </c>
      <c r="D290" s="75" t="s">
        <v>802</v>
      </c>
      <c r="E290" s="104" t="s">
        <v>803</v>
      </c>
      <c r="F290" s="50" t="s">
        <v>99</v>
      </c>
      <c r="G290" s="50" t="s">
        <v>40</v>
      </c>
      <c r="H290" s="93">
        <v>326.01</v>
      </c>
      <c r="I290" s="32"/>
      <c r="J290" s="38">
        <f t="shared" si="8"/>
        <v>0</v>
      </c>
      <c r="K290" s="39" t="str">
        <f t="shared" si="9"/>
        <v>OK</v>
      </c>
      <c r="L290" s="128"/>
      <c r="M290" s="128"/>
      <c r="N290" s="128"/>
      <c r="O290" s="128"/>
      <c r="P290" s="46"/>
      <c r="Q290" s="128"/>
      <c r="R290" s="128"/>
      <c r="S290" s="128"/>
      <c r="T290" s="128"/>
      <c r="U290" s="128"/>
      <c r="V290" s="128"/>
      <c r="W290" s="128"/>
      <c r="X290" s="128"/>
      <c r="Y290" s="46"/>
      <c r="Z290" s="46"/>
      <c r="AA290" s="46"/>
      <c r="AB290" s="46"/>
      <c r="AC290" s="46"/>
    </row>
    <row r="291" spans="1:29" ht="39.950000000000003" customHeight="1" x14ac:dyDescent="0.45">
      <c r="A291" s="155"/>
      <c r="B291" s="157"/>
      <c r="C291" s="66">
        <v>288</v>
      </c>
      <c r="D291" s="75" t="s">
        <v>804</v>
      </c>
      <c r="E291" s="104" t="s">
        <v>805</v>
      </c>
      <c r="F291" s="50" t="s">
        <v>4</v>
      </c>
      <c r="G291" s="50" t="s">
        <v>40</v>
      </c>
      <c r="H291" s="93">
        <v>61.56</v>
      </c>
      <c r="I291" s="32"/>
      <c r="J291" s="38">
        <f t="shared" si="8"/>
        <v>0</v>
      </c>
      <c r="K291" s="39" t="str">
        <f t="shared" si="9"/>
        <v>OK</v>
      </c>
      <c r="L291" s="128"/>
      <c r="M291" s="128"/>
      <c r="N291" s="128"/>
      <c r="O291" s="128"/>
      <c r="P291" s="46"/>
      <c r="Q291" s="128"/>
      <c r="R291" s="128"/>
      <c r="S291" s="128"/>
      <c r="T291" s="128"/>
      <c r="U291" s="128"/>
      <c r="V291" s="128"/>
      <c r="W291" s="128"/>
      <c r="X291" s="128"/>
      <c r="Y291" s="46"/>
      <c r="Z291" s="46"/>
      <c r="AA291" s="46"/>
      <c r="AB291" s="46"/>
      <c r="AC291" s="46"/>
    </row>
    <row r="292" spans="1:29" ht="39.950000000000003" customHeight="1" x14ac:dyDescent="0.45">
      <c r="A292" s="155"/>
      <c r="B292" s="157"/>
      <c r="C292" s="63">
        <v>289</v>
      </c>
      <c r="D292" s="84" t="s">
        <v>806</v>
      </c>
      <c r="E292" s="105" t="s">
        <v>807</v>
      </c>
      <c r="F292" s="50" t="s">
        <v>528</v>
      </c>
      <c r="G292" s="50" t="s">
        <v>40</v>
      </c>
      <c r="H292" s="93">
        <v>75.95</v>
      </c>
      <c r="I292" s="32">
        <v>5</v>
      </c>
      <c r="J292" s="38">
        <f t="shared" si="8"/>
        <v>5</v>
      </c>
      <c r="K292" s="39" t="str">
        <f t="shared" si="9"/>
        <v>OK</v>
      </c>
      <c r="L292" s="128"/>
      <c r="M292" s="128"/>
      <c r="N292" s="128"/>
      <c r="O292" s="128"/>
      <c r="P292" s="46"/>
      <c r="Q292" s="128"/>
      <c r="R292" s="128"/>
      <c r="S292" s="128"/>
      <c r="T292" s="128"/>
      <c r="U292" s="128"/>
      <c r="V292" s="128"/>
      <c r="W292" s="128"/>
      <c r="X292" s="128"/>
      <c r="Y292" s="46"/>
      <c r="Z292" s="46"/>
      <c r="AA292" s="46"/>
      <c r="AB292" s="46"/>
      <c r="AC292" s="46"/>
    </row>
    <row r="293" spans="1:29" ht="39.950000000000003" customHeight="1" x14ac:dyDescent="0.45">
      <c r="A293" s="155"/>
      <c r="B293" s="157"/>
      <c r="C293" s="63">
        <v>290</v>
      </c>
      <c r="D293" s="84" t="s">
        <v>808</v>
      </c>
      <c r="E293" s="105" t="s">
        <v>809</v>
      </c>
      <c r="F293" s="50" t="s">
        <v>528</v>
      </c>
      <c r="G293" s="50" t="s">
        <v>40</v>
      </c>
      <c r="H293" s="93">
        <v>109.28</v>
      </c>
      <c r="I293" s="32">
        <v>10</v>
      </c>
      <c r="J293" s="38">
        <f t="shared" si="8"/>
        <v>10</v>
      </c>
      <c r="K293" s="39" t="str">
        <f t="shared" si="9"/>
        <v>OK</v>
      </c>
      <c r="L293" s="128"/>
      <c r="M293" s="128"/>
      <c r="N293" s="128"/>
      <c r="O293" s="128"/>
      <c r="P293" s="46"/>
      <c r="Q293" s="128"/>
      <c r="R293" s="128"/>
      <c r="S293" s="128"/>
      <c r="T293" s="128"/>
      <c r="U293" s="128"/>
      <c r="V293" s="128"/>
      <c r="W293" s="128"/>
      <c r="X293" s="128"/>
      <c r="Y293" s="46"/>
      <c r="Z293" s="46"/>
      <c r="AA293" s="46"/>
      <c r="AB293" s="46"/>
      <c r="AC293" s="46"/>
    </row>
    <row r="294" spans="1:29" ht="39.950000000000003" customHeight="1" x14ac:dyDescent="0.45">
      <c r="A294" s="155"/>
      <c r="B294" s="157"/>
      <c r="C294" s="63">
        <v>291</v>
      </c>
      <c r="D294" s="84" t="s">
        <v>810</v>
      </c>
      <c r="E294" s="105" t="s">
        <v>811</v>
      </c>
      <c r="F294" s="50" t="s">
        <v>528</v>
      </c>
      <c r="G294" s="50" t="s">
        <v>40</v>
      </c>
      <c r="H294" s="93">
        <v>177.22</v>
      </c>
      <c r="I294" s="32">
        <v>6</v>
      </c>
      <c r="J294" s="38">
        <f t="shared" si="8"/>
        <v>6</v>
      </c>
      <c r="K294" s="39" t="str">
        <f t="shared" si="9"/>
        <v>OK</v>
      </c>
      <c r="L294" s="128"/>
      <c r="M294" s="128"/>
      <c r="N294" s="128"/>
      <c r="O294" s="128"/>
      <c r="P294" s="46"/>
      <c r="Q294" s="128"/>
      <c r="R294" s="128"/>
      <c r="S294" s="128"/>
      <c r="T294" s="128"/>
      <c r="U294" s="128"/>
      <c r="V294" s="128"/>
      <c r="W294" s="128"/>
      <c r="X294" s="128"/>
      <c r="Y294" s="46"/>
      <c r="Z294" s="46"/>
      <c r="AA294" s="46"/>
      <c r="AB294" s="46"/>
      <c r="AC294" s="46"/>
    </row>
    <row r="295" spans="1:29" ht="39.950000000000003" customHeight="1" x14ac:dyDescent="0.45">
      <c r="A295" s="155"/>
      <c r="B295" s="157"/>
      <c r="C295" s="63">
        <v>292</v>
      </c>
      <c r="D295" s="76" t="s">
        <v>812</v>
      </c>
      <c r="E295" s="105" t="s">
        <v>813</v>
      </c>
      <c r="F295" s="49" t="s">
        <v>228</v>
      </c>
      <c r="G295" s="50" t="s">
        <v>40</v>
      </c>
      <c r="H295" s="93">
        <v>18.72</v>
      </c>
      <c r="I295" s="32"/>
      <c r="J295" s="38">
        <f t="shared" si="8"/>
        <v>0</v>
      </c>
      <c r="K295" s="39" t="str">
        <f t="shared" si="9"/>
        <v>OK</v>
      </c>
      <c r="L295" s="128"/>
      <c r="M295" s="128"/>
      <c r="N295" s="128"/>
      <c r="O295" s="128"/>
      <c r="P295" s="46"/>
      <c r="Q295" s="128"/>
      <c r="R295" s="128"/>
      <c r="S295" s="128"/>
      <c r="T295" s="128"/>
      <c r="U295" s="128"/>
      <c r="V295" s="128"/>
      <c r="W295" s="128"/>
      <c r="X295" s="128"/>
      <c r="Y295" s="46"/>
      <c r="Z295" s="46"/>
      <c r="AA295" s="46"/>
      <c r="AB295" s="46"/>
      <c r="AC295" s="46"/>
    </row>
    <row r="296" spans="1:29" ht="39.950000000000003" customHeight="1" x14ac:dyDescent="0.45">
      <c r="A296" s="155"/>
      <c r="B296" s="157"/>
      <c r="C296" s="63">
        <v>293</v>
      </c>
      <c r="D296" s="84" t="s">
        <v>814</v>
      </c>
      <c r="E296" s="105" t="s">
        <v>815</v>
      </c>
      <c r="F296" s="50" t="s">
        <v>528</v>
      </c>
      <c r="G296" s="50" t="s">
        <v>40</v>
      </c>
      <c r="H296" s="93">
        <v>77.73</v>
      </c>
      <c r="I296" s="32">
        <v>8</v>
      </c>
      <c r="J296" s="38">
        <f t="shared" si="8"/>
        <v>8</v>
      </c>
      <c r="K296" s="39" t="str">
        <f t="shared" si="9"/>
        <v>OK</v>
      </c>
      <c r="L296" s="128"/>
      <c r="M296" s="128"/>
      <c r="N296" s="128"/>
      <c r="O296" s="128"/>
      <c r="P296" s="46"/>
      <c r="Q296" s="128"/>
      <c r="R296" s="128"/>
      <c r="S296" s="128"/>
      <c r="T296" s="128"/>
      <c r="U296" s="128"/>
      <c r="V296" s="128"/>
      <c r="W296" s="128"/>
      <c r="X296" s="128"/>
      <c r="Y296" s="46"/>
      <c r="Z296" s="46"/>
      <c r="AA296" s="46"/>
      <c r="AB296" s="46"/>
      <c r="AC296" s="46"/>
    </row>
    <row r="297" spans="1:29" ht="39.950000000000003" customHeight="1" x14ac:dyDescent="0.45">
      <c r="A297" s="155"/>
      <c r="B297" s="157"/>
      <c r="C297" s="63">
        <v>294</v>
      </c>
      <c r="D297" s="84" t="s">
        <v>816</v>
      </c>
      <c r="E297" s="105" t="s">
        <v>817</v>
      </c>
      <c r="F297" s="50" t="s">
        <v>528</v>
      </c>
      <c r="G297" s="50" t="s">
        <v>40</v>
      </c>
      <c r="H297" s="93">
        <v>116.87</v>
      </c>
      <c r="I297" s="32">
        <v>8</v>
      </c>
      <c r="J297" s="38">
        <f t="shared" si="8"/>
        <v>8</v>
      </c>
      <c r="K297" s="39" t="str">
        <f t="shared" si="9"/>
        <v>OK</v>
      </c>
      <c r="L297" s="128"/>
      <c r="M297" s="128"/>
      <c r="N297" s="128"/>
      <c r="O297" s="128"/>
      <c r="P297" s="46"/>
      <c r="Q297" s="128"/>
      <c r="R297" s="128"/>
      <c r="S297" s="128"/>
      <c r="T297" s="128"/>
      <c r="U297" s="128"/>
      <c r="V297" s="128"/>
      <c r="W297" s="128"/>
      <c r="X297" s="128"/>
      <c r="Y297" s="46"/>
      <c r="Z297" s="46"/>
      <c r="AA297" s="46"/>
      <c r="AB297" s="46"/>
      <c r="AC297" s="46"/>
    </row>
    <row r="298" spans="1:29" ht="39.950000000000003" customHeight="1" x14ac:dyDescent="0.45">
      <c r="A298" s="155"/>
      <c r="B298" s="157"/>
      <c r="C298" s="66">
        <v>295</v>
      </c>
      <c r="D298" s="75" t="s">
        <v>818</v>
      </c>
      <c r="E298" s="104" t="s">
        <v>819</v>
      </c>
      <c r="F298" s="50" t="s">
        <v>35</v>
      </c>
      <c r="G298" s="50" t="s">
        <v>40</v>
      </c>
      <c r="H298" s="93">
        <v>27.22</v>
      </c>
      <c r="I298" s="32"/>
      <c r="J298" s="38">
        <f t="shared" si="8"/>
        <v>0</v>
      </c>
      <c r="K298" s="39" t="str">
        <f t="shared" si="9"/>
        <v>OK</v>
      </c>
      <c r="L298" s="128"/>
      <c r="M298" s="128"/>
      <c r="N298" s="128"/>
      <c r="O298" s="128"/>
      <c r="P298" s="46"/>
      <c r="Q298" s="128"/>
      <c r="R298" s="128"/>
      <c r="S298" s="128"/>
      <c r="T298" s="128"/>
      <c r="U298" s="128"/>
      <c r="V298" s="128"/>
      <c r="W298" s="128"/>
      <c r="X298" s="128"/>
      <c r="Y298" s="46"/>
      <c r="Z298" s="46"/>
      <c r="AA298" s="46"/>
      <c r="AB298" s="46"/>
      <c r="AC298" s="46"/>
    </row>
    <row r="299" spans="1:29" ht="39.950000000000003" customHeight="1" x14ac:dyDescent="0.45">
      <c r="A299" s="155"/>
      <c r="B299" s="157"/>
      <c r="C299" s="66">
        <v>296</v>
      </c>
      <c r="D299" s="75" t="s">
        <v>820</v>
      </c>
      <c r="E299" s="104" t="s">
        <v>821</v>
      </c>
      <c r="F299" s="50" t="s">
        <v>35</v>
      </c>
      <c r="G299" s="50" t="s">
        <v>157</v>
      </c>
      <c r="H299" s="93">
        <v>42.04</v>
      </c>
      <c r="I299" s="32"/>
      <c r="J299" s="38">
        <f t="shared" si="8"/>
        <v>0</v>
      </c>
      <c r="K299" s="39" t="str">
        <f t="shared" si="9"/>
        <v>OK</v>
      </c>
      <c r="L299" s="128"/>
      <c r="M299" s="128"/>
      <c r="N299" s="128"/>
      <c r="O299" s="128"/>
      <c r="P299" s="46"/>
      <c r="Q299" s="128"/>
      <c r="R299" s="128"/>
      <c r="S299" s="128"/>
      <c r="T299" s="128"/>
      <c r="U299" s="128"/>
      <c r="V299" s="128"/>
      <c r="W299" s="128"/>
      <c r="X299" s="128"/>
      <c r="Y299" s="46"/>
      <c r="Z299" s="46"/>
      <c r="AA299" s="46"/>
      <c r="AB299" s="46"/>
      <c r="AC299" s="46"/>
    </row>
    <row r="300" spans="1:29" ht="39.950000000000003" customHeight="1" x14ac:dyDescent="0.45">
      <c r="A300" s="155"/>
      <c r="B300" s="157"/>
      <c r="C300" s="66">
        <v>297</v>
      </c>
      <c r="D300" s="75" t="s">
        <v>822</v>
      </c>
      <c r="E300" s="104" t="s">
        <v>823</v>
      </c>
      <c r="F300" s="50" t="s">
        <v>35</v>
      </c>
      <c r="G300" s="50" t="s">
        <v>40</v>
      </c>
      <c r="H300" s="93">
        <v>6.01</v>
      </c>
      <c r="I300" s="32"/>
      <c r="J300" s="38">
        <f t="shared" si="8"/>
        <v>0</v>
      </c>
      <c r="K300" s="39" t="str">
        <f t="shared" si="9"/>
        <v>OK</v>
      </c>
      <c r="L300" s="128"/>
      <c r="M300" s="128"/>
      <c r="N300" s="128"/>
      <c r="O300" s="128"/>
      <c r="P300" s="46"/>
      <c r="Q300" s="128"/>
      <c r="R300" s="128"/>
      <c r="S300" s="128"/>
      <c r="T300" s="128"/>
      <c r="U300" s="128"/>
      <c r="V300" s="128"/>
      <c r="W300" s="128"/>
      <c r="X300" s="128"/>
      <c r="Y300" s="46"/>
      <c r="Z300" s="46"/>
      <c r="AA300" s="46"/>
      <c r="AB300" s="46"/>
      <c r="AC300" s="46"/>
    </row>
    <row r="301" spans="1:29" ht="39.950000000000003" customHeight="1" x14ac:dyDescent="0.45">
      <c r="A301" s="155"/>
      <c r="B301" s="157"/>
      <c r="C301" s="63">
        <v>298</v>
      </c>
      <c r="D301" s="84" t="s">
        <v>824</v>
      </c>
      <c r="E301" s="105" t="s">
        <v>825</v>
      </c>
      <c r="F301" s="50" t="s">
        <v>826</v>
      </c>
      <c r="G301" s="50" t="s">
        <v>40</v>
      </c>
      <c r="H301" s="93">
        <v>11.34</v>
      </c>
      <c r="I301" s="32"/>
      <c r="J301" s="38">
        <f t="shared" si="8"/>
        <v>0</v>
      </c>
      <c r="K301" s="39" t="str">
        <f t="shared" si="9"/>
        <v>OK</v>
      </c>
      <c r="L301" s="128"/>
      <c r="M301" s="128"/>
      <c r="N301" s="128"/>
      <c r="O301" s="128"/>
      <c r="P301" s="46"/>
      <c r="Q301" s="128"/>
      <c r="R301" s="128"/>
      <c r="S301" s="128"/>
      <c r="T301" s="128"/>
      <c r="U301" s="128"/>
      <c r="V301" s="128"/>
      <c r="W301" s="128"/>
      <c r="X301" s="128"/>
      <c r="Y301" s="46"/>
      <c r="Z301" s="46"/>
      <c r="AA301" s="46"/>
      <c r="AB301" s="46"/>
      <c r="AC301" s="46"/>
    </row>
    <row r="302" spans="1:29" ht="39.950000000000003" customHeight="1" x14ac:dyDescent="0.45">
      <c r="A302" s="156"/>
      <c r="B302" s="158"/>
      <c r="C302" s="66">
        <v>299</v>
      </c>
      <c r="D302" s="75" t="s">
        <v>827</v>
      </c>
      <c r="E302" s="104" t="s">
        <v>828</v>
      </c>
      <c r="F302" s="50" t="s">
        <v>829</v>
      </c>
      <c r="G302" s="50" t="s">
        <v>40</v>
      </c>
      <c r="H302" s="93">
        <v>34.24</v>
      </c>
      <c r="I302" s="32"/>
      <c r="J302" s="38">
        <f t="shared" si="8"/>
        <v>0</v>
      </c>
      <c r="K302" s="39" t="str">
        <f t="shared" si="9"/>
        <v>OK</v>
      </c>
      <c r="L302" s="128"/>
      <c r="M302" s="128"/>
      <c r="N302" s="128"/>
      <c r="O302" s="128"/>
      <c r="P302" s="46"/>
      <c r="Q302" s="128"/>
      <c r="R302" s="128"/>
      <c r="S302" s="128"/>
      <c r="T302" s="128"/>
      <c r="U302" s="128"/>
      <c r="V302" s="128"/>
      <c r="W302" s="128"/>
      <c r="X302" s="128"/>
      <c r="Y302" s="46"/>
      <c r="Z302" s="46"/>
      <c r="AA302" s="46"/>
      <c r="AB302" s="46"/>
      <c r="AC302" s="46"/>
    </row>
    <row r="303" spans="1:29" ht="39.950000000000003" customHeight="1" x14ac:dyDescent="0.45">
      <c r="A303" s="139">
        <v>6</v>
      </c>
      <c r="B303" s="151" t="s">
        <v>830</v>
      </c>
      <c r="C303" s="67">
        <v>300</v>
      </c>
      <c r="D303" s="78" t="s">
        <v>831</v>
      </c>
      <c r="E303" s="107" t="s">
        <v>832</v>
      </c>
      <c r="F303" s="51" t="s">
        <v>35</v>
      </c>
      <c r="G303" s="51" t="s">
        <v>157</v>
      </c>
      <c r="H303" s="95">
        <v>72.849999999999994</v>
      </c>
      <c r="I303" s="32"/>
      <c r="J303" s="38">
        <f t="shared" si="8"/>
        <v>0</v>
      </c>
      <c r="K303" s="39" t="str">
        <f t="shared" si="9"/>
        <v>OK</v>
      </c>
      <c r="L303" s="128"/>
      <c r="M303" s="128"/>
      <c r="N303" s="128"/>
      <c r="O303" s="128"/>
      <c r="P303" s="46"/>
      <c r="Q303" s="128"/>
      <c r="R303" s="128"/>
      <c r="S303" s="128"/>
      <c r="T303" s="128"/>
      <c r="U303" s="128"/>
      <c r="V303" s="128"/>
      <c r="W303" s="128"/>
      <c r="X303" s="128"/>
      <c r="Y303" s="46"/>
      <c r="Z303" s="46"/>
      <c r="AA303" s="46"/>
      <c r="AB303" s="46"/>
      <c r="AC303" s="46"/>
    </row>
    <row r="304" spans="1:29" ht="39.950000000000003" customHeight="1" x14ac:dyDescent="0.45">
      <c r="A304" s="140"/>
      <c r="B304" s="152"/>
      <c r="C304" s="67">
        <v>301</v>
      </c>
      <c r="D304" s="78" t="s">
        <v>833</v>
      </c>
      <c r="E304" s="107" t="s">
        <v>834</v>
      </c>
      <c r="F304" s="51" t="s">
        <v>35</v>
      </c>
      <c r="G304" s="51" t="s">
        <v>157</v>
      </c>
      <c r="H304" s="95">
        <v>27.32</v>
      </c>
      <c r="I304" s="32">
        <v>2</v>
      </c>
      <c r="J304" s="38">
        <f t="shared" si="8"/>
        <v>2</v>
      </c>
      <c r="K304" s="39" t="str">
        <f t="shared" si="9"/>
        <v>OK</v>
      </c>
      <c r="L304" s="128"/>
      <c r="M304" s="128"/>
      <c r="N304" s="128"/>
      <c r="O304" s="128"/>
      <c r="P304" s="46"/>
      <c r="Q304" s="128"/>
      <c r="R304" s="128"/>
      <c r="S304" s="128"/>
      <c r="T304" s="128"/>
      <c r="U304" s="128"/>
      <c r="V304" s="128"/>
      <c r="W304" s="128"/>
      <c r="X304" s="128"/>
      <c r="Y304" s="46"/>
      <c r="Z304" s="46"/>
      <c r="AA304" s="46"/>
      <c r="AB304" s="46"/>
      <c r="AC304" s="46"/>
    </row>
    <row r="305" spans="1:29" ht="39.950000000000003" customHeight="1" x14ac:dyDescent="0.45">
      <c r="A305" s="140"/>
      <c r="B305" s="152"/>
      <c r="C305" s="67">
        <v>302</v>
      </c>
      <c r="D305" s="78" t="s">
        <v>835</v>
      </c>
      <c r="E305" s="107" t="s">
        <v>836</v>
      </c>
      <c r="F305" s="51" t="s">
        <v>35</v>
      </c>
      <c r="G305" s="51" t="s">
        <v>157</v>
      </c>
      <c r="H305" s="95">
        <v>23</v>
      </c>
      <c r="I305" s="32">
        <v>2</v>
      </c>
      <c r="J305" s="38">
        <f t="shared" si="8"/>
        <v>2</v>
      </c>
      <c r="K305" s="39" t="str">
        <f t="shared" si="9"/>
        <v>OK</v>
      </c>
      <c r="L305" s="128"/>
      <c r="M305" s="128"/>
      <c r="N305" s="128"/>
      <c r="O305" s="128"/>
      <c r="P305" s="46"/>
      <c r="Q305" s="128"/>
      <c r="R305" s="128"/>
      <c r="S305" s="128"/>
      <c r="T305" s="128"/>
      <c r="U305" s="128"/>
      <c r="V305" s="128"/>
      <c r="W305" s="128"/>
      <c r="X305" s="128"/>
      <c r="Y305" s="46"/>
      <c r="Z305" s="46"/>
      <c r="AA305" s="46"/>
      <c r="AB305" s="46"/>
      <c r="AC305" s="46"/>
    </row>
    <row r="306" spans="1:29" ht="39.950000000000003" customHeight="1" x14ac:dyDescent="0.45">
      <c r="A306" s="140"/>
      <c r="B306" s="152"/>
      <c r="C306" s="67">
        <v>303</v>
      </c>
      <c r="D306" s="78" t="s">
        <v>837</v>
      </c>
      <c r="E306" s="107" t="s">
        <v>838</v>
      </c>
      <c r="F306" s="51" t="s">
        <v>35</v>
      </c>
      <c r="G306" s="51" t="s">
        <v>157</v>
      </c>
      <c r="H306" s="95">
        <v>23.49</v>
      </c>
      <c r="I306" s="32">
        <v>2</v>
      </c>
      <c r="J306" s="38">
        <f t="shared" si="8"/>
        <v>2</v>
      </c>
      <c r="K306" s="39" t="str">
        <f t="shared" si="9"/>
        <v>OK</v>
      </c>
      <c r="L306" s="128"/>
      <c r="M306" s="128"/>
      <c r="N306" s="128"/>
      <c r="O306" s="128"/>
      <c r="P306" s="46"/>
      <c r="Q306" s="128"/>
      <c r="R306" s="128"/>
      <c r="S306" s="128"/>
      <c r="T306" s="128"/>
      <c r="U306" s="128"/>
      <c r="V306" s="128"/>
      <c r="W306" s="128"/>
      <c r="X306" s="128"/>
      <c r="Y306" s="46"/>
      <c r="Z306" s="46"/>
      <c r="AA306" s="46"/>
      <c r="AB306" s="46"/>
      <c r="AC306" s="46"/>
    </row>
    <row r="307" spans="1:29" ht="39.950000000000003" customHeight="1" x14ac:dyDescent="0.45">
      <c r="A307" s="140"/>
      <c r="B307" s="152"/>
      <c r="C307" s="67">
        <v>304</v>
      </c>
      <c r="D307" s="78" t="s">
        <v>839</v>
      </c>
      <c r="E307" s="107" t="s">
        <v>840</v>
      </c>
      <c r="F307" s="51" t="s">
        <v>35</v>
      </c>
      <c r="G307" s="51" t="s">
        <v>157</v>
      </c>
      <c r="H307" s="95">
        <v>30.57</v>
      </c>
      <c r="I307" s="32">
        <v>1</v>
      </c>
      <c r="J307" s="38">
        <f t="shared" si="8"/>
        <v>1</v>
      </c>
      <c r="K307" s="39" t="str">
        <f t="shared" si="9"/>
        <v>OK</v>
      </c>
      <c r="L307" s="128"/>
      <c r="M307" s="128"/>
      <c r="N307" s="128"/>
      <c r="O307" s="128"/>
      <c r="P307" s="46"/>
      <c r="Q307" s="128"/>
      <c r="R307" s="128"/>
      <c r="S307" s="128"/>
      <c r="T307" s="128"/>
      <c r="U307" s="128"/>
      <c r="V307" s="128"/>
      <c r="W307" s="128"/>
      <c r="X307" s="128"/>
      <c r="Y307" s="46"/>
      <c r="Z307" s="46"/>
      <c r="AA307" s="46"/>
      <c r="AB307" s="46"/>
      <c r="AC307" s="46"/>
    </row>
    <row r="308" spans="1:29" ht="39.950000000000003" customHeight="1" x14ac:dyDescent="0.45">
      <c r="A308" s="140"/>
      <c r="B308" s="152"/>
      <c r="C308" s="67">
        <v>305</v>
      </c>
      <c r="D308" s="78" t="s">
        <v>841</v>
      </c>
      <c r="E308" s="107" t="s">
        <v>842</v>
      </c>
      <c r="F308" s="51" t="s">
        <v>35</v>
      </c>
      <c r="G308" s="51" t="s">
        <v>157</v>
      </c>
      <c r="H308" s="95">
        <v>24.75</v>
      </c>
      <c r="I308" s="32">
        <v>2</v>
      </c>
      <c r="J308" s="38">
        <f t="shared" si="8"/>
        <v>0</v>
      </c>
      <c r="K308" s="39" t="str">
        <f t="shared" si="9"/>
        <v>OK</v>
      </c>
      <c r="L308" s="128"/>
      <c r="M308" s="128"/>
      <c r="N308" s="128"/>
      <c r="O308" s="128">
        <v>2</v>
      </c>
      <c r="P308" s="46"/>
      <c r="Q308" s="128"/>
      <c r="R308" s="128"/>
      <c r="S308" s="128"/>
      <c r="T308" s="128"/>
      <c r="U308" s="128"/>
      <c r="V308" s="128"/>
      <c r="W308" s="128"/>
      <c r="X308" s="128"/>
      <c r="Y308" s="46"/>
      <c r="Z308" s="46"/>
      <c r="AA308" s="46"/>
      <c r="AB308" s="46"/>
      <c r="AC308" s="46"/>
    </row>
    <row r="309" spans="1:29" ht="39.950000000000003" customHeight="1" x14ac:dyDescent="0.45">
      <c r="A309" s="140"/>
      <c r="B309" s="152"/>
      <c r="C309" s="67">
        <v>306</v>
      </c>
      <c r="D309" s="78" t="s">
        <v>843</v>
      </c>
      <c r="E309" s="107" t="s">
        <v>844</v>
      </c>
      <c r="F309" s="51" t="s">
        <v>35</v>
      </c>
      <c r="G309" s="51" t="s">
        <v>157</v>
      </c>
      <c r="H309" s="95">
        <v>49.92</v>
      </c>
      <c r="I309" s="32"/>
      <c r="J309" s="38">
        <f t="shared" si="8"/>
        <v>0</v>
      </c>
      <c r="K309" s="39" t="str">
        <f t="shared" si="9"/>
        <v>OK</v>
      </c>
      <c r="L309" s="128"/>
      <c r="M309" s="128"/>
      <c r="N309" s="128"/>
      <c r="O309" s="128"/>
      <c r="P309" s="46"/>
      <c r="Q309" s="128"/>
      <c r="R309" s="128"/>
      <c r="S309" s="128"/>
      <c r="T309" s="128"/>
      <c r="U309" s="128"/>
      <c r="V309" s="128"/>
      <c r="W309" s="128"/>
      <c r="X309" s="128"/>
      <c r="Y309" s="46"/>
      <c r="Z309" s="46"/>
      <c r="AA309" s="46"/>
      <c r="AB309" s="46"/>
      <c r="AC309" s="46"/>
    </row>
    <row r="310" spans="1:29" ht="39.950000000000003" customHeight="1" x14ac:dyDescent="0.45">
      <c r="A310" s="140"/>
      <c r="B310" s="152"/>
      <c r="C310" s="67">
        <v>307</v>
      </c>
      <c r="D310" s="78" t="s">
        <v>845</v>
      </c>
      <c r="E310" s="107" t="s">
        <v>846</v>
      </c>
      <c r="F310" s="51" t="s">
        <v>35</v>
      </c>
      <c r="G310" s="51" t="s">
        <v>157</v>
      </c>
      <c r="H310" s="95">
        <v>40.17</v>
      </c>
      <c r="I310" s="32">
        <v>2</v>
      </c>
      <c r="J310" s="38">
        <f t="shared" si="8"/>
        <v>1</v>
      </c>
      <c r="K310" s="39" t="str">
        <f t="shared" si="9"/>
        <v>OK</v>
      </c>
      <c r="L310" s="128"/>
      <c r="M310" s="128"/>
      <c r="N310" s="128"/>
      <c r="O310" s="128">
        <v>1</v>
      </c>
      <c r="P310" s="46"/>
      <c r="Q310" s="128"/>
      <c r="R310" s="128"/>
      <c r="S310" s="128"/>
      <c r="T310" s="128"/>
      <c r="U310" s="128"/>
      <c r="V310" s="128"/>
      <c r="W310" s="128"/>
      <c r="X310" s="128"/>
      <c r="Y310" s="46"/>
      <c r="Z310" s="46"/>
      <c r="AA310" s="46"/>
      <c r="AB310" s="46"/>
      <c r="AC310" s="46"/>
    </row>
    <row r="311" spans="1:29" ht="39.950000000000003" customHeight="1" x14ac:dyDescent="0.45">
      <c r="A311" s="140"/>
      <c r="B311" s="152"/>
      <c r="C311" s="67">
        <v>308</v>
      </c>
      <c r="D311" s="78" t="s">
        <v>847</v>
      </c>
      <c r="E311" s="107" t="s">
        <v>840</v>
      </c>
      <c r="F311" s="51" t="s">
        <v>35</v>
      </c>
      <c r="G311" s="51" t="s">
        <v>157</v>
      </c>
      <c r="H311" s="95">
        <v>29.39</v>
      </c>
      <c r="I311" s="32">
        <v>2</v>
      </c>
      <c r="J311" s="38">
        <f t="shared" si="8"/>
        <v>2</v>
      </c>
      <c r="K311" s="39" t="str">
        <f t="shared" si="9"/>
        <v>OK</v>
      </c>
      <c r="L311" s="128"/>
      <c r="M311" s="128"/>
      <c r="N311" s="128"/>
      <c r="O311" s="128"/>
      <c r="P311" s="46"/>
      <c r="Q311" s="128"/>
      <c r="R311" s="128"/>
      <c r="S311" s="128"/>
      <c r="T311" s="128"/>
      <c r="U311" s="128"/>
      <c r="V311" s="128"/>
      <c r="W311" s="128"/>
      <c r="X311" s="128"/>
      <c r="Y311" s="46"/>
      <c r="Z311" s="46"/>
      <c r="AA311" s="46"/>
      <c r="AB311" s="46"/>
      <c r="AC311" s="46"/>
    </row>
    <row r="312" spans="1:29" ht="39.950000000000003" customHeight="1" x14ac:dyDescent="0.45">
      <c r="A312" s="140"/>
      <c r="B312" s="152"/>
      <c r="C312" s="67">
        <v>309</v>
      </c>
      <c r="D312" s="78" t="s">
        <v>848</v>
      </c>
      <c r="E312" s="107" t="s">
        <v>849</v>
      </c>
      <c r="F312" s="51" t="s">
        <v>35</v>
      </c>
      <c r="G312" s="51" t="s">
        <v>157</v>
      </c>
      <c r="H312" s="95">
        <v>48.82</v>
      </c>
      <c r="I312" s="32">
        <v>1</v>
      </c>
      <c r="J312" s="38">
        <f t="shared" si="8"/>
        <v>0</v>
      </c>
      <c r="K312" s="39" t="str">
        <f t="shared" si="9"/>
        <v>OK</v>
      </c>
      <c r="L312" s="128"/>
      <c r="M312" s="128"/>
      <c r="N312" s="128"/>
      <c r="O312" s="128">
        <v>1</v>
      </c>
      <c r="P312" s="46"/>
      <c r="Q312" s="128"/>
      <c r="R312" s="128"/>
      <c r="S312" s="128"/>
      <c r="T312" s="128"/>
      <c r="U312" s="128"/>
      <c r="V312" s="128"/>
      <c r="W312" s="128"/>
      <c r="X312" s="128"/>
      <c r="Y312" s="46"/>
      <c r="Z312" s="46"/>
      <c r="AA312" s="46"/>
      <c r="AB312" s="46"/>
      <c r="AC312" s="46"/>
    </row>
    <row r="313" spans="1:29" ht="39.950000000000003" customHeight="1" x14ac:dyDescent="0.45">
      <c r="A313" s="140"/>
      <c r="B313" s="152"/>
      <c r="C313" s="67">
        <v>310</v>
      </c>
      <c r="D313" s="78" t="s">
        <v>850</v>
      </c>
      <c r="E313" s="107" t="s">
        <v>851</v>
      </c>
      <c r="F313" s="51" t="s">
        <v>35</v>
      </c>
      <c r="G313" s="51" t="s">
        <v>157</v>
      </c>
      <c r="H313" s="95">
        <v>7.94</v>
      </c>
      <c r="I313" s="32"/>
      <c r="J313" s="38">
        <f t="shared" si="8"/>
        <v>0</v>
      </c>
      <c r="K313" s="39" t="str">
        <f t="shared" si="9"/>
        <v>OK</v>
      </c>
      <c r="L313" s="128"/>
      <c r="M313" s="128"/>
      <c r="N313" s="128"/>
      <c r="O313" s="128"/>
      <c r="P313" s="46"/>
      <c r="Q313" s="128"/>
      <c r="R313" s="128"/>
      <c r="S313" s="128"/>
      <c r="T313" s="128"/>
      <c r="U313" s="128"/>
      <c r="V313" s="128"/>
      <c r="W313" s="128"/>
      <c r="X313" s="128"/>
      <c r="Y313" s="46"/>
      <c r="Z313" s="46"/>
      <c r="AA313" s="46"/>
      <c r="AB313" s="46"/>
      <c r="AC313" s="46"/>
    </row>
    <row r="314" spans="1:29" ht="39.950000000000003" customHeight="1" x14ac:dyDescent="0.45">
      <c r="A314" s="140"/>
      <c r="B314" s="152"/>
      <c r="C314" s="67">
        <v>311</v>
      </c>
      <c r="D314" s="78" t="s">
        <v>852</v>
      </c>
      <c r="E314" s="107" t="s">
        <v>853</v>
      </c>
      <c r="F314" s="51" t="s">
        <v>35</v>
      </c>
      <c r="G314" s="51" t="s">
        <v>157</v>
      </c>
      <c r="H314" s="95">
        <v>6.95</v>
      </c>
      <c r="I314" s="32">
        <v>2</v>
      </c>
      <c r="J314" s="38">
        <f t="shared" si="8"/>
        <v>2</v>
      </c>
      <c r="K314" s="39" t="str">
        <f t="shared" si="9"/>
        <v>OK</v>
      </c>
      <c r="L314" s="128"/>
      <c r="M314" s="128"/>
      <c r="N314" s="128"/>
      <c r="O314" s="128"/>
      <c r="P314" s="46"/>
      <c r="Q314" s="128"/>
      <c r="R314" s="128"/>
      <c r="S314" s="128"/>
      <c r="T314" s="128"/>
      <c r="U314" s="128"/>
      <c r="V314" s="128"/>
      <c r="W314" s="128"/>
      <c r="X314" s="128"/>
      <c r="Y314" s="46"/>
      <c r="Z314" s="46"/>
      <c r="AA314" s="46"/>
      <c r="AB314" s="46"/>
      <c r="AC314" s="46"/>
    </row>
    <row r="315" spans="1:29" ht="39.950000000000003" customHeight="1" x14ac:dyDescent="0.45">
      <c r="A315" s="140"/>
      <c r="B315" s="152"/>
      <c r="C315" s="67">
        <v>312</v>
      </c>
      <c r="D315" s="78" t="s">
        <v>854</v>
      </c>
      <c r="E315" s="107" t="s">
        <v>855</v>
      </c>
      <c r="F315" s="51" t="s">
        <v>35</v>
      </c>
      <c r="G315" s="51" t="s">
        <v>157</v>
      </c>
      <c r="H315" s="95">
        <v>7.98</v>
      </c>
      <c r="I315" s="32">
        <v>2</v>
      </c>
      <c r="J315" s="38">
        <f t="shared" si="8"/>
        <v>2</v>
      </c>
      <c r="K315" s="39" t="str">
        <f t="shared" si="9"/>
        <v>OK</v>
      </c>
      <c r="L315" s="128"/>
      <c r="M315" s="128"/>
      <c r="N315" s="128"/>
      <c r="O315" s="128"/>
      <c r="P315" s="46"/>
      <c r="Q315" s="128"/>
      <c r="R315" s="128"/>
      <c r="S315" s="128"/>
      <c r="T315" s="128"/>
      <c r="U315" s="128"/>
      <c r="V315" s="128"/>
      <c r="W315" s="128"/>
      <c r="X315" s="128"/>
      <c r="Y315" s="46"/>
      <c r="Z315" s="46"/>
      <c r="AA315" s="46"/>
      <c r="AB315" s="46"/>
      <c r="AC315" s="46"/>
    </row>
    <row r="316" spans="1:29" ht="39.950000000000003" customHeight="1" x14ac:dyDescent="0.45">
      <c r="A316" s="140"/>
      <c r="B316" s="152"/>
      <c r="C316" s="67">
        <v>313</v>
      </c>
      <c r="D316" s="78" t="s">
        <v>856</v>
      </c>
      <c r="E316" s="107" t="s">
        <v>853</v>
      </c>
      <c r="F316" s="51" t="s">
        <v>35</v>
      </c>
      <c r="G316" s="51" t="s">
        <v>157</v>
      </c>
      <c r="H316" s="95">
        <v>7.35</v>
      </c>
      <c r="I316" s="32">
        <v>2</v>
      </c>
      <c r="J316" s="38">
        <f t="shared" si="8"/>
        <v>2</v>
      </c>
      <c r="K316" s="39" t="str">
        <f t="shared" si="9"/>
        <v>OK</v>
      </c>
      <c r="L316" s="128"/>
      <c r="M316" s="128"/>
      <c r="N316" s="128"/>
      <c r="O316" s="128"/>
      <c r="P316" s="46"/>
      <c r="Q316" s="128"/>
      <c r="R316" s="128"/>
      <c r="S316" s="128"/>
      <c r="T316" s="128"/>
      <c r="U316" s="128"/>
      <c r="V316" s="128"/>
      <c r="W316" s="128"/>
      <c r="X316" s="128"/>
      <c r="Y316" s="46"/>
      <c r="Z316" s="46"/>
      <c r="AA316" s="46"/>
      <c r="AB316" s="46"/>
      <c r="AC316" s="46"/>
    </row>
    <row r="317" spans="1:29" ht="39.950000000000003" customHeight="1" x14ac:dyDescent="0.45">
      <c r="A317" s="140"/>
      <c r="B317" s="152"/>
      <c r="C317" s="67">
        <v>314</v>
      </c>
      <c r="D317" s="78" t="s">
        <v>857</v>
      </c>
      <c r="E317" s="107" t="s">
        <v>858</v>
      </c>
      <c r="F317" s="51" t="s">
        <v>35</v>
      </c>
      <c r="G317" s="51" t="s">
        <v>40</v>
      </c>
      <c r="H317" s="95">
        <v>10.7</v>
      </c>
      <c r="I317" s="32">
        <v>2</v>
      </c>
      <c r="J317" s="38">
        <f t="shared" si="8"/>
        <v>2</v>
      </c>
      <c r="K317" s="39" t="str">
        <f t="shared" si="9"/>
        <v>OK</v>
      </c>
      <c r="L317" s="128"/>
      <c r="M317" s="128"/>
      <c r="N317" s="128"/>
      <c r="O317" s="128"/>
      <c r="P317" s="46"/>
      <c r="Q317" s="128"/>
      <c r="R317" s="128"/>
      <c r="S317" s="128"/>
      <c r="T317" s="128"/>
      <c r="U317" s="128"/>
      <c r="V317" s="128"/>
      <c r="W317" s="128"/>
      <c r="X317" s="128"/>
      <c r="Y317" s="46"/>
      <c r="Z317" s="46"/>
      <c r="AA317" s="46"/>
      <c r="AB317" s="46"/>
      <c r="AC317" s="46"/>
    </row>
    <row r="318" spans="1:29" ht="39.950000000000003" customHeight="1" x14ac:dyDescent="0.45">
      <c r="A318" s="140"/>
      <c r="B318" s="152"/>
      <c r="C318" s="67">
        <v>315</v>
      </c>
      <c r="D318" s="78" t="s">
        <v>859</v>
      </c>
      <c r="E318" s="107" t="s">
        <v>860</v>
      </c>
      <c r="F318" s="51" t="s">
        <v>35</v>
      </c>
      <c r="G318" s="51" t="s">
        <v>157</v>
      </c>
      <c r="H318" s="95">
        <v>8.1</v>
      </c>
      <c r="I318" s="32">
        <v>2</v>
      </c>
      <c r="J318" s="38">
        <f t="shared" si="8"/>
        <v>2</v>
      </c>
      <c r="K318" s="39" t="str">
        <f t="shared" si="9"/>
        <v>OK</v>
      </c>
      <c r="L318" s="128"/>
      <c r="M318" s="128"/>
      <c r="N318" s="128"/>
      <c r="O318" s="128"/>
      <c r="P318" s="46"/>
      <c r="Q318" s="128"/>
      <c r="R318" s="128"/>
      <c r="S318" s="128"/>
      <c r="T318" s="128"/>
      <c r="U318" s="128"/>
      <c r="V318" s="128"/>
      <c r="W318" s="128"/>
      <c r="X318" s="128"/>
      <c r="Y318" s="46"/>
      <c r="Z318" s="46"/>
      <c r="AA318" s="46"/>
      <c r="AB318" s="46"/>
      <c r="AC318" s="46"/>
    </row>
    <row r="319" spans="1:29" ht="39.950000000000003" customHeight="1" x14ac:dyDescent="0.45">
      <c r="A319" s="140"/>
      <c r="B319" s="152"/>
      <c r="C319" s="67">
        <v>316</v>
      </c>
      <c r="D319" s="78" t="s">
        <v>861</v>
      </c>
      <c r="E319" s="107" t="s">
        <v>862</v>
      </c>
      <c r="F319" s="51" t="s">
        <v>35</v>
      </c>
      <c r="G319" s="51" t="s">
        <v>157</v>
      </c>
      <c r="H319" s="95">
        <v>14.42</v>
      </c>
      <c r="I319" s="32">
        <v>2</v>
      </c>
      <c r="J319" s="38">
        <f t="shared" si="8"/>
        <v>2</v>
      </c>
      <c r="K319" s="39" t="str">
        <f t="shared" si="9"/>
        <v>OK</v>
      </c>
      <c r="L319" s="128"/>
      <c r="M319" s="128"/>
      <c r="N319" s="128"/>
      <c r="O319" s="128"/>
      <c r="P319" s="46"/>
      <c r="Q319" s="128"/>
      <c r="R319" s="128"/>
      <c r="S319" s="128"/>
      <c r="T319" s="128"/>
      <c r="U319" s="128"/>
      <c r="V319" s="128"/>
      <c r="W319" s="128"/>
      <c r="X319" s="128"/>
      <c r="Y319" s="46"/>
      <c r="Z319" s="46"/>
      <c r="AA319" s="46"/>
      <c r="AB319" s="46"/>
      <c r="AC319" s="46"/>
    </row>
    <row r="320" spans="1:29" ht="39.950000000000003" customHeight="1" x14ac:dyDescent="0.45">
      <c r="A320" s="140"/>
      <c r="B320" s="152"/>
      <c r="C320" s="67">
        <v>317</v>
      </c>
      <c r="D320" s="78" t="s">
        <v>863</v>
      </c>
      <c r="E320" s="107" t="s">
        <v>864</v>
      </c>
      <c r="F320" s="51" t="s">
        <v>35</v>
      </c>
      <c r="G320" s="51" t="s">
        <v>157</v>
      </c>
      <c r="H320" s="95">
        <v>14.58</v>
      </c>
      <c r="I320" s="32">
        <v>2</v>
      </c>
      <c r="J320" s="38">
        <f t="shared" si="8"/>
        <v>2</v>
      </c>
      <c r="K320" s="39" t="str">
        <f t="shared" si="9"/>
        <v>OK</v>
      </c>
      <c r="L320" s="128"/>
      <c r="M320" s="128"/>
      <c r="N320" s="128"/>
      <c r="O320" s="128"/>
      <c r="P320" s="46"/>
      <c r="Q320" s="128"/>
      <c r="R320" s="128"/>
      <c r="S320" s="128"/>
      <c r="T320" s="128"/>
      <c r="U320" s="128"/>
      <c r="V320" s="128"/>
      <c r="W320" s="128"/>
      <c r="X320" s="128"/>
      <c r="Y320" s="46"/>
      <c r="Z320" s="46"/>
      <c r="AA320" s="46"/>
      <c r="AB320" s="46"/>
      <c r="AC320" s="46"/>
    </row>
    <row r="321" spans="1:29" ht="39.950000000000003" customHeight="1" x14ac:dyDescent="0.45">
      <c r="A321" s="140"/>
      <c r="B321" s="152"/>
      <c r="C321" s="67">
        <v>318</v>
      </c>
      <c r="D321" s="78" t="s">
        <v>865</v>
      </c>
      <c r="E321" s="107" t="s">
        <v>851</v>
      </c>
      <c r="F321" s="51" t="s">
        <v>35</v>
      </c>
      <c r="G321" s="51" t="s">
        <v>157</v>
      </c>
      <c r="H321" s="95">
        <v>9.33</v>
      </c>
      <c r="I321" s="32">
        <v>2</v>
      </c>
      <c r="J321" s="38">
        <f t="shared" si="8"/>
        <v>2</v>
      </c>
      <c r="K321" s="39" t="str">
        <f t="shared" si="9"/>
        <v>OK</v>
      </c>
      <c r="L321" s="128"/>
      <c r="M321" s="128"/>
      <c r="N321" s="128"/>
      <c r="O321" s="128"/>
      <c r="P321" s="46"/>
      <c r="Q321" s="128"/>
      <c r="R321" s="128"/>
      <c r="S321" s="128"/>
      <c r="T321" s="128"/>
      <c r="U321" s="128"/>
      <c r="V321" s="128"/>
      <c r="W321" s="128"/>
      <c r="X321" s="128"/>
      <c r="Y321" s="46"/>
      <c r="Z321" s="46"/>
      <c r="AA321" s="46"/>
      <c r="AB321" s="46"/>
      <c r="AC321" s="46"/>
    </row>
    <row r="322" spans="1:29" ht="39.950000000000003" customHeight="1" x14ac:dyDescent="0.45">
      <c r="A322" s="140"/>
      <c r="B322" s="152"/>
      <c r="C322" s="67">
        <v>319</v>
      </c>
      <c r="D322" s="78" t="s">
        <v>866</v>
      </c>
      <c r="E322" s="107" t="s">
        <v>867</v>
      </c>
      <c r="F322" s="51" t="s">
        <v>35</v>
      </c>
      <c r="G322" s="51" t="s">
        <v>157</v>
      </c>
      <c r="H322" s="95">
        <v>7.59</v>
      </c>
      <c r="I322" s="32">
        <v>2</v>
      </c>
      <c r="J322" s="38">
        <f t="shared" si="8"/>
        <v>2</v>
      </c>
      <c r="K322" s="39" t="str">
        <f t="shared" si="9"/>
        <v>OK</v>
      </c>
      <c r="L322" s="128"/>
      <c r="M322" s="128"/>
      <c r="N322" s="128"/>
      <c r="O322" s="128"/>
      <c r="P322" s="46"/>
      <c r="Q322" s="128"/>
      <c r="R322" s="128"/>
      <c r="S322" s="128"/>
      <c r="T322" s="128"/>
      <c r="U322" s="128"/>
      <c r="V322" s="128"/>
      <c r="W322" s="128"/>
      <c r="X322" s="128"/>
      <c r="Y322" s="46"/>
      <c r="Z322" s="46"/>
      <c r="AA322" s="46"/>
      <c r="AB322" s="46"/>
      <c r="AC322" s="46"/>
    </row>
    <row r="323" spans="1:29" ht="39.950000000000003" customHeight="1" x14ac:dyDescent="0.45">
      <c r="A323" s="140"/>
      <c r="B323" s="152"/>
      <c r="C323" s="67">
        <v>320</v>
      </c>
      <c r="D323" s="78" t="s">
        <v>868</v>
      </c>
      <c r="E323" s="107" t="s">
        <v>869</v>
      </c>
      <c r="F323" s="51" t="s">
        <v>35</v>
      </c>
      <c r="G323" s="51" t="s">
        <v>157</v>
      </c>
      <c r="H323" s="95">
        <v>8.3000000000000007</v>
      </c>
      <c r="I323" s="32">
        <v>2</v>
      </c>
      <c r="J323" s="38">
        <f t="shared" si="8"/>
        <v>2</v>
      </c>
      <c r="K323" s="39" t="str">
        <f t="shared" si="9"/>
        <v>OK</v>
      </c>
      <c r="L323" s="128"/>
      <c r="M323" s="128"/>
      <c r="N323" s="128"/>
      <c r="O323" s="128"/>
      <c r="P323" s="46"/>
      <c r="Q323" s="128"/>
      <c r="R323" s="128"/>
      <c r="S323" s="128"/>
      <c r="T323" s="128"/>
      <c r="U323" s="128"/>
      <c r="V323" s="128"/>
      <c r="W323" s="128"/>
      <c r="X323" s="128"/>
      <c r="Y323" s="46"/>
      <c r="Z323" s="46"/>
      <c r="AA323" s="46"/>
      <c r="AB323" s="46"/>
      <c r="AC323" s="46"/>
    </row>
    <row r="324" spans="1:29" ht="39.950000000000003" customHeight="1" x14ac:dyDescent="0.45">
      <c r="A324" s="140"/>
      <c r="B324" s="152"/>
      <c r="C324" s="67">
        <v>321</v>
      </c>
      <c r="D324" s="78" t="s">
        <v>870</v>
      </c>
      <c r="E324" s="107" t="s">
        <v>871</v>
      </c>
      <c r="F324" s="51" t="s">
        <v>35</v>
      </c>
      <c r="G324" s="51" t="s">
        <v>157</v>
      </c>
      <c r="H324" s="95">
        <v>9.2899999999999991</v>
      </c>
      <c r="I324" s="32">
        <v>2</v>
      </c>
      <c r="J324" s="38">
        <f t="shared" si="8"/>
        <v>2</v>
      </c>
      <c r="K324" s="39" t="str">
        <f t="shared" si="9"/>
        <v>OK</v>
      </c>
      <c r="L324" s="128"/>
      <c r="M324" s="128"/>
      <c r="N324" s="128"/>
      <c r="O324" s="128"/>
      <c r="P324" s="46"/>
      <c r="Q324" s="128"/>
      <c r="R324" s="128"/>
      <c r="S324" s="128"/>
      <c r="T324" s="128"/>
      <c r="U324" s="128"/>
      <c r="V324" s="128"/>
      <c r="W324" s="128"/>
      <c r="X324" s="128"/>
      <c r="Y324" s="46"/>
      <c r="Z324" s="46"/>
      <c r="AA324" s="46"/>
      <c r="AB324" s="46"/>
      <c r="AC324" s="46"/>
    </row>
    <row r="325" spans="1:29" ht="39.950000000000003" customHeight="1" x14ac:dyDescent="0.45">
      <c r="A325" s="140"/>
      <c r="B325" s="152"/>
      <c r="C325" s="67">
        <v>322</v>
      </c>
      <c r="D325" s="78" t="s">
        <v>872</v>
      </c>
      <c r="E325" s="107" t="s">
        <v>873</v>
      </c>
      <c r="F325" s="51" t="s">
        <v>35</v>
      </c>
      <c r="G325" s="51" t="s">
        <v>157</v>
      </c>
      <c r="H325" s="95">
        <v>13.6</v>
      </c>
      <c r="I325" s="32">
        <v>2</v>
      </c>
      <c r="J325" s="38">
        <f t="shared" ref="J325:J388" si="10">I325-(SUM(L325:AC325))</f>
        <v>2</v>
      </c>
      <c r="K325" s="39" t="str">
        <f t="shared" ref="K325:K388" si="11">IF(J325&lt;0,"ATENÇÃO","OK")</f>
        <v>OK</v>
      </c>
      <c r="L325" s="128"/>
      <c r="M325" s="128"/>
      <c r="N325" s="128"/>
      <c r="O325" s="128"/>
      <c r="P325" s="46"/>
      <c r="Q325" s="128"/>
      <c r="R325" s="128"/>
      <c r="S325" s="128"/>
      <c r="T325" s="128"/>
      <c r="U325" s="128"/>
      <c r="V325" s="128"/>
      <c r="W325" s="128"/>
      <c r="X325" s="128"/>
      <c r="Y325" s="46"/>
      <c r="Z325" s="46"/>
      <c r="AA325" s="46"/>
      <c r="AB325" s="46"/>
      <c r="AC325" s="46"/>
    </row>
    <row r="326" spans="1:29" ht="39.950000000000003" customHeight="1" x14ac:dyDescent="0.45">
      <c r="A326" s="140"/>
      <c r="B326" s="152"/>
      <c r="C326" s="67">
        <v>323</v>
      </c>
      <c r="D326" s="78" t="s">
        <v>874</v>
      </c>
      <c r="E326" s="107" t="s">
        <v>875</v>
      </c>
      <c r="F326" s="51" t="s">
        <v>35</v>
      </c>
      <c r="G326" s="51" t="s">
        <v>157</v>
      </c>
      <c r="H326" s="95">
        <v>14.05</v>
      </c>
      <c r="I326" s="32">
        <v>2</v>
      </c>
      <c r="J326" s="38">
        <f t="shared" si="10"/>
        <v>2</v>
      </c>
      <c r="K326" s="39" t="str">
        <f t="shared" si="11"/>
        <v>OK</v>
      </c>
      <c r="L326" s="128"/>
      <c r="M326" s="128"/>
      <c r="N326" s="128"/>
      <c r="O326" s="128"/>
      <c r="P326" s="46"/>
      <c r="Q326" s="128"/>
      <c r="R326" s="128"/>
      <c r="S326" s="128"/>
      <c r="T326" s="128"/>
      <c r="U326" s="128"/>
      <c r="V326" s="128"/>
      <c r="W326" s="128"/>
      <c r="X326" s="128"/>
      <c r="Y326" s="46"/>
      <c r="Z326" s="46"/>
      <c r="AA326" s="46"/>
      <c r="AB326" s="46"/>
      <c r="AC326" s="46"/>
    </row>
    <row r="327" spans="1:29" ht="39.950000000000003" customHeight="1" x14ac:dyDescent="0.45">
      <c r="A327" s="140"/>
      <c r="B327" s="152"/>
      <c r="C327" s="67">
        <v>324</v>
      </c>
      <c r="D327" s="78" t="s">
        <v>876</v>
      </c>
      <c r="E327" s="107" t="s">
        <v>877</v>
      </c>
      <c r="F327" s="51" t="s">
        <v>35</v>
      </c>
      <c r="G327" s="51" t="s">
        <v>157</v>
      </c>
      <c r="H327" s="95">
        <v>7.39</v>
      </c>
      <c r="I327" s="32">
        <v>2</v>
      </c>
      <c r="J327" s="38">
        <f t="shared" si="10"/>
        <v>2</v>
      </c>
      <c r="K327" s="39" t="str">
        <f t="shared" si="11"/>
        <v>OK</v>
      </c>
      <c r="L327" s="128"/>
      <c r="M327" s="128"/>
      <c r="N327" s="128"/>
      <c r="O327" s="128"/>
      <c r="P327" s="46"/>
      <c r="Q327" s="128"/>
      <c r="R327" s="128"/>
      <c r="S327" s="128"/>
      <c r="T327" s="128"/>
      <c r="U327" s="128"/>
      <c r="V327" s="128"/>
      <c r="W327" s="128"/>
      <c r="X327" s="128"/>
      <c r="Y327" s="46"/>
      <c r="Z327" s="46"/>
      <c r="AA327" s="46"/>
      <c r="AB327" s="46"/>
      <c r="AC327" s="46"/>
    </row>
    <row r="328" spans="1:29" ht="39.950000000000003" customHeight="1" x14ac:dyDescent="0.45">
      <c r="A328" s="140"/>
      <c r="B328" s="152"/>
      <c r="C328" s="67">
        <v>325</v>
      </c>
      <c r="D328" s="78" t="s">
        <v>878</v>
      </c>
      <c r="E328" s="107" t="s">
        <v>879</v>
      </c>
      <c r="F328" s="51" t="s">
        <v>35</v>
      </c>
      <c r="G328" s="51" t="s">
        <v>157</v>
      </c>
      <c r="H328" s="95">
        <v>7.42</v>
      </c>
      <c r="I328" s="32">
        <v>2</v>
      </c>
      <c r="J328" s="38">
        <f t="shared" si="10"/>
        <v>2</v>
      </c>
      <c r="K328" s="39" t="str">
        <f t="shared" si="11"/>
        <v>OK</v>
      </c>
      <c r="L328" s="128"/>
      <c r="M328" s="128"/>
      <c r="N328" s="128"/>
      <c r="O328" s="128"/>
      <c r="P328" s="46"/>
      <c r="Q328" s="128"/>
      <c r="R328" s="128"/>
      <c r="S328" s="128"/>
      <c r="T328" s="128"/>
      <c r="U328" s="128"/>
      <c r="V328" s="128"/>
      <c r="W328" s="128"/>
      <c r="X328" s="128"/>
      <c r="Y328" s="46"/>
      <c r="Z328" s="46"/>
      <c r="AA328" s="46"/>
      <c r="AB328" s="46"/>
      <c r="AC328" s="46"/>
    </row>
    <row r="329" spans="1:29" ht="39.950000000000003" customHeight="1" x14ac:dyDescent="0.45">
      <c r="A329" s="140"/>
      <c r="B329" s="152"/>
      <c r="C329" s="67">
        <v>326</v>
      </c>
      <c r="D329" s="78" t="s">
        <v>880</v>
      </c>
      <c r="E329" s="107" t="s">
        <v>881</v>
      </c>
      <c r="F329" s="51" t="s">
        <v>35</v>
      </c>
      <c r="G329" s="51" t="s">
        <v>157</v>
      </c>
      <c r="H329" s="95">
        <v>10.09</v>
      </c>
      <c r="I329" s="32"/>
      <c r="J329" s="38">
        <f t="shared" si="10"/>
        <v>0</v>
      </c>
      <c r="K329" s="39" t="str">
        <f t="shared" si="11"/>
        <v>OK</v>
      </c>
      <c r="L329" s="128"/>
      <c r="M329" s="128"/>
      <c r="N329" s="128"/>
      <c r="O329" s="128"/>
      <c r="P329" s="46"/>
      <c r="Q329" s="128"/>
      <c r="R329" s="128"/>
      <c r="S329" s="128"/>
      <c r="T329" s="128"/>
      <c r="U329" s="128"/>
      <c r="V329" s="128"/>
      <c r="W329" s="128"/>
      <c r="X329" s="128"/>
      <c r="Y329" s="46"/>
      <c r="Z329" s="46"/>
      <c r="AA329" s="46"/>
      <c r="AB329" s="46"/>
      <c r="AC329" s="46"/>
    </row>
    <row r="330" spans="1:29" ht="39.950000000000003" customHeight="1" x14ac:dyDescent="0.45">
      <c r="A330" s="140"/>
      <c r="B330" s="152"/>
      <c r="C330" s="67">
        <v>327</v>
      </c>
      <c r="D330" s="78" t="s">
        <v>882</v>
      </c>
      <c r="E330" s="107" t="s">
        <v>883</v>
      </c>
      <c r="F330" s="51" t="s">
        <v>35</v>
      </c>
      <c r="G330" s="51" t="s">
        <v>157</v>
      </c>
      <c r="H330" s="95">
        <v>10.02</v>
      </c>
      <c r="I330" s="32"/>
      <c r="J330" s="38">
        <f t="shared" si="10"/>
        <v>0</v>
      </c>
      <c r="K330" s="39" t="str">
        <f t="shared" si="11"/>
        <v>OK</v>
      </c>
      <c r="L330" s="128"/>
      <c r="M330" s="128"/>
      <c r="N330" s="128"/>
      <c r="O330" s="128"/>
      <c r="P330" s="46"/>
      <c r="Q330" s="128"/>
      <c r="R330" s="128"/>
      <c r="S330" s="128"/>
      <c r="T330" s="128"/>
      <c r="U330" s="128"/>
      <c r="V330" s="128"/>
      <c r="W330" s="128"/>
      <c r="X330" s="128"/>
      <c r="Y330" s="46"/>
      <c r="Z330" s="46"/>
      <c r="AA330" s="46"/>
      <c r="AB330" s="46"/>
      <c r="AC330" s="46"/>
    </row>
    <row r="331" spans="1:29" ht="39.950000000000003" customHeight="1" x14ac:dyDescent="0.45">
      <c r="A331" s="140"/>
      <c r="B331" s="152"/>
      <c r="C331" s="67">
        <v>328</v>
      </c>
      <c r="D331" s="78" t="s">
        <v>884</v>
      </c>
      <c r="E331" s="107" t="s">
        <v>885</v>
      </c>
      <c r="F331" s="51" t="s">
        <v>35</v>
      </c>
      <c r="G331" s="51" t="s">
        <v>157</v>
      </c>
      <c r="H331" s="95">
        <v>9.7200000000000006</v>
      </c>
      <c r="I331" s="32"/>
      <c r="J331" s="38">
        <f t="shared" si="10"/>
        <v>0</v>
      </c>
      <c r="K331" s="39" t="str">
        <f t="shared" si="11"/>
        <v>OK</v>
      </c>
      <c r="L331" s="128"/>
      <c r="M331" s="128"/>
      <c r="N331" s="128"/>
      <c r="O331" s="128"/>
      <c r="P331" s="46"/>
      <c r="Q331" s="128"/>
      <c r="R331" s="128"/>
      <c r="S331" s="128"/>
      <c r="T331" s="128"/>
      <c r="U331" s="128"/>
      <c r="V331" s="128"/>
      <c r="W331" s="128"/>
      <c r="X331" s="128"/>
      <c r="Y331" s="46"/>
      <c r="Z331" s="46"/>
      <c r="AA331" s="46"/>
      <c r="AB331" s="46"/>
      <c r="AC331" s="46"/>
    </row>
    <row r="332" spans="1:29" ht="39.950000000000003" customHeight="1" x14ac:dyDescent="0.45">
      <c r="A332" s="140"/>
      <c r="B332" s="152"/>
      <c r="C332" s="67">
        <v>329</v>
      </c>
      <c r="D332" s="78" t="s">
        <v>886</v>
      </c>
      <c r="E332" s="107" t="s">
        <v>887</v>
      </c>
      <c r="F332" s="51" t="s">
        <v>35</v>
      </c>
      <c r="G332" s="51" t="s">
        <v>157</v>
      </c>
      <c r="H332" s="95">
        <v>10.5</v>
      </c>
      <c r="I332" s="32"/>
      <c r="J332" s="38">
        <f t="shared" si="10"/>
        <v>0</v>
      </c>
      <c r="K332" s="39" t="str">
        <f t="shared" si="11"/>
        <v>OK</v>
      </c>
      <c r="L332" s="128"/>
      <c r="M332" s="128"/>
      <c r="N332" s="128"/>
      <c r="O332" s="128"/>
      <c r="P332" s="46"/>
      <c r="Q332" s="128"/>
      <c r="R332" s="128"/>
      <c r="S332" s="128"/>
      <c r="T332" s="128"/>
      <c r="U332" s="128"/>
      <c r="V332" s="128"/>
      <c r="W332" s="128"/>
      <c r="X332" s="128"/>
      <c r="Y332" s="46"/>
      <c r="Z332" s="46"/>
      <c r="AA332" s="46"/>
      <c r="AB332" s="46"/>
      <c r="AC332" s="46"/>
    </row>
    <row r="333" spans="1:29" ht="39.950000000000003" customHeight="1" x14ac:dyDescent="0.45">
      <c r="A333" s="140"/>
      <c r="B333" s="152"/>
      <c r="C333" s="67">
        <v>330</v>
      </c>
      <c r="D333" s="78" t="s">
        <v>888</v>
      </c>
      <c r="E333" s="107" t="s">
        <v>889</v>
      </c>
      <c r="F333" s="51" t="s">
        <v>35</v>
      </c>
      <c r="G333" s="51" t="s">
        <v>157</v>
      </c>
      <c r="H333" s="95">
        <v>10.69</v>
      </c>
      <c r="I333" s="32"/>
      <c r="J333" s="38">
        <f t="shared" si="10"/>
        <v>0</v>
      </c>
      <c r="K333" s="39" t="str">
        <f t="shared" si="11"/>
        <v>OK</v>
      </c>
      <c r="L333" s="128"/>
      <c r="M333" s="128"/>
      <c r="N333" s="128"/>
      <c r="O333" s="128"/>
      <c r="P333" s="46"/>
      <c r="Q333" s="128"/>
      <c r="R333" s="128"/>
      <c r="S333" s="128"/>
      <c r="T333" s="128"/>
      <c r="U333" s="128"/>
      <c r="V333" s="128"/>
      <c r="W333" s="128"/>
      <c r="X333" s="128"/>
      <c r="Y333" s="46"/>
      <c r="Z333" s="46"/>
      <c r="AA333" s="46"/>
      <c r="AB333" s="46"/>
      <c r="AC333" s="46"/>
    </row>
    <row r="334" spans="1:29" ht="39.950000000000003" customHeight="1" x14ac:dyDescent="0.45">
      <c r="A334" s="140"/>
      <c r="B334" s="152"/>
      <c r="C334" s="67">
        <v>331</v>
      </c>
      <c r="D334" s="78" t="s">
        <v>890</v>
      </c>
      <c r="E334" s="107" t="s">
        <v>891</v>
      </c>
      <c r="F334" s="51" t="s">
        <v>35</v>
      </c>
      <c r="G334" s="51" t="s">
        <v>157</v>
      </c>
      <c r="H334" s="95">
        <v>42.99</v>
      </c>
      <c r="I334" s="32"/>
      <c r="J334" s="38">
        <f t="shared" si="10"/>
        <v>0</v>
      </c>
      <c r="K334" s="39" t="str">
        <f t="shared" si="11"/>
        <v>OK</v>
      </c>
      <c r="L334" s="128"/>
      <c r="M334" s="128"/>
      <c r="N334" s="128"/>
      <c r="O334" s="128"/>
      <c r="P334" s="46"/>
      <c r="Q334" s="128"/>
      <c r="R334" s="128"/>
      <c r="S334" s="128"/>
      <c r="T334" s="128"/>
      <c r="U334" s="128"/>
      <c r="V334" s="128"/>
      <c r="W334" s="128"/>
      <c r="X334" s="128"/>
      <c r="Y334" s="46"/>
      <c r="Z334" s="46"/>
      <c r="AA334" s="46"/>
      <c r="AB334" s="46"/>
      <c r="AC334" s="46"/>
    </row>
    <row r="335" spans="1:29" ht="39.950000000000003" customHeight="1" x14ac:dyDescent="0.45">
      <c r="A335" s="140"/>
      <c r="B335" s="152"/>
      <c r="C335" s="67">
        <v>332</v>
      </c>
      <c r="D335" s="78" t="s">
        <v>892</v>
      </c>
      <c r="E335" s="107" t="s">
        <v>849</v>
      </c>
      <c r="F335" s="51" t="s">
        <v>35</v>
      </c>
      <c r="G335" s="51" t="s">
        <v>157</v>
      </c>
      <c r="H335" s="95">
        <v>45.02</v>
      </c>
      <c r="I335" s="32"/>
      <c r="J335" s="38">
        <f t="shared" si="10"/>
        <v>0</v>
      </c>
      <c r="K335" s="39" t="str">
        <f t="shared" si="11"/>
        <v>OK</v>
      </c>
      <c r="L335" s="128"/>
      <c r="M335" s="128"/>
      <c r="N335" s="128"/>
      <c r="O335" s="128"/>
      <c r="P335" s="46"/>
      <c r="Q335" s="128"/>
      <c r="R335" s="128"/>
      <c r="S335" s="128"/>
      <c r="T335" s="128"/>
      <c r="U335" s="128"/>
      <c r="V335" s="128"/>
      <c r="W335" s="128"/>
      <c r="X335" s="128"/>
      <c r="Y335" s="46"/>
      <c r="Z335" s="46"/>
      <c r="AA335" s="46"/>
      <c r="AB335" s="46"/>
      <c r="AC335" s="46"/>
    </row>
    <row r="336" spans="1:29" ht="39.950000000000003" customHeight="1" x14ac:dyDescent="0.45">
      <c r="A336" s="140"/>
      <c r="B336" s="152"/>
      <c r="C336" s="67">
        <v>333</v>
      </c>
      <c r="D336" s="78" t="s">
        <v>893</v>
      </c>
      <c r="E336" s="107" t="s">
        <v>894</v>
      </c>
      <c r="F336" s="51" t="s">
        <v>35</v>
      </c>
      <c r="G336" s="51" t="s">
        <v>157</v>
      </c>
      <c r="H336" s="95">
        <v>31.05</v>
      </c>
      <c r="I336" s="32"/>
      <c r="J336" s="38">
        <f t="shared" si="10"/>
        <v>0</v>
      </c>
      <c r="K336" s="39" t="str">
        <f t="shared" si="11"/>
        <v>OK</v>
      </c>
      <c r="L336" s="128"/>
      <c r="M336" s="128"/>
      <c r="N336" s="128"/>
      <c r="O336" s="128"/>
      <c r="P336" s="46"/>
      <c r="Q336" s="128"/>
      <c r="R336" s="128"/>
      <c r="S336" s="128"/>
      <c r="T336" s="128"/>
      <c r="U336" s="128"/>
      <c r="V336" s="128"/>
      <c r="W336" s="128"/>
      <c r="X336" s="128"/>
      <c r="Y336" s="46"/>
      <c r="Z336" s="46"/>
      <c r="AA336" s="46"/>
      <c r="AB336" s="46"/>
      <c r="AC336" s="46"/>
    </row>
    <row r="337" spans="1:29" ht="39.950000000000003" customHeight="1" x14ac:dyDescent="0.45">
      <c r="A337" s="140"/>
      <c r="B337" s="152"/>
      <c r="C337" s="67">
        <v>334</v>
      </c>
      <c r="D337" s="78" t="s">
        <v>895</v>
      </c>
      <c r="E337" s="107" t="s">
        <v>842</v>
      </c>
      <c r="F337" s="51" t="s">
        <v>35</v>
      </c>
      <c r="G337" s="51" t="s">
        <v>157</v>
      </c>
      <c r="H337" s="95">
        <v>23.69</v>
      </c>
      <c r="I337" s="32"/>
      <c r="J337" s="38">
        <f t="shared" si="10"/>
        <v>0</v>
      </c>
      <c r="K337" s="39" t="str">
        <f t="shared" si="11"/>
        <v>OK</v>
      </c>
      <c r="L337" s="128"/>
      <c r="M337" s="128"/>
      <c r="N337" s="128"/>
      <c r="O337" s="128"/>
      <c r="P337" s="46"/>
      <c r="Q337" s="128"/>
      <c r="R337" s="128"/>
      <c r="S337" s="128"/>
      <c r="T337" s="128"/>
      <c r="U337" s="128"/>
      <c r="V337" s="128"/>
      <c r="W337" s="128"/>
      <c r="X337" s="128"/>
      <c r="Y337" s="46"/>
      <c r="Z337" s="46"/>
      <c r="AA337" s="46"/>
      <c r="AB337" s="46"/>
      <c r="AC337" s="46"/>
    </row>
    <row r="338" spans="1:29" ht="39.950000000000003" customHeight="1" x14ac:dyDescent="0.45">
      <c r="A338" s="140"/>
      <c r="B338" s="152"/>
      <c r="C338" s="67">
        <v>335</v>
      </c>
      <c r="D338" s="78" t="s">
        <v>896</v>
      </c>
      <c r="E338" s="107" t="s">
        <v>897</v>
      </c>
      <c r="F338" s="51" t="s">
        <v>35</v>
      </c>
      <c r="G338" s="51" t="s">
        <v>157</v>
      </c>
      <c r="H338" s="95">
        <v>30.41</v>
      </c>
      <c r="I338" s="32"/>
      <c r="J338" s="38">
        <f t="shared" si="10"/>
        <v>0</v>
      </c>
      <c r="K338" s="39" t="str">
        <f t="shared" si="11"/>
        <v>OK</v>
      </c>
      <c r="L338" s="128"/>
      <c r="M338" s="128"/>
      <c r="N338" s="128"/>
      <c r="O338" s="128"/>
      <c r="P338" s="46"/>
      <c r="Q338" s="128"/>
      <c r="R338" s="128"/>
      <c r="S338" s="128"/>
      <c r="T338" s="128"/>
      <c r="U338" s="128"/>
      <c r="V338" s="128"/>
      <c r="W338" s="128"/>
      <c r="X338" s="128"/>
      <c r="Y338" s="46"/>
      <c r="Z338" s="46"/>
      <c r="AA338" s="46"/>
      <c r="AB338" s="46"/>
      <c r="AC338" s="46"/>
    </row>
    <row r="339" spans="1:29" ht="39.950000000000003" customHeight="1" x14ac:dyDescent="0.45">
      <c r="A339" s="140"/>
      <c r="B339" s="152"/>
      <c r="C339" s="67">
        <v>336</v>
      </c>
      <c r="D339" s="78" t="s">
        <v>898</v>
      </c>
      <c r="E339" s="107" t="s">
        <v>899</v>
      </c>
      <c r="F339" s="51" t="s">
        <v>35</v>
      </c>
      <c r="G339" s="51" t="s">
        <v>157</v>
      </c>
      <c r="H339" s="95">
        <v>56.71</v>
      </c>
      <c r="I339" s="32">
        <v>1</v>
      </c>
      <c r="J339" s="38">
        <f t="shared" si="10"/>
        <v>1</v>
      </c>
      <c r="K339" s="39" t="str">
        <f t="shared" si="11"/>
        <v>OK</v>
      </c>
      <c r="L339" s="128"/>
      <c r="M339" s="128"/>
      <c r="N339" s="128"/>
      <c r="O339" s="128"/>
      <c r="P339" s="46"/>
      <c r="Q339" s="128"/>
      <c r="R339" s="128"/>
      <c r="S339" s="128"/>
      <c r="T339" s="128"/>
      <c r="U339" s="128"/>
      <c r="V339" s="128"/>
      <c r="W339" s="128"/>
      <c r="X339" s="128"/>
      <c r="Y339" s="46"/>
      <c r="Z339" s="46"/>
      <c r="AA339" s="46"/>
      <c r="AB339" s="46"/>
      <c r="AC339" s="46"/>
    </row>
    <row r="340" spans="1:29" ht="39.950000000000003" customHeight="1" x14ac:dyDescent="0.45">
      <c r="A340" s="140"/>
      <c r="B340" s="152"/>
      <c r="C340" s="67">
        <v>337</v>
      </c>
      <c r="D340" s="78" t="s">
        <v>900</v>
      </c>
      <c r="E340" s="107" t="s">
        <v>901</v>
      </c>
      <c r="F340" s="51" t="s">
        <v>35</v>
      </c>
      <c r="G340" s="51" t="s">
        <v>157</v>
      </c>
      <c r="H340" s="95">
        <v>263.06</v>
      </c>
      <c r="I340" s="32">
        <v>1</v>
      </c>
      <c r="J340" s="38">
        <f t="shared" si="10"/>
        <v>1</v>
      </c>
      <c r="K340" s="39" t="str">
        <f t="shared" si="11"/>
        <v>OK</v>
      </c>
      <c r="L340" s="128"/>
      <c r="M340" s="128"/>
      <c r="N340" s="128"/>
      <c r="O340" s="128"/>
      <c r="P340" s="46"/>
      <c r="Q340" s="128"/>
      <c r="R340" s="128"/>
      <c r="S340" s="128"/>
      <c r="T340" s="128"/>
      <c r="U340" s="128"/>
      <c r="V340" s="128"/>
      <c r="W340" s="128"/>
      <c r="X340" s="128"/>
      <c r="Y340" s="46"/>
      <c r="Z340" s="46"/>
      <c r="AA340" s="46"/>
      <c r="AB340" s="46"/>
      <c r="AC340" s="46"/>
    </row>
    <row r="341" spans="1:29" ht="39.950000000000003" customHeight="1" x14ac:dyDescent="0.45">
      <c r="A341" s="140"/>
      <c r="B341" s="152"/>
      <c r="C341" s="68">
        <v>338</v>
      </c>
      <c r="D341" s="83" t="s">
        <v>902</v>
      </c>
      <c r="E341" s="109" t="s">
        <v>903</v>
      </c>
      <c r="F341" s="42" t="s">
        <v>99</v>
      </c>
      <c r="G341" s="52" t="s">
        <v>157</v>
      </c>
      <c r="H341" s="96">
        <v>30.81</v>
      </c>
      <c r="I341" s="32"/>
      <c r="J341" s="38">
        <f t="shared" si="10"/>
        <v>0</v>
      </c>
      <c r="K341" s="39" t="str">
        <f t="shared" si="11"/>
        <v>OK</v>
      </c>
      <c r="L341" s="128"/>
      <c r="M341" s="128"/>
      <c r="N341" s="128"/>
      <c r="O341" s="128"/>
      <c r="P341" s="46"/>
      <c r="Q341" s="128"/>
      <c r="R341" s="128"/>
      <c r="S341" s="128"/>
      <c r="T341" s="128"/>
      <c r="U341" s="128"/>
      <c r="V341" s="128"/>
      <c r="W341" s="128"/>
      <c r="X341" s="128"/>
      <c r="Y341" s="46"/>
      <c r="Z341" s="46"/>
      <c r="AA341" s="46"/>
      <c r="AB341" s="46"/>
      <c r="AC341" s="46"/>
    </row>
    <row r="342" spans="1:29" ht="39.950000000000003" customHeight="1" x14ac:dyDescent="0.45">
      <c r="A342" s="140"/>
      <c r="B342" s="152"/>
      <c r="C342" s="68">
        <v>339</v>
      </c>
      <c r="D342" s="83" t="s">
        <v>1193</v>
      </c>
      <c r="E342" s="109" t="s">
        <v>904</v>
      </c>
      <c r="F342" s="52" t="s">
        <v>424</v>
      </c>
      <c r="G342" s="52" t="s">
        <v>157</v>
      </c>
      <c r="H342" s="96">
        <v>3907.4</v>
      </c>
      <c r="I342" s="32">
        <v>1</v>
      </c>
      <c r="J342" s="38">
        <f t="shared" si="10"/>
        <v>1</v>
      </c>
      <c r="K342" s="39" t="str">
        <f t="shared" si="11"/>
        <v>OK</v>
      </c>
      <c r="L342" s="128"/>
      <c r="M342" s="128"/>
      <c r="N342" s="128"/>
      <c r="O342" s="128"/>
      <c r="P342" s="46"/>
      <c r="Q342" s="128"/>
      <c r="R342" s="128"/>
      <c r="S342" s="128"/>
      <c r="T342" s="128"/>
      <c r="U342" s="128"/>
      <c r="V342" s="128"/>
      <c r="W342" s="128"/>
      <c r="X342" s="128"/>
      <c r="Y342" s="46"/>
      <c r="Z342" s="46"/>
      <c r="AA342" s="46"/>
      <c r="AB342" s="46"/>
      <c r="AC342" s="46"/>
    </row>
    <row r="343" spans="1:29" ht="39.950000000000003" customHeight="1" x14ac:dyDescent="0.45">
      <c r="A343" s="140"/>
      <c r="B343" s="152"/>
      <c r="C343" s="67">
        <v>340</v>
      </c>
      <c r="D343" s="78" t="s">
        <v>905</v>
      </c>
      <c r="E343" s="107" t="s">
        <v>906</v>
      </c>
      <c r="F343" s="52" t="s">
        <v>35</v>
      </c>
      <c r="G343" s="52" t="s">
        <v>157</v>
      </c>
      <c r="H343" s="96">
        <v>15.19</v>
      </c>
      <c r="I343" s="32"/>
      <c r="J343" s="38">
        <f t="shared" si="10"/>
        <v>0</v>
      </c>
      <c r="K343" s="39" t="str">
        <f t="shared" si="11"/>
        <v>OK</v>
      </c>
      <c r="L343" s="128"/>
      <c r="M343" s="128"/>
      <c r="N343" s="128"/>
      <c r="O343" s="128"/>
      <c r="P343" s="46"/>
      <c r="Q343" s="128"/>
      <c r="R343" s="128"/>
      <c r="S343" s="128"/>
      <c r="T343" s="128"/>
      <c r="U343" s="128"/>
      <c r="V343" s="128"/>
      <c r="W343" s="128"/>
      <c r="X343" s="128"/>
      <c r="Y343" s="46"/>
      <c r="Z343" s="46"/>
      <c r="AA343" s="46"/>
      <c r="AB343" s="46"/>
      <c r="AC343" s="46"/>
    </row>
    <row r="344" spans="1:29" ht="39.950000000000003" customHeight="1" x14ac:dyDescent="0.45">
      <c r="A344" s="140"/>
      <c r="B344" s="152"/>
      <c r="C344" s="67">
        <v>341</v>
      </c>
      <c r="D344" s="78" t="s">
        <v>907</v>
      </c>
      <c r="E344" s="107" t="s">
        <v>908</v>
      </c>
      <c r="F344" s="52" t="s">
        <v>233</v>
      </c>
      <c r="G344" s="52" t="s">
        <v>157</v>
      </c>
      <c r="H344" s="96">
        <v>310</v>
      </c>
      <c r="I344" s="32"/>
      <c r="J344" s="38">
        <f t="shared" si="10"/>
        <v>0</v>
      </c>
      <c r="K344" s="39" t="str">
        <f t="shared" si="11"/>
        <v>OK</v>
      </c>
      <c r="L344" s="128"/>
      <c r="M344" s="128"/>
      <c r="N344" s="128"/>
      <c r="O344" s="128"/>
      <c r="P344" s="46"/>
      <c r="Q344" s="128"/>
      <c r="R344" s="128"/>
      <c r="S344" s="128"/>
      <c r="T344" s="128"/>
      <c r="U344" s="128"/>
      <c r="V344" s="128"/>
      <c r="W344" s="128"/>
      <c r="X344" s="128"/>
      <c r="Y344" s="46"/>
      <c r="Z344" s="46"/>
      <c r="AA344" s="46"/>
      <c r="AB344" s="46"/>
      <c r="AC344" s="46"/>
    </row>
    <row r="345" spans="1:29" ht="39.950000000000003" customHeight="1" x14ac:dyDescent="0.45">
      <c r="A345" s="140"/>
      <c r="B345" s="152"/>
      <c r="C345" s="68">
        <v>342</v>
      </c>
      <c r="D345" s="83" t="s">
        <v>909</v>
      </c>
      <c r="E345" s="109" t="s">
        <v>910</v>
      </c>
      <c r="F345" s="42" t="s">
        <v>99</v>
      </c>
      <c r="G345" s="52" t="s">
        <v>157</v>
      </c>
      <c r="H345" s="96">
        <v>24.83</v>
      </c>
      <c r="I345" s="32"/>
      <c r="J345" s="38">
        <f t="shared" si="10"/>
        <v>0</v>
      </c>
      <c r="K345" s="39" t="str">
        <f t="shared" si="11"/>
        <v>OK</v>
      </c>
      <c r="L345" s="128"/>
      <c r="M345" s="128"/>
      <c r="N345" s="128"/>
      <c r="O345" s="128"/>
      <c r="P345" s="46"/>
      <c r="Q345" s="128"/>
      <c r="R345" s="128"/>
      <c r="S345" s="128"/>
      <c r="T345" s="128"/>
      <c r="U345" s="128"/>
      <c r="V345" s="128"/>
      <c r="W345" s="128"/>
      <c r="X345" s="128"/>
      <c r="Y345" s="46"/>
      <c r="Z345" s="46"/>
      <c r="AA345" s="46"/>
      <c r="AB345" s="46"/>
      <c r="AC345" s="46"/>
    </row>
    <row r="346" spans="1:29" ht="39.950000000000003" customHeight="1" x14ac:dyDescent="0.45">
      <c r="A346" s="140"/>
      <c r="B346" s="152"/>
      <c r="C346" s="68">
        <v>343</v>
      </c>
      <c r="D346" s="78" t="s">
        <v>911</v>
      </c>
      <c r="E346" s="107" t="s">
        <v>912</v>
      </c>
      <c r="F346" s="51" t="s">
        <v>4</v>
      </c>
      <c r="G346" s="52" t="s">
        <v>157</v>
      </c>
      <c r="H346" s="96">
        <v>33.64</v>
      </c>
      <c r="I346" s="32"/>
      <c r="J346" s="38">
        <f t="shared" si="10"/>
        <v>0</v>
      </c>
      <c r="K346" s="39" t="str">
        <f t="shared" si="11"/>
        <v>OK</v>
      </c>
      <c r="L346" s="128"/>
      <c r="M346" s="128"/>
      <c r="N346" s="128"/>
      <c r="O346" s="128"/>
      <c r="P346" s="46"/>
      <c r="Q346" s="128"/>
      <c r="R346" s="128"/>
      <c r="S346" s="128"/>
      <c r="T346" s="128"/>
      <c r="U346" s="128"/>
      <c r="V346" s="128"/>
      <c r="W346" s="128"/>
      <c r="X346" s="128"/>
      <c r="Y346" s="46"/>
      <c r="Z346" s="46"/>
      <c r="AA346" s="46"/>
      <c r="AB346" s="46"/>
      <c r="AC346" s="46"/>
    </row>
    <row r="347" spans="1:29" ht="39.950000000000003" customHeight="1" x14ac:dyDescent="0.45">
      <c r="A347" s="140"/>
      <c r="B347" s="152"/>
      <c r="C347" s="67">
        <v>344</v>
      </c>
      <c r="D347" s="78" t="s">
        <v>913</v>
      </c>
      <c r="E347" s="107" t="s">
        <v>914</v>
      </c>
      <c r="F347" s="52" t="s">
        <v>233</v>
      </c>
      <c r="G347" s="52" t="s">
        <v>157</v>
      </c>
      <c r="H347" s="96">
        <v>97.8</v>
      </c>
      <c r="I347" s="32"/>
      <c r="J347" s="38">
        <f t="shared" si="10"/>
        <v>0</v>
      </c>
      <c r="K347" s="39" t="str">
        <f t="shared" si="11"/>
        <v>OK</v>
      </c>
      <c r="L347" s="128"/>
      <c r="M347" s="128"/>
      <c r="N347" s="128"/>
      <c r="O347" s="128"/>
      <c r="P347" s="46"/>
      <c r="Q347" s="128"/>
      <c r="R347" s="128"/>
      <c r="S347" s="128"/>
      <c r="T347" s="128"/>
      <c r="U347" s="128"/>
      <c r="V347" s="128"/>
      <c r="W347" s="128"/>
      <c r="X347" s="128"/>
      <c r="Y347" s="46"/>
      <c r="Z347" s="46"/>
      <c r="AA347" s="46"/>
      <c r="AB347" s="46"/>
      <c r="AC347" s="46"/>
    </row>
    <row r="348" spans="1:29" ht="39.950000000000003" customHeight="1" x14ac:dyDescent="0.45">
      <c r="A348" s="140"/>
      <c r="B348" s="152"/>
      <c r="C348" s="68">
        <v>345</v>
      </c>
      <c r="D348" s="83" t="s">
        <v>915</v>
      </c>
      <c r="E348" s="109" t="s">
        <v>916</v>
      </c>
      <c r="F348" s="42" t="s">
        <v>99</v>
      </c>
      <c r="G348" s="52" t="s">
        <v>157</v>
      </c>
      <c r="H348" s="96">
        <v>16.850000000000001</v>
      </c>
      <c r="I348" s="32"/>
      <c r="J348" s="38">
        <f t="shared" si="10"/>
        <v>0</v>
      </c>
      <c r="K348" s="39" t="str">
        <f t="shared" si="11"/>
        <v>OK</v>
      </c>
      <c r="L348" s="128"/>
      <c r="M348" s="128"/>
      <c r="N348" s="128"/>
      <c r="O348" s="128"/>
      <c r="P348" s="46"/>
      <c r="Q348" s="128"/>
      <c r="R348" s="128"/>
      <c r="S348" s="128"/>
      <c r="T348" s="128"/>
      <c r="U348" s="128"/>
      <c r="V348" s="128"/>
      <c r="W348" s="128"/>
      <c r="X348" s="128"/>
      <c r="Y348" s="46"/>
      <c r="Z348" s="46"/>
      <c r="AA348" s="46"/>
      <c r="AB348" s="46"/>
      <c r="AC348" s="46"/>
    </row>
    <row r="349" spans="1:29" ht="39.950000000000003" customHeight="1" x14ac:dyDescent="0.45">
      <c r="A349" s="140"/>
      <c r="B349" s="152"/>
      <c r="C349" s="68">
        <v>346</v>
      </c>
      <c r="D349" s="85" t="s">
        <v>917</v>
      </c>
      <c r="E349" s="110" t="s">
        <v>918</v>
      </c>
      <c r="F349" s="51" t="s">
        <v>35</v>
      </c>
      <c r="G349" s="52" t="s">
        <v>157</v>
      </c>
      <c r="H349" s="96">
        <v>170.39</v>
      </c>
      <c r="I349" s="32"/>
      <c r="J349" s="38">
        <f t="shared" si="10"/>
        <v>0</v>
      </c>
      <c r="K349" s="39" t="str">
        <f t="shared" si="11"/>
        <v>OK</v>
      </c>
      <c r="L349" s="128"/>
      <c r="M349" s="128"/>
      <c r="N349" s="128"/>
      <c r="O349" s="128"/>
      <c r="P349" s="46"/>
      <c r="Q349" s="128"/>
      <c r="R349" s="128"/>
      <c r="S349" s="128"/>
      <c r="T349" s="128"/>
      <c r="U349" s="128"/>
      <c r="V349" s="128"/>
      <c r="W349" s="128"/>
      <c r="X349" s="128"/>
      <c r="Y349" s="46"/>
      <c r="Z349" s="46"/>
      <c r="AA349" s="46"/>
      <c r="AB349" s="46"/>
      <c r="AC349" s="46"/>
    </row>
    <row r="350" spans="1:29" ht="39.950000000000003" customHeight="1" x14ac:dyDescent="0.45">
      <c r="A350" s="140"/>
      <c r="B350" s="152"/>
      <c r="C350" s="67">
        <v>347</v>
      </c>
      <c r="D350" s="78" t="s">
        <v>919</v>
      </c>
      <c r="E350" s="107" t="s">
        <v>920</v>
      </c>
      <c r="F350" s="52" t="s">
        <v>35</v>
      </c>
      <c r="G350" s="52" t="s">
        <v>157</v>
      </c>
      <c r="H350" s="96">
        <v>188</v>
      </c>
      <c r="I350" s="32"/>
      <c r="J350" s="38">
        <f t="shared" si="10"/>
        <v>0</v>
      </c>
      <c r="K350" s="39" t="str">
        <f t="shared" si="11"/>
        <v>OK</v>
      </c>
      <c r="L350" s="128"/>
      <c r="M350" s="128"/>
      <c r="N350" s="128"/>
      <c r="O350" s="128"/>
      <c r="P350" s="46"/>
      <c r="Q350" s="128"/>
      <c r="R350" s="128"/>
      <c r="S350" s="128"/>
      <c r="T350" s="128"/>
      <c r="U350" s="128"/>
      <c r="V350" s="128"/>
      <c r="W350" s="128"/>
      <c r="X350" s="128"/>
      <c r="Y350" s="46"/>
      <c r="Z350" s="46"/>
      <c r="AA350" s="46"/>
      <c r="AB350" s="46"/>
      <c r="AC350" s="46"/>
    </row>
    <row r="351" spans="1:29" ht="39.950000000000003" customHeight="1" x14ac:dyDescent="0.45">
      <c r="A351" s="141"/>
      <c r="B351" s="153"/>
      <c r="C351" s="67">
        <v>348</v>
      </c>
      <c r="D351" s="78" t="s">
        <v>921</v>
      </c>
      <c r="E351" s="107" t="s">
        <v>920</v>
      </c>
      <c r="F351" s="52" t="s">
        <v>233</v>
      </c>
      <c r="G351" s="52" t="s">
        <v>157</v>
      </c>
      <c r="H351" s="96">
        <v>188</v>
      </c>
      <c r="I351" s="32"/>
      <c r="J351" s="38">
        <f t="shared" si="10"/>
        <v>0</v>
      </c>
      <c r="K351" s="39" t="str">
        <f t="shared" si="11"/>
        <v>OK</v>
      </c>
      <c r="L351" s="128"/>
      <c r="M351" s="128"/>
      <c r="N351" s="128"/>
      <c r="O351" s="128"/>
      <c r="P351" s="46"/>
      <c r="Q351" s="128"/>
      <c r="R351" s="128"/>
      <c r="S351" s="128"/>
      <c r="T351" s="128"/>
      <c r="U351" s="128"/>
      <c r="V351" s="128"/>
      <c r="W351" s="128"/>
      <c r="X351" s="128"/>
      <c r="Y351" s="46"/>
      <c r="Z351" s="46"/>
      <c r="AA351" s="46"/>
      <c r="AB351" s="46"/>
      <c r="AC351" s="46"/>
    </row>
    <row r="352" spans="1:29" ht="39.950000000000003" customHeight="1" x14ac:dyDescent="0.45">
      <c r="A352" s="154">
        <v>7</v>
      </c>
      <c r="B352" s="159" t="s">
        <v>922</v>
      </c>
      <c r="C352" s="66">
        <v>349</v>
      </c>
      <c r="D352" s="75" t="s">
        <v>488</v>
      </c>
      <c r="E352" s="115" t="s">
        <v>923</v>
      </c>
      <c r="F352" s="49" t="s">
        <v>35</v>
      </c>
      <c r="G352" s="49" t="s">
        <v>40</v>
      </c>
      <c r="H352" s="94">
        <v>32</v>
      </c>
      <c r="I352" s="32">
        <v>5</v>
      </c>
      <c r="J352" s="38">
        <f t="shared" si="10"/>
        <v>5</v>
      </c>
      <c r="K352" s="39" t="str">
        <f t="shared" si="11"/>
        <v>OK</v>
      </c>
      <c r="L352" s="128"/>
      <c r="M352" s="128"/>
      <c r="N352" s="128"/>
      <c r="O352" s="128"/>
      <c r="P352" s="46"/>
      <c r="Q352" s="128"/>
      <c r="R352" s="128"/>
      <c r="S352" s="128"/>
      <c r="T352" s="128"/>
      <c r="U352" s="128"/>
      <c r="V352" s="128"/>
      <c r="W352" s="128"/>
      <c r="X352" s="128"/>
      <c r="Y352" s="46"/>
      <c r="Z352" s="46"/>
      <c r="AA352" s="46"/>
      <c r="AB352" s="46"/>
      <c r="AC352" s="46"/>
    </row>
    <row r="353" spans="1:29" ht="39.950000000000003" customHeight="1" x14ac:dyDescent="0.45">
      <c r="A353" s="155"/>
      <c r="B353" s="157"/>
      <c r="C353" s="66">
        <v>350</v>
      </c>
      <c r="D353" s="75" t="s">
        <v>235</v>
      </c>
      <c r="E353" s="115" t="s">
        <v>924</v>
      </c>
      <c r="F353" s="49" t="s">
        <v>35</v>
      </c>
      <c r="G353" s="49" t="s">
        <v>40</v>
      </c>
      <c r="H353" s="94">
        <v>35</v>
      </c>
      <c r="I353" s="32">
        <v>5</v>
      </c>
      <c r="J353" s="38">
        <f t="shared" si="10"/>
        <v>0</v>
      </c>
      <c r="K353" s="39" t="str">
        <f t="shared" si="11"/>
        <v>OK</v>
      </c>
      <c r="L353" s="128"/>
      <c r="M353" s="128"/>
      <c r="N353" s="128"/>
      <c r="O353" s="128"/>
      <c r="P353" s="46"/>
      <c r="Q353" s="128">
        <v>5</v>
      </c>
      <c r="R353" s="128"/>
      <c r="S353" s="128"/>
      <c r="T353" s="128"/>
      <c r="U353" s="128"/>
      <c r="V353" s="128"/>
      <c r="W353" s="128"/>
      <c r="X353" s="128"/>
      <c r="Y353" s="46"/>
      <c r="Z353" s="46"/>
      <c r="AA353" s="46"/>
      <c r="AB353" s="46"/>
      <c r="AC353" s="46"/>
    </row>
    <row r="354" spans="1:29" ht="39.950000000000003" customHeight="1" x14ac:dyDescent="0.45">
      <c r="A354" s="155"/>
      <c r="B354" s="157"/>
      <c r="C354" s="66">
        <v>351</v>
      </c>
      <c r="D354" s="75" t="s">
        <v>925</v>
      </c>
      <c r="E354" s="115" t="s">
        <v>926</v>
      </c>
      <c r="F354" s="49" t="s">
        <v>35</v>
      </c>
      <c r="G354" s="49" t="s">
        <v>40</v>
      </c>
      <c r="H354" s="94">
        <v>78.78</v>
      </c>
      <c r="I354" s="32">
        <v>5</v>
      </c>
      <c r="J354" s="38">
        <f t="shared" si="10"/>
        <v>5</v>
      </c>
      <c r="K354" s="39" t="str">
        <f t="shared" si="11"/>
        <v>OK</v>
      </c>
      <c r="L354" s="128"/>
      <c r="M354" s="128"/>
      <c r="N354" s="128"/>
      <c r="O354" s="128"/>
      <c r="P354" s="46"/>
      <c r="Q354" s="128"/>
      <c r="R354" s="128"/>
      <c r="S354" s="128"/>
      <c r="T354" s="128"/>
      <c r="U354" s="128"/>
      <c r="V354" s="128"/>
      <c r="W354" s="128"/>
      <c r="X354" s="128"/>
      <c r="Y354" s="46"/>
      <c r="Z354" s="46"/>
      <c r="AA354" s="46"/>
      <c r="AB354" s="46"/>
      <c r="AC354" s="46"/>
    </row>
    <row r="355" spans="1:29" ht="39.950000000000003" customHeight="1" x14ac:dyDescent="0.45">
      <c r="A355" s="155"/>
      <c r="B355" s="157"/>
      <c r="C355" s="66">
        <v>352</v>
      </c>
      <c r="D355" s="75" t="s">
        <v>236</v>
      </c>
      <c r="E355" s="115" t="s">
        <v>927</v>
      </c>
      <c r="F355" s="49" t="s">
        <v>35</v>
      </c>
      <c r="G355" s="49" t="s">
        <v>40</v>
      </c>
      <c r="H355" s="94">
        <v>19.13</v>
      </c>
      <c r="I355" s="32">
        <v>3</v>
      </c>
      <c r="J355" s="38">
        <f t="shared" si="10"/>
        <v>3</v>
      </c>
      <c r="K355" s="39" t="str">
        <f t="shared" si="11"/>
        <v>OK</v>
      </c>
      <c r="L355" s="128"/>
      <c r="M355" s="128"/>
      <c r="N355" s="128"/>
      <c r="O355" s="128"/>
      <c r="P355" s="46"/>
      <c r="Q355" s="128"/>
      <c r="R355" s="128"/>
      <c r="S355" s="128"/>
      <c r="T355" s="128"/>
      <c r="U355" s="128"/>
      <c r="V355" s="128"/>
      <c r="W355" s="128"/>
      <c r="X355" s="128"/>
      <c r="Y355" s="46"/>
      <c r="Z355" s="46"/>
      <c r="AA355" s="46"/>
      <c r="AB355" s="46"/>
      <c r="AC355" s="46"/>
    </row>
    <row r="356" spans="1:29" ht="39.950000000000003" customHeight="1" x14ac:dyDescent="0.45">
      <c r="A356" s="155"/>
      <c r="B356" s="157"/>
      <c r="C356" s="66">
        <v>353</v>
      </c>
      <c r="D356" s="75" t="s">
        <v>928</v>
      </c>
      <c r="E356" s="115" t="s">
        <v>929</v>
      </c>
      <c r="F356" s="49" t="s">
        <v>35</v>
      </c>
      <c r="G356" s="49" t="s">
        <v>40</v>
      </c>
      <c r="H356" s="94">
        <v>25.24</v>
      </c>
      <c r="I356" s="32">
        <v>3</v>
      </c>
      <c r="J356" s="38">
        <f t="shared" si="10"/>
        <v>3</v>
      </c>
      <c r="K356" s="39" t="str">
        <f t="shared" si="11"/>
        <v>OK</v>
      </c>
      <c r="L356" s="128"/>
      <c r="M356" s="128"/>
      <c r="N356" s="128"/>
      <c r="O356" s="128"/>
      <c r="P356" s="46"/>
      <c r="Q356" s="128"/>
      <c r="R356" s="128"/>
      <c r="S356" s="128"/>
      <c r="T356" s="128"/>
      <c r="U356" s="128"/>
      <c r="V356" s="128"/>
      <c r="W356" s="128"/>
      <c r="X356" s="128"/>
      <c r="Y356" s="46"/>
      <c r="Z356" s="46"/>
      <c r="AA356" s="46"/>
      <c r="AB356" s="46"/>
      <c r="AC356" s="46"/>
    </row>
    <row r="357" spans="1:29" ht="39.950000000000003" customHeight="1" x14ac:dyDescent="0.45">
      <c r="A357" s="155"/>
      <c r="B357" s="157"/>
      <c r="C357" s="66">
        <v>354</v>
      </c>
      <c r="D357" s="75" t="s">
        <v>489</v>
      </c>
      <c r="E357" s="115" t="s">
        <v>930</v>
      </c>
      <c r="F357" s="49" t="s">
        <v>35</v>
      </c>
      <c r="G357" s="49" t="s">
        <v>40</v>
      </c>
      <c r="H357" s="94">
        <v>68.48</v>
      </c>
      <c r="I357" s="32">
        <v>3</v>
      </c>
      <c r="J357" s="38">
        <f t="shared" si="10"/>
        <v>3</v>
      </c>
      <c r="K357" s="39" t="str">
        <f t="shared" si="11"/>
        <v>OK</v>
      </c>
      <c r="L357" s="128"/>
      <c r="M357" s="128"/>
      <c r="N357" s="128"/>
      <c r="O357" s="128"/>
      <c r="P357" s="46"/>
      <c r="Q357" s="128"/>
      <c r="R357" s="128"/>
      <c r="S357" s="128"/>
      <c r="T357" s="128"/>
      <c r="U357" s="128"/>
      <c r="V357" s="128"/>
      <c r="W357" s="128"/>
      <c r="X357" s="128"/>
      <c r="Y357" s="46"/>
      <c r="Z357" s="46"/>
      <c r="AA357" s="46"/>
      <c r="AB357" s="46"/>
      <c r="AC357" s="46"/>
    </row>
    <row r="358" spans="1:29" ht="39.950000000000003" customHeight="1" x14ac:dyDescent="0.45">
      <c r="A358" s="155"/>
      <c r="B358" s="157"/>
      <c r="C358" s="66">
        <v>355</v>
      </c>
      <c r="D358" s="75" t="s">
        <v>237</v>
      </c>
      <c r="E358" s="115" t="s">
        <v>931</v>
      </c>
      <c r="F358" s="49" t="s">
        <v>35</v>
      </c>
      <c r="G358" s="49" t="s">
        <v>40</v>
      </c>
      <c r="H358" s="94">
        <v>55</v>
      </c>
      <c r="I358" s="32">
        <v>15</v>
      </c>
      <c r="J358" s="38">
        <f t="shared" si="10"/>
        <v>0</v>
      </c>
      <c r="K358" s="39" t="str">
        <f t="shared" si="11"/>
        <v>OK</v>
      </c>
      <c r="L358" s="128"/>
      <c r="M358" s="128"/>
      <c r="N358" s="128"/>
      <c r="O358" s="128"/>
      <c r="P358" s="46"/>
      <c r="Q358" s="128">
        <v>15</v>
      </c>
      <c r="R358" s="128"/>
      <c r="S358" s="128"/>
      <c r="T358" s="128"/>
      <c r="U358" s="128"/>
      <c r="V358" s="128"/>
      <c r="W358" s="128"/>
      <c r="X358" s="128"/>
      <c r="Y358" s="46"/>
      <c r="Z358" s="46"/>
      <c r="AA358" s="46"/>
      <c r="AB358" s="46"/>
      <c r="AC358" s="46"/>
    </row>
    <row r="359" spans="1:29" ht="39.950000000000003" customHeight="1" x14ac:dyDescent="0.45">
      <c r="A359" s="155"/>
      <c r="B359" s="157"/>
      <c r="C359" s="66">
        <v>356</v>
      </c>
      <c r="D359" s="75" t="s">
        <v>238</v>
      </c>
      <c r="E359" s="115" t="s">
        <v>932</v>
      </c>
      <c r="F359" s="49" t="s">
        <v>35</v>
      </c>
      <c r="G359" s="49" t="s">
        <v>40</v>
      </c>
      <c r="H359" s="94">
        <v>45.23</v>
      </c>
      <c r="I359" s="32">
        <v>15</v>
      </c>
      <c r="J359" s="38">
        <f t="shared" si="10"/>
        <v>15</v>
      </c>
      <c r="K359" s="39" t="str">
        <f t="shared" si="11"/>
        <v>OK</v>
      </c>
      <c r="L359" s="128"/>
      <c r="M359" s="128"/>
      <c r="N359" s="128"/>
      <c r="O359" s="128"/>
      <c r="P359" s="46"/>
      <c r="Q359" s="128"/>
      <c r="R359" s="128"/>
      <c r="S359" s="128"/>
      <c r="T359" s="128"/>
      <c r="U359" s="128"/>
      <c r="V359" s="128"/>
      <c r="W359" s="128"/>
      <c r="X359" s="128"/>
      <c r="Y359" s="46"/>
      <c r="Z359" s="46"/>
      <c r="AA359" s="46"/>
      <c r="AB359" s="46"/>
      <c r="AC359" s="46"/>
    </row>
    <row r="360" spans="1:29" ht="39.950000000000003" customHeight="1" x14ac:dyDescent="0.45">
      <c r="A360" s="155"/>
      <c r="B360" s="157"/>
      <c r="C360" s="66">
        <v>357</v>
      </c>
      <c r="D360" s="75" t="s">
        <v>239</v>
      </c>
      <c r="E360" s="115" t="s">
        <v>933</v>
      </c>
      <c r="F360" s="49" t="s">
        <v>35</v>
      </c>
      <c r="G360" s="49" t="s">
        <v>40</v>
      </c>
      <c r="H360" s="94">
        <v>36.6</v>
      </c>
      <c r="I360" s="32">
        <v>10</v>
      </c>
      <c r="J360" s="38">
        <f t="shared" si="10"/>
        <v>10</v>
      </c>
      <c r="K360" s="39" t="str">
        <f t="shared" si="11"/>
        <v>OK</v>
      </c>
      <c r="L360" s="128"/>
      <c r="M360" s="128"/>
      <c r="N360" s="128"/>
      <c r="O360" s="128"/>
      <c r="P360" s="46"/>
      <c r="Q360" s="128"/>
      <c r="R360" s="128"/>
      <c r="S360" s="128"/>
      <c r="T360" s="128"/>
      <c r="U360" s="128"/>
      <c r="V360" s="128"/>
      <c r="W360" s="128"/>
      <c r="X360" s="128"/>
      <c r="Y360" s="46"/>
      <c r="Z360" s="46"/>
      <c r="AA360" s="46"/>
      <c r="AB360" s="46"/>
      <c r="AC360" s="46"/>
    </row>
    <row r="361" spans="1:29" ht="39.950000000000003" customHeight="1" x14ac:dyDescent="0.45">
      <c r="A361" s="155"/>
      <c r="B361" s="157"/>
      <c r="C361" s="66">
        <v>358</v>
      </c>
      <c r="D361" s="75" t="s">
        <v>240</v>
      </c>
      <c r="E361" s="115" t="s">
        <v>930</v>
      </c>
      <c r="F361" s="49"/>
      <c r="G361" s="49" t="s">
        <v>40</v>
      </c>
      <c r="H361" s="94">
        <v>61.63</v>
      </c>
      <c r="I361" s="32">
        <v>5</v>
      </c>
      <c r="J361" s="38">
        <f t="shared" si="10"/>
        <v>5</v>
      </c>
      <c r="K361" s="39" t="str">
        <f t="shared" si="11"/>
        <v>OK</v>
      </c>
      <c r="L361" s="128"/>
      <c r="M361" s="128"/>
      <c r="N361" s="128"/>
      <c r="O361" s="128"/>
      <c r="P361" s="46"/>
      <c r="Q361" s="128"/>
      <c r="R361" s="128"/>
      <c r="S361" s="128"/>
      <c r="T361" s="128"/>
      <c r="U361" s="128"/>
      <c r="V361" s="128"/>
      <c r="W361" s="128"/>
      <c r="X361" s="128"/>
      <c r="Y361" s="46"/>
      <c r="Z361" s="46"/>
      <c r="AA361" s="46"/>
      <c r="AB361" s="46"/>
      <c r="AC361" s="46"/>
    </row>
    <row r="362" spans="1:29" ht="39.950000000000003" customHeight="1" x14ac:dyDescent="0.45">
      <c r="A362" s="155"/>
      <c r="B362" s="157"/>
      <c r="C362" s="66">
        <v>359</v>
      </c>
      <c r="D362" s="75" t="s">
        <v>241</v>
      </c>
      <c r="E362" s="115" t="s">
        <v>934</v>
      </c>
      <c r="F362" s="49" t="s">
        <v>35</v>
      </c>
      <c r="G362" s="49" t="s">
        <v>40</v>
      </c>
      <c r="H362" s="94">
        <v>5.7</v>
      </c>
      <c r="I362" s="32">
        <v>10</v>
      </c>
      <c r="J362" s="38">
        <f t="shared" si="10"/>
        <v>10</v>
      </c>
      <c r="K362" s="39" t="str">
        <f t="shared" si="11"/>
        <v>OK</v>
      </c>
      <c r="L362" s="128"/>
      <c r="M362" s="128"/>
      <c r="N362" s="128"/>
      <c r="O362" s="128"/>
      <c r="P362" s="46"/>
      <c r="Q362" s="128"/>
      <c r="R362" s="128"/>
      <c r="S362" s="128"/>
      <c r="T362" s="128"/>
      <c r="U362" s="128"/>
      <c r="V362" s="128"/>
      <c r="W362" s="128"/>
      <c r="X362" s="128"/>
      <c r="Y362" s="46"/>
      <c r="Z362" s="46"/>
      <c r="AA362" s="46"/>
      <c r="AB362" s="46"/>
      <c r="AC362" s="46"/>
    </row>
    <row r="363" spans="1:29" ht="39.950000000000003" customHeight="1" x14ac:dyDescent="0.45">
      <c r="A363" s="155"/>
      <c r="B363" s="157"/>
      <c r="C363" s="66">
        <v>360</v>
      </c>
      <c r="D363" s="75" t="s">
        <v>242</v>
      </c>
      <c r="E363" s="115" t="s">
        <v>935</v>
      </c>
      <c r="F363" s="49" t="s">
        <v>35</v>
      </c>
      <c r="G363" s="49" t="s">
        <v>40</v>
      </c>
      <c r="H363" s="94">
        <v>69.02</v>
      </c>
      <c r="I363" s="32"/>
      <c r="J363" s="38">
        <f t="shared" si="10"/>
        <v>0</v>
      </c>
      <c r="K363" s="39" t="str">
        <f t="shared" si="11"/>
        <v>OK</v>
      </c>
      <c r="L363" s="128"/>
      <c r="M363" s="128"/>
      <c r="N363" s="128"/>
      <c r="O363" s="128"/>
      <c r="P363" s="46"/>
      <c r="Q363" s="128"/>
      <c r="R363" s="128"/>
      <c r="S363" s="128"/>
      <c r="T363" s="128"/>
      <c r="U363" s="128"/>
      <c r="V363" s="128"/>
      <c r="W363" s="128"/>
      <c r="X363" s="128"/>
      <c r="Y363" s="46"/>
      <c r="Z363" s="46"/>
      <c r="AA363" s="46"/>
      <c r="AB363" s="46"/>
      <c r="AC363" s="46"/>
    </row>
    <row r="364" spans="1:29" ht="39.950000000000003" customHeight="1" x14ac:dyDescent="0.45">
      <c r="A364" s="155"/>
      <c r="B364" s="157"/>
      <c r="C364" s="66">
        <v>361</v>
      </c>
      <c r="D364" s="75" t="s">
        <v>243</v>
      </c>
      <c r="E364" s="115" t="s">
        <v>936</v>
      </c>
      <c r="F364" s="49" t="s">
        <v>4</v>
      </c>
      <c r="G364" s="49" t="s">
        <v>40</v>
      </c>
      <c r="H364" s="94">
        <v>61.88</v>
      </c>
      <c r="I364" s="32">
        <v>2</v>
      </c>
      <c r="J364" s="38">
        <f t="shared" si="10"/>
        <v>1</v>
      </c>
      <c r="K364" s="39" t="str">
        <f t="shared" si="11"/>
        <v>OK</v>
      </c>
      <c r="L364" s="128"/>
      <c r="M364" s="128"/>
      <c r="N364" s="128"/>
      <c r="O364" s="128"/>
      <c r="P364" s="46"/>
      <c r="Q364" s="128">
        <v>1</v>
      </c>
      <c r="R364" s="128"/>
      <c r="S364" s="128"/>
      <c r="T364" s="128"/>
      <c r="U364" s="128"/>
      <c r="V364" s="128"/>
      <c r="W364" s="128"/>
      <c r="X364" s="128"/>
      <c r="Y364" s="46"/>
      <c r="Z364" s="46"/>
      <c r="AA364" s="46"/>
      <c r="AB364" s="46"/>
      <c r="AC364" s="46"/>
    </row>
    <row r="365" spans="1:29" ht="39.950000000000003" customHeight="1" x14ac:dyDescent="0.45">
      <c r="A365" s="155"/>
      <c r="B365" s="157"/>
      <c r="C365" s="66">
        <v>362</v>
      </c>
      <c r="D365" s="75" t="s">
        <v>439</v>
      </c>
      <c r="E365" s="115" t="s">
        <v>937</v>
      </c>
      <c r="F365" s="49" t="s">
        <v>437</v>
      </c>
      <c r="G365" s="49" t="s">
        <v>40</v>
      </c>
      <c r="H365" s="94">
        <v>2</v>
      </c>
      <c r="I365" s="32">
        <v>10</v>
      </c>
      <c r="J365" s="38">
        <f t="shared" si="10"/>
        <v>10</v>
      </c>
      <c r="K365" s="39" t="str">
        <f t="shared" si="11"/>
        <v>OK</v>
      </c>
      <c r="L365" s="128"/>
      <c r="M365" s="128"/>
      <c r="N365" s="128"/>
      <c r="O365" s="128"/>
      <c r="P365" s="46"/>
      <c r="Q365" s="128"/>
      <c r="R365" s="128"/>
      <c r="S365" s="128"/>
      <c r="T365" s="128"/>
      <c r="U365" s="128"/>
      <c r="V365" s="128"/>
      <c r="W365" s="128"/>
      <c r="X365" s="128"/>
      <c r="Y365" s="46"/>
      <c r="Z365" s="46"/>
      <c r="AA365" s="46"/>
      <c r="AB365" s="46"/>
      <c r="AC365" s="46"/>
    </row>
    <row r="366" spans="1:29" ht="39.950000000000003" customHeight="1" x14ac:dyDescent="0.45">
      <c r="A366" s="155"/>
      <c r="B366" s="157"/>
      <c r="C366" s="66">
        <v>363</v>
      </c>
      <c r="D366" s="75" t="s">
        <v>490</v>
      </c>
      <c r="E366" s="115" t="s">
        <v>938</v>
      </c>
      <c r="F366" s="49" t="s">
        <v>35</v>
      </c>
      <c r="G366" s="49" t="s">
        <v>40</v>
      </c>
      <c r="H366" s="94">
        <v>45</v>
      </c>
      <c r="I366" s="32">
        <v>3</v>
      </c>
      <c r="J366" s="38">
        <f t="shared" si="10"/>
        <v>3</v>
      </c>
      <c r="K366" s="39" t="str">
        <f t="shared" si="11"/>
        <v>OK</v>
      </c>
      <c r="L366" s="128"/>
      <c r="M366" s="128"/>
      <c r="N366" s="128"/>
      <c r="O366" s="128"/>
      <c r="P366" s="46"/>
      <c r="Q366" s="128"/>
      <c r="R366" s="128"/>
      <c r="S366" s="128"/>
      <c r="T366" s="128"/>
      <c r="U366" s="128"/>
      <c r="V366" s="128"/>
      <c r="W366" s="128"/>
      <c r="X366" s="128"/>
      <c r="Y366" s="46"/>
      <c r="Z366" s="46"/>
      <c r="AA366" s="46"/>
      <c r="AB366" s="46"/>
      <c r="AC366" s="46"/>
    </row>
    <row r="367" spans="1:29" ht="39.950000000000003" customHeight="1" x14ac:dyDescent="0.45">
      <c r="A367" s="155"/>
      <c r="B367" s="157"/>
      <c r="C367" s="66">
        <v>364</v>
      </c>
      <c r="D367" s="75" t="s">
        <v>244</v>
      </c>
      <c r="E367" s="115" t="s">
        <v>939</v>
      </c>
      <c r="F367" s="49" t="s">
        <v>35</v>
      </c>
      <c r="G367" s="49" t="s">
        <v>40</v>
      </c>
      <c r="H367" s="94">
        <v>54.67</v>
      </c>
      <c r="I367" s="32">
        <v>5</v>
      </c>
      <c r="J367" s="38">
        <f t="shared" si="10"/>
        <v>5</v>
      </c>
      <c r="K367" s="39" t="str">
        <f t="shared" si="11"/>
        <v>OK</v>
      </c>
      <c r="L367" s="128"/>
      <c r="M367" s="128"/>
      <c r="N367" s="128"/>
      <c r="O367" s="128"/>
      <c r="P367" s="46"/>
      <c r="Q367" s="128"/>
      <c r="R367" s="128"/>
      <c r="S367" s="128"/>
      <c r="T367" s="128"/>
      <c r="U367" s="128"/>
      <c r="V367" s="128"/>
      <c r="W367" s="128"/>
      <c r="X367" s="128"/>
      <c r="Y367" s="46"/>
      <c r="Z367" s="46"/>
      <c r="AA367" s="46"/>
      <c r="AB367" s="46"/>
      <c r="AC367" s="46"/>
    </row>
    <row r="368" spans="1:29" ht="39.950000000000003" customHeight="1" x14ac:dyDescent="0.45">
      <c r="A368" s="155"/>
      <c r="B368" s="157"/>
      <c r="C368" s="66">
        <v>365</v>
      </c>
      <c r="D368" s="75" t="s">
        <v>245</v>
      </c>
      <c r="E368" s="115" t="s">
        <v>939</v>
      </c>
      <c r="F368" s="49" t="s">
        <v>35</v>
      </c>
      <c r="G368" s="49" t="s">
        <v>40</v>
      </c>
      <c r="H368" s="94">
        <v>86</v>
      </c>
      <c r="I368" s="32">
        <v>5</v>
      </c>
      <c r="J368" s="38">
        <f t="shared" si="10"/>
        <v>5</v>
      </c>
      <c r="K368" s="39" t="str">
        <f t="shared" si="11"/>
        <v>OK</v>
      </c>
      <c r="L368" s="128"/>
      <c r="M368" s="128"/>
      <c r="N368" s="128"/>
      <c r="O368" s="128"/>
      <c r="P368" s="46"/>
      <c r="Q368" s="128"/>
      <c r="R368" s="128"/>
      <c r="S368" s="128"/>
      <c r="T368" s="128"/>
      <c r="U368" s="128"/>
      <c r="V368" s="128"/>
      <c r="W368" s="128"/>
      <c r="X368" s="128"/>
      <c r="Y368" s="46"/>
      <c r="Z368" s="46"/>
      <c r="AA368" s="46"/>
      <c r="AB368" s="46"/>
      <c r="AC368" s="46"/>
    </row>
    <row r="369" spans="1:29" ht="39.950000000000003" customHeight="1" x14ac:dyDescent="0.45">
      <c r="A369" s="155"/>
      <c r="B369" s="157"/>
      <c r="C369" s="66">
        <v>366</v>
      </c>
      <c r="D369" s="75" t="s">
        <v>246</v>
      </c>
      <c r="E369" s="115" t="s">
        <v>939</v>
      </c>
      <c r="F369" s="49" t="s">
        <v>35</v>
      </c>
      <c r="G369" s="49" t="s">
        <v>40</v>
      </c>
      <c r="H369" s="94">
        <v>88</v>
      </c>
      <c r="I369" s="32">
        <v>5</v>
      </c>
      <c r="J369" s="38">
        <f t="shared" si="10"/>
        <v>5</v>
      </c>
      <c r="K369" s="39" t="str">
        <f t="shared" si="11"/>
        <v>OK</v>
      </c>
      <c r="L369" s="128"/>
      <c r="M369" s="128"/>
      <c r="N369" s="128"/>
      <c r="O369" s="128"/>
      <c r="P369" s="46"/>
      <c r="Q369" s="128"/>
      <c r="R369" s="128"/>
      <c r="S369" s="128"/>
      <c r="T369" s="128"/>
      <c r="U369" s="128"/>
      <c r="V369" s="128"/>
      <c r="W369" s="128"/>
      <c r="X369" s="128"/>
      <c r="Y369" s="46"/>
      <c r="Z369" s="46"/>
      <c r="AA369" s="46"/>
      <c r="AB369" s="46"/>
      <c r="AC369" s="46"/>
    </row>
    <row r="370" spans="1:29" ht="39.950000000000003" customHeight="1" x14ac:dyDescent="0.45">
      <c r="A370" s="155"/>
      <c r="B370" s="157"/>
      <c r="C370" s="66">
        <v>367</v>
      </c>
      <c r="D370" s="75" t="s">
        <v>247</v>
      </c>
      <c r="E370" s="115" t="s">
        <v>939</v>
      </c>
      <c r="F370" s="49" t="s">
        <v>35</v>
      </c>
      <c r="G370" s="49" t="s">
        <v>40</v>
      </c>
      <c r="H370" s="94">
        <v>88</v>
      </c>
      <c r="I370" s="32">
        <v>5</v>
      </c>
      <c r="J370" s="38">
        <f t="shared" si="10"/>
        <v>5</v>
      </c>
      <c r="K370" s="39" t="str">
        <f t="shared" si="11"/>
        <v>OK</v>
      </c>
      <c r="L370" s="128"/>
      <c r="M370" s="128"/>
      <c r="N370" s="128"/>
      <c r="O370" s="128"/>
      <c r="P370" s="46"/>
      <c r="Q370" s="128"/>
      <c r="R370" s="128"/>
      <c r="S370" s="128"/>
      <c r="T370" s="128"/>
      <c r="U370" s="128"/>
      <c r="V370" s="128"/>
      <c r="W370" s="128"/>
      <c r="X370" s="128"/>
      <c r="Y370" s="46"/>
      <c r="Z370" s="46"/>
      <c r="AA370" s="46"/>
      <c r="AB370" s="46"/>
      <c r="AC370" s="46"/>
    </row>
    <row r="371" spans="1:29" ht="39.950000000000003" customHeight="1" x14ac:dyDescent="0.45">
      <c r="A371" s="155"/>
      <c r="B371" s="157"/>
      <c r="C371" s="66">
        <v>368</v>
      </c>
      <c r="D371" s="75" t="s">
        <v>248</v>
      </c>
      <c r="E371" s="115" t="s">
        <v>940</v>
      </c>
      <c r="F371" s="49" t="s">
        <v>35</v>
      </c>
      <c r="G371" s="49" t="s">
        <v>40</v>
      </c>
      <c r="H371" s="94">
        <v>6.87</v>
      </c>
      <c r="I371" s="32">
        <v>3</v>
      </c>
      <c r="J371" s="38">
        <f t="shared" si="10"/>
        <v>3</v>
      </c>
      <c r="K371" s="39" t="str">
        <f t="shared" si="11"/>
        <v>OK</v>
      </c>
      <c r="L371" s="128"/>
      <c r="M371" s="128"/>
      <c r="N371" s="128"/>
      <c r="O371" s="128"/>
      <c r="P371" s="46"/>
      <c r="Q371" s="128"/>
      <c r="R371" s="128"/>
      <c r="S371" s="128"/>
      <c r="T371" s="128"/>
      <c r="U371" s="128"/>
      <c r="V371" s="128"/>
      <c r="W371" s="128"/>
      <c r="X371" s="128"/>
      <c r="Y371" s="46"/>
      <c r="Z371" s="46"/>
      <c r="AA371" s="46"/>
      <c r="AB371" s="46"/>
      <c r="AC371" s="46"/>
    </row>
    <row r="372" spans="1:29" ht="39.950000000000003" customHeight="1" x14ac:dyDescent="0.45">
      <c r="A372" s="155"/>
      <c r="B372" s="157"/>
      <c r="C372" s="66">
        <v>369</v>
      </c>
      <c r="D372" s="75" t="s">
        <v>249</v>
      </c>
      <c r="E372" s="115" t="s">
        <v>941</v>
      </c>
      <c r="F372" s="49" t="s">
        <v>35</v>
      </c>
      <c r="G372" s="49" t="s">
        <v>40</v>
      </c>
      <c r="H372" s="94">
        <v>2.75</v>
      </c>
      <c r="I372" s="32">
        <v>3</v>
      </c>
      <c r="J372" s="38">
        <f t="shared" si="10"/>
        <v>3</v>
      </c>
      <c r="K372" s="39" t="str">
        <f t="shared" si="11"/>
        <v>OK</v>
      </c>
      <c r="L372" s="128"/>
      <c r="M372" s="128"/>
      <c r="N372" s="128"/>
      <c r="O372" s="128"/>
      <c r="P372" s="46"/>
      <c r="Q372" s="128"/>
      <c r="R372" s="128"/>
      <c r="S372" s="128"/>
      <c r="T372" s="128"/>
      <c r="U372" s="128"/>
      <c r="V372" s="128"/>
      <c r="W372" s="128"/>
      <c r="X372" s="128"/>
      <c r="Y372" s="46"/>
      <c r="Z372" s="46"/>
      <c r="AA372" s="46"/>
      <c r="AB372" s="46"/>
      <c r="AC372" s="46"/>
    </row>
    <row r="373" spans="1:29" ht="39.950000000000003" customHeight="1" x14ac:dyDescent="0.45">
      <c r="A373" s="155"/>
      <c r="B373" s="157"/>
      <c r="C373" s="66">
        <v>370</v>
      </c>
      <c r="D373" s="75" t="s">
        <v>250</v>
      </c>
      <c r="E373" s="115" t="s">
        <v>941</v>
      </c>
      <c r="F373" s="49" t="s">
        <v>35</v>
      </c>
      <c r="G373" s="49" t="s">
        <v>40</v>
      </c>
      <c r="H373" s="94">
        <v>2.56</v>
      </c>
      <c r="I373" s="32">
        <v>3</v>
      </c>
      <c r="J373" s="38">
        <f t="shared" si="10"/>
        <v>3</v>
      </c>
      <c r="K373" s="39" t="str">
        <f t="shared" si="11"/>
        <v>OK</v>
      </c>
      <c r="L373" s="128"/>
      <c r="M373" s="128"/>
      <c r="N373" s="128"/>
      <c r="O373" s="128"/>
      <c r="P373" s="46"/>
      <c r="Q373" s="128"/>
      <c r="R373" s="128"/>
      <c r="S373" s="128"/>
      <c r="T373" s="128"/>
      <c r="U373" s="128"/>
      <c r="V373" s="128"/>
      <c r="W373" s="128"/>
      <c r="X373" s="128"/>
      <c r="Y373" s="46"/>
      <c r="Z373" s="46"/>
      <c r="AA373" s="46"/>
      <c r="AB373" s="46"/>
      <c r="AC373" s="46"/>
    </row>
    <row r="374" spans="1:29" ht="39.950000000000003" customHeight="1" x14ac:dyDescent="0.45">
      <c r="A374" s="155"/>
      <c r="B374" s="157"/>
      <c r="C374" s="63">
        <v>371</v>
      </c>
      <c r="D374" s="75" t="s">
        <v>251</v>
      </c>
      <c r="E374" s="115" t="s">
        <v>942</v>
      </c>
      <c r="F374" s="49" t="s">
        <v>99</v>
      </c>
      <c r="G374" s="49" t="s">
        <v>40</v>
      </c>
      <c r="H374" s="94">
        <v>24</v>
      </c>
      <c r="I374" s="32">
        <v>3</v>
      </c>
      <c r="J374" s="38">
        <f t="shared" si="10"/>
        <v>3</v>
      </c>
      <c r="K374" s="39" t="str">
        <f t="shared" si="11"/>
        <v>OK</v>
      </c>
      <c r="L374" s="128"/>
      <c r="M374" s="128"/>
      <c r="N374" s="128"/>
      <c r="O374" s="128"/>
      <c r="P374" s="46"/>
      <c r="Q374" s="128"/>
      <c r="R374" s="128"/>
      <c r="S374" s="128"/>
      <c r="T374" s="128"/>
      <c r="U374" s="128"/>
      <c r="V374" s="128"/>
      <c r="W374" s="128"/>
      <c r="X374" s="128"/>
      <c r="Y374" s="46"/>
      <c r="Z374" s="46"/>
      <c r="AA374" s="46"/>
      <c r="AB374" s="46"/>
      <c r="AC374" s="46"/>
    </row>
    <row r="375" spans="1:29" ht="39.950000000000003" customHeight="1" x14ac:dyDescent="0.45">
      <c r="A375" s="155"/>
      <c r="B375" s="157"/>
      <c r="C375" s="63">
        <v>372</v>
      </c>
      <c r="D375" s="75" t="s">
        <v>252</v>
      </c>
      <c r="E375" s="115" t="s">
        <v>943</v>
      </c>
      <c r="F375" s="49" t="s">
        <v>99</v>
      </c>
      <c r="G375" s="49" t="s">
        <v>40</v>
      </c>
      <c r="H375" s="94">
        <v>6.19</v>
      </c>
      <c r="I375" s="32">
        <v>3</v>
      </c>
      <c r="J375" s="38">
        <f t="shared" si="10"/>
        <v>3</v>
      </c>
      <c r="K375" s="39" t="str">
        <f t="shared" si="11"/>
        <v>OK</v>
      </c>
      <c r="L375" s="128"/>
      <c r="M375" s="128"/>
      <c r="N375" s="128"/>
      <c r="O375" s="128"/>
      <c r="P375" s="46"/>
      <c r="Q375" s="128"/>
      <c r="R375" s="128"/>
      <c r="S375" s="128"/>
      <c r="T375" s="128"/>
      <c r="U375" s="128"/>
      <c r="V375" s="128"/>
      <c r="W375" s="128"/>
      <c r="X375" s="128"/>
      <c r="Y375" s="46"/>
      <c r="Z375" s="46"/>
      <c r="AA375" s="46"/>
      <c r="AB375" s="46"/>
      <c r="AC375" s="46"/>
    </row>
    <row r="376" spans="1:29" ht="39.950000000000003" customHeight="1" x14ac:dyDescent="0.45">
      <c r="A376" s="155"/>
      <c r="B376" s="157"/>
      <c r="C376" s="63">
        <v>373</v>
      </c>
      <c r="D376" s="75" t="s">
        <v>253</v>
      </c>
      <c r="E376" s="115" t="s">
        <v>944</v>
      </c>
      <c r="F376" s="49" t="s">
        <v>99</v>
      </c>
      <c r="G376" s="49" t="s">
        <v>40</v>
      </c>
      <c r="H376" s="94">
        <v>83.99</v>
      </c>
      <c r="I376" s="32"/>
      <c r="J376" s="38">
        <f t="shared" si="10"/>
        <v>0</v>
      </c>
      <c r="K376" s="39" t="str">
        <f t="shared" si="11"/>
        <v>OK</v>
      </c>
      <c r="L376" s="128"/>
      <c r="M376" s="128"/>
      <c r="N376" s="128"/>
      <c r="O376" s="128"/>
      <c r="P376" s="46"/>
      <c r="Q376" s="128"/>
      <c r="R376" s="128"/>
      <c r="S376" s="128"/>
      <c r="T376" s="128"/>
      <c r="U376" s="128"/>
      <c r="V376" s="128"/>
      <c r="W376" s="128"/>
      <c r="X376" s="128"/>
      <c r="Y376" s="46"/>
      <c r="Z376" s="46"/>
      <c r="AA376" s="46"/>
      <c r="AB376" s="46"/>
      <c r="AC376" s="46"/>
    </row>
    <row r="377" spans="1:29" ht="39.950000000000003" customHeight="1" x14ac:dyDescent="0.45">
      <c r="A377" s="155"/>
      <c r="B377" s="157"/>
      <c r="C377" s="63">
        <v>374</v>
      </c>
      <c r="D377" s="75" t="s">
        <v>254</v>
      </c>
      <c r="E377" s="115" t="s">
        <v>945</v>
      </c>
      <c r="F377" s="49" t="s">
        <v>99</v>
      </c>
      <c r="G377" s="49" t="s">
        <v>40</v>
      </c>
      <c r="H377" s="94">
        <v>72</v>
      </c>
      <c r="I377" s="32"/>
      <c r="J377" s="38">
        <f t="shared" si="10"/>
        <v>0</v>
      </c>
      <c r="K377" s="39" t="str">
        <f t="shared" si="11"/>
        <v>OK</v>
      </c>
      <c r="L377" s="128"/>
      <c r="M377" s="128"/>
      <c r="N377" s="128"/>
      <c r="O377" s="128"/>
      <c r="P377" s="46"/>
      <c r="Q377" s="128"/>
      <c r="R377" s="128"/>
      <c r="S377" s="128"/>
      <c r="T377" s="128"/>
      <c r="U377" s="128"/>
      <c r="V377" s="128"/>
      <c r="W377" s="128"/>
      <c r="X377" s="128"/>
      <c r="Y377" s="46"/>
      <c r="Z377" s="46"/>
      <c r="AA377" s="46"/>
      <c r="AB377" s="46"/>
      <c r="AC377" s="46"/>
    </row>
    <row r="378" spans="1:29" ht="39.950000000000003" customHeight="1" x14ac:dyDescent="0.45">
      <c r="A378" s="155"/>
      <c r="B378" s="157"/>
      <c r="C378" s="66">
        <v>375</v>
      </c>
      <c r="D378" s="75" t="s">
        <v>255</v>
      </c>
      <c r="E378" s="115" t="s">
        <v>946</v>
      </c>
      <c r="F378" s="49" t="s">
        <v>35</v>
      </c>
      <c r="G378" s="49" t="s">
        <v>40</v>
      </c>
      <c r="H378" s="94">
        <v>62</v>
      </c>
      <c r="I378" s="32">
        <v>20</v>
      </c>
      <c r="J378" s="38">
        <f t="shared" si="10"/>
        <v>0</v>
      </c>
      <c r="K378" s="39" t="str">
        <f t="shared" si="11"/>
        <v>OK</v>
      </c>
      <c r="L378" s="128"/>
      <c r="M378" s="128"/>
      <c r="N378" s="128"/>
      <c r="O378" s="128"/>
      <c r="P378" s="46"/>
      <c r="Q378" s="128">
        <v>20</v>
      </c>
      <c r="R378" s="128"/>
      <c r="S378" s="128"/>
      <c r="T378" s="128"/>
      <c r="U378" s="128"/>
      <c r="V378" s="128"/>
      <c r="W378" s="128"/>
      <c r="X378" s="128"/>
      <c r="Y378" s="46"/>
      <c r="Z378" s="46"/>
      <c r="AA378" s="46"/>
      <c r="AB378" s="46"/>
      <c r="AC378" s="46"/>
    </row>
    <row r="379" spans="1:29" ht="39.950000000000003" customHeight="1" x14ac:dyDescent="0.45">
      <c r="A379" s="155"/>
      <c r="B379" s="157"/>
      <c r="C379" s="66">
        <v>376</v>
      </c>
      <c r="D379" s="77" t="s">
        <v>256</v>
      </c>
      <c r="E379" s="115" t="s">
        <v>947</v>
      </c>
      <c r="F379" s="49" t="s">
        <v>35</v>
      </c>
      <c r="G379" s="49" t="s">
        <v>40</v>
      </c>
      <c r="H379" s="94">
        <v>14.7</v>
      </c>
      <c r="I379" s="32"/>
      <c r="J379" s="38">
        <f t="shared" si="10"/>
        <v>0</v>
      </c>
      <c r="K379" s="39" t="str">
        <f t="shared" si="11"/>
        <v>OK</v>
      </c>
      <c r="L379" s="128"/>
      <c r="M379" s="128"/>
      <c r="N379" s="128"/>
      <c r="O379" s="128"/>
      <c r="P379" s="46"/>
      <c r="Q379" s="128"/>
      <c r="R379" s="128"/>
      <c r="S379" s="128"/>
      <c r="T379" s="128"/>
      <c r="U379" s="128"/>
      <c r="V379" s="128"/>
      <c r="W379" s="128"/>
      <c r="X379" s="128"/>
      <c r="Y379" s="46"/>
      <c r="Z379" s="46"/>
      <c r="AA379" s="46"/>
      <c r="AB379" s="46"/>
      <c r="AC379" s="46"/>
    </row>
    <row r="380" spans="1:29" ht="39.950000000000003" customHeight="1" x14ac:dyDescent="0.45">
      <c r="A380" s="155"/>
      <c r="B380" s="157"/>
      <c r="C380" s="66">
        <v>377</v>
      </c>
      <c r="D380" s="77" t="s">
        <v>257</v>
      </c>
      <c r="E380" s="115" t="s">
        <v>947</v>
      </c>
      <c r="F380" s="49" t="s">
        <v>35</v>
      </c>
      <c r="G380" s="49" t="s">
        <v>40</v>
      </c>
      <c r="H380" s="94">
        <v>15.84</v>
      </c>
      <c r="I380" s="32">
        <v>5</v>
      </c>
      <c r="J380" s="38">
        <f t="shared" si="10"/>
        <v>5</v>
      </c>
      <c r="K380" s="39" t="str">
        <f t="shared" si="11"/>
        <v>OK</v>
      </c>
      <c r="L380" s="128"/>
      <c r="M380" s="128"/>
      <c r="N380" s="128"/>
      <c r="O380" s="128"/>
      <c r="P380" s="46"/>
      <c r="Q380" s="128"/>
      <c r="R380" s="128"/>
      <c r="S380" s="128"/>
      <c r="T380" s="128"/>
      <c r="U380" s="128"/>
      <c r="V380" s="128"/>
      <c r="W380" s="128"/>
      <c r="X380" s="128"/>
      <c r="Y380" s="46"/>
      <c r="Z380" s="46"/>
      <c r="AA380" s="46"/>
      <c r="AB380" s="46"/>
      <c r="AC380" s="46"/>
    </row>
    <row r="381" spans="1:29" ht="39.950000000000003" customHeight="1" x14ac:dyDescent="0.45">
      <c r="A381" s="155"/>
      <c r="B381" s="157"/>
      <c r="C381" s="66">
        <v>378</v>
      </c>
      <c r="D381" s="75" t="s">
        <v>258</v>
      </c>
      <c r="E381" s="115" t="s">
        <v>947</v>
      </c>
      <c r="F381" s="49" t="s">
        <v>35</v>
      </c>
      <c r="G381" s="49" t="s">
        <v>40</v>
      </c>
      <c r="H381" s="94">
        <v>27.4</v>
      </c>
      <c r="I381" s="32">
        <v>5</v>
      </c>
      <c r="J381" s="38">
        <f t="shared" si="10"/>
        <v>5</v>
      </c>
      <c r="K381" s="39" t="str">
        <f t="shared" si="11"/>
        <v>OK</v>
      </c>
      <c r="L381" s="128"/>
      <c r="M381" s="128"/>
      <c r="N381" s="128"/>
      <c r="O381" s="128"/>
      <c r="P381" s="46"/>
      <c r="Q381" s="128"/>
      <c r="R381" s="128"/>
      <c r="S381" s="128"/>
      <c r="T381" s="128"/>
      <c r="U381" s="128"/>
      <c r="V381" s="128"/>
      <c r="W381" s="128"/>
      <c r="X381" s="128"/>
      <c r="Y381" s="46"/>
      <c r="Z381" s="46"/>
      <c r="AA381" s="46"/>
      <c r="AB381" s="46"/>
      <c r="AC381" s="46"/>
    </row>
    <row r="382" spans="1:29" ht="39.950000000000003" customHeight="1" x14ac:dyDescent="0.45">
      <c r="A382" s="155"/>
      <c r="B382" s="157"/>
      <c r="C382" s="66">
        <v>379</v>
      </c>
      <c r="D382" s="75" t="s">
        <v>491</v>
      </c>
      <c r="E382" s="115" t="s">
        <v>947</v>
      </c>
      <c r="F382" s="49" t="s">
        <v>35</v>
      </c>
      <c r="G382" s="49" t="s">
        <v>40</v>
      </c>
      <c r="H382" s="94">
        <v>29.79</v>
      </c>
      <c r="I382" s="32">
        <v>5</v>
      </c>
      <c r="J382" s="38">
        <f t="shared" si="10"/>
        <v>5</v>
      </c>
      <c r="K382" s="39" t="str">
        <f t="shared" si="11"/>
        <v>OK</v>
      </c>
      <c r="L382" s="128"/>
      <c r="M382" s="128"/>
      <c r="N382" s="128"/>
      <c r="O382" s="128"/>
      <c r="P382" s="46"/>
      <c r="Q382" s="128"/>
      <c r="R382" s="128"/>
      <c r="S382" s="128"/>
      <c r="T382" s="128"/>
      <c r="U382" s="128"/>
      <c r="V382" s="128"/>
      <c r="W382" s="128"/>
      <c r="X382" s="128"/>
      <c r="Y382" s="46"/>
      <c r="Z382" s="46"/>
      <c r="AA382" s="46"/>
      <c r="AB382" s="46"/>
      <c r="AC382" s="46"/>
    </row>
    <row r="383" spans="1:29" ht="39.950000000000003" customHeight="1" x14ac:dyDescent="0.45">
      <c r="A383" s="155"/>
      <c r="B383" s="157"/>
      <c r="C383" s="66">
        <v>380</v>
      </c>
      <c r="D383" s="77" t="s">
        <v>259</v>
      </c>
      <c r="E383" s="115" t="s">
        <v>948</v>
      </c>
      <c r="F383" s="49" t="s">
        <v>35</v>
      </c>
      <c r="G383" s="49" t="s">
        <v>40</v>
      </c>
      <c r="H383" s="94">
        <v>31.73</v>
      </c>
      <c r="I383" s="32">
        <v>5</v>
      </c>
      <c r="J383" s="38">
        <f t="shared" si="10"/>
        <v>5</v>
      </c>
      <c r="K383" s="39" t="str">
        <f t="shared" si="11"/>
        <v>OK</v>
      </c>
      <c r="L383" s="128"/>
      <c r="M383" s="128"/>
      <c r="N383" s="128"/>
      <c r="O383" s="128"/>
      <c r="P383" s="46"/>
      <c r="Q383" s="128"/>
      <c r="R383" s="128"/>
      <c r="S383" s="128"/>
      <c r="T383" s="128"/>
      <c r="U383" s="128"/>
      <c r="V383" s="128"/>
      <c r="W383" s="128"/>
      <c r="X383" s="128"/>
      <c r="Y383" s="46"/>
      <c r="Z383" s="46"/>
      <c r="AA383" s="46"/>
      <c r="AB383" s="46"/>
      <c r="AC383" s="46"/>
    </row>
    <row r="384" spans="1:29" ht="39.950000000000003" customHeight="1" x14ac:dyDescent="0.45">
      <c r="A384" s="155"/>
      <c r="B384" s="157"/>
      <c r="C384" s="66">
        <v>381</v>
      </c>
      <c r="D384" s="77" t="s">
        <v>949</v>
      </c>
      <c r="E384" s="115" t="s">
        <v>948</v>
      </c>
      <c r="F384" s="49" t="s">
        <v>35</v>
      </c>
      <c r="G384" s="49" t="s">
        <v>40</v>
      </c>
      <c r="H384" s="94">
        <v>32.840000000000003</v>
      </c>
      <c r="I384" s="32">
        <v>5</v>
      </c>
      <c r="J384" s="38">
        <f t="shared" si="10"/>
        <v>5</v>
      </c>
      <c r="K384" s="39" t="str">
        <f t="shared" si="11"/>
        <v>OK</v>
      </c>
      <c r="L384" s="128"/>
      <c r="M384" s="128"/>
      <c r="N384" s="128"/>
      <c r="O384" s="128"/>
      <c r="P384" s="46"/>
      <c r="Q384" s="128"/>
      <c r="R384" s="128"/>
      <c r="S384" s="128"/>
      <c r="T384" s="128"/>
      <c r="U384" s="128"/>
      <c r="V384" s="128"/>
      <c r="W384" s="128"/>
      <c r="X384" s="128"/>
      <c r="Y384" s="46"/>
      <c r="Z384" s="46"/>
      <c r="AA384" s="46"/>
      <c r="AB384" s="46"/>
      <c r="AC384" s="46"/>
    </row>
    <row r="385" spans="1:29" ht="39.950000000000003" customHeight="1" x14ac:dyDescent="0.45">
      <c r="A385" s="155"/>
      <c r="B385" s="157"/>
      <c r="C385" s="66">
        <v>382</v>
      </c>
      <c r="D385" s="77" t="s">
        <v>260</v>
      </c>
      <c r="E385" s="115" t="s">
        <v>947</v>
      </c>
      <c r="F385" s="49" t="s">
        <v>35</v>
      </c>
      <c r="G385" s="49" t="s">
        <v>40</v>
      </c>
      <c r="H385" s="94">
        <v>75</v>
      </c>
      <c r="I385" s="32"/>
      <c r="J385" s="38">
        <f t="shared" si="10"/>
        <v>0</v>
      </c>
      <c r="K385" s="39" t="str">
        <f t="shared" si="11"/>
        <v>OK</v>
      </c>
      <c r="L385" s="128"/>
      <c r="M385" s="128"/>
      <c r="N385" s="128"/>
      <c r="O385" s="128"/>
      <c r="P385" s="46"/>
      <c r="Q385" s="128"/>
      <c r="R385" s="128"/>
      <c r="S385" s="128"/>
      <c r="T385" s="128"/>
      <c r="U385" s="128"/>
      <c r="V385" s="128"/>
      <c r="W385" s="128"/>
      <c r="X385" s="128"/>
      <c r="Y385" s="46"/>
      <c r="Z385" s="46"/>
      <c r="AA385" s="46"/>
      <c r="AB385" s="46"/>
      <c r="AC385" s="46"/>
    </row>
    <row r="386" spans="1:29" ht="39.950000000000003" customHeight="1" x14ac:dyDescent="0.45">
      <c r="A386" s="155"/>
      <c r="B386" s="157"/>
      <c r="C386" s="66">
        <v>383</v>
      </c>
      <c r="D386" s="75" t="s">
        <v>438</v>
      </c>
      <c r="E386" s="115" t="s">
        <v>948</v>
      </c>
      <c r="F386" s="49" t="s">
        <v>228</v>
      </c>
      <c r="G386" s="49" t="s">
        <v>40</v>
      </c>
      <c r="H386" s="94">
        <v>53.14</v>
      </c>
      <c r="I386" s="32">
        <v>6</v>
      </c>
      <c r="J386" s="38">
        <f t="shared" si="10"/>
        <v>0</v>
      </c>
      <c r="K386" s="39" t="str">
        <f t="shared" si="11"/>
        <v>OK</v>
      </c>
      <c r="L386" s="128"/>
      <c r="M386" s="128"/>
      <c r="N386" s="128"/>
      <c r="O386" s="128"/>
      <c r="P386" s="46"/>
      <c r="Q386" s="128"/>
      <c r="R386" s="128">
        <v>6</v>
      </c>
      <c r="S386" s="128"/>
      <c r="T386" s="128"/>
      <c r="U386" s="128"/>
      <c r="V386" s="128"/>
      <c r="W386" s="128"/>
      <c r="X386" s="128"/>
      <c r="Y386" s="46"/>
      <c r="Z386" s="46"/>
      <c r="AA386" s="46"/>
      <c r="AB386" s="46"/>
      <c r="AC386" s="46"/>
    </row>
    <row r="387" spans="1:29" ht="39.950000000000003" customHeight="1" x14ac:dyDescent="0.45">
      <c r="A387" s="155"/>
      <c r="B387" s="157"/>
      <c r="C387" s="66">
        <v>384</v>
      </c>
      <c r="D387" s="75" t="s">
        <v>261</v>
      </c>
      <c r="E387" s="115" t="s">
        <v>950</v>
      </c>
      <c r="F387" s="49" t="s">
        <v>35</v>
      </c>
      <c r="G387" s="49" t="s">
        <v>40</v>
      </c>
      <c r="H387" s="94">
        <v>209.26</v>
      </c>
      <c r="I387" s="32">
        <v>2</v>
      </c>
      <c r="J387" s="38">
        <f t="shared" si="10"/>
        <v>2</v>
      </c>
      <c r="K387" s="39" t="str">
        <f t="shared" si="11"/>
        <v>OK</v>
      </c>
      <c r="L387" s="128"/>
      <c r="M387" s="128"/>
      <c r="N387" s="128"/>
      <c r="O387" s="128"/>
      <c r="P387" s="46"/>
      <c r="Q387" s="128"/>
      <c r="R387" s="128"/>
      <c r="S387" s="128"/>
      <c r="T387" s="128"/>
      <c r="U387" s="128"/>
      <c r="V387" s="128"/>
      <c r="W387" s="128"/>
      <c r="X387" s="128"/>
      <c r="Y387" s="46"/>
      <c r="Z387" s="46"/>
      <c r="AA387" s="46"/>
      <c r="AB387" s="46"/>
      <c r="AC387" s="46"/>
    </row>
    <row r="388" spans="1:29" ht="39.950000000000003" customHeight="1" x14ac:dyDescent="0.45">
      <c r="A388" s="155"/>
      <c r="B388" s="157"/>
      <c r="C388" s="66">
        <v>385</v>
      </c>
      <c r="D388" s="77" t="s">
        <v>262</v>
      </c>
      <c r="E388" s="115" t="s">
        <v>950</v>
      </c>
      <c r="F388" s="49" t="s">
        <v>35</v>
      </c>
      <c r="G388" s="49" t="s">
        <v>40</v>
      </c>
      <c r="H388" s="94">
        <v>9.5500000000000007</v>
      </c>
      <c r="I388" s="32"/>
      <c r="J388" s="38">
        <f t="shared" si="10"/>
        <v>0</v>
      </c>
      <c r="K388" s="39" t="str">
        <f t="shared" si="11"/>
        <v>OK</v>
      </c>
      <c r="L388" s="128"/>
      <c r="M388" s="128"/>
      <c r="N388" s="128"/>
      <c r="O388" s="128"/>
      <c r="P388" s="46"/>
      <c r="Q388" s="128"/>
      <c r="R388" s="128"/>
      <c r="S388" s="128"/>
      <c r="T388" s="128"/>
      <c r="U388" s="128"/>
      <c r="V388" s="128"/>
      <c r="W388" s="128"/>
      <c r="X388" s="128"/>
      <c r="Y388" s="46"/>
      <c r="Z388" s="46"/>
      <c r="AA388" s="46"/>
      <c r="AB388" s="46"/>
      <c r="AC388" s="46"/>
    </row>
    <row r="389" spans="1:29" ht="39.950000000000003" customHeight="1" x14ac:dyDescent="0.45">
      <c r="A389" s="155"/>
      <c r="B389" s="157"/>
      <c r="C389" s="66">
        <v>386</v>
      </c>
      <c r="D389" s="77" t="s">
        <v>263</v>
      </c>
      <c r="E389" s="115" t="s">
        <v>950</v>
      </c>
      <c r="F389" s="49" t="s">
        <v>35</v>
      </c>
      <c r="G389" s="49" t="s">
        <v>40</v>
      </c>
      <c r="H389" s="94">
        <v>18.29</v>
      </c>
      <c r="I389" s="32"/>
      <c r="J389" s="38">
        <f t="shared" ref="J389:J452" si="12">I389-(SUM(L389:AC389))</f>
        <v>0</v>
      </c>
      <c r="K389" s="39" t="str">
        <f t="shared" ref="K389:K452" si="13">IF(J389&lt;0,"ATENÇÃO","OK")</f>
        <v>OK</v>
      </c>
      <c r="L389" s="128"/>
      <c r="M389" s="128"/>
      <c r="N389" s="128"/>
      <c r="O389" s="128"/>
      <c r="P389" s="46"/>
      <c r="Q389" s="128"/>
      <c r="R389" s="128"/>
      <c r="S389" s="128"/>
      <c r="T389" s="128"/>
      <c r="U389" s="128"/>
      <c r="V389" s="128"/>
      <c r="W389" s="128"/>
      <c r="X389" s="128"/>
      <c r="Y389" s="46"/>
      <c r="Z389" s="46"/>
      <c r="AA389" s="46"/>
      <c r="AB389" s="46"/>
      <c r="AC389" s="46"/>
    </row>
    <row r="390" spans="1:29" ht="39.950000000000003" customHeight="1" x14ac:dyDescent="0.45">
      <c r="A390" s="155"/>
      <c r="B390" s="157"/>
      <c r="C390" s="66">
        <v>387</v>
      </c>
      <c r="D390" s="77" t="s">
        <v>264</v>
      </c>
      <c r="E390" s="115" t="s">
        <v>950</v>
      </c>
      <c r="F390" s="49" t="s">
        <v>35</v>
      </c>
      <c r="G390" s="49" t="s">
        <v>40</v>
      </c>
      <c r="H390" s="94">
        <v>6.71</v>
      </c>
      <c r="I390" s="32"/>
      <c r="J390" s="38">
        <f t="shared" si="12"/>
        <v>0</v>
      </c>
      <c r="K390" s="39" t="str">
        <f t="shared" si="13"/>
        <v>OK</v>
      </c>
      <c r="L390" s="128"/>
      <c r="M390" s="128"/>
      <c r="N390" s="128"/>
      <c r="O390" s="128"/>
      <c r="P390" s="46"/>
      <c r="Q390" s="128"/>
      <c r="R390" s="128"/>
      <c r="S390" s="128"/>
      <c r="T390" s="128"/>
      <c r="U390" s="128"/>
      <c r="V390" s="128"/>
      <c r="W390" s="128"/>
      <c r="X390" s="128"/>
      <c r="Y390" s="46"/>
      <c r="Z390" s="46"/>
      <c r="AA390" s="46"/>
      <c r="AB390" s="46"/>
      <c r="AC390" s="46"/>
    </row>
    <row r="391" spans="1:29" ht="39.950000000000003" customHeight="1" x14ac:dyDescent="0.45">
      <c r="A391" s="155"/>
      <c r="B391" s="157"/>
      <c r="C391" s="66">
        <v>388</v>
      </c>
      <c r="D391" s="75" t="s">
        <v>265</v>
      </c>
      <c r="E391" s="115" t="s">
        <v>950</v>
      </c>
      <c r="F391" s="49" t="s">
        <v>35</v>
      </c>
      <c r="G391" s="49" t="s">
        <v>40</v>
      </c>
      <c r="H391" s="94">
        <v>17.32</v>
      </c>
      <c r="I391" s="32"/>
      <c r="J391" s="38">
        <f t="shared" si="12"/>
        <v>0</v>
      </c>
      <c r="K391" s="39" t="str">
        <f t="shared" si="13"/>
        <v>OK</v>
      </c>
      <c r="L391" s="128"/>
      <c r="M391" s="128"/>
      <c r="N391" s="128"/>
      <c r="O391" s="128"/>
      <c r="P391" s="46"/>
      <c r="Q391" s="128"/>
      <c r="R391" s="128"/>
      <c r="S391" s="128"/>
      <c r="T391" s="128"/>
      <c r="U391" s="128"/>
      <c r="V391" s="128"/>
      <c r="W391" s="128"/>
      <c r="X391" s="128"/>
      <c r="Y391" s="46"/>
      <c r="Z391" s="46"/>
      <c r="AA391" s="46"/>
      <c r="AB391" s="46"/>
      <c r="AC391" s="46"/>
    </row>
    <row r="392" spans="1:29" ht="39.950000000000003" customHeight="1" x14ac:dyDescent="0.45">
      <c r="A392" s="155"/>
      <c r="B392" s="157"/>
      <c r="C392" s="66">
        <v>389</v>
      </c>
      <c r="D392" s="75" t="s">
        <v>266</v>
      </c>
      <c r="E392" s="115" t="s">
        <v>950</v>
      </c>
      <c r="F392" s="49" t="s">
        <v>35</v>
      </c>
      <c r="G392" s="49" t="s">
        <v>40</v>
      </c>
      <c r="H392" s="94">
        <v>6.77</v>
      </c>
      <c r="I392" s="32"/>
      <c r="J392" s="38">
        <f t="shared" si="12"/>
        <v>0</v>
      </c>
      <c r="K392" s="39" t="str">
        <f t="shared" si="13"/>
        <v>OK</v>
      </c>
      <c r="L392" s="128"/>
      <c r="M392" s="128"/>
      <c r="N392" s="128"/>
      <c r="O392" s="128"/>
      <c r="P392" s="46"/>
      <c r="Q392" s="128"/>
      <c r="R392" s="128"/>
      <c r="S392" s="128"/>
      <c r="T392" s="128"/>
      <c r="U392" s="128"/>
      <c r="V392" s="128"/>
      <c r="W392" s="128"/>
      <c r="X392" s="128"/>
      <c r="Y392" s="46"/>
      <c r="Z392" s="46"/>
      <c r="AA392" s="46"/>
      <c r="AB392" s="46"/>
      <c r="AC392" s="46"/>
    </row>
    <row r="393" spans="1:29" ht="39.950000000000003" customHeight="1" x14ac:dyDescent="0.45">
      <c r="A393" s="155"/>
      <c r="B393" s="157"/>
      <c r="C393" s="66">
        <v>390</v>
      </c>
      <c r="D393" s="75" t="s">
        <v>267</v>
      </c>
      <c r="E393" s="115" t="s">
        <v>950</v>
      </c>
      <c r="F393" s="49" t="s">
        <v>35</v>
      </c>
      <c r="G393" s="49" t="s">
        <v>40</v>
      </c>
      <c r="H393" s="94">
        <v>13.23</v>
      </c>
      <c r="I393" s="32"/>
      <c r="J393" s="38">
        <f t="shared" si="12"/>
        <v>0</v>
      </c>
      <c r="K393" s="39" t="str">
        <f t="shared" si="13"/>
        <v>OK</v>
      </c>
      <c r="L393" s="128"/>
      <c r="M393" s="128"/>
      <c r="N393" s="128"/>
      <c r="O393" s="128"/>
      <c r="P393" s="46"/>
      <c r="Q393" s="128"/>
      <c r="R393" s="128"/>
      <c r="S393" s="128"/>
      <c r="T393" s="128"/>
      <c r="U393" s="128"/>
      <c r="V393" s="128"/>
      <c r="W393" s="128"/>
      <c r="X393" s="128"/>
      <c r="Y393" s="46"/>
      <c r="Z393" s="46"/>
      <c r="AA393" s="46"/>
      <c r="AB393" s="46"/>
      <c r="AC393" s="46"/>
    </row>
    <row r="394" spans="1:29" ht="39.950000000000003" customHeight="1" x14ac:dyDescent="0.45">
      <c r="A394" s="155"/>
      <c r="B394" s="157"/>
      <c r="C394" s="66">
        <v>391</v>
      </c>
      <c r="D394" s="75" t="s">
        <v>268</v>
      </c>
      <c r="E394" s="115" t="s">
        <v>950</v>
      </c>
      <c r="F394" s="49" t="s">
        <v>35</v>
      </c>
      <c r="G394" s="49" t="s">
        <v>40</v>
      </c>
      <c r="H394" s="94">
        <v>6.7</v>
      </c>
      <c r="I394" s="32"/>
      <c r="J394" s="38">
        <f t="shared" si="12"/>
        <v>0</v>
      </c>
      <c r="K394" s="39" t="str">
        <f t="shared" si="13"/>
        <v>OK</v>
      </c>
      <c r="L394" s="128"/>
      <c r="M394" s="128"/>
      <c r="N394" s="128"/>
      <c r="O394" s="128"/>
      <c r="P394" s="46"/>
      <c r="Q394" s="128"/>
      <c r="R394" s="128"/>
      <c r="S394" s="128"/>
      <c r="T394" s="128"/>
      <c r="U394" s="128"/>
      <c r="V394" s="128"/>
      <c r="W394" s="128"/>
      <c r="X394" s="128"/>
      <c r="Y394" s="46"/>
      <c r="Z394" s="46"/>
      <c r="AA394" s="46"/>
      <c r="AB394" s="46"/>
      <c r="AC394" s="46"/>
    </row>
    <row r="395" spans="1:29" ht="39.950000000000003" customHeight="1" x14ac:dyDescent="0.45">
      <c r="A395" s="155"/>
      <c r="B395" s="157"/>
      <c r="C395" s="66">
        <v>392</v>
      </c>
      <c r="D395" s="75" t="s">
        <v>269</v>
      </c>
      <c r="E395" s="115" t="s">
        <v>950</v>
      </c>
      <c r="F395" s="49" t="s">
        <v>35</v>
      </c>
      <c r="G395" s="49" t="s">
        <v>40</v>
      </c>
      <c r="H395" s="94">
        <v>9.11</v>
      </c>
      <c r="I395" s="32"/>
      <c r="J395" s="38">
        <f t="shared" si="12"/>
        <v>0</v>
      </c>
      <c r="K395" s="39" t="str">
        <f t="shared" si="13"/>
        <v>OK</v>
      </c>
      <c r="L395" s="128"/>
      <c r="M395" s="128"/>
      <c r="N395" s="128"/>
      <c r="O395" s="128"/>
      <c r="P395" s="46"/>
      <c r="Q395" s="128"/>
      <c r="R395" s="128"/>
      <c r="S395" s="128"/>
      <c r="T395" s="128"/>
      <c r="U395" s="128"/>
      <c r="V395" s="128"/>
      <c r="W395" s="128"/>
      <c r="X395" s="128"/>
      <c r="Y395" s="46"/>
      <c r="Z395" s="46"/>
      <c r="AA395" s="46"/>
      <c r="AB395" s="46"/>
      <c r="AC395" s="46"/>
    </row>
    <row r="396" spans="1:29" ht="39.950000000000003" customHeight="1" x14ac:dyDescent="0.45">
      <c r="A396" s="155"/>
      <c r="B396" s="157"/>
      <c r="C396" s="66">
        <v>393</v>
      </c>
      <c r="D396" s="75" t="s">
        <v>492</v>
      </c>
      <c r="E396" s="115" t="s">
        <v>951</v>
      </c>
      <c r="F396" s="49" t="s">
        <v>35</v>
      </c>
      <c r="G396" s="49" t="s">
        <v>40</v>
      </c>
      <c r="H396" s="94">
        <v>45</v>
      </c>
      <c r="I396" s="32"/>
      <c r="J396" s="38">
        <f t="shared" si="12"/>
        <v>0</v>
      </c>
      <c r="K396" s="39" t="str">
        <f t="shared" si="13"/>
        <v>OK</v>
      </c>
      <c r="L396" s="128"/>
      <c r="M396" s="128"/>
      <c r="N396" s="128"/>
      <c r="O396" s="128"/>
      <c r="P396" s="46"/>
      <c r="Q396" s="128"/>
      <c r="R396" s="128"/>
      <c r="S396" s="128"/>
      <c r="T396" s="128"/>
      <c r="U396" s="128"/>
      <c r="V396" s="128"/>
      <c r="W396" s="128"/>
      <c r="X396" s="128"/>
      <c r="Y396" s="46"/>
      <c r="Z396" s="46"/>
      <c r="AA396" s="46"/>
      <c r="AB396" s="46"/>
      <c r="AC396" s="46"/>
    </row>
    <row r="397" spans="1:29" ht="39.950000000000003" customHeight="1" x14ac:dyDescent="0.45">
      <c r="A397" s="155"/>
      <c r="B397" s="157"/>
      <c r="C397" s="66">
        <v>394</v>
      </c>
      <c r="D397" s="75" t="s">
        <v>493</v>
      </c>
      <c r="E397" s="115" t="s">
        <v>951</v>
      </c>
      <c r="F397" s="49" t="s">
        <v>35</v>
      </c>
      <c r="G397" s="49" t="s">
        <v>40</v>
      </c>
      <c r="H397" s="94">
        <v>36</v>
      </c>
      <c r="I397" s="32"/>
      <c r="J397" s="38">
        <f t="shared" si="12"/>
        <v>0</v>
      </c>
      <c r="K397" s="39" t="str">
        <f t="shared" si="13"/>
        <v>OK</v>
      </c>
      <c r="L397" s="128"/>
      <c r="M397" s="128"/>
      <c r="N397" s="128"/>
      <c r="O397" s="128"/>
      <c r="P397" s="46"/>
      <c r="Q397" s="128"/>
      <c r="R397" s="128"/>
      <c r="S397" s="128"/>
      <c r="T397" s="128"/>
      <c r="U397" s="128"/>
      <c r="V397" s="128"/>
      <c r="W397" s="128"/>
      <c r="X397" s="128"/>
      <c r="Y397" s="46"/>
      <c r="Z397" s="46"/>
      <c r="AA397" s="46"/>
      <c r="AB397" s="46"/>
      <c r="AC397" s="46"/>
    </row>
    <row r="398" spans="1:29" ht="39.950000000000003" customHeight="1" x14ac:dyDescent="0.45">
      <c r="A398" s="155"/>
      <c r="B398" s="157"/>
      <c r="C398" s="66">
        <v>395</v>
      </c>
      <c r="D398" s="86" t="s">
        <v>494</v>
      </c>
      <c r="E398" s="115" t="s">
        <v>952</v>
      </c>
      <c r="F398" s="49" t="s">
        <v>35</v>
      </c>
      <c r="G398" s="49" t="s">
        <v>40</v>
      </c>
      <c r="H398" s="94">
        <v>31.27</v>
      </c>
      <c r="I398" s="32">
        <v>5</v>
      </c>
      <c r="J398" s="38">
        <f t="shared" si="12"/>
        <v>5</v>
      </c>
      <c r="K398" s="39" t="str">
        <f t="shared" si="13"/>
        <v>OK</v>
      </c>
      <c r="L398" s="128"/>
      <c r="M398" s="128"/>
      <c r="N398" s="128"/>
      <c r="O398" s="128"/>
      <c r="P398" s="46"/>
      <c r="Q398" s="128"/>
      <c r="R398" s="128"/>
      <c r="S398" s="128"/>
      <c r="T398" s="128"/>
      <c r="U398" s="128"/>
      <c r="V398" s="128"/>
      <c r="W398" s="128"/>
      <c r="X398" s="128"/>
      <c r="Y398" s="46"/>
      <c r="Z398" s="46"/>
      <c r="AA398" s="46"/>
      <c r="AB398" s="46"/>
      <c r="AC398" s="46"/>
    </row>
    <row r="399" spans="1:29" ht="39.950000000000003" customHeight="1" x14ac:dyDescent="0.45">
      <c r="A399" s="155"/>
      <c r="B399" s="157"/>
      <c r="C399" s="66">
        <v>396</v>
      </c>
      <c r="D399" s="86" t="s">
        <v>495</v>
      </c>
      <c r="E399" s="115" t="s">
        <v>953</v>
      </c>
      <c r="F399" s="49" t="s">
        <v>35</v>
      </c>
      <c r="G399" s="49" t="s">
        <v>40</v>
      </c>
      <c r="H399" s="94">
        <v>32.479999999999997</v>
      </c>
      <c r="I399" s="32">
        <v>5</v>
      </c>
      <c r="J399" s="38">
        <f t="shared" si="12"/>
        <v>5</v>
      </c>
      <c r="K399" s="39" t="str">
        <f t="shared" si="13"/>
        <v>OK</v>
      </c>
      <c r="L399" s="128"/>
      <c r="M399" s="128"/>
      <c r="N399" s="128"/>
      <c r="O399" s="128"/>
      <c r="P399" s="46"/>
      <c r="Q399" s="128"/>
      <c r="R399" s="128"/>
      <c r="S399" s="128"/>
      <c r="T399" s="128"/>
      <c r="U399" s="128"/>
      <c r="V399" s="128"/>
      <c r="W399" s="128"/>
      <c r="X399" s="128"/>
      <c r="Y399" s="46"/>
      <c r="Z399" s="46"/>
      <c r="AA399" s="46"/>
      <c r="AB399" s="46"/>
      <c r="AC399" s="46"/>
    </row>
    <row r="400" spans="1:29" ht="39.950000000000003" customHeight="1" x14ac:dyDescent="0.45">
      <c r="A400" s="155"/>
      <c r="B400" s="157"/>
      <c r="C400" s="66">
        <v>397</v>
      </c>
      <c r="D400" s="75" t="s">
        <v>270</v>
      </c>
      <c r="E400" s="115" t="s">
        <v>947</v>
      </c>
      <c r="F400" s="49" t="s">
        <v>35</v>
      </c>
      <c r="G400" s="49" t="s">
        <v>40</v>
      </c>
      <c r="H400" s="94">
        <v>1.18</v>
      </c>
      <c r="I400" s="32">
        <v>5</v>
      </c>
      <c r="J400" s="38">
        <f t="shared" si="12"/>
        <v>5</v>
      </c>
      <c r="K400" s="39" t="str">
        <f t="shared" si="13"/>
        <v>OK</v>
      </c>
      <c r="L400" s="128"/>
      <c r="M400" s="128"/>
      <c r="N400" s="128"/>
      <c r="O400" s="128"/>
      <c r="P400" s="46"/>
      <c r="Q400" s="128"/>
      <c r="R400" s="128"/>
      <c r="S400" s="128"/>
      <c r="T400" s="128"/>
      <c r="U400" s="128"/>
      <c r="V400" s="128"/>
      <c r="W400" s="128"/>
      <c r="X400" s="128"/>
      <c r="Y400" s="46"/>
      <c r="Z400" s="46"/>
      <c r="AA400" s="46"/>
      <c r="AB400" s="46"/>
      <c r="AC400" s="46"/>
    </row>
    <row r="401" spans="1:29" ht="39.950000000000003" customHeight="1" x14ac:dyDescent="0.45">
      <c r="A401" s="155"/>
      <c r="B401" s="157"/>
      <c r="C401" s="66">
        <v>398</v>
      </c>
      <c r="D401" s="75" t="s">
        <v>271</v>
      </c>
      <c r="E401" s="115" t="s">
        <v>954</v>
      </c>
      <c r="F401" s="49" t="s">
        <v>35</v>
      </c>
      <c r="G401" s="49" t="s">
        <v>40</v>
      </c>
      <c r="H401" s="94">
        <v>1.1000000000000001</v>
      </c>
      <c r="I401" s="32">
        <v>5</v>
      </c>
      <c r="J401" s="38">
        <f t="shared" si="12"/>
        <v>5</v>
      </c>
      <c r="K401" s="39" t="str">
        <f t="shared" si="13"/>
        <v>OK</v>
      </c>
      <c r="L401" s="128"/>
      <c r="M401" s="128"/>
      <c r="N401" s="128"/>
      <c r="O401" s="128"/>
      <c r="P401" s="46"/>
      <c r="Q401" s="128"/>
      <c r="R401" s="128"/>
      <c r="S401" s="128"/>
      <c r="T401" s="128"/>
      <c r="U401" s="128"/>
      <c r="V401" s="128"/>
      <c r="W401" s="128"/>
      <c r="X401" s="128"/>
      <c r="Y401" s="46"/>
      <c r="Z401" s="46"/>
      <c r="AA401" s="46"/>
      <c r="AB401" s="46"/>
      <c r="AC401" s="46"/>
    </row>
    <row r="402" spans="1:29" ht="39.950000000000003" customHeight="1" x14ac:dyDescent="0.45">
      <c r="A402" s="155"/>
      <c r="B402" s="157"/>
      <c r="C402" s="66">
        <v>399</v>
      </c>
      <c r="D402" s="75" t="s">
        <v>272</v>
      </c>
      <c r="E402" s="115" t="s">
        <v>954</v>
      </c>
      <c r="F402" s="49" t="s">
        <v>35</v>
      </c>
      <c r="G402" s="49" t="s">
        <v>40</v>
      </c>
      <c r="H402" s="94">
        <v>2.72</v>
      </c>
      <c r="I402" s="32">
        <v>5</v>
      </c>
      <c r="J402" s="38">
        <f t="shared" si="12"/>
        <v>5</v>
      </c>
      <c r="K402" s="39" t="str">
        <f t="shared" si="13"/>
        <v>OK</v>
      </c>
      <c r="L402" s="128"/>
      <c r="M402" s="128"/>
      <c r="N402" s="128"/>
      <c r="O402" s="128"/>
      <c r="P402" s="46"/>
      <c r="Q402" s="128"/>
      <c r="R402" s="128"/>
      <c r="S402" s="128"/>
      <c r="T402" s="128"/>
      <c r="U402" s="128"/>
      <c r="V402" s="128"/>
      <c r="W402" s="128"/>
      <c r="X402" s="128"/>
      <c r="Y402" s="46"/>
      <c r="Z402" s="46"/>
      <c r="AA402" s="46"/>
      <c r="AB402" s="46"/>
      <c r="AC402" s="46"/>
    </row>
    <row r="403" spans="1:29" ht="39.950000000000003" customHeight="1" x14ac:dyDescent="0.45">
      <c r="A403" s="155"/>
      <c r="B403" s="157"/>
      <c r="C403" s="66">
        <v>400</v>
      </c>
      <c r="D403" s="75" t="s">
        <v>273</v>
      </c>
      <c r="E403" s="115" t="s">
        <v>954</v>
      </c>
      <c r="F403" s="49" t="s">
        <v>35</v>
      </c>
      <c r="G403" s="49" t="s">
        <v>40</v>
      </c>
      <c r="H403" s="94">
        <v>6.37</v>
      </c>
      <c r="I403" s="32">
        <v>5</v>
      </c>
      <c r="J403" s="38">
        <f t="shared" si="12"/>
        <v>5</v>
      </c>
      <c r="K403" s="39" t="str">
        <f t="shared" si="13"/>
        <v>OK</v>
      </c>
      <c r="L403" s="128"/>
      <c r="M403" s="128"/>
      <c r="N403" s="128"/>
      <c r="O403" s="128"/>
      <c r="P403" s="46"/>
      <c r="Q403" s="128"/>
      <c r="R403" s="128"/>
      <c r="S403" s="128"/>
      <c r="T403" s="128"/>
      <c r="U403" s="128"/>
      <c r="V403" s="128"/>
      <c r="W403" s="128"/>
      <c r="X403" s="128"/>
      <c r="Y403" s="46"/>
      <c r="Z403" s="46"/>
      <c r="AA403" s="46"/>
      <c r="AB403" s="46"/>
      <c r="AC403" s="46"/>
    </row>
    <row r="404" spans="1:29" ht="39.950000000000003" customHeight="1" x14ac:dyDescent="0.45">
      <c r="A404" s="155"/>
      <c r="B404" s="157"/>
      <c r="C404" s="66">
        <v>401</v>
      </c>
      <c r="D404" s="75" t="s">
        <v>274</v>
      </c>
      <c r="E404" s="115" t="s">
        <v>954</v>
      </c>
      <c r="F404" s="49" t="s">
        <v>35</v>
      </c>
      <c r="G404" s="49" t="s">
        <v>40</v>
      </c>
      <c r="H404" s="94">
        <v>2.87</v>
      </c>
      <c r="I404" s="32">
        <v>5</v>
      </c>
      <c r="J404" s="38">
        <f t="shared" si="12"/>
        <v>5</v>
      </c>
      <c r="K404" s="39" t="str">
        <f t="shared" si="13"/>
        <v>OK</v>
      </c>
      <c r="L404" s="128"/>
      <c r="M404" s="128"/>
      <c r="N404" s="128"/>
      <c r="O404" s="128"/>
      <c r="P404" s="46"/>
      <c r="Q404" s="128"/>
      <c r="R404" s="128"/>
      <c r="S404" s="128"/>
      <c r="T404" s="128"/>
      <c r="U404" s="128"/>
      <c r="V404" s="128"/>
      <c r="W404" s="128"/>
      <c r="X404" s="128"/>
      <c r="Y404" s="46"/>
      <c r="Z404" s="46"/>
      <c r="AA404" s="46"/>
      <c r="AB404" s="46"/>
      <c r="AC404" s="46"/>
    </row>
    <row r="405" spans="1:29" ht="39.950000000000003" customHeight="1" x14ac:dyDescent="0.45">
      <c r="A405" s="155"/>
      <c r="B405" s="157"/>
      <c r="C405" s="66">
        <v>402</v>
      </c>
      <c r="D405" s="75" t="s">
        <v>275</v>
      </c>
      <c r="E405" s="115" t="s">
        <v>954</v>
      </c>
      <c r="F405" s="49" t="s">
        <v>35</v>
      </c>
      <c r="G405" s="49" t="s">
        <v>40</v>
      </c>
      <c r="H405" s="94">
        <v>0.99</v>
      </c>
      <c r="I405" s="32">
        <v>5</v>
      </c>
      <c r="J405" s="38">
        <f t="shared" si="12"/>
        <v>5</v>
      </c>
      <c r="K405" s="39" t="str">
        <f t="shared" si="13"/>
        <v>OK</v>
      </c>
      <c r="L405" s="128"/>
      <c r="M405" s="128"/>
      <c r="N405" s="128"/>
      <c r="O405" s="128"/>
      <c r="P405" s="46"/>
      <c r="Q405" s="128"/>
      <c r="R405" s="128"/>
      <c r="S405" s="128"/>
      <c r="T405" s="128"/>
      <c r="U405" s="128"/>
      <c r="V405" s="128"/>
      <c r="W405" s="128"/>
      <c r="X405" s="128"/>
      <c r="Y405" s="46"/>
      <c r="Z405" s="46"/>
      <c r="AA405" s="46"/>
      <c r="AB405" s="46"/>
      <c r="AC405" s="46"/>
    </row>
    <row r="406" spans="1:29" ht="39.950000000000003" customHeight="1" x14ac:dyDescent="0.45">
      <c r="A406" s="155"/>
      <c r="B406" s="157"/>
      <c r="C406" s="66">
        <v>403</v>
      </c>
      <c r="D406" s="75" t="s">
        <v>276</v>
      </c>
      <c r="E406" s="115" t="s">
        <v>954</v>
      </c>
      <c r="F406" s="49" t="s">
        <v>35</v>
      </c>
      <c r="G406" s="49" t="s">
        <v>40</v>
      </c>
      <c r="H406" s="94">
        <v>1.04</v>
      </c>
      <c r="I406" s="32">
        <v>5</v>
      </c>
      <c r="J406" s="38">
        <f t="shared" si="12"/>
        <v>5</v>
      </c>
      <c r="K406" s="39" t="str">
        <f t="shared" si="13"/>
        <v>OK</v>
      </c>
      <c r="L406" s="128"/>
      <c r="M406" s="128"/>
      <c r="N406" s="128"/>
      <c r="O406" s="128"/>
      <c r="P406" s="46"/>
      <c r="Q406" s="128"/>
      <c r="R406" s="128"/>
      <c r="S406" s="128"/>
      <c r="T406" s="128"/>
      <c r="U406" s="128"/>
      <c r="V406" s="128"/>
      <c r="W406" s="128"/>
      <c r="X406" s="128"/>
      <c r="Y406" s="46"/>
      <c r="Z406" s="46"/>
      <c r="AA406" s="46"/>
      <c r="AB406" s="46"/>
      <c r="AC406" s="46"/>
    </row>
    <row r="407" spans="1:29" ht="39.950000000000003" customHeight="1" x14ac:dyDescent="0.45">
      <c r="A407" s="155"/>
      <c r="B407" s="157"/>
      <c r="C407" s="66">
        <v>404</v>
      </c>
      <c r="D407" s="75" t="s">
        <v>277</v>
      </c>
      <c r="E407" s="115" t="s">
        <v>955</v>
      </c>
      <c r="F407" s="49" t="s">
        <v>35</v>
      </c>
      <c r="G407" s="49" t="s">
        <v>40</v>
      </c>
      <c r="H407" s="94">
        <v>11.78</v>
      </c>
      <c r="I407" s="32">
        <v>3</v>
      </c>
      <c r="J407" s="38">
        <f t="shared" si="12"/>
        <v>3</v>
      </c>
      <c r="K407" s="39" t="str">
        <f t="shared" si="13"/>
        <v>OK</v>
      </c>
      <c r="L407" s="128"/>
      <c r="M407" s="128"/>
      <c r="N407" s="128"/>
      <c r="O407" s="128"/>
      <c r="P407" s="46"/>
      <c r="Q407" s="128"/>
      <c r="R407" s="128"/>
      <c r="S407" s="128"/>
      <c r="T407" s="128"/>
      <c r="U407" s="128"/>
      <c r="V407" s="128"/>
      <c r="W407" s="128"/>
      <c r="X407" s="128"/>
      <c r="Y407" s="46"/>
      <c r="Z407" s="46"/>
      <c r="AA407" s="46"/>
      <c r="AB407" s="46"/>
      <c r="AC407" s="46"/>
    </row>
    <row r="408" spans="1:29" ht="39.950000000000003" customHeight="1" x14ac:dyDescent="0.45">
      <c r="A408" s="155"/>
      <c r="B408" s="157"/>
      <c r="C408" s="66">
        <v>405</v>
      </c>
      <c r="D408" s="75" t="s">
        <v>278</v>
      </c>
      <c r="E408" s="115" t="s">
        <v>955</v>
      </c>
      <c r="F408" s="49" t="s">
        <v>35</v>
      </c>
      <c r="G408" s="49" t="s">
        <v>40</v>
      </c>
      <c r="H408" s="94">
        <v>15.09</v>
      </c>
      <c r="I408" s="32">
        <v>3</v>
      </c>
      <c r="J408" s="38">
        <f t="shared" si="12"/>
        <v>3</v>
      </c>
      <c r="K408" s="39" t="str">
        <f t="shared" si="13"/>
        <v>OK</v>
      </c>
      <c r="L408" s="128"/>
      <c r="M408" s="128"/>
      <c r="N408" s="128"/>
      <c r="O408" s="128"/>
      <c r="P408" s="46"/>
      <c r="Q408" s="128"/>
      <c r="R408" s="128"/>
      <c r="S408" s="128"/>
      <c r="T408" s="128"/>
      <c r="U408" s="128"/>
      <c r="V408" s="128"/>
      <c r="W408" s="128"/>
      <c r="X408" s="128"/>
      <c r="Y408" s="46"/>
      <c r="Z408" s="46"/>
      <c r="AA408" s="46"/>
      <c r="AB408" s="46"/>
      <c r="AC408" s="46"/>
    </row>
    <row r="409" spans="1:29" ht="39.950000000000003" customHeight="1" x14ac:dyDescent="0.45">
      <c r="A409" s="155"/>
      <c r="B409" s="157"/>
      <c r="C409" s="66">
        <v>406</v>
      </c>
      <c r="D409" s="75" t="s">
        <v>279</v>
      </c>
      <c r="E409" s="115" t="s">
        <v>955</v>
      </c>
      <c r="F409" s="49" t="s">
        <v>35</v>
      </c>
      <c r="G409" s="49" t="s">
        <v>40</v>
      </c>
      <c r="H409" s="94">
        <v>15.44</v>
      </c>
      <c r="I409" s="32">
        <v>3</v>
      </c>
      <c r="J409" s="38">
        <f t="shared" si="12"/>
        <v>3</v>
      </c>
      <c r="K409" s="39" t="str">
        <f t="shared" si="13"/>
        <v>OK</v>
      </c>
      <c r="L409" s="128"/>
      <c r="M409" s="128"/>
      <c r="N409" s="128"/>
      <c r="O409" s="128"/>
      <c r="P409" s="46"/>
      <c r="Q409" s="128"/>
      <c r="R409" s="128"/>
      <c r="S409" s="128"/>
      <c r="T409" s="128"/>
      <c r="U409" s="128"/>
      <c r="V409" s="128"/>
      <c r="W409" s="128"/>
      <c r="X409" s="128"/>
      <c r="Y409" s="46"/>
      <c r="Z409" s="46"/>
      <c r="AA409" s="46"/>
      <c r="AB409" s="46"/>
      <c r="AC409" s="46"/>
    </row>
    <row r="410" spans="1:29" ht="39.950000000000003" customHeight="1" x14ac:dyDescent="0.45">
      <c r="A410" s="155"/>
      <c r="B410" s="157"/>
      <c r="C410" s="66">
        <v>407</v>
      </c>
      <c r="D410" s="75" t="s">
        <v>280</v>
      </c>
      <c r="E410" s="115" t="s">
        <v>947</v>
      </c>
      <c r="F410" s="49" t="s">
        <v>35</v>
      </c>
      <c r="G410" s="49" t="s">
        <v>40</v>
      </c>
      <c r="H410" s="94">
        <v>2.29</v>
      </c>
      <c r="I410" s="32">
        <v>3</v>
      </c>
      <c r="J410" s="38">
        <f t="shared" si="12"/>
        <v>3</v>
      </c>
      <c r="K410" s="39" t="str">
        <f t="shared" si="13"/>
        <v>OK</v>
      </c>
      <c r="L410" s="128"/>
      <c r="M410" s="128"/>
      <c r="N410" s="128"/>
      <c r="O410" s="128"/>
      <c r="P410" s="46"/>
      <c r="Q410" s="128"/>
      <c r="R410" s="128"/>
      <c r="S410" s="128"/>
      <c r="T410" s="128"/>
      <c r="U410" s="128"/>
      <c r="V410" s="128"/>
      <c r="W410" s="128"/>
      <c r="X410" s="128"/>
      <c r="Y410" s="46"/>
      <c r="Z410" s="46"/>
      <c r="AA410" s="46"/>
      <c r="AB410" s="46"/>
      <c r="AC410" s="46"/>
    </row>
    <row r="411" spans="1:29" ht="39.950000000000003" customHeight="1" x14ac:dyDescent="0.45">
      <c r="A411" s="155"/>
      <c r="B411" s="157"/>
      <c r="C411" s="66">
        <v>408</v>
      </c>
      <c r="D411" s="75" t="s">
        <v>281</v>
      </c>
      <c r="E411" s="115" t="s">
        <v>947</v>
      </c>
      <c r="F411" s="49" t="s">
        <v>35</v>
      </c>
      <c r="G411" s="49" t="s">
        <v>40</v>
      </c>
      <c r="H411" s="94">
        <v>2.88</v>
      </c>
      <c r="I411" s="32">
        <v>3</v>
      </c>
      <c r="J411" s="38">
        <f t="shared" si="12"/>
        <v>3</v>
      </c>
      <c r="K411" s="39" t="str">
        <f t="shared" si="13"/>
        <v>OK</v>
      </c>
      <c r="L411" s="128"/>
      <c r="M411" s="128"/>
      <c r="N411" s="128"/>
      <c r="O411" s="128"/>
      <c r="P411" s="46"/>
      <c r="Q411" s="128"/>
      <c r="R411" s="128"/>
      <c r="S411" s="128"/>
      <c r="T411" s="128"/>
      <c r="U411" s="128"/>
      <c r="V411" s="128"/>
      <c r="W411" s="128"/>
      <c r="X411" s="128"/>
      <c r="Y411" s="46"/>
      <c r="Z411" s="46"/>
      <c r="AA411" s="46"/>
      <c r="AB411" s="46"/>
      <c r="AC411" s="46"/>
    </row>
    <row r="412" spans="1:29" ht="39.950000000000003" customHeight="1" x14ac:dyDescent="0.45">
      <c r="A412" s="155"/>
      <c r="B412" s="157"/>
      <c r="C412" s="66">
        <v>409</v>
      </c>
      <c r="D412" s="75" t="s">
        <v>282</v>
      </c>
      <c r="E412" s="115" t="s">
        <v>956</v>
      </c>
      <c r="F412" s="49" t="s">
        <v>35</v>
      </c>
      <c r="G412" s="49" t="s">
        <v>40</v>
      </c>
      <c r="H412" s="94">
        <v>2.09</v>
      </c>
      <c r="I412" s="32">
        <v>3</v>
      </c>
      <c r="J412" s="38">
        <f t="shared" si="12"/>
        <v>3</v>
      </c>
      <c r="K412" s="39" t="str">
        <f t="shared" si="13"/>
        <v>OK</v>
      </c>
      <c r="L412" s="128"/>
      <c r="M412" s="128"/>
      <c r="N412" s="128"/>
      <c r="O412" s="128"/>
      <c r="P412" s="46"/>
      <c r="Q412" s="128"/>
      <c r="R412" s="128"/>
      <c r="S412" s="128"/>
      <c r="T412" s="128"/>
      <c r="U412" s="128"/>
      <c r="V412" s="128"/>
      <c r="W412" s="128"/>
      <c r="X412" s="128"/>
      <c r="Y412" s="46"/>
      <c r="Z412" s="46"/>
      <c r="AA412" s="46"/>
      <c r="AB412" s="46"/>
      <c r="AC412" s="46"/>
    </row>
    <row r="413" spans="1:29" ht="39.950000000000003" customHeight="1" x14ac:dyDescent="0.45">
      <c r="A413" s="155"/>
      <c r="B413" s="157"/>
      <c r="C413" s="66">
        <v>410</v>
      </c>
      <c r="D413" s="75" t="s">
        <v>283</v>
      </c>
      <c r="E413" s="115" t="s">
        <v>956</v>
      </c>
      <c r="F413" s="49" t="s">
        <v>35</v>
      </c>
      <c r="G413" s="49" t="s">
        <v>40</v>
      </c>
      <c r="H413" s="94">
        <v>1.55</v>
      </c>
      <c r="I413" s="32">
        <v>3</v>
      </c>
      <c r="J413" s="38">
        <f t="shared" si="12"/>
        <v>3</v>
      </c>
      <c r="K413" s="39" t="str">
        <f t="shared" si="13"/>
        <v>OK</v>
      </c>
      <c r="L413" s="128"/>
      <c r="M413" s="128"/>
      <c r="N413" s="128"/>
      <c r="O413" s="128"/>
      <c r="P413" s="46"/>
      <c r="Q413" s="128"/>
      <c r="R413" s="128"/>
      <c r="S413" s="128"/>
      <c r="T413" s="128"/>
      <c r="U413" s="128"/>
      <c r="V413" s="128"/>
      <c r="W413" s="128"/>
      <c r="X413" s="128"/>
      <c r="Y413" s="46"/>
      <c r="Z413" s="46"/>
      <c r="AA413" s="46"/>
      <c r="AB413" s="46"/>
      <c r="AC413" s="46"/>
    </row>
    <row r="414" spans="1:29" ht="39.950000000000003" customHeight="1" x14ac:dyDescent="0.45">
      <c r="A414" s="155"/>
      <c r="B414" s="157"/>
      <c r="C414" s="66">
        <v>411</v>
      </c>
      <c r="D414" s="75" t="s">
        <v>284</v>
      </c>
      <c r="E414" s="115" t="s">
        <v>956</v>
      </c>
      <c r="F414" s="49" t="s">
        <v>35</v>
      </c>
      <c r="G414" s="49" t="s">
        <v>40</v>
      </c>
      <c r="H414" s="94">
        <v>2.2200000000000002</v>
      </c>
      <c r="I414" s="32">
        <v>3</v>
      </c>
      <c r="J414" s="38">
        <f t="shared" si="12"/>
        <v>3</v>
      </c>
      <c r="K414" s="39" t="str">
        <f t="shared" si="13"/>
        <v>OK</v>
      </c>
      <c r="L414" s="128"/>
      <c r="M414" s="128"/>
      <c r="N414" s="128"/>
      <c r="O414" s="128"/>
      <c r="P414" s="46"/>
      <c r="Q414" s="128"/>
      <c r="R414" s="128"/>
      <c r="S414" s="128"/>
      <c r="T414" s="128"/>
      <c r="U414" s="128"/>
      <c r="V414" s="128"/>
      <c r="W414" s="128"/>
      <c r="X414" s="128"/>
      <c r="Y414" s="46"/>
      <c r="Z414" s="46"/>
      <c r="AA414" s="46"/>
      <c r="AB414" s="46"/>
      <c r="AC414" s="46"/>
    </row>
    <row r="415" spans="1:29" ht="39.950000000000003" customHeight="1" x14ac:dyDescent="0.45">
      <c r="A415" s="155"/>
      <c r="B415" s="157"/>
      <c r="C415" s="66">
        <v>412</v>
      </c>
      <c r="D415" s="75" t="s">
        <v>285</v>
      </c>
      <c r="E415" s="115" t="s">
        <v>956</v>
      </c>
      <c r="F415" s="49" t="s">
        <v>35</v>
      </c>
      <c r="G415" s="49" t="s">
        <v>40</v>
      </c>
      <c r="H415" s="94">
        <v>3.2</v>
      </c>
      <c r="I415" s="32">
        <v>3</v>
      </c>
      <c r="J415" s="38">
        <f t="shared" si="12"/>
        <v>3</v>
      </c>
      <c r="K415" s="39" t="str">
        <f t="shared" si="13"/>
        <v>OK</v>
      </c>
      <c r="L415" s="128"/>
      <c r="M415" s="128"/>
      <c r="N415" s="128"/>
      <c r="O415" s="128"/>
      <c r="P415" s="46"/>
      <c r="Q415" s="128"/>
      <c r="R415" s="128"/>
      <c r="S415" s="128"/>
      <c r="T415" s="128"/>
      <c r="U415" s="128"/>
      <c r="V415" s="128"/>
      <c r="W415" s="128"/>
      <c r="X415" s="128"/>
      <c r="Y415" s="46"/>
      <c r="Z415" s="46"/>
      <c r="AA415" s="46"/>
      <c r="AB415" s="46"/>
      <c r="AC415" s="46"/>
    </row>
    <row r="416" spans="1:29" ht="39.950000000000003" customHeight="1" x14ac:dyDescent="0.45">
      <c r="A416" s="155"/>
      <c r="B416" s="157"/>
      <c r="C416" s="66">
        <v>413</v>
      </c>
      <c r="D416" s="75" t="s">
        <v>286</v>
      </c>
      <c r="E416" s="115" t="s">
        <v>956</v>
      </c>
      <c r="F416" s="49" t="s">
        <v>35</v>
      </c>
      <c r="G416" s="49" t="s">
        <v>40</v>
      </c>
      <c r="H416" s="94">
        <v>3.27</v>
      </c>
      <c r="I416" s="32">
        <v>3</v>
      </c>
      <c r="J416" s="38">
        <f t="shared" si="12"/>
        <v>3</v>
      </c>
      <c r="K416" s="39" t="str">
        <f t="shared" si="13"/>
        <v>OK</v>
      </c>
      <c r="L416" s="128"/>
      <c r="M416" s="128"/>
      <c r="N416" s="128"/>
      <c r="O416" s="128"/>
      <c r="P416" s="46"/>
      <c r="Q416" s="128"/>
      <c r="R416" s="128"/>
      <c r="S416" s="128"/>
      <c r="T416" s="128"/>
      <c r="U416" s="128"/>
      <c r="V416" s="128"/>
      <c r="W416" s="128"/>
      <c r="X416" s="128"/>
      <c r="Y416" s="46"/>
      <c r="Z416" s="46"/>
      <c r="AA416" s="46"/>
      <c r="AB416" s="46"/>
      <c r="AC416" s="46"/>
    </row>
    <row r="417" spans="1:29" ht="39.950000000000003" customHeight="1" x14ac:dyDescent="0.45">
      <c r="A417" s="155"/>
      <c r="B417" s="157"/>
      <c r="C417" s="66">
        <v>414</v>
      </c>
      <c r="D417" s="75" t="s">
        <v>287</v>
      </c>
      <c r="E417" s="115" t="s">
        <v>956</v>
      </c>
      <c r="F417" s="49" t="s">
        <v>35</v>
      </c>
      <c r="G417" s="49" t="s">
        <v>40</v>
      </c>
      <c r="H417" s="94">
        <v>3.38</v>
      </c>
      <c r="I417" s="32">
        <v>3</v>
      </c>
      <c r="J417" s="38">
        <f t="shared" si="12"/>
        <v>3</v>
      </c>
      <c r="K417" s="39" t="str">
        <f t="shared" si="13"/>
        <v>OK</v>
      </c>
      <c r="L417" s="128"/>
      <c r="M417" s="128"/>
      <c r="N417" s="128"/>
      <c r="O417" s="128"/>
      <c r="P417" s="46"/>
      <c r="Q417" s="128"/>
      <c r="R417" s="128"/>
      <c r="S417" s="128"/>
      <c r="T417" s="128"/>
      <c r="U417" s="128"/>
      <c r="V417" s="128"/>
      <c r="W417" s="128"/>
      <c r="X417" s="128"/>
      <c r="Y417" s="46"/>
      <c r="Z417" s="46"/>
      <c r="AA417" s="46"/>
      <c r="AB417" s="46"/>
      <c r="AC417" s="46"/>
    </row>
    <row r="418" spans="1:29" ht="39.950000000000003" customHeight="1" x14ac:dyDescent="0.45">
      <c r="A418" s="155"/>
      <c r="B418" s="157"/>
      <c r="C418" s="66">
        <v>415</v>
      </c>
      <c r="D418" s="75" t="s">
        <v>288</v>
      </c>
      <c r="E418" s="115" t="s">
        <v>956</v>
      </c>
      <c r="F418" s="49" t="s">
        <v>35</v>
      </c>
      <c r="G418" s="49" t="s">
        <v>40</v>
      </c>
      <c r="H418" s="94">
        <v>0.98</v>
      </c>
      <c r="I418" s="32">
        <v>3</v>
      </c>
      <c r="J418" s="38">
        <f t="shared" si="12"/>
        <v>3</v>
      </c>
      <c r="K418" s="39" t="str">
        <f t="shared" si="13"/>
        <v>OK</v>
      </c>
      <c r="L418" s="128"/>
      <c r="M418" s="128"/>
      <c r="N418" s="128"/>
      <c r="O418" s="128"/>
      <c r="P418" s="46"/>
      <c r="Q418" s="128"/>
      <c r="R418" s="128"/>
      <c r="S418" s="128"/>
      <c r="T418" s="128"/>
      <c r="U418" s="128"/>
      <c r="V418" s="128"/>
      <c r="W418" s="128"/>
      <c r="X418" s="128"/>
      <c r="Y418" s="46"/>
      <c r="Z418" s="46"/>
      <c r="AA418" s="46"/>
      <c r="AB418" s="46"/>
      <c r="AC418" s="46"/>
    </row>
    <row r="419" spans="1:29" ht="39.950000000000003" customHeight="1" x14ac:dyDescent="0.45">
      <c r="A419" s="155"/>
      <c r="B419" s="157"/>
      <c r="C419" s="66">
        <v>416</v>
      </c>
      <c r="D419" s="75" t="s">
        <v>289</v>
      </c>
      <c r="E419" s="115" t="s">
        <v>956</v>
      </c>
      <c r="F419" s="49" t="s">
        <v>35</v>
      </c>
      <c r="G419" s="49" t="s">
        <v>40</v>
      </c>
      <c r="H419" s="94">
        <v>3.55</v>
      </c>
      <c r="I419" s="32">
        <v>3</v>
      </c>
      <c r="J419" s="38">
        <f t="shared" si="12"/>
        <v>3</v>
      </c>
      <c r="K419" s="39" t="str">
        <f t="shared" si="13"/>
        <v>OK</v>
      </c>
      <c r="L419" s="128"/>
      <c r="M419" s="128"/>
      <c r="N419" s="128"/>
      <c r="O419" s="128"/>
      <c r="P419" s="46"/>
      <c r="Q419" s="128"/>
      <c r="R419" s="128"/>
      <c r="S419" s="128"/>
      <c r="T419" s="128"/>
      <c r="U419" s="128"/>
      <c r="V419" s="128"/>
      <c r="W419" s="128"/>
      <c r="X419" s="128"/>
      <c r="Y419" s="46"/>
      <c r="Z419" s="46"/>
      <c r="AA419" s="46"/>
      <c r="AB419" s="46"/>
      <c r="AC419" s="46"/>
    </row>
    <row r="420" spans="1:29" ht="39.950000000000003" customHeight="1" x14ac:dyDescent="0.45">
      <c r="A420" s="155"/>
      <c r="B420" s="157"/>
      <c r="C420" s="66">
        <v>417</v>
      </c>
      <c r="D420" s="75" t="s">
        <v>290</v>
      </c>
      <c r="E420" s="115" t="s">
        <v>956</v>
      </c>
      <c r="F420" s="49" t="s">
        <v>35</v>
      </c>
      <c r="G420" s="49" t="s">
        <v>40</v>
      </c>
      <c r="H420" s="94">
        <v>1.68</v>
      </c>
      <c r="I420" s="32">
        <v>3</v>
      </c>
      <c r="J420" s="38">
        <f t="shared" si="12"/>
        <v>3</v>
      </c>
      <c r="K420" s="39" t="str">
        <f t="shared" si="13"/>
        <v>OK</v>
      </c>
      <c r="L420" s="128"/>
      <c r="M420" s="128"/>
      <c r="N420" s="128"/>
      <c r="O420" s="128"/>
      <c r="P420" s="46"/>
      <c r="Q420" s="128"/>
      <c r="R420" s="128"/>
      <c r="S420" s="128"/>
      <c r="T420" s="128"/>
      <c r="U420" s="128"/>
      <c r="V420" s="128"/>
      <c r="W420" s="128"/>
      <c r="X420" s="128"/>
      <c r="Y420" s="46"/>
      <c r="Z420" s="46"/>
      <c r="AA420" s="46"/>
      <c r="AB420" s="46"/>
      <c r="AC420" s="46"/>
    </row>
    <row r="421" spans="1:29" ht="39.950000000000003" customHeight="1" x14ac:dyDescent="0.45">
      <c r="A421" s="155"/>
      <c r="B421" s="157"/>
      <c r="C421" s="66">
        <v>418</v>
      </c>
      <c r="D421" s="75" t="s">
        <v>291</v>
      </c>
      <c r="E421" s="115" t="s">
        <v>956</v>
      </c>
      <c r="F421" s="49" t="s">
        <v>35</v>
      </c>
      <c r="G421" s="49" t="s">
        <v>40</v>
      </c>
      <c r="H421" s="94">
        <v>1.79</v>
      </c>
      <c r="I421" s="32">
        <v>3</v>
      </c>
      <c r="J421" s="38">
        <f t="shared" si="12"/>
        <v>3</v>
      </c>
      <c r="K421" s="39" t="str">
        <f t="shared" si="13"/>
        <v>OK</v>
      </c>
      <c r="L421" s="128"/>
      <c r="M421" s="128"/>
      <c r="N421" s="128"/>
      <c r="O421" s="128"/>
      <c r="P421" s="46"/>
      <c r="Q421" s="128"/>
      <c r="R421" s="128"/>
      <c r="S421" s="128"/>
      <c r="T421" s="128"/>
      <c r="U421" s="128"/>
      <c r="V421" s="128"/>
      <c r="W421" s="128"/>
      <c r="X421" s="128"/>
      <c r="Y421" s="46"/>
      <c r="Z421" s="46"/>
      <c r="AA421" s="46"/>
      <c r="AB421" s="46"/>
      <c r="AC421" s="46"/>
    </row>
    <row r="422" spans="1:29" ht="39.950000000000003" customHeight="1" x14ac:dyDescent="0.45">
      <c r="A422" s="155"/>
      <c r="B422" s="157"/>
      <c r="C422" s="66">
        <v>419</v>
      </c>
      <c r="D422" s="75" t="s">
        <v>292</v>
      </c>
      <c r="E422" s="115" t="s">
        <v>956</v>
      </c>
      <c r="F422" s="49" t="s">
        <v>35</v>
      </c>
      <c r="G422" s="49" t="s">
        <v>40</v>
      </c>
      <c r="H422" s="94">
        <v>3.19</v>
      </c>
      <c r="I422" s="32">
        <v>3</v>
      </c>
      <c r="J422" s="38">
        <f t="shared" si="12"/>
        <v>3</v>
      </c>
      <c r="K422" s="39" t="str">
        <f t="shared" si="13"/>
        <v>OK</v>
      </c>
      <c r="L422" s="128"/>
      <c r="M422" s="128"/>
      <c r="N422" s="128"/>
      <c r="O422" s="128"/>
      <c r="P422" s="46"/>
      <c r="Q422" s="128"/>
      <c r="R422" s="128"/>
      <c r="S422" s="128"/>
      <c r="T422" s="128"/>
      <c r="U422" s="128"/>
      <c r="V422" s="128"/>
      <c r="W422" s="128"/>
      <c r="X422" s="128"/>
      <c r="Y422" s="46"/>
      <c r="Z422" s="46"/>
      <c r="AA422" s="46"/>
      <c r="AB422" s="46"/>
      <c r="AC422" s="46"/>
    </row>
    <row r="423" spans="1:29" ht="39.950000000000003" customHeight="1" x14ac:dyDescent="0.45">
      <c r="A423" s="155"/>
      <c r="B423" s="157"/>
      <c r="C423" s="66">
        <v>420</v>
      </c>
      <c r="D423" s="75" t="s">
        <v>293</v>
      </c>
      <c r="E423" s="115" t="s">
        <v>956</v>
      </c>
      <c r="F423" s="49" t="s">
        <v>35</v>
      </c>
      <c r="G423" s="49" t="s">
        <v>40</v>
      </c>
      <c r="H423" s="94">
        <v>6.61</v>
      </c>
      <c r="I423" s="32">
        <v>3</v>
      </c>
      <c r="J423" s="38">
        <f t="shared" si="12"/>
        <v>3</v>
      </c>
      <c r="K423" s="39" t="str">
        <f t="shared" si="13"/>
        <v>OK</v>
      </c>
      <c r="L423" s="128"/>
      <c r="M423" s="128"/>
      <c r="N423" s="128"/>
      <c r="O423" s="128"/>
      <c r="P423" s="46"/>
      <c r="Q423" s="128"/>
      <c r="R423" s="128"/>
      <c r="S423" s="128"/>
      <c r="T423" s="128"/>
      <c r="U423" s="128"/>
      <c r="V423" s="128"/>
      <c r="W423" s="128"/>
      <c r="X423" s="128"/>
      <c r="Y423" s="46"/>
      <c r="Z423" s="46"/>
      <c r="AA423" s="46"/>
      <c r="AB423" s="46"/>
      <c r="AC423" s="46"/>
    </row>
    <row r="424" spans="1:29" ht="39.950000000000003" customHeight="1" x14ac:dyDescent="0.45">
      <c r="A424" s="155"/>
      <c r="B424" s="157"/>
      <c r="C424" s="66">
        <v>421</v>
      </c>
      <c r="D424" s="75" t="s">
        <v>294</v>
      </c>
      <c r="E424" s="115" t="s">
        <v>956</v>
      </c>
      <c r="F424" s="49" t="s">
        <v>35</v>
      </c>
      <c r="G424" s="49" t="s">
        <v>40</v>
      </c>
      <c r="H424" s="94">
        <v>7.02</v>
      </c>
      <c r="I424" s="32">
        <v>3</v>
      </c>
      <c r="J424" s="38">
        <f t="shared" si="12"/>
        <v>3</v>
      </c>
      <c r="K424" s="39" t="str">
        <f t="shared" si="13"/>
        <v>OK</v>
      </c>
      <c r="L424" s="128"/>
      <c r="M424" s="128"/>
      <c r="N424" s="128"/>
      <c r="O424" s="128"/>
      <c r="P424" s="46"/>
      <c r="Q424" s="128"/>
      <c r="R424" s="128"/>
      <c r="S424" s="128"/>
      <c r="T424" s="128"/>
      <c r="U424" s="128"/>
      <c r="V424" s="128"/>
      <c r="W424" s="128"/>
      <c r="X424" s="128"/>
      <c r="Y424" s="46"/>
      <c r="Z424" s="46"/>
      <c r="AA424" s="46"/>
      <c r="AB424" s="46"/>
      <c r="AC424" s="46"/>
    </row>
    <row r="425" spans="1:29" ht="39.950000000000003" customHeight="1" x14ac:dyDescent="0.45">
      <c r="A425" s="155"/>
      <c r="B425" s="157"/>
      <c r="C425" s="66">
        <v>422</v>
      </c>
      <c r="D425" s="75" t="s">
        <v>295</v>
      </c>
      <c r="E425" s="115" t="s">
        <v>956</v>
      </c>
      <c r="F425" s="49" t="s">
        <v>35</v>
      </c>
      <c r="G425" s="49" t="s">
        <v>40</v>
      </c>
      <c r="H425" s="94">
        <v>1.43</v>
      </c>
      <c r="I425" s="32">
        <v>3</v>
      </c>
      <c r="J425" s="38">
        <f t="shared" si="12"/>
        <v>3</v>
      </c>
      <c r="K425" s="39" t="str">
        <f t="shared" si="13"/>
        <v>OK</v>
      </c>
      <c r="L425" s="128"/>
      <c r="M425" s="128"/>
      <c r="N425" s="128"/>
      <c r="O425" s="128"/>
      <c r="P425" s="46"/>
      <c r="Q425" s="128"/>
      <c r="R425" s="128"/>
      <c r="S425" s="128"/>
      <c r="T425" s="128"/>
      <c r="U425" s="128"/>
      <c r="V425" s="128"/>
      <c r="W425" s="128"/>
      <c r="X425" s="128"/>
      <c r="Y425" s="46"/>
      <c r="Z425" s="46"/>
      <c r="AA425" s="46"/>
      <c r="AB425" s="46"/>
      <c r="AC425" s="46"/>
    </row>
    <row r="426" spans="1:29" ht="39.950000000000003" customHeight="1" x14ac:dyDescent="0.45">
      <c r="A426" s="155"/>
      <c r="B426" s="157"/>
      <c r="C426" s="66">
        <v>423</v>
      </c>
      <c r="D426" s="75" t="s">
        <v>296</v>
      </c>
      <c r="E426" s="115" t="s">
        <v>956</v>
      </c>
      <c r="F426" s="49" t="s">
        <v>35</v>
      </c>
      <c r="G426" s="49" t="s">
        <v>40</v>
      </c>
      <c r="H426" s="94">
        <v>2.71</v>
      </c>
      <c r="I426" s="32">
        <v>3</v>
      </c>
      <c r="J426" s="38">
        <f t="shared" si="12"/>
        <v>3</v>
      </c>
      <c r="K426" s="39" t="str">
        <f t="shared" si="13"/>
        <v>OK</v>
      </c>
      <c r="L426" s="128"/>
      <c r="M426" s="128"/>
      <c r="N426" s="128"/>
      <c r="O426" s="128"/>
      <c r="P426" s="46"/>
      <c r="Q426" s="128"/>
      <c r="R426" s="128"/>
      <c r="S426" s="128"/>
      <c r="T426" s="128"/>
      <c r="U426" s="128"/>
      <c r="V426" s="128"/>
      <c r="W426" s="128"/>
      <c r="X426" s="128"/>
      <c r="Y426" s="46"/>
      <c r="Z426" s="46"/>
      <c r="AA426" s="46"/>
      <c r="AB426" s="46"/>
      <c r="AC426" s="46"/>
    </row>
    <row r="427" spans="1:29" ht="39.950000000000003" customHeight="1" x14ac:dyDescent="0.45">
      <c r="A427" s="155"/>
      <c r="B427" s="157"/>
      <c r="C427" s="66">
        <v>424</v>
      </c>
      <c r="D427" s="75" t="s">
        <v>297</v>
      </c>
      <c r="E427" s="115" t="s">
        <v>956</v>
      </c>
      <c r="F427" s="49" t="s">
        <v>35</v>
      </c>
      <c r="G427" s="49" t="s">
        <v>40</v>
      </c>
      <c r="H427" s="94">
        <v>5.47</v>
      </c>
      <c r="I427" s="32">
        <v>3</v>
      </c>
      <c r="J427" s="38">
        <f t="shared" si="12"/>
        <v>3</v>
      </c>
      <c r="K427" s="39" t="str">
        <f t="shared" si="13"/>
        <v>OK</v>
      </c>
      <c r="L427" s="128"/>
      <c r="M427" s="128"/>
      <c r="N427" s="128"/>
      <c r="O427" s="128"/>
      <c r="P427" s="46"/>
      <c r="Q427" s="128"/>
      <c r="R427" s="128"/>
      <c r="S427" s="128"/>
      <c r="T427" s="128"/>
      <c r="U427" s="128"/>
      <c r="V427" s="128"/>
      <c r="W427" s="128"/>
      <c r="X427" s="128"/>
      <c r="Y427" s="46"/>
      <c r="Z427" s="46"/>
      <c r="AA427" s="46"/>
      <c r="AB427" s="46"/>
      <c r="AC427" s="46"/>
    </row>
    <row r="428" spans="1:29" ht="39.950000000000003" customHeight="1" x14ac:dyDescent="0.45">
      <c r="A428" s="155"/>
      <c r="B428" s="157"/>
      <c r="C428" s="66">
        <v>425</v>
      </c>
      <c r="D428" s="75" t="s">
        <v>298</v>
      </c>
      <c r="E428" s="115" t="s">
        <v>956</v>
      </c>
      <c r="F428" s="49" t="s">
        <v>35</v>
      </c>
      <c r="G428" s="49" t="s">
        <v>40</v>
      </c>
      <c r="H428" s="94">
        <v>5.19</v>
      </c>
      <c r="I428" s="32">
        <v>3</v>
      </c>
      <c r="J428" s="38">
        <f t="shared" si="12"/>
        <v>3</v>
      </c>
      <c r="K428" s="39" t="str">
        <f t="shared" si="13"/>
        <v>OK</v>
      </c>
      <c r="L428" s="128"/>
      <c r="M428" s="128"/>
      <c r="N428" s="128"/>
      <c r="O428" s="128"/>
      <c r="P428" s="46"/>
      <c r="Q428" s="128"/>
      <c r="R428" s="128"/>
      <c r="S428" s="128"/>
      <c r="T428" s="128"/>
      <c r="U428" s="128"/>
      <c r="V428" s="128"/>
      <c r="W428" s="128"/>
      <c r="X428" s="128"/>
      <c r="Y428" s="46"/>
      <c r="Z428" s="46"/>
      <c r="AA428" s="46"/>
      <c r="AB428" s="46"/>
      <c r="AC428" s="46"/>
    </row>
    <row r="429" spans="1:29" ht="39.950000000000003" customHeight="1" x14ac:dyDescent="0.45">
      <c r="A429" s="155"/>
      <c r="B429" s="157"/>
      <c r="C429" s="66">
        <v>426</v>
      </c>
      <c r="D429" s="75" t="s">
        <v>299</v>
      </c>
      <c r="E429" s="115" t="s">
        <v>956</v>
      </c>
      <c r="F429" s="49" t="s">
        <v>35</v>
      </c>
      <c r="G429" s="49" t="s">
        <v>40</v>
      </c>
      <c r="H429" s="94">
        <v>3.45</v>
      </c>
      <c r="I429" s="32">
        <v>3</v>
      </c>
      <c r="J429" s="38">
        <f t="shared" si="12"/>
        <v>3</v>
      </c>
      <c r="K429" s="39" t="str">
        <f t="shared" si="13"/>
        <v>OK</v>
      </c>
      <c r="L429" s="128"/>
      <c r="M429" s="128"/>
      <c r="N429" s="128"/>
      <c r="O429" s="128"/>
      <c r="P429" s="46"/>
      <c r="Q429" s="128"/>
      <c r="R429" s="128"/>
      <c r="S429" s="128"/>
      <c r="T429" s="128"/>
      <c r="U429" s="128"/>
      <c r="V429" s="128"/>
      <c r="W429" s="128"/>
      <c r="X429" s="128"/>
      <c r="Y429" s="46"/>
      <c r="Z429" s="46"/>
      <c r="AA429" s="46"/>
      <c r="AB429" s="46"/>
      <c r="AC429" s="46"/>
    </row>
    <row r="430" spans="1:29" ht="39.950000000000003" customHeight="1" x14ac:dyDescent="0.45">
      <c r="A430" s="155"/>
      <c r="B430" s="157"/>
      <c r="C430" s="66">
        <v>427</v>
      </c>
      <c r="D430" s="75" t="s">
        <v>300</v>
      </c>
      <c r="E430" s="115" t="s">
        <v>956</v>
      </c>
      <c r="F430" s="49" t="s">
        <v>35</v>
      </c>
      <c r="G430" s="49" t="s">
        <v>40</v>
      </c>
      <c r="H430" s="94">
        <v>1.63</v>
      </c>
      <c r="I430" s="32"/>
      <c r="J430" s="38">
        <f t="shared" si="12"/>
        <v>0</v>
      </c>
      <c r="K430" s="39" t="str">
        <f t="shared" si="13"/>
        <v>OK</v>
      </c>
      <c r="L430" s="128"/>
      <c r="M430" s="128"/>
      <c r="N430" s="128"/>
      <c r="O430" s="128"/>
      <c r="P430" s="46"/>
      <c r="Q430" s="128"/>
      <c r="R430" s="128"/>
      <c r="S430" s="128"/>
      <c r="T430" s="128"/>
      <c r="U430" s="128"/>
      <c r="V430" s="128"/>
      <c r="W430" s="128"/>
      <c r="X430" s="128"/>
      <c r="Y430" s="46"/>
      <c r="Z430" s="46"/>
      <c r="AA430" s="46"/>
      <c r="AB430" s="46"/>
      <c r="AC430" s="46"/>
    </row>
    <row r="431" spans="1:29" ht="39.950000000000003" customHeight="1" x14ac:dyDescent="0.45">
      <c r="A431" s="155"/>
      <c r="B431" s="157"/>
      <c r="C431" s="66">
        <v>428</v>
      </c>
      <c r="D431" s="75" t="s">
        <v>301</v>
      </c>
      <c r="E431" s="115" t="s">
        <v>956</v>
      </c>
      <c r="F431" s="49" t="s">
        <v>35</v>
      </c>
      <c r="G431" s="49" t="s">
        <v>40</v>
      </c>
      <c r="H431" s="94">
        <v>2.69</v>
      </c>
      <c r="I431" s="32"/>
      <c r="J431" s="38">
        <f t="shared" si="12"/>
        <v>0</v>
      </c>
      <c r="K431" s="39" t="str">
        <f t="shared" si="13"/>
        <v>OK</v>
      </c>
      <c r="L431" s="128"/>
      <c r="M431" s="128"/>
      <c r="N431" s="128"/>
      <c r="O431" s="128"/>
      <c r="P431" s="46"/>
      <c r="Q431" s="128"/>
      <c r="R431" s="128"/>
      <c r="S431" s="128"/>
      <c r="T431" s="128"/>
      <c r="U431" s="128"/>
      <c r="V431" s="128"/>
      <c r="W431" s="128"/>
      <c r="X431" s="128"/>
      <c r="Y431" s="46"/>
      <c r="Z431" s="46"/>
      <c r="AA431" s="46"/>
      <c r="AB431" s="46"/>
      <c r="AC431" s="46"/>
    </row>
    <row r="432" spans="1:29" ht="39.950000000000003" customHeight="1" x14ac:dyDescent="0.45">
      <c r="A432" s="155"/>
      <c r="B432" s="157"/>
      <c r="C432" s="66">
        <v>429</v>
      </c>
      <c r="D432" s="75" t="s">
        <v>302</v>
      </c>
      <c r="E432" s="115" t="s">
        <v>956</v>
      </c>
      <c r="F432" s="49" t="s">
        <v>35</v>
      </c>
      <c r="G432" s="49" t="s">
        <v>40</v>
      </c>
      <c r="H432" s="94">
        <v>1.75</v>
      </c>
      <c r="I432" s="32"/>
      <c r="J432" s="38">
        <f t="shared" si="12"/>
        <v>0</v>
      </c>
      <c r="K432" s="39" t="str">
        <f t="shared" si="13"/>
        <v>OK</v>
      </c>
      <c r="L432" s="128"/>
      <c r="M432" s="128"/>
      <c r="N432" s="128"/>
      <c r="O432" s="128"/>
      <c r="P432" s="46"/>
      <c r="Q432" s="128"/>
      <c r="R432" s="128"/>
      <c r="S432" s="128"/>
      <c r="T432" s="128"/>
      <c r="U432" s="128"/>
      <c r="V432" s="128"/>
      <c r="W432" s="128"/>
      <c r="X432" s="128"/>
      <c r="Y432" s="46"/>
      <c r="Z432" s="46"/>
      <c r="AA432" s="46"/>
      <c r="AB432" s="46"/>
      <c r="AC432" s="46"/>
    </row>
    <row r="433" spans="1:29" ht="39.950000000000003" customHeight="1" x14ac:dyDescent="0.45">
      <c r="A433" s="155"/>
      <c r="B433" s="157"/>
      <c r="C433" s="66">
        <v>430</v>
      </c>
      <c r="D433" s="75" t="s">
        <v>303</v>
      </c>
      <c r="E433" s="115" t="s">
        <v>956</v>
      </c>
      <c r="F433" s="49" t="s">
        <v>35</v>
      </c>
      <c r="G433" s="49" t="s">
        <v>40</v>
      </c>
      <c r="H433" s="94">
        <v>2.86</v>
      </c>
      <c r="I433" s="32">
        <v>3</v>
      </c>
      <c r="J433" s="38">
        <f t="shared" si="12"/>
        <v>3</v>
      </c>
      <c r="K433" s="39" t="str">
        <f t="shared" si="13"/>
        <v>OK</v>
      </c>
      <c r="L433" s="128"/>
      <c r="M433" s="128"/>
      <c r="N433" s="128"/>
      <c r="O433" s="128"/>
      <c r="P433" s="46"/>
      <c r="Q433" s="128"/>
      <c r="R433" s="128"/>
      <c r="S433" s="128"/>
      <c r="T433" s="128"/>
      <c r="U433" s="128"/>
      <c r="V433" s="128"/>
      <c r="W433" s="128"/>
      <c r="X433" s="128"/>
      <c r="Y433" s="46"/>
      <c r="Z433" s="46"/>
      <c r="AA433" s="46"/>
      <c r="AB433" s="46"/>
      <c r="AC433" s="46"/>
    </row>
    <row r="434" spans="1:29" ht="39.950000000000003" customHeight="1" x14ac:dyDescent="0.45">
      <c r="A434" s="155"/>
      <c r="B434" s="157"/>
      <c r="C434" s="66">
        <v>431</v>
      </c>
      <c r="D434" s="75" t="s">
        <v>304</v>
      </c>
      <c r="E434" s="115" t="s">
        <v>956</v>
      </c>
      <c r="F434" s="49" t="s">
        <v>35</v>
      </c>
      <c r="G434" s="49" t="s">
        <v>40</v>
      </c>
      <c r="H434" s="94">
        <v>4.32</v>
      </c>
      <c r="I434" s="32">
        <v>3</v>
      </c>
      <c r="J434" s="38">
        <f t="shared" si="12"/>
        <v>3</v>
      </c>
      <c r="K434" s="39" t="str">
        <f t="shared" si="13"/>
        <v>OK</v>
      </c>
      <c r="L434" s="128"/>
      <c r="M434" s="128"/>
      <c r="N434" s="128"/>
      <c r="O434" s="128"/>
      <c r="P434" s="46"/>
      <c r="Q434" s="128"/>
      <c r="R434" s="128"/>
      <c r="S434" s="128"/>
      <c r="T434" s="128"/>
      <c r="U434" s="128"/>
      <c r="V434" s="128"/>
      <c r="W434" s="128"/>
      <c r="X434" s="128"/>
      <c r="Y434" s="46"/>
      <c r="Z434" s="46"/>
      <c r="AA434" s="46"/>
      <c r="AB434" s="46"/>
      <c r="AC434" s="46"/>
    </row>
    <row r="435" spans="1:29" ht="39.950000000000003" customHeight="1" x14ac:dyDescent="0.45">
      <c r="A435" s="155"/>
      <c r="B435" s="157"/>
      <c r="C435" s="66">
        <v>432</v>
      </c>
      <c r="D435" s="75" t="s">
        <v>305</v>
      </c>
      <c r="E435" s="115" t="s">
        <v>956</v>
      </c>
      <c r="F435" s="49" t="s">
        <v>35</v>
      </c>
      <c r="G435" s="49" t="s">
        <v>40</v>
      </c>
      <c r="H435" s="94">
        <v>6.46</v>
      </c>
      <c r="I435" s="32">
        <v>3</v>
      </c>
      <c r="J435" s="38">
        <f t="shared" si="12"/>
        <v>3</v>
      </c>
      <c r="K435" s="39" t="str">
        <f t="shared" si="13"/>
        <v>OK</v>
      </c>
      <c r="L435" s="128"/>
      <c r="M435" s="128"/>
      <c r="N435" s="128"/>
      <c r="O435" s="128"/>
      <c r="P435" s="46"/>
      <c r="Q435" s="128"/>
      <c r="R435" s="128"/>
      <c r="S435" s="128"/>
      <c r="T435" s="128"/>
      <c r="U435" s="128"/>
      <c r="V435" s="128"/>
      <c r="W435" s="128"/>
      <c r="X435" s="128"/>
      <c r="Y435" s="46"/>
      <c r="Z435" s="46"/>
      <c r="AA435" s="46"/>
      <c r="AB435" s="46"/>
      <c r="AC435" s="46"/>
    </row>
    <row r="436" spans="1:29" ht="39.950000000000003" customHeight="1" x14ac:dyDescent="0.45">
      <c r="A436" s="155"/>
      <c r="B436" s="157"/>
      <c r="C436" s="66">
        <v>433</v>
      </c>
      <c r="D436" s="75" t="s">
        <v>306</v>
      </c>
      <c r="E436" s="115" t="s">
        <v>956</v>
      </c>
      <c r="F436" s="49" t="s">
        <v>35</v>
      </c>
      <c r="G436" s="49" t="s">
        <v>40</v>
      </c>
      <c r="H436" s="94">
        <v>7.52</v>
      </c>
      <c r="I436" s="32">
        <v>3</v>
      </c>
      <c r="J436" s="38">
        <f t="shared" si="12"/>
        <v>3</v>
      </c>
      <c r="K436" s="39" t="str">
        <f t="shared" si="13"/>
        <v>OK</v>
      </c>
      <c r="L436" s="128"/>
      <c r="M436" s="128"/>
      <c r="N436" s="128"/>
      <c r="O436" s="128"/>
      <c r="P436" s="46"/>
      <c r="Q436" s="128"/>
      <c r="R436" s="128"/>
      <c r="S436" s="128"/>
      <c r="T436" s="128"/>
      <c r="U436" s="128"/>
      <c r="V436" s="128"/>
      <c r="W436" s="128"/>
      <c r="X436" s="128"/>
      <c r="Y436" s="46"/>
      <c r="Z436" s="46"/>
      <c r="AA436" s="46"/>
      <c r="AB436" s="46"/>
      <c r="AC436" s="46"/>
    </row>
    <row r="437" spans="1:29" ht="39.950000000000003" customHeight="1" x14ac:dyDescent="0.45">
      <c r="A437" s="155"/>
      <c r="B437" s="157"/>
      <c r="C437" s="66">
        <v>434</v>
      </c>
      <c r="D437" s="75" t="s">
        <v>307</v>
      </c>
      <c r="E437" s="115" t="s">
        <v>956</v>
      </c>
      <c r="F437" s="49" t="s">
        <v>35</v>
      </c>
      <c r="G437" s="49" t="s">
        <v>40</v>
      </c>
      <c r="H437" s="94">
        <v>7.32</v>
      </c>
      <c r="I437" s="32">
        <v>3</v>
      </c>
      <c r="J437" s="38">
        <f t="shared" si="12"/>
        <v>3</v>
      </c>
      <c r="K437" s="39" t="str">
        <f t="shared" si="13"/>
        <v>OK</v>
      </c>
      <c r="L437" s="128"/>
      <c r="M437" s="128"/>
      <c r="N437" s="128"/>
      <c r="O437" s="128"/>
      <c r="P437" s="46"/>
      <c r="Q437" s="128"/>
      <c r="R437" s="128"/>
      <c r="S437" s="128"/>
      <c r="T437" s="128"/>
      <c r="U437" s="128"/>
      <c r="V437" s="128"/>
      <c r="W437" s="128"/>
      <c r="X437" s="128"/>
      <c r="Y437" s="46"/>
      <c r="Z437" s="46"/>
      <c r="AA437" s="46"/>
      <c r="AB437" s="46"/>
      <c r="AC437" s="46"/>
    </row>
    <row r="438" spans="1:29" ht="39.950000000000003" customHeight="1" x14ac:dyDescent="0.45">
      <c r="A438" s="155"/>
      <c r="B438" s="157"/>
      <c r="C438" s="66">
        <v>435</v>
      </c>
      <c r="D438" s="75" t="s">
        <v>308</v>
      </c>
      <c r="E438" s="115" t="s">
        <v>956</v>
      </c>
      <c r="F438" s="49" t="s">
        <v>35</v>
      </c>
      <c r="G438" s="49" t="s">
        <v>40</v>
      </c>
      <c r="H438" s="94">
        <v>1.67</v>
      </c>
      <c r="I438" s="32">
        <v>3</v>
      </c>
      <c r="J438" s="38">
        <f t="shared" si="12"/>
        <v>3</v>
      </c>
      <c r="K438" s="39" t="str">
        <f t="shared" si="13"/>
        <v>OK</v>
      </c>
      <c r="L438" s="128"/>
      <c r="M438" s="128"/>
      <c r="N438" s="128"/>
      <c r="O438" s="128"/>
      <c r="P438" s="46"/>
      <c r="Q438" s="128"/>
      <c r="R438" s="128"/>
      <c r="S438" s="128"/>
      <c r="T438" s="128"/>
      <c r="U438" s="128"/>
      <c r="V438" s="128"/>
      <c r="W438" s="128"/>
      <c r="X438" s="128"/>
      <c r="Y438" s="46"/>
      <c r="Z438" s="46"/>
      <c r="AA438" s="46"/>
      <c r="AB438" s="46"/>
      <c r="AC438" s="46"/>
    </row>
    <row r="439" spans="1:29" ht="39.950000000000003" customHeight="1" x14ac:dyDescent="0.45">
      <c r="A439" s="155"/>
      <c r="B439" s="157"/>
      <c r="C439" s="66">
        <v>436</v>
      </c>
      <c r="D439" s="75" t="s">
        <v>309</v>
      </c>
      <c r="E439" s="115" t="s">
        <v>956</v>
      </c>
      <c r="F439" s="49" t="s">
        <v>35</v>
      </c>
      <c r="G439" s="49" t="s">
        <v>40</v>
      </c>
      <c r="H439" s="94">
        <v>2.37</v>
      </c>
      <c r="I439" s="32">
        <v>3</v>
      </c>
      <c r="J439" s="38">
        <f t="shared" si="12"/>
        <v>3</v>
      </c>
      <c r="K439" s="39" t="str">
        <f t="shared" si="13"/>
        <v>OK</v>
      </c>
      <c r="L439" s="128"/>
      <c r="M439" s="128"/>
      <c r="N439" s="128"/>
      <c r="O439" s="128"/>
      <c r="P439" s="46"/>
      <c r="Q439" s="128"/>
      <c r="R439" s="128"/>
      <c r="S439" s="128"/>
      <c r="T439" s="128"/>
      <c r="U439" s="128"/>
      <c r="V439" s="128"/>
      <c r="W439" s="128"/>
      <c r="X439" s="128"/>
      <c r="Y439" s="46"/>
      <c r="Z439" s="46"/>
      <c r="AA439" s="46"/>
      <c r="AB439" s="46"/>
      <c r="AC439" s="46"/>
    </row>
    <row r="440" spans="1:29" ht="39.950000000000003" customHeight="1" x14ac:dyDescent="0.45">
      <c r="A440" s="155"/>
      <c r="B440" s="157"/>
      <c r="C440" s="66">
        <v>437</v>
      </c>
      <c r="D440" s="75" t="s">
        <v>310</v>
      </c>
      <c r="E440" s="115" t="s">
        <v>956</v>
      </c>
      <c r="F440" s="49" t="s">
        <v>35</v>
      </c>
      <c r="G440" s="49" t="s">
        <v>40</v>
      </c>
      <c r="H440" s="94">
        <v>2.79</v>
      </c>
      <c r="I440" s="32">
        <v>3</v>
      </c>
      <c r="J440" s="38">
        <f t="shared" si="12"/>
        <v>3</v>
      </c>
      <c r="K440" s="39" t="str">
        <f t="shared" si="13"/>
        <v>OK</v>
      </c>
      <c r="L440" s="128"/>
      <c r="M440" s="128"/>
      <c r="N440" s="128"/>
      <c r="O440" s="128"/>
      <c r="P440" s="46"/>
      <c r="Q440" s="128"/>
      <c r="R440" s="128"/>
      <c r="S440" s="128"/>
      <c r="T440" s="128"/>
      <c r="U440" s="128"/>
      <c r="V440" s="128"/>
      <c r="W440" s="128"/>
      <c r="X440" s="128"/>
      <c r="Y440" s="46"/>
      <c r="Z440" s="46"/>
      <c r="AA440" s="46"/>
      <c r="AB440" s="46"/>
      <c r="AC440" s="46"/>
    </row>
    <row r="441" spans="1:29" ht="39.950000000000003" customHeight="1" x14ac:dyDescent="0.45">
      <c r="A441" s="155"/>
      <c r="B441" s="157"/>
      <c r="C441" s="66">
        <v>438</v>
      </c>
      <c r="D441" s="75" t="s">
        <v>311</v>
      </c>
      <c r="E441" s="115" t="s">
        <v>948</v>
      </c>
      <c r="F441" s="49" t="s">
        <v>35</v>
      </c>
      <c r="G441" s="49" t="s">
        <v>40</v>
      </c>
      <c r="H441" s="94">
        <v>19.41</v>
      </c>
      <c r="I441" s="32">
        <v>2</v>
      </c>
      <c r="J441" s="38">
        <f t="shared" si="12"/>
        <v>2</v>
      </c>
      <c r="K441" s="39" t="str">
        <f t="shared" si="13"/>
        <v>OK</v>
      </c>
      <c r="L441" s="128"/>
      <c r="M441" s="128"/>
      <c r="N441" s="128"/>
      <c r="O441" s="128"/>
      <c r="P441" s="46"/>
      <c r="Q441" s="128"/>
      <c r="R441" s="128"/>
      <c r="S441" s="128"/>
      <c r="T441" s="128"/>
      <c r="U441" s="128"/>
      <c r="V441" s="128"/>
      <c r="W441" s="128"/>
      <c r="X441" s="128"/>
      <c r="Y441" s="46"/>
      <c r="Z441" s="46"/>
      <c r="AA441" s="46"/>
      <c r="AB441" s="46"/>
      <c r="AC441" s="46"/>
    </row>
    <row r="442" spans="1:29" ht="39.950000000000003" customHeight="1" x14ac:dyDescent="0.45">
      <c r="A442" s="155"/>
      <c r="B442" s="157"/>
      <c r="C442" s="66">
        <v>439</v>
      </c>
      <c r="D442" s="75" t="s">
        <v>312</v>
      </c>
      <c r="E442" s="115" t="s">
        <v>948</v>
      </c>
      <c r="F442" s="49" t="s">
        <v>35</v>
      </c>
      <c r="G442" s="49" t="s">
        <v>40</v>
      </c>
      <c r="H442" s="94">
        <v>20.309999999999999</v>
      </c>
      <c r="I442" s="32">
        <v>2</v>
      </c>
      <c r="J442" s="38">
        <f t="shared" si="12"/>
        <v>2</v>
      </c>
      <c r="K442" s="39" t="str">
        <f t="shared" si="13"/>
        <v>OK</v>
      </c>
      <c r="L442" s="128"/>
      <c r="M442" s="128"/>
      <c r="N442" s="128"/>
      <c r="O442" s="128"/>
      <c r="P442" s="46"/>
      <c r="Q442" s="128"/>
      <c r="R442" s="128"/>
      <c r="S442" s="128"/>
      <c r="T442" s="128"/>
      <c r="U442" s="128"/>
      <c r="V442" s="128"/>
      <c r="W442" s="128"/>
      <c r="X442" s="128"/>
      <c r="Y442" s="46"/>
      <c r="Z442" s="46"/>
      <c r="AA442" s="46"/>
      <c r="AB442" s="46"/>
      <c r="AC442" s="46"/>
    </row>
    <row r="443" spans="1:29" ht="39.950000000000003" customHeight="1" x14ac:dyDescent="0.45">
      <c r="A443" s="155"/>
      <c r="B443" s="157"/>
      <c r="C443" s="66">
        <v>440</v>
      </c>
      <c r="D443" s="75" t="s">
        <v>313</v>
      </c>
      <c r="E443" s="115" t="s">
        <v>948</v>
      </c>
      <c r="F443" s="49" t="s">
        <v>35</v>
      </c>
      <c r="G443" s="49" t="s">
        <v>40</v>
      </c>
      <c r="H443" s="94">
        <v>10.55</v>
      </c>
      <c r="I443" s="32">
        <v>2</v>
      </c>
      <c r="J443" s="38">
        <f t="shared" si="12"/>
        <v>2</v>
      </c>
      <c r="K443" s="39" t="str">
        <f t="shared" si="13"/>
        <v>OK</v>
      </c>
      <c r="L443" s="128"/>
      <c r="M443" s="128"/>
      <c r="N443" s="128"/>
      <c r="O443" s="128"/>
      <c r="P443" s="46"/>
      <c r="Q443" s="128"/>
      <c r="R443" s="128"/>
      <c r="S443" s="128"/>
      <c r="T443" s="128"/>
      <c r="U443" s="128"/>
      <c r="V443" s="128"/>
      <c r="W443" s="128"/>
      <c r="X443" s="128"/>
      <c r="Y443" s="46"/>
      <c r="Z443" s="46"/>
      <c r="AA443" s="46"/>
      <c r="AB443" s="46"/>
      <c r="AC443" s="46"/>
    </row>
    <row r="444" spans="1:29" ht="39.950000000000003" customHeight="1" x14ac:dyDescent="0.45">
      <c r="A444" s="155"/>
      <c r="B444" s="157"/>
      <c r="C444" s="66">
        <v>441</v>
      </c>
      <c r="D444" s="75" t="s">
        <v>314</v>
      </c>
      <c r="E444" s="115" t="s">
        <v>948</v>
      </c>
      <c r="F444" s="49" t="s">
        <v>35</v>
      </c>
      <c r="G444" s="49" t="s">
        <v>40</v>
      </c>
      <c r="H444" s="94">
        <v>1.34</v>
      </c>
      <c r="I444" s="32"/>
      <c r="J444" s="38">
        <f t="shared" si="12"/>
        <v>0</v>
      </c>
      <c r="K444" s="39" t="str">
        <f t="shared" si="13"/>
        <v>OK</v>
      </c>
      <c r="L444" s="128"/>
      <c r="M444" s="128"/>
      <c r="N444" s="128"/>
      <c r="O444" s="128"/>
      <c r="P444" s="46"/>
      <c r="Q444" s="128"/>
      <c r="R444" s="128"/>
      <c r="S444" s="128"/>
      <c r="T444" s="128"/>
      <c r="U444" s="128"/>
      <c r="V444" s="128"/>
      <c r="W444" s="128"/>
      <c r="X444" s="128"/>
      <c r="Y444" s="46"/>
      <c r="Z444" s="46"/>
      <c r="AA444" s="46"/>
      <c r="AB444" s="46"/>
      <c r="AC444" s="46"/>
    </row>
    <row r="445" spans="1:29" ht="39.950000000000003" customHeight="1" x14ac:dyDescent="0.45">
      <c r="A445" s="155"/>
      <c r="B445" s="157"/>
      <c r="C445" s="66">
        <v>442</v>
      </c>
      <c r="D445" s="75" t="s">
        <v>315</v>
      </c>
      <c r="E445" s="115" t="s">
        <v>948</v>
      </c>
      <c r="F445" s="49" t="s">
        <v>35</v>
      </c>
      <c r="G445" s="49" t="s">
        <v>40</v>
      </c>
      <c r="H445" s="94">
        <v>5.58</v>
      </c>
      <c r="I445" s="32">
        <v>3</v>
      </c>
      <c r="J445" s="38">
        <f t="shared" si="12"/>
        <v>3</v>
      </c>
      <c r="K445" s="39" t="str">
        <f t="shared" si="13"/>
        <v>OK</v>
      </c>
      <c r="L445" s="128"/>
      <c r="M445" s="128"/>
      <c r="N445" s="128"/>
      <c r="O445" s="128"/>
      <c r="P445" s="46"/>
      <c r="Q445" s="128"/>
      <c r="R445" s="128"/>
      <c r="S445" s="128"/>
      <c r="T445" s="128"/>
      <c r="U445" s="128"/>
      <c r="V445" s="128"/>
      <c r="W445" s="128"/>
      <c r="X445" s="128"/>
      <c r="Y445" s="46"/>
      <c r="Z445" s="46"/>
      <c r="AA445" s="46"/>
      <c r="AB445" s="46"/>
      <c r="AC445" s="46"/>
    </row>
    <row r="446" spans="1:29" ht="39.950000000000003" customHeight="1" x14ac:dyDescent="0.45">
      <c r="A446" s="155"/>
      <c r="B446" s="157"/>
      <c r="C446" s="66">
        <v>443</v>
      </c>
      <c r="D446" s="75" t="s">
        <v>316</v>
      </c>
      <c r="E446" s="115" t="s">
        <v>948</v>
      </c>
      <c r="F446" s="49" t="s">
        <v>35</v>
      </c>
      <c r="G446" s="49" t="s">
        <v>40</v>
      </c>
      <c r="H446" s="94">
        <v>14.9</v>
      </c>
      <c r="I446" s="32">
        <v>3</v>
      </c>
      <c r="J446" s="38">
        <f t="shared" si="12"/>
        <v>3</v>
      </c>
      <c r="K446" s="39" t="str">
        <f t="shared" si="13"/>
        <v>OK</v>
      </c>
      <c r="L446" s="128"/>
      <c r="M446" s="128"/>
      <c r="N446" s="128"/>
      <c r="O446" s="128"/>
      <c r="P446" s="46"/>
      <c r="Q446" s="128"/>
      <c r="R446" s="128"/>
      <c r="S446" s="128"/>
      <c r="T446" s="128"/>
      <c r="U446" s="128"/>
      <c r="V446" s="128"/>
      <c r="W446" s="128"/>
      <c r="X446" s="128"/>
      <c r="Y446" s="46"/>
      <c r="Z446" s="46"/>
      <c r="AA446" s="46"/>
      <c r="AB446" s="46"/>
      <c r="AC446" s="46"/>
    </row>
    <row r="447" spans="1:29" ht="39.950000000000003" customHeight="1" x14ac:dyDescent="0.45">
      <c r="A447" s="155"/>
      <c r="B447" s="157"/>
      <c r="C447" s="66">
        <v>444</v>
      </c>
      <c r="D447" s="75" t="s">
        <v>317</v>
      </c>
      <c r="E447" s="115" t="s">
        <v>948</v>
      </c>
      <c r="F447" s="49" t="s">
        <v>35</v>
      </c>
      <c r="G447" s="49" t="s">
        <v>40</v>
      </c>
      <c r="H447" s="94">
        <v>4.8899999999999997</v>
      </c>
      <c r="I447" s="32">
        <v>3</v>
      </c>
      <c r="J447" s="38">
        <f t="shared" si="12"/>
        <v>3</v>
      </c>
      <c r="K447" s="39" t="str">
        <f t="shared" si="13"/>
        <v>OK</v>
      </c>
      <c r="L447" s="128"/>
      <c r="M447" s="128"/>
      <c r="N447" s="128"/>
      <c r="O447" s="128"/>
      <c r="P447" s="46"/>
      <c r="Q447" s="128"/>
      <c r="R447" s="128"/>
      <c r="S447" s="128"/>
      <c r="T447" s="128"/>
      <c r="U447" s="128"/>
      <c r="V447" s="128"/>
      <c r="W447" s="128"/>
      <c r="X447" s="128"/>
      <c r="Y447" s="46"/>
      <c r="Z447" s="46"/>
      <c r="AA447" s="46"/>
      <c r="AB447" s="46"/>
      <c r="AC447" s="46"/>
    </row>
    <row r="448" spans="1:29" ht="39.950000000000003" customHeight="1" x14ac:dyDescent="0.45">
      <c r="A448" s="155"/>
      <c r="B448" s="157"/>
      <c r="C448" s="66">
        <v>445</v>
      </c>
      <c r="D448" s="75" t="s">
        <v>318</v>
      </c>
      <c r="E448" s="115" t="s">
        <v>948</v>
      </c>
      <c r="F448" s="49" t="s">
        <v>35</v>
      </c>
      <c r="G448" s="49" t="s">
        <v>40</v>
      </c>
      <c r="H448" s="94">
        <v>5.79</v>
      </c>
      <c r="I448" s="32">
        <v>3</v>
      </c>
      <c r="J448" s="38">
        <f t="shared" si="12"/>
        <v>3</v>
      </c>
      <c r="K448" s="39" t="str">
        <f t="shared" si="13"/>
        <v>OK</v>
      </c>
      <c r="L448" s="128"/>
      <c r="M448" s="128"/>
      <c r="N448" s="128"/>
      <c r="O448" s="128"/>
      <c r="P448" s="46"/>
      <c r="Q448" s="128"/>
      <c r="R448" s="128"/>
      <c r="S448" s="128"/>
      <c r="T448" s="128"/>
      <c r="U448" s="128"/>
      <c r="V448" s="128"/>
      <c r="W448" s="128"/>
      <c r="X448" s="128"/>
      <c r="Y448" s="46"/>
      <c r="Z448" s="46"/>
      <c r="AA448" s="46"/>
      <c r="AB448" s="46"/>
      <c r="AC448" s="46"/>
    </row>
    <row r="449" spans="1:29" ht="39.950000000000003" customHeight="1" x14ac:dyDescent="0.45">
      <c r="A449" s="155"/>
      <c r="B449" s="157"/>
      <c r="C449" s="66">
        <v>446</v>
      </c>
      <c r="D449" s="75" t="s">
        <v>319</v>
      </c>
      <c r="E449" s="115" t="s">
        <v>948</v>
      </c>
      <c r="F449" s="49" t="s">
        <v>35</v>
      </c>
      <c r="G449" s="49" t="s">
        <v>40</v>
      </c>
      <c r="H449" s="94">
        <v>4.26</v>
      </c>
      <c r="I449" s="32">
        <v>3</v>
      </c>
      <c r="J449" s="38">
        <f t="shared" si="12"/>
        <v>3</v>
      </c>
      <c r="K449" s="39" t="str">
        <f t="shared" si="13"/>
        <v>OK</v>
      </c>
      <c r="L449" s="128"/>
      <c r="M449" s="128"/>
      <c r="N449" s="128"/>
      <c r="O449" s="128"/>
      <c r="P449" s="46"/>
      <c r="Q449" s="128"/>
      <c r="R449" s="128"/>
      <c r="S449" s="128"/>
      <c r="T449" s="128"/>
      <c r="U449" s="128"/>
      <c r="V449" s="128"/>
      <c r="W449" s="128"/>
      <c r="X449" s="128"/>
      <c r="Y449" s="46"/>
      <c r="Z449" s="46"/>
      <c r="AA449" s="46"/>
      <c r="AB449" s="46"/>
      <c r="AC449" s="46"/>
    </row>
    <row r="450" spans="1:29" ht="39.950000000000003" customHeight="1" x14ac:dyDescent="0.45">
      <c r="A450" s="155"/>
      <c r="B450" s="157"/>
      <c r="C450" s="66">
        <v>447</v>
      </c>
      <c r="D450" s="75" t="s">
        <v>320</v>
      </c>
      <c r="E450" s="115" t="s">
        <v>948</v>
      </c>
      <c r="F450" s="49" t="s">
        <v>35</v>
      </c>
      <c r="G450" s="49" t="s">
        <v>40</v>
      </c>
      <c r="H450" s="94">
        <v>3.16</v>
      </c>
      <c r="I450" s="32">
        <v>3</v>
      </c>
      <c r="J450" s="38">
        <f t="shared" si="12"/>
        <v>3</v>
      </c>
      <c r="K450" s="39" t="str">
        <f t="shared" si="13"/>
        <v>OK</v>
      </c>
      <c r="L450" s="128"/>
      <c r="M450" s="128"/>
      <c r="N450" s="128"/>
      <c r="O450" s="128"/>
      <c r="P450" s="46"/>
      <c r="Q450" s="128"/>
      <c r="R450" s="128"/>
      <c r="S450" s="128"/>
      <c r="T450" s="128"/>
      <c r="U450" s="128"/>
      <c r="V450" s="128"/>
      <c r="W450" s="128"/>
      <c r="X450" s="128"/>
      <c r="Y450" s="46"/>
      <c r="Z450" s="46"/>
      <c r="AA450" s="46"/>
      <c r="AB450" s="46"/>
      <c r="AC450" s="46"/>
    </row>
    <row r="451" spans="1:29" ht="39.950000000000003" customHeight="1" x14ac:dyDescent="0.45">
      <c r="A451" s="155"/>
      <c r="B451" s="157"/>
      <c r="C451" s="66">
        <v>448</v>
      </c>
      <c r="D451" s="75" t="s">
        <v>321</v>
      </c>
      <c r="E451" s="115" t="s">
        <v>948</v>
      </c>
      <c r="F451" s="49" t="s">
        <v>35</v>
      </c>
      <c r="G451" s="49" t="s">
        <v>40</v>
      </c>
      <c r="H451" s="94">
        <v>2.63</v>
      </c>
      <c r="I451" s="32">
        <v>3</v>
      </c>
      <c r="J451" s="38">
        <f t="shared" si="12"/>
        <v>3</v>
      </c>
      <c r="K451" s="39" t="str">
        <f t="shared" si="13"/>
        <v>OK</v>
      </c>
      <c r="L451" s="128"/>
      <c r="M451" s="128"/>
      <c r="N451" s="128"/>
      <c r="O451" s="128"/>
      <c r="P451" s="46"/>
      <c r="Q451" s="128"/>
      <c r="R451" s="128"/>
      <c r="S451" s="128"/>
      <c r="T451" s="128"/>
      <c r="U451" s="128"/>
      <c r="V451" s="128"/>
      <c r="W451" s="128"/>
      <c r="X451" s="128"/>
      <c r="Y451" s="46"/>
      <c r="Z451" s="46"/>
      <c r="AA451" s="46"/>
      <c r="AB451" s="46"/>
      <c r="AC451" s="46"/>
    </row>
    <row r="452" spans="1:29" ht="39.950000000000003" customHeight="1" x14ac:dyDescent="0.45">
      <c r="A452" s="155"/>
      <c r="B452" s="157"/>
      <c r="C452" s="66">
        <v>449</v>
      </c>
      <c r="D452" s="75" t="s">
        <v>322</v>
      </c>
      <c r="E452" s="115" t="s">
        <v>948</v>
      </c>
      <c r="F452" s="49" t="s">
        <v>35</v>
      </c>
      <c r="G452" s="49" t="s">
        <v>40</v>
      </c>
      <c r="H452" s="94">
        <v>4.0999999999999996</v>
      </c>
      <c r="I452" s="32">
        <v>3</v>
      </c>
      <c r="J452" s="38">
        <f t="shared" si="12"/>
        <v>3</v>
      </c>
      <c r="K452" s="39" t="str">
        <f t="shared" si="13"/>
        <v>OK</v>
      </c>
      <c r="L452" s="128"/>
      <c r="M452" s="128"/>
      <c r="N452" s="128"/>
      <c r="O452" s="128"/>
      <c r="P452" s="46"/>
      <c r="Q452" s="128"/>
      <c r="R452" s="128"/>
      <c r="S452" s="128"/>
      <c r="T452" s="128"/>
      <c r="U452" s="128"/>
      <c r="V452" s="128"/>
      <c r="W452" s="128"/>
      <c r="X452" s="128"/>
      <c r="Y452" s="46"/>
      <c r="Z452" s="46"/>
      <c r="AA452" s="46"/>
      <c r="AB452" s="46"/>
      <c r="AC452" s="46"/>
    </row>
    <row r="453" spans="1:29" ht="39.950000000000003" customHeight="1" x14ac:dyDescent="0.45">
      <c r="A453" s="155"/>
      <c r="B453" s="157"/>
      <c r="C453" s="66">
        <v>450</v>
      </c>
      <c r="D453" s="75" t="s">
        <v>323</v>
      </c>
      <c r="E453" s="115" t="s">
        <v>948</v>
      </c>
      <c r="F453" s="49" t="s">
        <v>35</v>
      </c>
      <c r="G453" s="49" t="s">
        <v>40</v>
      </c>
      <c r="H453" s="94">
        <v>2.82</v>
      </c>
      <c r="I453" s="32">
        <v>3</v>
      </c>
      <c r="J453" s="38">
        <f t="shared" ref="J453:J516" si="14">I453-(SUM(L453:AC453))</f>
        <v>3</v>
      </c>
      <c r="K453" s="39" t="str">
        <f t="shared" ref="K453:K516" si="15">IF(J453&lt;0,"ATENÇÃO","OK")</f>
        <v>OK</v>
      </c>
      <c r="L453" s="128"/>
      <c r="M453" s="128"/>
      <c r="N453" s="128"/>
      <c r="O453" s="128"/>
      <c r="P453" s="46"/>
      <c r="Q453" s="128"/>
      <c r="R453" s="128"/>
      <c r="S453" s="128"/>
      <c r="T453" s="128"/>
      <c r="U453" s="128"/>
      <c r="V453" s="128"/>
      <c r="W453" s="128"/>
      <c r="X453" s="128"/>
      <c r="Y453" s="46"/>
      <c r="Z453" s="46"/>
      <c r="AA453" s="46"/>
      <c r="AB453" s="46"/>
      <c r="AC453" s="46"/>
    </row>
    <row r="454" spans="1:29" ht="39.950000000000003" customHeight="1" x14ac:dyDescent="0.45">
      <c r="A454" s="155"/>
      <c r="B454" s="157"/>
      <c r="C454" s="66">
        <v>451</v>
      </c>
      <c r="D454" s="75" t="s">
        <v>324</v>
      </c>
      <c r="E454" s="115" t="s">
        <v>948</v>
      </c>
      <c r="F454" s="49" t="s">
        <v>35</v>
      </c>
      <c r="G454" s="49" t="s">
        <v>40</v>
      </c>
      <c r="H454" s="94">
        <v>4.25</v>
      </c>
      <c r="I454" s="32">
        <v>3</v>
      </c>
      <c r="J454" s="38">
        <f t="shared" si="14"/>
        <v>3</v>
      </c>
      <c r="K454" s="39" t="str">
        <f t="shared" si="15"/>
        <v>OK</v>
      </c>
      <c r="L454" s="128"/>
      <c r="M454" s="128"/>
      <c r="N454" s="128"/>
      <c r="O454" s="128"/>
      <c r="P454" s="46"/>
      <c r="Q454" s="128"/>
      <c r="R454" s="128"/>
      <c r="S454" s="128"/>
      <c r="T454" s="128"/>
      <c r="U454" s="128"/>
      <c r="V454" s="128"/>
      <c r="W454" s="128"/>
      <c r="X454" s="128"/>
      <c r="Y454" s="46"/>
      <c r="Z454" s="46"/>
      <c r="AA454" s="46"/>
      <c r="AB454" s="46"/>
      <c r="AC454" s="46"/>
    </row>
    <row r="455" spans="1:29" ht="39.950000000000003" customHeight="1" x14ac:dyDescent="0.45">
      <c r="A455" s="155"/>
      <c r="B455" s="157"/>
      <c r="C455" s="66">
        <v>452</v>
      </c>
      <c r="D455" s="75" t="s">
        <v>325</v>
      </c>
      <c r="E455" s="115" t="s">
        <v>948</v>
      </c>
      <c r="F455" s="49" t="s">
        <v>35</v>
      </c>
      <c r="G455" s="49" t="s">
        <v>40</v>
      </c>
      <c r="H455" s="94">
        <v>1.57</v>
      </c>
      <c r="I455" s="32">
        <v>3</v>
      </c>
      <c r="J455" s="38">
        <f t="shared" si="14"/>
        <v>3</v>
      </c>
      <c r="K455" s="39" t="str">
        <f t="shared" si="15"/>
        <v>OK</v>
      </c>
      <c r="L455" s="128"/>
      <c r="M455" s="128"/>
      <c r="N455" s="128"/>
      <c r="O455" s="128"/>
      <c r="P455" s="46"/>
      <c r="Q455" s="128"/>
      <c r="R455" s="128"/>
      <c r="S455" s="128"/>
      <c r="T455" s="128"/>
      <c r="U455" s="128"/>
      <c r="V455" s="128"/>
      <c r="W455" s="128"/>
      <c r="X455" s="128"/>
      <c r="Y455" s="46"/>
      <c r="Z455" s="46"/>
      <c r="AA455" s="46"/>
      <c r="AB455" s="46"/>
      <c r="AC455" s="46"/>
    </row>
    <row r="456" spans="1:29" ht="39.950000000000003" customHeight="1" x14ac:dyDescent="0.45">
      <c r="A456" s="155"/>
      <c r="B456" s="157"/>
      <c r="C456" s="66">
        <v>453</v>
      </c>
      <c r="D456" s="75" t="s">
        <v>326</v>
      </c>
      <c r="E456" s="115" t="s">
        <v>948</v>
      </c>
      <c r="F456" s="49" t="s">
        <v>35</v>
      </c>
      <c r="G456" s="49" t="s">
        <v>40</v>
      </c>
      <c r="H456" s="94">
        <v>7.85</v>
      </c>
      <c r="I456" s="32">
        <v>3</v>
      </c>
      <c r="J456" s="38">
        <f t="shared" si="14"/>
        <v>3</v>
      </c>
      <c r="K456" s="39" t="str">
        <f t="shared" si="15"/>
        <v>OK</v>
      </c>
      <c r="L456" s="128"/>
      <c r="M456" s="128"/>
      <c r="N456" s="128"/>
      <c r="O456" s="128"/>
      <c r="P456" s="46"/>
      <c r="Q456" s="128"/>
      <c r="R456" s="128"/>
      <c r="S456" s="128"/>
      <c r="T456" s="128"/>
      <c r="U456" s="128"/>
      <c r="V456" s="128"/>
      <c r="W456" s="128"/>
      <c r="X456" s="128"/>
      <c r="Y456" s="46"/>
      <c r="Z456" s="46"/>
      <c r="AA456" s="46"/>
      <c r="AB456" s="46"/>
      <c r="AC456" s="46"/>
    </row>
    <row r="457" spans="1:29" ht="39.950000000000003" customHeight="1" x14ac:dyDescent="0.45">
      <c r="A457" s="155"/>
      <c r="B457" s="157"/>
      <c r="C457" s="66">
        <v>454</v>
      </c>
      <c r="D457" s="75" t="s">
        <v>327</v>
      </c>
      <c r="E457" s="115" t="s">
        <v>948</v>
      </c>
      <c r="F457" s="49" t="s">
        <v>35</v>
      </c>
      <c r="G457" s="49" t="s">
        <v>40</v>
      </c>
      <c r="H457" s="94">
        <v>8.91</v>
      </c>
      <c r="I457" s="32">
        <v>3</v>
      </c>
      <c r="J457" s="38">
        <f t="shared" si="14"/>
        <v>3</v>
      </c>
      <c r="K457" s="39" t="str">
        <f t="shared" si="15"/>
        <v>OK</v>
      </c>
      <c r="L457" s="128"/>
      <c r="M457" s="128"/>
      <c r="N457" s="128"/>
      <c r="O457" s="128"/>
      <c r="P457" s="46"/>
      <c r="Q457" s="128"/>
      <c r="R457" s="128"/>
      <c r="S457" s="128"/>
      <c r="T457" s="128"/>
      <c r="U457" s="128"/>
      <c r="V457" s="128"/>
      <c r="W457" s="128"/>
      <c r="X457" s="128"/>
      <c r="Y457" s="46"/>
      <c r="Z457" s="46"/>
      <c r="AA457" s="46"/>
      <c r="AB457" s="46"/>
      <c r="AC457" s="46"/>
    </row>
    <row r="458" spans="1:29" ht="39.950000000000003" customHeight="1" x14ac:dyDescent="0.45">
      <c r="A458" s="155"/>
      <c r="B458" s="157"/>
      <c r="C458" s="66">
        <v>455</v>
      </c>
      <c r="D458" s="75" t="s">
        <v>328</v>
      </c>
      <c r="E458" s="115" t="s">
        <v>948</v>
      </c>
      <c r="F458" s="49" t="s">
        <v>35</v>
      </c>
      <c r="G458" s="49" t="s">
        <v>40</v>
      </c>
      <c r="H458" s="94">
        <v>9.02</v>
      </c>
      <c r="I458" s="32">
        <v>3</v>
      </c>
      <c r="J458" s="38">
        <f t="shared" si="14"/>
        <v>3</v>
      </c>
      <c r="K458" s="39" t="str">
        <f t="shared" si="15"/>
        <v>OK</v>
      </c>
      <c r="L458" s="128"/>
      <c r="M458" s="128"/>
      <c r="N458" s="128"/>
      <c r="O458" s="128"/>
      <c r="P458" s="46"/>
      <c r="Q458" s="128"/>
      <c r="R458" s="128"/>
      <c r="S458" s="128"/>
      <c r="T458" s="128"/>
      <c r="U458" s="128"/>
      <c r="V458" s="128"/>
      <c r="W458" s="128"/>
      <c r="X458" s="128"/>
      <c r="Y458" s="46"/>
      <c r="Z458" s="46"/>
      <c r="AA458" s="46"/>
      <c r="AB458" s="46"/>
      <c r="AC458" s="46"/>
    </row>
    <row r="459" spans="1:29" ht="39.950000000000003" customHeight="1" x14ac:dyDescent="0.45">
      <c r="A459" s="155"/>
      <c r="B459" s="157"/>
      <c r="C459" s="66">
        <v>456</v>
      </c>
      <c r="D459" s="75" t="s">
        <v>329</v>
      </c>
      <c r="E459" s="115" t="s">
        <v>948</v>
      </c>
      <c r="F459" s="49" t="s">
        <v>35</v>
      </c>
      <c r="G459" s="49" t="s">
        <v>40</v>
      </c>
      <c r="H459" s="94">
        <v>1.0900000000000001</v>
      </c>
      <c r="I459" s="32">
        <v>3</v>
      </c>
      <c r="J459" s="38">
        <f t="shared" si="14"/>
        <v>3</v>
      </c>
      <c r="K459" s="39" t="str">
        <f t="shared" si="15"/>
        <v>OK</v>
      </c>
      <c r="L459" s="128"/>
      <c r="M459" s="128"/>
      <c r="N459" s="128"/>
      <c r="O459" s="128"/>
      <c r="P459" s="46"/>
      <c r="Q459" s="128"/>
      <c r="R459" s="128"/>
      <c r="S459" s="128"/>
      <c r="T459" s="128"/>
      <c r="U459" s="128"/>
      <c r="V459" s="128"/>
      <c r="W459" s="128"/>
      <c r="X459" s="128"/>
      <c r="Y459" s="46"/>
      <c r="Z459" s="46"/>
      <c r="AA459" s="46"/>
      <c r="AB459" s="46"/>
      <c r="AC459" s="46"/>
    </row>
    <row r="460" spans="1:29" ht="39.950000000000003" customHeight="1" x14ac:dyDescent="0.45">
      <c r="A460" s="155"/>
      <c r="B460" s="157"/>
      <c r="C460" s="66">
        <v>457</v>
      </c>
      <c r="D460" s="75" t="s">
        <v>330</v>
      </c>
      <c r="E460" s="115" t="s">
        <v>948</v>
      </c>
      <c r="F460" s="49" t="s">
        <v>35</v>
      </c>
      <c r="G460" s="49" t="s">
        <v>40</v>
      </c>
      <c r="H460" s="94">
        <v>2.2000000000000002</v>
      </c>
      <c r="I460" s="32">
        <v>3</v>
      </c>
      <c r="J460" s="38">
        <f t="shared" si="14"/>
        <v>3</v>
      </c>
      <c r="K460" s="39" t="str">
        <f t="shared" si="15"/>
        <v>OK</v>
      </c>
      <c r="L460" s="128"/>
      <c r="M460" s="128"/>
      <c r="N460" s="128"/>
      <c r="O460" s="128"/>
      <c r="P460" s="46"/>
      <c r="Q460" s="128"/>
      <c r="R460" s="128"/>
      <c r="S460" s="128"/>
      <c r="T460" s="128"/>
      <c r="U460" s="128"/>
      <c r="V460" s="128"/>
      <c r="W460" s="128"/>
      <c r="X460" s="128"/>
      <c r="Y460" s="46"/>
      <c r="Z460" s="46"/>
      <c r="AA460" s="46"/>
      <c r="AB460" s="46"/>
      <c r="AC460" s="46"/>
    </row>
    <row r="461" spans="1:29" ht="39.950000000000003" customHeight="1" x14ac:dyDescent="0.45">
      <c r="A461" s="155"/>
      <c r="B461" s="157"/>
      <c r="C461" s="66">
        <v>458</v>
      </c>
      <c r="D461" s="75" t="s">
        <v>331</v>
      </c>
      <c r="E461" s="115" t="s">
        <v>948</v>
      </c>
      <c r="F461" s="49" t="s">
        <v>35</v>
      </c>
      <c r="G461" s="49" t="s">
        <v>40</v>
      </c>
      <c r="H461" s="94">
        <v>3.71</v>
      </c>
      <c r="I461" s="32">
        <v>3</v>
      </c>
      <c r="J461" s="38">
        <f t="shared" si="14"/>
        <v>3</v>
      </c>
      <c r="K461" s="39" t="str">
        <f t="shared" si="15"/>
        <v>OK</v>
      </c>
      <c r="L461" s="128"/>
      <c r="M461" s="128"/>
      <c r="N461" s="128"/>
      <c r="O461" s="128"/>
      <c r="P461" s="46"/>
      <c r="Q461" s="128"/>
      <c r="R461" s="128"/>
      <c r="S461" s="128"/>
      <c r="T461" s="128"/>
      <c r="U461" s="128"/>
      <c r="V461" s="128"/>
      <c r="W461" s="128"/>
      <c r="X461" s="128"/>
      <c r="Y461" s="46"/>
      <c r="Z461" s="46"/>
      <c r="AA461" s="46"/>
      <c r="AB461" s="46"/>
      <c r="AC461" s="46"/>
    </row>
    <row r="462" spans="1:29" ht="39.950000000000003" customHeight="1" x14ac:dyDescent="0.45">
      <c r="A462" s="155"/>
      <c r="B462" s="157"/>
      <c r="C462" s="66">
        <v>459</v>
      </c>
      <c r="D462" s="75" t="s">
        <v>332</v>
      </c>
      <c r="E462" s="115" t="s">
        <v>948</v>
      </c>
      <c r="F462" s="49" t="s">
        <v>35</v>
      </c>
      <c r="G462" s="49" t="s">
        <v>40</v>
      </c>
      <c r="H462" s="94">
        <v>6.8</v>
      </c>
      <c r="I462" s="32">
        <v>3</v>
      </c>
      <c r="J462" s="38">
        <f t="shared" si="14"/>
        <v>3</v>
      </c>
      <c r="K462" s="39" t="str">
        <f t="shared" si="15"/>
        <v>OK</v>
      </c>
      <c r="L462" s="128"/>
      <c r="M462" s="128"/>
      <c r="N462" s="128"/>
      <c r="O462" s="128"/>
      <c r="P462" s="46"/>
      <c r="Q462" s="128"/>
      <c r="R462" s="128"/>
      <c r="S462" s="128"/>
      <c r="T462" s="128"/>
      <c r="U462" s="128"/>
      <c r="V462" s="128"/>
      <c r="W462" s="128"/>
      <c r="X462" s="128"/>
      <c r="Y462" s="46"/>
      <c r="Z462" s="46"/>
      <c r="AA462" s="46"/>
      <c r="AB462" s="46"/>
      <c r="AC462" s="46"/>
    </row>
    <row r="463" spans="1:29" ht="39.950000000000003" customHeight="1" x14ac:dyDescent="0.45">
      <c r="A463" s="155"/>
      <c r="B463" s="157"/>
      <c r="C463" s="66">
        <v>460</v>
      </c>
      <c r="D463" s="75" t="s">
        <v>333</v>
      </c>
      <c r="E463" s="115" t="s">
        <v>948</v>
      </c>
      <c r="F463" s="49" t="s">
        <v>35</v>
      </c>
      <c r="G463" s="49" t="s">
        <v>40</v>
      </c>
      <c r="H463" s="94">
        <v>2.66</v>
      </c>
      <c r="I463" s="32">
        <v>3</v>
      </c>
      <c r="J463" s="38">
        <f t="shared" si="14"/>
        <v>3</v>
      </c>
      <c r="K463" s="39" t="str">
        <f t="shared" si="15"/>
        <v>OK</v>
      </c>
      <c r="L463" s="128"/>
      <c r="M463" s="128"/>
      <c r="N463" s="128"/>
      <c r="O463" s="128"/>
      <c r="P463" s="46"/>
      <c r="Q463" s="128"/>
      <c r="R463" s="128"/>
      <c r="S463" s="128"/>
      <c r="T463" s="128"/>
      <c r="U463" s="128"/>
      <c r="V463" s="128"/>
      <c r="W463" s="128"/>
      <c r="X463" s="128"/>
      <c r="Y463" s="46"/>
      <c r="Z463" s="46"/>
      <c r="AA463" s="46"/>
      <c r="AB463" s="46"/>
      <c r="AC463" s="46"/>
    </row>
    <row r="464" spans="1:29" ht="39.950000000000003" customHeight="1" x14ac:dyDescent="0.45">
      <c r="A464" s="155"/>
      <c r="B464" s="157"/>
      <c r="C464" s="66">
        <v>461</v>
      </c>
      <c r="D464" s="75" t="s">
        <v>334</v>
      </c>
      <c r="E464" s="115" t="s">
        <v>948</v>
      </c>
      <c r="F464" s="49" t="s">
        <v>35</v>
      </c>
      <c r="G464" s="49" t="s">
        <v>40</v>
      </c>
      <c r="H464" s="94">
        <v>5.69</v>
      </c>
      <c r="I464" s="32">
        <v>3</v>
      </c>
      <c r="J464" s="38">
        <f t="shared" si="14"/>
        <v>3</v>
      </c>
      <c r="K464" s="39" t="str">
        <f t="shared" si="15"/>
        <v>OK</v>
      </c>
      <c r="L464" s="128"/>
      <c r="M464" s="128"/>
      <c r="N464" s="128"/>
      <c r="O464" s="128"/>
      <c r="P464" s="46"/>
      <c r="Q464" s="128"/>
      <c r="R464" s="128"/>
      <c r="S464" s="128"/>
      <c r="T464" s="128"/>
      <c r="U464" s="128"/>
      <c r="V464" s="128"/>
      <c r="W464" s="128"/>
      <c r="X464" s="128"/>
      <c r="Y464" s="46"/>
      <c r="Z464" s="46"/>
      <c r="AA464" s="46"/>
      <c r="AB464" s="46"/>
      <c r="AC464" s="46"/>
    </row>
    <row r="465" spans="1:29" ht="39.950000000000003" customHeight="1" x14ac:dyDescent="0.45">
      <c r="A465" s="155"/>
      <c r="B465" s="157"/>
      <c r="C465" s="66">
        <v>462</v>
      </c>
      <c r="D465" s="75" t="s">
        <v>335</v>
      </c>
      <c r="E465" s="115" t="s">
        <v>948</v>
      </c>
      <c r="F465" s="49" t="s">
        <v>35</v>
      </c>
      <c r="G465" s="49" t="s">
        <v>40</v>
      </c>
      <c r="H465" s="94">
        <v>1.8</v>
      </c>
      <c r="I465" s="32">
        <v>3</v>
      </c>
      <c r="J465" s="38">
        <f t="shared" si="14"/>
        <v>3</v>
      </c>
      <c r="K465" s="39" t="str">
        <f t="shared" si="15"/>
        <v>OK</v>
      </c>
      <c r="L465" s="128"/>
      <c r="M465" s="128"/>
      <c r="N465" s="128"/>
      <c r="O465" s="128"/>
      <c r="P465" s="46"/>
      <c r="Q465" s="128"/>
      <c r="R465" s="128"/>
      <c r="S465" s="128"/>
      <c r="T465" s="128"/>
      <c r="U465" s="128"/>
      <c r="V465" s="128"/>
      <c r="W465" s="128"/>
      <c r="X465" s="128"/>
      <c r="Y465" s="46"/>
      <c r="Z465" s="46"/>
      <c r="AA465" s="46"/>
      <c r="AB465" s="46"/>
      <c r="AC465" s="46"/>
    </row>
    <row r="466" spans="1:29" ht="39.950000000000003" customHeight="1" x14ac:dyDescent="0.45">
      <c r="A466" s="155"/>
      <c r="B466" s="157"/>
      <c r="C466" s="66">
        <v>463</v>
      </c>
      <c r="D466" s="75" t="s">
        <v>336</v>
      </c>
      <c r="E466" s="115" t="s">
        <v>948</v>
      </c>
      <c r="F466" s="49" t="s">
        <v>35</v>
      </c>
      <c r="G466" s="49" t="s">
        <v>40</v>
      </c>
      <c r="H466" s="94">
        <v>7.31</v>
      </c>
      <c r="I466" s="32">
        <v>3</v>
      </c>
      <c r="J466" s="38">
        <f t="shared" si="14"/>
        <v>3</v>
      </c>
      <c r="K466" s="39" t="str">
        <f t="shared" si="15"/>
        <v>OK</v>
      </c>
      <c r="L466" s="128"/>
      <c r="M466" s="128"/>
      <c r="N466" s="128"/>
      <c r="O466" s="128"/>
      <c r="P466" s="46"/>
      <c r="Q466" s="128"/>
      <c r="R466" s="128"/>
      <c r="S466" s="128"/>
      <c r="T466" s="128"/>
      <c r="U466" s="128"/>
      <c r="V466" s="128"/>
      <c r="W466" s="128"/>
      <c r="X466" s="128"/>
      <c r="Y466" s="46"/>
      <c r="Z466" s="46"/>
      <c r="AA466" s="46"/>
      <c r="AB466" s="46"/>
      <c r="AC466" s="46"/>
    </row>
    <row r="467" spans="1:29" ht="39.950000000000003" customHeight="1" x14ac:dyDescent="0.45">
      <c r="A467" s="155"/>
      <c r="B467" s="157"/>
      <c r="C467" s="66">
        <v>464</v>
      </c>
      <c r="D467" s="75" t="s">
        <v>337</v>
      </c>
      <c r="E467" s="115" t="s">
        <v>957</v>
      </c>
      <c r="F467" s="49" t="s">
        <v>4</v>
      </c>
      <c r="G467" s="49" t="s">
        <v>40</v>
      </c>
      <c r="H467" s="94">
        <v>9.25</v>
      </c>
      <c r="I467" s="32">
        <v>3</v>
      </c>
      <c r="J467" s="38">
        <f t="shared" si="14"/>
        <v>3</v>
      </c>
      <c r="K467" s="39" t="str">
        <f t="shared" si="15"/>
        <v>OK</v>
      </c>
      <c r="L467" s="128"/>
      <c r="M467" s="128"/>
      <c r="N467" s="128"/>
      <c r="O467" s="128"/>
      <c r="P467" s="46"/>
      <c r="Q467" s="128"/>
      <c r="R467" s="128"/>
      <c r="S467" s="128"/>
      <c r="T467" s="128"/>
      <c r="U467" s="128"/>
      <c r="V467" s="128"/>
      <c r="W467" s="128"/>
      <c r="X467" s="128"/>
      <c r="Y467" s="46"/>
      <c r="Z467" s="46"/>
      <c r="AA467" s="46"/>
      <c r="AB467" s="46"/>
      <c r="AC467" s="46"/>
    </row>
    <row r="468" spans="1:29" ht="39.950000000000003" customHeight="1" x14ac:dyDescent="0.45">
      <c r="A468" s="155"/>
      <c r="B468" s="157"/>
      <c r="C468" s="66">
        <v>465</v>
      </c>
      <c r="D468" s="75" t="s">
        <v>958</v>
      </c>
      <c r="E468" s="115" t="s">
        <v>957</v>
      </c>
      <c r="F468" s="49" t="s">
        <v>4</v>
      </c>
      <c r="G468" s="49" t="s">
        <v>40</v>
      </c>
      <c r="H468" s="94">
        <v>3.58</v>
      </c>
      <c r="I468" s="32">
        <v>3</v>
      </c>
      <c r="J468" s="38">
        <f t="shared" si="14"/>
        <v>3</v>
      </c>
      <c r="K468" s="39" t="str">
        <f t="shared" si="15"/>
        <v>OK</v>
      </c>
      <c r="L468" s="128"/>
      <c r="M468" s="128"/>
      <c r="N468" s="128"/>
      <c r="O468" s="128"/>
      <c r="P468" s="46"/>
      <c r="Q468" s="128"/>
      <c r="R468" s="128"/>
      <c r="S468" s="128"/>
      <c r="T468" s="128"/>
      <c r="U468" s="128"/>
      <c r="V468" s="128"/>
      <c r="W468" s="128"/>
      <c r="X468" s="128"/>
      <c r="Y468" s="46"/>
      <c r="Z468" s="46"/>
      <c r="AA468" s="46"/>
      <c r="AB468" s="46"/>
      <c r="AC468" s="46"/>
    </row>
    <row r="469" spans="1:29" ht="39.950000000000003" customHeight="1" x14ac:dyDescent="0.45">
      <c r="A469" s="155"/>
      <c r="B469" s="157"/>
      <c r="C469" s="66">
        <v>466</v>
      </c>
      <c r="D469" s="75" t="s">
        <v>338</v>
      </c>
      <c r="E469" s="115" t="s">
        <v>957</v>
      </c>
      <c r="F469" s="49" t="s">
        <v>4</v>
      </c>
      <c r="G469" s="49" t="s">
        <v>40</v>
      </c>
      <c r="H469" s="94">
        <v>18.72</v>
      </c>
      <c r="I469" s="32">
        <v>3</v>
      </c>
      <c r="J469" s="38">
        <f t="shared" si="14"/>
        <v>3</v>
      </c>
      <c r="K469" s="39" t="str">
        <f t="shared" si="15"/>
        <v>OK</v>
      </c>
      <c r="L469" s="128"/>
      <c r="M469" s="128"/>
      <c r="N469" s="128"/>
      <c r="O469" s="128"/>
      <c r="P469" s="46"/>
      <c r="Q469" s="128"/>
      <c r="R469" s="128"/>
      <c r="S469" s="128"/>
      <c r="T469" s="128"/>
      <c r="U469" s="128"/>
      <c r="V469" s="128"/>
      <c r="W469" s="128"/>
      <c r="X469" s="128"/>
      <c r="Y469" s="46"/>
      <c r="Z469" s="46"/>
      <c r="AA469" s="46"/>
      <c r="AB469" s="46"/>
      <c r="AC469" s="46"/>
    </row>
    <row r="470" spans="1:29" ht="39.950000000000003" customHeight="1" x14ac:dyDescent="0.45">
      <c r="A470" s="155"/>
      <c r="B470" s="157"/>
      <c r="C470" s="66">
        <v>467</v>
      </c>
      <c r="D470" s="75" t="s">
        <v>339</v>
      </c>
      <c r="E470" s="115" t="s">
        <v>957</v>
      </c>
      <c r="F470" s="49" t="s">
        <v>4</v>
      </c>
      <c r="G470" s="49" t="s">
        <v>40</v>
      </c>
      <c r="H470" s="94">
        <v>50.3</v>
      </c>
      <c r="I470" s="32">
        <v>3</v>
      </c>
      <c r="J470" s="38">
        <f t="shared" si="14"/>
        <v>3</v>
      </c>
      <c r="K470" s="39" t="str">
        <f t="shared" si="15"/>
        <v>OK</v>
      </c>
      <c r="L470" s="128"/>
      <c r="M470" s="128"/>
      <c r="N470" s="128"/>
      <c r="O470" s="128"/>
      <c r="P470" s="46"/>
      <c r="Q470" s="128"/>
      <c r="R470" s="128"/>
      <c r="S470" s="128"/>
      <c r="T470" s="128"/>
      <c r="U470" s="128"/>
      <c r="V470" s="128"/>
      <c r="W470" s="128"/>
      <c r="X470" s="128"/>
      <c r="Y470" s="46"/>
      <c r="Z470" s="46"/>
      <c r="AA470" s="46"/>
      <c r="AB470" s="46"/>
      <c r="AC470" s="46"/>
    </row>
    <row r="471" spans="1:29" ht="39.950000000000003" customHeight="1" x14ac:dyDescent="0.45">
      <c r="A471" s="155"/>
      <c r="B471" s="157"/>
      <c r="C471" s="66">
        <v>468</v>
      </c>
      <c r="D471" s="75" t="s">
        <v>340</v>
      </c>
      <c r="E471" s="115" t="s">
        <v>959</v>
      </c>
      <c r="F471" s="49" t="s">
        <v>35</v>
      </c>
      <c r="G471" s="49" t="s">
        <v>40</v>
      </c>
      <c r="H471" s="94">
        <v>1.59</v>
      </c>
      <c r="I471" s="32"/>
      <c r="J471" s="38">
        <f t="shared" si="14"/>
        <v>0</v>
      </c>
      <c r="K471" s="39" t="str">
        <f t="shared" si="15"/>
        <v>OK</v>
      </c>
      <c r="L471" s="128"/>
      <c r="M471" s="128"/>
      <c r="N471" s="128"/>
      <c r="O471" s="128"/>
      <c r="P471" s="46"/>
      <c r="Q471" s="128"/>
      <c r="R471" s="128"/>
      <c r="S471" s="128"/>
      <c r="T471" s="128"/>
      <c r="U471" s="128"/>
      <c r="V471" s="128"/>
      <c r="W471" s="128"/>
      <c r="X471" s="128"/>
      <c r="Y471" s="46"/>
      <c r="Z471" s="46"/>
      <c r="AA471" s="46"/>
      <c r="AB471" s="46"/>
      <c r="AC471" s="46"/>
    </row>
    <row r="472" spans="1:29" ht="39.950000000000003" customHeight="1" x14ac:dyDescent="0.45">
      <c r="A472" s="155"/>
      <c r="B472" s="157"/>
      <c r="C472" s="66">
        <v>469</v>
      </c>
      <c r="D472" s="75" t="s">
        <v>341</v>
      </c>
      <c r="E472" s="115" t="s">
        <v>960</v>
      </c>
      <c r="F472" s="49" t="s">
        <v>35</v>
      </c>
      <c r="G472" s="49" t="s">
        <v>40</v>
      </c>
      <c r="H472" s="94">
        <v>2.4300000000000002</v>
      </c>
      <c r="I472" s="32"/>
      <c r="J472" s="38">
        <f t="shared" si="14"/>
        <v>0</v>
      </c>
      <c r="K472" s="39" t="str">
        <f t="shared" si="15"/>
        <v>OK</v>
      </c>
      <c r="L472" s="128"/>
      <c r="M472" s="128"/>
      <c r="N472" s="128"/>
      <c r="O472" s="128"/>
      <c r="P472" s="46"/>
      <c r="Q472" s="128"/>
      <c r="R472" s="128"/>
      <c r="S472" s="128"/>
      <c r="T472" s="128"/>
      <c r="U472" s="128"/>
      <c r="V472" s="128"/>
      <c r="W472" s="128"/>
      <c r="X472" s="128"/>
      <c r="Y472" s="46"/>
      <c r="Z472" s="46"/>
      <c r="AA472" s="46"/>
      <c r="AB472" s="46"/>
      <c r="AC472" s="46"/>
    </row>
    <row r="473" spans="1:29" ht="39.950000000000003" customHeight="1" x14ac:dyDescent="0.45">
      <c r="A473" s="155"/>
      <c r="B473" s="157"/>
      <c r="C473" s="66">
        <v>470</v>
      </c>
      <c r="D473" s="75" t="s">
        <v>342</v>
      </c>
      <c r="E473" s="115" t="s">
        <v>961</v>
      </c>
      <c r="F473" s="49" t="s">
        <v>35</v>
      </c>
      <c r="G473" s="49" t="s">
        <v>40</v>
      </c>
      <c r="H473" s="94">
        <v>72</v>
      </c>
      <c r="I473" s="32"/>
      <c r="J473" s="38">
        <f t="shared" si="14"/>
        <v>0</v>
      </c>
      <c r="K473" s="39" t="str">
        <f t="shared" si="15"/>
        <v>OK</v>
      </c>
      <c r="L473" s="128"/>
      <c r="M473" s="128"/>
      <c r="N473" s="128"/>
      <c r="O473" s="128"/>
      <c r="P473" s="46"/>
      <c r="Q473" s="128"/>
      <c r="R473" s="128"/>
      <c r="S473" s="128"/>
      <c r="T473" s="128"/>
      <c r="U473" s="128"/>
      <c r="V473" s="128"/>
      <c r="W473" s="128"/>
      <c r="X473" s="128"/>
      <c r="Y473" s="46"/>
      <c r="Z473" s="46"/>
      <c r="AA473" s="46"/>
      <c r="AB473" s="46"/>
      <c r="AC473" s="46"/>
    </row>
    <row r="474" spans="1:29" ht="39.950000000000003" customHeight="1" x14ac:dyDescent="0.45">
      <c r="A474" s="155"/>
      <c r="B474" s="157"/>
      <c r="C474" s="63">
        <v>471</v>
      </c>
      <c r="D474" s="81" t="s">
        <v>962</v>
      </c>
      <c r="E474" s="115" t="s">
        <v>963</v>
      </c>
      <c r="F474" s="54" t="s">
        <v>99</v>
      </c>
      <c r="G474" s="50" t="s">
        <v>40</v>
      </c>
      <c r="H474" s="93">
        <v>128.72999999999999</v>
      </c>
      <c r="I474" s="32"/>
      <c r="J474" s="38">
        <f t="shared" si="14"/>
        <v>0</v>
      </c>
      <c r="K474" s="39" t="str">
        <f t="shared" si="15"/>
        <v>OK</v>
      </c>
      <c r="L474" s="128"/>
      <c r="M474" s="128"/>
      <c r="N474" s="128"/>
      <c r="O474" s="128"/>
      <c r="P474" s="46"/>
      <c r="Q474" s="128"/>
      <c r="R474" s="128"/>
      <c r="S474" s="128"/>
      <c r="T474" s="128"/>
      <c r="U474" s="128"/>
      <c r="V474" s="128"/>
      <c r="W474" s="128"/>
      <c r="X474" s="128"/>
      <c r="Y474" s="46"/>
      <c r="Z474" s="46"/>
      <c r="AA474" s="46"/>
      <c r="AB474" s="46"/>
      <c r="AC474" s="46"/>
    </row>
    <row r="475" spans="1:29" ht="39.950000000000003" customHeight="1" x14ac:dyDescent="0.45">
      <c r="A475" s="155"/>
      <c r="B475" s="157"/>
      <c r="C475" s="63">
        <v>472</v>
      </c>
      <c r="D475" s="75" t="s">
        <v>964</v>
      </c>
      <c r="E475" s="115" t="s">
        <v>965</v>
      </c>
      <c r="F475" s="50" t="s">
        <v>228</v>
      </c>
      <c r="G475" s="50" t="s">
        <v>40</v>
      </c>
      <c r="H475" s="93">
        <v>45</v>
      </c>
      <c r="I475" s="32"/>
      <c r="J475" s="38">
        <f t="shared" si="14"/>
        <v>0</v>
      </c>
      <c r="K475" s="39" t="str">
        <f t="shared" si="15"/>
        <v>OK</v>
      </c>
      <c r="L475" s="128"/>
      <c r="M475" s="128"/>
      <c r="N475" s="128"/>
      <c r="O475" s="128"/>
      <c r="P475" s="46"/>
      <c r="Q475" s="128"/>
      <c r="R475" s="128"/>
      <c r="S475" s="128"/>
      <c r="T475" s="128"/>
      <c r="U475" s="128"/>
      <c r="V475" s="128"/>
      <c r="W475" s="128"/>
      <c r="X475" s="128"/>
      <c r="Y475" s="46"/>
      <c r="Z475" s="46"/>
      <c r="AA475" s="46"/>
      <c r="AB475" s="46"/>
      <c r="AC475" s="46"/>
    </row>
    <row r="476" spans="1:29" ht="39.950000000000003" customHeight="1" x14ac:dyDescent="0.45">
      <c r="A476" s="155"/>
      <c r="B476" s="157"/>
      <c r="C476" s="63">
        <v>473</v>
      </c>
      <c r="D476" s="84" t="s">
        <v>966</v>
      </c>
      <c r="E476" s="115" t="s">
        <v>967</v>
      </c>
      <c r="F476" s="50" t="s">
        <v>228</v>
      </c>
      <c r="G476" s="50" t="s">
        <v>40</v>
      </c>
      <c r="H476" s="93">
        <v>69.66</v>
      </c>
      <c r="I476" s="32"/>
      <c r="J476" s="38">
        <f t="shared" si="14"/>
        <v>0</v>
      </c>
      <c r="K476" s="39" t="str">
        <f t="shared" si="15"/>
        <v>OK</v>
      </c>
      <c r="L476" s="128"/>
      <c r="M476" s="128"/>
      <c r="N476" s="128"/>
      <c r="O476" s="128"/>
      <c r="P476" s="46"/>
      <c r="Q476" s="128"/>
      <c r="R476" s="128"/>
      <c r="S476" s="128"/>
      <c r="T476" s="128"/>
      <c r="U476" s="128"/>
      <c r="V476" s="128"/>
      <c r="W476" s="128"/>
      <c r="X476" s="128"/>
      <c r="Y476" s="46"/>
      <c r="Z476" s="46"/>
      <c r="AA476" s="46"/>
      <c r="AB476" s="46"/>
      <c r="AC476" s="46"/>
    </row>
    <row r="477" spans="1:29" ht="39.950000000000003" customHeight="1" x14ac:dyDescent="0.45">
      <c r="A477" s="155"/>
      <c r="B477" s="157"/>
      <c r="C477" s="63">
        <v>474</v>
      </c>
      <c r="D477" s="84" t="s">
        <v>968</v>
      </c>
      <c r="E477" s="115" t="s">
        <v>969</v>
      </c>
      <c r="F477" s="50" t="s">
        <v>228</v>
      </c>
      <c r="G477" s="50" t="s">
        <v>40</v>
      </c>
      <c r="H477" s="93">
        <v>22.28</v>
      </c>
      <c r="I477" s="32"/>
      <c r="J477" s="38">
        <f t="shared" si="14"/>
        <v>0</v>
      </c>
      <c r="K477" s="39" t="str">
        <f t="shared" si="15"/>
        <v>OK</v>
      </c>
      <c r="L477" s="128"/>
      <c r="M477" s="128"/>
      <c r="N477" s="128"/>
      <c r="O477" s="128"/>
      <c r="P477" s="46"/>
      <c r="Q477" s="128"/>
      <c r="R477" s="128"/>
      <c r="S477" s="128"/>
      <c r="T477" s="128"/>
      <c r="U477" s="128"/>
      <c r="V477" s="128"/>
      <c r="W477" s="128"/>
      <c r="X477" s="128"/>
      <c r="Y477" s="46"/>
      <c r="Z477" s="46"/>
      <c r="AA477" s="46"/>
      <c r="AB477" s="46"/>
      <c r="AC477" s="46"/>
    </row>
    <row r="478" spans="1:29" ht="39.950000000000003" customHeight="1" x14ac:dyDescent="0.45">
      <c r="A478" s="155"/>
      <c r="B478" s="157"/>
      <c r="C478" s="66">
        <v>475</v>
      </c>
      <c r="D478" s="75" t="s">
        <v>970</v>
      </c>
      <c r="E478" s="115" t="s">
        <v>956</v>
      </c>
      <c r="F478" s="50" t="s">
        <v>35</v>
      </c>
      <c r="G478" s="50" t="s">
        <v>40</v>
      </c>
      <c r="H478" s="93">
        <v>0.5</v>
      </c>
      <c r="I478" s="32"/>
      <c r="J478" s="38">
        <f t="shared" si="14"/>
        <v>0</v>
      </c>
      <c r="K478" s="39" t="str">
        <f t="shared" si="15"/>
        <v>OK</v>
      </c>
      <c r="L478" s="128"/>
      <c r="M478" s="128"/>
      <c r="N478" s="128"/>
      <c r="O478" s="128"/>
      <c r="P478" s="46"/>
      <c r="Q478" s="128"/>
      <c r="R478" s="128"/>
      <c r="S478" s="128"/>
      <c r="T478" s="128"/>
      <c r="U478" s="128"/>
      <c r="V478" s="128"/>
      <c r="W478" s="128"/>
      <c r="X478" s="128"/>
      <c r="Y478" s="46"/>
      <c r="Z478" s="46"/>
      <c r="AA478" s="46"/>
      <c r="AB478" s="46"/>
      <c r="AC478" s="46"/>
    </row>
    <row r="479" spans="1:29" ht="39.950000000000003" customHeight="1" x14ac:dyDescent="0.45">
      <c r="A479" s="155"/>
      <c r="B479" s="157"/>
      <c r="C479" s="66">
        <v>476</v>
      </c>
      <c r="D479" s="75" t="s">
        <v>971</v>
      </c>
      <c r="E479" s="115" t="s">
        <v>956</v>
      </c>
      <c r="F479" s="50" t="s">
        <v>35</v>
      </c>
      <c r="G479" s="50" t="s">
        <v>40</v>
      </c>
      <c r="H479" s="93">
        <v>0.64</v>
      </c>
      <c r="I479" s="32"/>
      <c r="J479" s="38">
        <f t="shared" si="14"/>
        <v>0</v>
      </c>
      <c r="K479" s="39" t="str">
        <f t="shared" si="15"/>
        <v>OK</v>
      </c>
      <c r="L479" s="128"/>
      <c r="M479" s="128"/>
      <c r="N479" s="128"/>
      <c r="O479" s="128"/>
      <c r="P479" s="46"/>
      <c r="Q479" s="128"/>
      <c r="R479" s="128"/>
      <c r="S479" s="128"/>
      <c r="T479" s="128"/>
      <c r="U479" s="128"/>
      <c r="V479" s="128"/>
      <c r="W479" s="128"/>
      <c r="X479" s="128"/>
      <c r="Y479" s="46"/>
      <c r="Z479" s="46"/>
      <c r="AA479" s="46"/>
      <c r="AB479" s="46"/>
      <c r="AC479" s="46"/>
    </row>
    <row r="480" spans="1:29" ht="39.950000000000003" customHeight="1" x14ac:dyDescent="0.45">
      <c r="A480" s="155"/>
      <c r="B480" s="157"/>
      <c r="C480" s="63">
        <v>477</v>
      </c>
      <c r="D480" s="75" t="s">
        <v>972</v>
      </c>
      <c r="E480" s="115" t="s">
        <v>973</v>
      </c>
      <c r="F480" s="49" t="s">
        <v>99</v>
      </c>
      <c r="G480" s="50" t="s">
        <v>40</v>
      </c>
      <c r="H480" s="93">
        <v>78</v>
      </c>
      <c r="I480" s="32"/>
      <c r="J480" s="38">
        <f t="shared" si="14"/>
        <v>0</v>
      </c>
      <c r="K480" s="39" t="str">
        <f t="shared" si="15"/>
        <v>OK</v>
      </c>
      <c r="L480" s="128"/>
      <c r="M480" s="128"/>
      <c r="N480" s="128"/>
      <c r="O480" s="128"/>
      <c r="P480" s="46"/>
      <c r="Q480" s="128"/>
      <c r="R480" s="128"/>
      <c r="S480" s="128"/>
      <c r="T480" s="128"/>
      <c r="U480" s="128"/>
      <c r="V480" s="128"/>
      <c r="W480" s="128"/>
      <c r="X480" s="128"/>
      <c r="Y480" s="46"/>
      <c r="Z480" s="46"/>
      <c r="AA480" s="46"/>
      <c r="AB480" s="46"/>
      <c r="AC480" s="46"/>
    </row>
    <row r="481" spans="1:29" ht="39.950000000000003" customHeight="1" x14ac:dyDescent="0.45">
      <c r="A481" s="155"/>
      <c r="B481" s="157"/>
      <c r="C481" s="63">
        <v>478</v>
      </c>
      <c r="D481" s="87" t="s">
        <v>974</v>
      </c>
      <c r="E481" s="115" t="s">
        <v>975</v>
      </c>
      <c r="F481" s="49" t="s">
        <v>99</v>
      </c>
      <c r="G481" s="50" t="s">
        <v>40</v>
      </c>
      <c r="H481" s="93">
        <v>4.4000000000000004</v>
      </c>
      <c r="I481" s="32"/>
      <c r="J481" s="38">
        <f t="shared" si="14"/>
        <v>0</v>
      </c>
      <c r="K481" s="39" t="str">
        <f t="shared" si="15"/>
        <v>OK</v>
      </c>
      <c r="L481" s="128"/>
      <c r="M481" s="128"/>
      <c r="N481" s="128"/>
      <c r="O481" s="128"/>
      <c r="P481" s="46"/>
      <c r="Q481" s="128"/>
      <c r="R481" s="128"/>
      <c r="S481" s="128"/>
      <c r="T481" s="128"/>
      <c r="U481" s="128"/>
      <c r="V481" s="128"/>
      <c r="W481" s="128"/>
      <c r="X481" s="128"/>
      <c r="Y481" s="46"/>
      <c r="Z481" s="46"/>
      <c r="AA481" s="46"/>
      <c r="AB481" s="46"/>
      <c r="AC481" s="46"/>
    </row>
    <row r="482" spans="1:29" ht="39.950000000000003" customHeight="1" x14ac:dyDescent="0.45">
      <c r="A482" s="155"/>
      <c r="B482" s="157"/>
      <c r="C482" s="66">
        <v>479</v>
      </c>
      <c r="D482" s="75" t="s">
        <v>976</v>
      </c>
      <c r="E482" s="115" t="s">
        <v>977</v>
      </c>
      <c r="F482" s="50" t="s">
        <v>35</v>
      </c>
      <c r="G482" s="50" t="s">
        <v>40</v>
      </c>
      <c r="H482" s="93">
        <v>1.1000000000000001</v>
      </c>
      <c r="I482" s="32"/>
      <c r="J482" s="38">
        <f t="shared" si="14"/>
        <v>0</v>
      </c>
      <c r="K482" s="39" t="str">
        <f t="shared" si="15"/>
        <v>OK</v>
      </c>
      <c r="L482" s="128"/>
      <c r="M482" s="128"/>
      <c r="N482" s="128"/>
      <c r="O482" s="128"/>
      <c r="P482" s="46"/>
      <c r="Q482" s="128"/>
      <c r="R482" s="128"/>
      <c r="S482" s="128"/>
      <c r="T482" s="128"/>
      <c r="U482" s="128"/>
      <c r="V482" s="128"/>
      <c r="W482" s="128"/>
      <c r="X482" s="128"/>
      <c r="Y482" s="46"/>
      <c r="Z482" s="46"/>
      <c r="AA482" s="46"/>
      <c r="AB482" s="46"/>
      <c r="AC482" s="46"/>
    </row>
    <row r="483" spans="1:29" ht="39.950000000000003" customHeight="1" x14ac:dyDescent="0.45">
      <c r="A483" s="155"/>
      <c r="B483" s="157"/>
      <c r="C483" s="66">
        <v>480</v>
      </c>
      <c r="D483" s="75" t="s">
        <v>978</v>
      </c>
      <c r="E483" s="115" t="s">
        <v>979</v>
      </c>
      <c r="F483" s="50" t="s">
        <v>35</v>
      </c>
      <c r="G483" s="50" t="s">
        <v>40</v>
      </c>
      <c r="H483" s="93">
        <v>460</v>
      </c>
      <c r="I483" s="32"/>
      <c r="J483" s="38">
        <f t="shared" si="14"/>
        <v>0</v>
      </c>
      <c r="K483" s="39" t="str">
        <f t="shared" si="15"/>
        <v>OK</v>
      </c>
      <c r="L483" s="128"/>
      <c r="M483" s="128"/>
      <c r="N483" s="128"/>
      <c r="O483" s="128"/>
      <c r="P483" s="46"/>
      <c r="Q483" s="128"/>
      <c r="R483" s="128"/>
      <c r="S483" s="128"/>
      <c r="T483" s="128"/>
      <c r="U483" s="128"/>
      <c r="V483" s="128"/>
      <c r="W483" s="128"/>
      <c r="X483" s="128"/>
      <c r="Y483" s="46"/>
      <c r="Z483" s="46"/>
      <c r="AA483" s="46"/>
      <c r="AB483" s="46"/>
      <c r="AC483" s="46"/>
    </row>
    <row r="484" spans="1:29" ht="39.950000000000003" customHeight="1" x14ac:dyDescent="0.45">
      <c r="A484" s="155"/>
      <c r="B484" s="157"/>
      <c r="C484" s="66">
        <v>481</v>
      </c>
      <c r="D484" s="75" t="s">
        <v>980</v>
      </c>
      <c r="E484" s="115" t="s">
        <v>956</v>
      </c>
      <c r="F484" s="50" t="s">
        <v>35</v>
      </c>
      <c r="G484" s="50" t="s">
        <v>40</v>
      </c>
      <c r="H484" s="93">
        <v>0.61</v>
      </c>
      <c r="I484" s="32"/>
      <c r="J484" s="38">
        <f t="shared" si="14"/>
        <v>0</v>
      </c>
      <c r="K484" s="39" t="str">
        <f t="shared" si="15"/>
        <v>OK</v>
      </c>
      <c r="L484" s="128"/>
      <c r="M484" s="128"/>
      <c r="N484" s="128"/>
      <c r="O484" s="128"/>
      <c r="P484" s="46"/>
      <c r="Q484" s="128"/>
      <c r="R484" s="128"/>
      <c r="S484" s="128"/>
      <c r="T484" s="128"/>
      <c r="U484" s="128"/>
      <c r="V484" s="128"/>
      <c r="W484" s="128"/>
      <c r="X484" s="128"/>
      <c r="Y484" s="46"/>
      <c r="Z484" s="46"/>
      <c r="AA484" s="46"/>
      <c r="AB484" s="46"/>
      <c r="AC484" s="46"/>
    </row>
    <row r="485" spans="1:29" ht="39.950000000000003" customHeight="1" x14ac:dyDescent="0.45">
      <c r="A485" s="155"/>
      <c r="B485" s="157"/>
      <c r="C485" s="66">
        <v>482</v>
      </c>
      <c r="D485" s="75" t="s">
        <v>981</v>
      </c>
      <c r="E485" s="115" t="s">
        <v>982</v>
      </c>
      <c r="F485" s="50" t="s">
        <v>35</v>
      </c>
      <c r="G485" s="50" t="s">
        <v>40</v>
      </c>
      <c r="H485" s="93">
        <v>34</v>
      </c>
      <c r="I485" s="32"/>
      <c r="J485" s="38">
        <f t="shared" si="14"/>
        <v>0</v>
      </c>
      <c r="K485" s="39" t="str">
        <f t="shared" si="15"/>
        <v>OK</v>
      </c>
      <c r="L485" s="128"/>
      <c r="M485" s="128"/>
      <c r="N485" s="128"/>
      <c r="O485" s="128"/>
      <c r="P485" s="46"/>
      <c r="Q485" s="128"/>
      <c r="R485" s="128"/>
      <c r="S485" s="128"/>
      <c r="T485" s="128"/>
      <c r="U485" s="128"/>
      <c r="V485" s="128"/>
      <c r="W485" s="128"/>
      <c r="X485" s="128"/>
      <c r="Y485" s="46"/>
      <c r="Z485" s="46"/>
      <c r="AA485" s="46"/>
      <c r="AB485" s="46"/>
      <c r="AC485" s="46"/>
    </row>
    <row r="486" spans="1:29" ht="39.950000000000003" customHeight="1" x14ac:dyDescent="0.45">
      <c r="A486" s="156"/>
      <c r="B486" s="158"/>
      <c r="C486" s="66">
        <v>483</v>
      </c>
      <c r="D486" s="75" t="s">
        <v>983</v>
      </c>
      <c r="E486" s="115" t="s">
        <v>982</v>
      </c>
      <c r="F486" s="50" t="s">
        <v>35</v>
      </c>
      <c r="G486" s="50" t="s">
        <v>40</v>
      </c>
      <c r="H486" s="93">
        <v>38.08</v>
      </c>
      <c r="I486" s="32"/>
      <c r="J486" s="38">
        <f t="shared" si="14"/>
        <v>0</v>
      </c>
      <c r="K486" s="39" t="str">
        <f t="shared" si="15"/>
        <v>OK</v>
      </c>
      <c r="L486" s="128"/>
      <c r="M486" s="128"/>
      <c r="N486" s="128"/>
      <c r="O486" s="128"/>
      <c r="P486" s="46"/>
      <c r="Q486" s="128"/>
      <c r="R486" s="128"/>
      <c r="S486" s="128"/>
      <c r="T486" s="128"/>
      <c r="U486" s="128"/>
      <c r="V486" s="128"/>
      <c r="W486" s="128"/>
      <c r="X486" s="128"/>
      <c r="Y486" s="46"/>
      <c r="Z486" s="46"/>
      <c r="AA486" s="46"/>
      <c r="AB486" s="46"/>
      <c r="AC486" s="46"/>
    </row>
    <row r="487" spans="1:29" ht="39.950000000000003" customHeight="1" x14ac:dyDescent="0.45">
      <c r="A487" s="139">
        <v>8</v>
      </c>
      <c r="B487" s="151" t="s">
        <v>626</v>
      </c>
      <c r="C487" s="67">
        <v>484</v>
      </c>
      <c r="D487" s="78" t="s">
        <v>343</v>
      </c>
      <c r="E487" s="107" t="s">
        <v>984</v>
      </c>
      <c r="F487" s="51" t="s">
        <v>35</v>
      </c>
      <c r="G487" s="51" t="s">
        <v>157</v>
      </c>
      <c r="H487" s="95">
        <v>10.28</v>
      </c>
      <c r="I487" s="32">
        <v>5</v>
      </c>
      <c r="J487" s="38">
        <f t="shared" si="14"/>
        <v>3</v>
      </c>
      <c r="K487" s="39" t="str">
        <f t="shared" si="15"/>
        <v>OK</v>
      </c>
      <c r="L487" s="128"/>
      <c r="M487" s="128"/>
      <c r="N487" s="128"/>
      <c r="O487" s="128"/>
      <c r="P487" s="46"/>
      <c r="Q487" s="128"/>
      <c r="R487" s="128"/>
      <c r="S487" s="128"/>
      <c r="T487" s="128">
        <v>2</v>
      </c>
      <c r="U487" s="128"/>
      <c r="V487" s="128"/>
      <c r="W487" s="128"/>
      <c r="X487" s="128"/>
      <c r="Y487" s="46"/>
      <c r="Z487" s="46"/>
      <c r="AA487" s="46"/>
      <c r="AB487" s="46"/>
      <c r="AC487" s="46"/>
    </row>
    <row r="488" spans="1:29" ht="39.950000000000003" customHeight="1" x14ac:dyDescent="0.45">
      <c r="A488" s="140"/>
      <c r="B488" s="152"/>
      <c r="C488" s="67">
        <v>485</v>
      </c>
      <c r="D488" s="78" t="s">
        <v>344</v>
      </c>
      <c r="E488" s="107" t="s">
        <v>985</v>
      </c>
      <c r="F488" s="51" t="s">
        <v>35</v>
      </c>
      <c r="G488" s="51" t="s">
        <v>157</v>
      </c>
      <c r="H488" s="95">
        <v>2.4700000000000002</v>
      </c>
      <c r="I488" s="32">
        <v>5</v>
      </c>
      <c r="J488" s="38">
        <f t="shared" si="14"/>
        <v>5</v>
      </c>
      <c r="K488" s="39" t="str">
        <f t="shared" si="15"/>
        <v>OK</v>
      </c>
      <c r="L488" s="128"/>
      <c r="M488" s="128"/>
      <c r="N488" s="128"/>
      <c r="O488" s="128"/>
      <c r="P488" s="46"/>
      <c r="Q488" s="128"/>
      <c r="R488" s="128"/>
      <c r="S488" s="128"/>
      <c r="T488" s="128"/>
      <c r="U488" s="128"/>
      <c r="V488" s="128"/>
      <c r="W488" s="128"/>
      <c r="X488" s="128"/>
      <c r="Y488" s="46"/>
      <c r="Z488" s="46"/>
      <c r="AA488" s="46"/>
      <c r="AB488" s="46"/>
      <c r="AC488" s="46"/>
    </row>
    <row r="489" spans="1:29" ht="39.950000000000003" customHeight="1" x14ac:dyDescent="0.45">
      <c r="A489" s="140"/>
      <c r="B489" s="152"/>
      <c r="C489" s="67">
        <v>486</v>
      </c>
      <c r="D489" s="78" t="s">
        <v>986</v>
      </c>
      <c r="E489" s="107" t="s">
        <v>987</v>
      </c>
      <c r="F489" s="51" t="s">
        <v>35</v>
      </c>
      <c r="G489" s="51" t="s">
        <v>157</v>
      </c>
      <c r="H489" s="95">
        <v>2.31</v>
      </c>
      <c r="I489" s="32">
        <v>5</v>
      </c>
      <c r="J489" s="38">
        <f t="shared" si="14"/>
        <v>5</v>
      </c>
      <c r="K489" s="39" t="str">
        <f t="shared" si="15"/>
        <v>OK</v>
      </c>
      <c r="L489" s="128"/>
      <c r="M489" s="128"/>
      <c r="N489" s="128"/>
      <c r="O489" s="128"/>
      <c r="P489" s="46"/>
      <c r="Q489" s="128"/>
      <c r="R489" s="128"/>
      <c r="S489" s="128"/>
      <c r="T489" s="128"/>
      <c r="U489" s="128"/>
      <c r="V489" s="128"/>
      <c r="W489" s="128"/>
      <c r="X489" s="128"/>
      <c r="Y489" s="46"/>
      <c r="Z489" s="46"/>
      <c r="AA489" s="46"/>
      <c r="AB489" s="46"/>
      <c r="AC489" s="46"/>
    </row>
    <row r="490" spans="1:29" ht="39.950000000000003" customHeight="1" x14ac:dyDescent="0.45">
      <c r="A490" s="140"/>
      <c r="B490" s="152"/>
      <c r="C490" s="67">
        <v>487</v>
      </c>
      <c r="D490" s="78" t="s">
        <v>345</v>
      </c>
      <c r="E490" s="107" t="s">
        <v>988</v>
      </c>
      <c r="F490" s="51" t="s">
        <v>35</v>
      </c>
      <c r="G490" s="51" t="s">
        <v>157</v>
      </c>
      <c r="H490" s="95">
        <v>6.49</v>
      </c>
      <c r="I490" s="32">
        <v>5</v>
      </c>
      <c r="J490" s="38">
        <f t="shared" si="14"/>
        <v>5</v>
      </c>
      <c r="K490" s="39" t="str">
        <f t="shared" si="15"/>
        <v>OK</v>
      </c>
      <c r="L490" s="128"/>
      <c r="M490" s="128"/>
      <c r="N490" s="128"/>
      <c r="O490" s="128"/>
      <c r="P490" s="46"/>
      <c r="Q490" s="128"/>
      <c r="R490" s="128"/>
      <c r="S490" s="128"/>
      <c r="T490" s="128"/>
      <c r="U490" s="128"/>
      <c r="V490" s="128"/>
      <c r="W490" s="128"/>
      <c r="X490" s="128"/>
      <c r="Y490" s="46"/>
      <c r="Z490" s="46"/>
      <c r="AA490" s="46"/>
      <c r="AB490" s="46"/>
      <c r="AC490" s="46"/>
    </row>
    <row r="491" spans="1:29" ht="39.950000000000003" customHeight="1" x14ac:dyDescent="0.45">
      <c r="A491" s="140"/>
      <c r="B491" s="152"/>
      <c r="C491" s="67">
        <v>488</v>
      </c>
      <c r="D491" s="78" t="s">
        <v>346</v>
      </c>
      <c r="E491" s="107" t="s">
        <v>989</v>
      </c>
      <c r="F491" s="51" t="s">
        <v>35</v>
      </c>
      <c r="G491" s="51" t="s">
        <v>157</v>
      </c>
      <c r="H491" s="95">
        <v>6.04</v>
      </c>
      <c r="I491" s="32">
        <v>5</v>
      </c>
      <c r="J491" s="38">
        <f t="shared" si="14"/>
        <v>5</v>
      </c>
      <c r="K491" s="39" t="str">
        <f t="shared" si="15"/>
        <v>OK</v>
      </c>
      <c r="L491" s="128"/>
      <c r="M491" s="128"/>
      <c r="N491" s="128"/>
      <c r="O491" s="128"/>
      <c r="P491" s="46"/>
      <c r="Q491" s="128"/>
      <c r="R491" s="128"/>
      <c r="S491" s="128"/>
      <c r="T491" s="128"/>
      <c r="U491" s="128"/>
      <c r="V491" s="128"/>
      <c r="W491" s="128"/>
      <c r="X491" s="128"/>
      <c r="Y491" s="46"/>
      <c r="Z491" s="46"/>
      <c r="AA491" s="46"/>
      <c r="AB491" s="46"/>
      <c r="AC491" s="46"/>
    </row>
    <row r="492" spans="1:29" ht="39.950000000000003" customHeight="1" x14ac:dyDescent="0.45">
      <c r="A492" s="140"/>
      <c r="B492" s="152"/>
      <c r="C492" s="67">
        <v>489</v>
      </c>
      <c r="D492" s="78" t="s">
        <v>347</v>
      </c>
      <c r="E492" s="107" t="s">
        <v>990</v>
      </c>
      <c r="F492" s="51" t="s">
        <v>35</v>
      </c>
      <c r="G492" s="51" t="s">
        <v>157</v>
      </c>
      <c r="H492" s="95">
        <v>6.18</v>
      </c>
      <c r="I492" s="32">
        <v>5</v>
      </c>
      <c r="J492" s="38">
        <f t="shared" si="14"/>
        <v>5</v>
      </c>
      <c r="K492" s="39" t="str">
        <f t="shared" si="15"/>
        <v>OK</v>
      </c>
      <c r="L492" s="128"/>
      <c r="M492" s="128"/>
      <c r="N492" s="128"/>
      <c r="O492" s="128"/>
      <c r="P492" s="46"/>
      <c r="Q492" s="128"/>
      <c r="R492" s="128"/>
      <c r="S492" s="128"/>
      <c r="T492" s="128"/>
      <c r="U492" s="128"/>
      <c r="V492" s="128"/>
      <c r="W492" s="128"/>
      <c r="X492" s="128"/>
      <c r="Y492" s="46"/>
      <c r="Z492" s="46"/>
      <c r="AA492" s="46"/>
      <c r="AB492" s="46"/>
      <c r="AC492" s="46"/>
    </row>
    <row r="493" spans="1:29" ht="39.950000000000003" customHeight="1" x14ac:dyDescent="0.45">
      <c r="A493" s="140"/>
      <c r="B493" s="152"/>
      <c r="C493" s="67">
        <v>490</v>
      </c>
      <c r="D493" s="78" t="s">
        <v>348</v>
      </c>
      <c r="E493" s="107" t="s">
        <v>991</v>
      </c>
      <c r="F493" s="51" t="s">
        <v>35</v>
      </c>
      <c r="G493" s="51" t="s">
        <v>157</v>
      </c>
      <c r="H493" s="95">
        <v>9.6</v>
      </c>
      <c r="I493" s="32">
        <v>5</v>
      </c>
      <c r="J493" s="38">
        <f t="shared" si="14"/>
        <v>5</v>
      </c>
      <c r="K493" s="39" t="str">
        <f t="shared" si="15"/>
        <v>OK</v>
      </c>
      <c r="L493" s="128"/>
      <c r="M493" s="128"/>
      <c r="N493" s="128"/>
      <c r="O493" s="128"/>
      <c r="P493" s="46"/>
      <c r="Q493" s="128"/>
      <c r="R493" s="128"/>
      <c r="S493" s="128"/>
      <c r="T493" s="128"/>
      <c r="U493" s="128"/>
      <c r="V493" s="128"/>
      <c r="W493" s="128"/>
      <c r="X493" s="128"/>
      <c r="Y493" s="46"/>
      <c r="Z493" s="46"/>
      <c r="AA493" s="46"/>
      <c r="AB493" s="46"/>
      <c r="AC493" s="46"/>
    </row>
    <row r="494" spans="1:29" ht="39.950000000000003" customHeight="1" x14ac:dyDescent="0.45">
      <c r="A494" s="140"/>
      <c r="B494" s="152"/>
      <c r="C494" s="67">
        <v>491</v>
      </c>
      <c r="D494" s="78" t="s">
        <v>349</v>
      </c>
      <c r="E494" s="107" t="s">
        <v>992</v>
      </c>
      <c r="F494" s="51" t="s">
        <v>35</v>
      </c>
      <c r="G494" s="51" t="s">
        <v>157</v>
      </c>
      <c r="H494" s="95">
        <v>7.94</v>
      </c>
      <c r="I494" s="32"/>
      <c r="J494" s="38">
        <f t="shared" si="14"/>
        <v>0</v>
      </c>
      <c r="K494" s="39" t="str">
        <f t="shared" si="15"/>
        <v>OK</v>
      </c>
      <c r="L494" s="128"/>
      <c r="M494" s="128"/>
      <c r="N494" s="128"/>
      <c r="O494" s="128"/>
      <c r="P494" s="46"/>
      <c r="Q494" s="128"/>
      <c r="R494" s="128"/>
      <c r="S494" s="128"/>
      <c r="T494" s="128"/>
      <c r="U494" s="128"/>
      <c r="V494" s="128"/>
      <c r="W494" s="128"/>
      <c r="X494" s="128"/>
      <c r="Y494" s="46"/>
      <c r="Z494" s="46"/>
      <c r="AA494" s="46"/>
      <c r="AB494" s="46"/>
      <c r="AC494" s="46"/>
    </row>
    <row r="495" spans="1:29" ht="39.950000000000003" customHeight="1" x14ac:dyDescent="0.45">
      <c r="A495" s="140"/>
      <c r="B495" s="152"/>
      <c r="C495" s="67">
        <v>492</v>
      </c>
      <c r="D495" s="78" t="s">
        <v>350</v>
      </c>
      <c r="E495" s="107" t="s">
        <v>993</v>
      </c>
      <c r="F495" s="51" t="s">
        <v>35</v>
      </c>
      <c r="G495" s="51" t="s">
        <v>157</v>
      </c>
      <c r="H495" s="95">
        <v>3.89</v>
      </c>
      <c r="I495" s="32"/>
      <c r="J495" s="38">
        <f t="shared" si="14"/>
        <v>0</v>
      </c>
      <c r="K495" s="39" t="str">
        <f t="shared" si="15"/>
        <v>OK</v>
      </c>
      <c r="L495" s="128"/>
      <c r="M495" s="128"/>
      <c r="N495" s="128"/>
      <c r="O495" s="128"/>
      <c r="P495" s="46"/>
      <c r="Q495" s="128"/>
      <c r="R495" s="128"/>
      <c r="S495" s="128"/>
      <c r="T495" s="128"/>
      <c r="U495" s="128"/>
      <c r="V495" s="128"/>
      <c r="W495" s="128"/>
      <c r="X495" s="128"/>
      <c r="Y495" s="46"/>
      <c r="Z495" s="46"/>
      <c r="AA495" s="46"/>
      <c r="AB495" s="46"/>
      <c r="AC495" s="46"/>
    </row>
    <row r="496" spans="1:29" ht="39.950000000000003" customHeight="1" x14ac:dyDescent="0.45">
      <c r="A496" s="140"/>
      <c r="B496" s="152"/>
      <c r="C496" s="67">
        <v>493</v>
      </c>
      <c r="D496" s="78" t="s">
        <v>351</v>
      </c>
      <c r="E496" s="107" t="s">
        <v>994</v>
      </c>
      <c r="F496" s="51" t="s">
        <v>35</v>
      </c>
      <c r="G496" s="51" t="s">
        <v>157</v>
      </c>
      <c r="H496" s="95">
        <v>5.4</v>
      </c>
      <c r="I496" s="32"/>
      <c r="J496" s="38">
        <f t="shared" si="14"/>
        <v>0</v>
      </c>
      <c r="K496" s="39" t="str">
        <f t="shared" si="15"/>
        <v>OK</v>
      </c>
      <c r="L496" s="128"/>
      <c r="M496" s="128"/>
      <c r="N496" s="128"/>
      <c r="O496" s="128"/>
      <c r="P496" s="46"/>
      <c r="Q496" s="128"/>
      <c r="R496" s="128"/>
      <c r="S496" s="128"/>
      <c r="T496" s="128"/>
      <c r="U496" s="128"/>
      <c r="V496" s="128"/>
      <c r="W496" s="128"/>
      <c r="X496" s="128"/>
      <c r="Y496" s="46"/>
      <c r="Z496" s="46"/>
      <c r="AA496" s="46"/>
      <c r="AB496" s="46"/>
      <c r="AC496" s="46"/>
    </row>
    <row r="497" spans="1:29" ht="39.950000000000003" customHeight="1" x14ac:dyDescent="0.45">
      <c r="A497" s="140"/>
      <c r="B497" s="152"/>
      <c r="C497" s="67">
        <v>494</v>
      </c>
      <c r="D497" s="78" t="s">
        <v>352</v>
      </c>
      <c r="E497" s="107" t="s">
        <v>995</v>
      </c>
      <c r="F497" s="51" t="s">
        <v>35</v>
      </c>
      <c r="G497" s="51" t="s">
        <v>157</v>
      </c>
      <c r="H497" s="95">
        <v>7.61</v>
      </c>
      <c r="I497" s="32"/>
      <c r="J497" s="38">
        <f t="shared" si="14"/>
        <v>0</v>
      </c>
      <c r="K497" s="39" t="str">
        <f t="shared" si="15"/>
        <v>OK</v>
      </c>
      <c r="L497" s="128"/>
      <c r="M497" s="128"/>
      <c r="N497" s="128"/>
      <c r="O497" s="128"/>
      <c r="P497" s="46"/>
      <c r="Q497" s="128"/>
      <c r="R497" s="128"/>
      <c r="S497" s="128"/>
      <c r="T497" s="128"/>
      <c r="U497" s="128"/>
      <c r="V497" s="128"/>
      <c r="W497" s="128"/>
      <c r="X497" s="128"/>
      <c r="Y497" s="46"/>
      <c r="Z497" s="46"/>
      <c r="AA497" s="46"/>
      <c r="AB497" s="46"/>
      <c r="AC497" s="46"/>
    </row>
    <row r="498" spans="1:29" ht="39.950000000000003" customHeight="1" x14ac:dyDescent="0.45">
      <c r="A498" s="140"/>
      <c r="B498" s="152"/>
      <c r="C498" s="67">
        <v>495</v>
      </c>
      <c r="D498" s="78" t="s">
        <v>353</v>
      </c>
      <c r="E498" s="107" t="s">
        <v>996</v>
      </c>
      <c r="F498" s="51" t="s">
        <v>35</v>
      </c>
      <c r="G498" s="51" t="s">
        <v>157</v>
      </c>
      <c r="H498" s="95">
        <v>6.1</v>
      </c>
      <c r="I498" s="32"/>
      <c r="J498" s="38">
        <f t="shared" si="14"/>
        <v>0</v>
      </c>
      <c r="K498" s="39" t="str">
        <f t="shared" si="15"/>
        <v>OK</v>
      </c>
      <c r="L498" s="128"/>
      <c r="M498" s="128"/>
      <c r="N498" s="128"/>
      <c r="O498" s="128"/>
      <c r="P498" s="46"/>
      <c r="Q498" s="128"/>
      <c r="R498" s="128"/>
      <c r="S498" s="128"/>
      <c r="T498" s="128"/>
      <c r="U498" s="128"/>
      <c r="V498" s="128"/>
      <c r="W498" s="128"/>
      <c r="X498" s="128"/>
      <c r="Y498" s="46"/>
      <c r="Z498" s="46"/>
      <c r="AA498" s="46"/>
      <c r="AB498" s="46"/>
      <c r="AC498" s="46"/>
    </row>
    <row r="499" spans="1:29" ht="39.950000000000003" customHeight="1" x14ac:dyDescent="0.45">
      <c r="A499" s="140"/>
      <c r="B499" s="152"/>
      <c r="C499" s="67">
        <v>496</v>
      </c>
      <c r="D499" s="78" t="s">
        <v>354</v>
      </c>
      <c r="E499" s="107" t="s">
        <v>997</v>
      </c>
      <c r="F499" s="51" t="s">
        <v>35</v>
      </c>
      <c r="G499" s="51" t="s">
        <v>157</v>
      </c>
      <c r="H499" s="95">
        <v>8.6300000000000008</v>
      </c>
      <c r="I499" s="32"/>
      <c r="J499" s="38">
        <f t="shared" si="14"/>
        <v>0</v>
      </c>
      <c r="K499" s="39" t="str">
        <f t="shared" si="15"/>
        <v>OK</v>
      </c>
      <c r="L499" s="128"/>
      <c r="M499" s="128"/>
      <c r="N499" s="128"/>
      <c r="O499" s="128"/>
      <c r="P499" s="46"/>
      <c r="Q499" s="128"/>
      <c r="R499" s="128"/>
      <c r="S499" s="128"/>
      <c r="T499" s="128"/>
      <c r="U499" s="128"/>
      <c r="V499" s="128"/>
      <c r="W499" s="128"/>
      <c r="X499" s="128"/>
      <c r="Y499" s="46"/>
      <c r="Z499" s="46"/>
      <c r="AA499" s="46"/>
      <c r="AB499" s="46"/>
      <c r="AC499" s="46"/>
    </row>
    <row r="500" spans="1:29" ht="39.950000000000003" customHeight="1" x14ac:dyDescent="0.45">
      <c r="A500" s="140"/>
      <c r="B500" s="152"/>
      <c r="C500" s="67">
        <v>497</v>
      </c>
      <c r="D500" s="78" t="s">
        <v>355</v>
      </c>
      <c r="E500" s="107" t="s">
        <v>998</v>
      </c>
      <c r="F500" s="51" t="s">
        <v>35</v>
      </c>
      <c r="G500" s="51" t="s">
        <v>157</v>
      </c>
      <c r="H500" s="95">
        <v>3.65</v>
      </c>
      <c r="I500" s="32"/>
      <c r="J500" s="38">
        <f t="shared" si="14"/>
        <v>0</v>
      </c>
      <c r="K500" s="39" t="str">
        <f t="shared" si="15"/>
        <v>OK</v>
      </c>
      <c r="L500" s="128"/>
      <c r="M500" s="128"/>
      <c r="N500" s="128"/>
      <c r="O500" s="128"/>
      <c r="P500" s="46"/>
      <c r="Q500" s="128"/>
      <c r="R500" s="128"/>
      <c r="S500" s="128"/>
      <c r="T500" s="128"/>
      <c r="U500" s="128"/>
      <c r="V500" s="128"/>
      <c r="W500" s="128"/>
      <c r="X500" s="128"/>
      <c r="Y500" s="46"/>
      <c r="Z500" s="46"/>
      <c r="AA500" s="46"/>
      <c r="AB500" s="46"/>
      <c r="AC500" s="46"/>
    </row>
    <row r="501" spans="1:29" ht="39.950000000000003" customHeight="1" x14ac:dyDescent="0.45">
      <c r="A501" s="140"/>
      <c r="B501" s="152"/>
      <c r="C501" s="67">
        <v>498</v>
      </c>
      <c r="D501" s="78" t="s">
        <v>356</v>
      </c>
      <c r="E501" s="107" t="s">
        <v>999</v>
      </c>
      <c r="F501" s="51" t="s">
        <v>35</v>
      </c>
      <c r="G501" s="51" t="s">
        <v>157</v>
      </c>
      <c r="H501" s="95">
        <v>5.2</v>
      </c>
      <c r="I501" s="32"/>
      <c r="J501" s="38">
        <f t="shared" si="14"/>
        <v>0</v>
      </c>
      <c r="K501" s="39" t="str">
        <f t="shared" si="15"/>
        <v>OK</v>
      </c>
      <c r="L501" s="128"/>
      <c r="M501" s="128"/>
      <c r="N501" s="128"/>
      <c r="O501" s="128"/>
      <c r="P501" s="46"/>
      <c r="Q501" s="128"/>
      <c r="R501" s="128"/>
      <c r="S501" s="128"/>
      <c r="T501" s="128"/>
      <c r="U501" s="128"/>
      <c r="V501" s="128"/>
      <c r="W501" s="128"/>
      <c r="X501" s="128"/>
      <c r="Y501" s="46"/>
      <c r="Z501" s="46"/>
      <c r="AA501" s="46"/>
      <c r="AB501" s="46"/>
      <c r="AC501" s="46"/>
    </row>
    <row r="502" spans="1:29" ht="39.950000000000003" customHeight="1" x14ac:dyDescent="0.45">
      <c r="A502" s="140"/>
      <c r="B502" s="152"/>
      <c r="C502" s="67">
        <v>499</v>
      </c>
      <c r="D502" s="78" t="s">
        <v>357</v>
      </c>
      <c r="E502" s="107" t="s">
        <v>1000</v>
      </c>
      <c r="F502" s="51" t="s">
        <v>35</v>
      </c>
      <c r="G502" s="51" t="s">
        <v>157</v>
      </c>
      <c r="H502" s="95">
        <v>34.72</v>
      </c>
      <c r="I502" s="32"/>
      <c r="J502" s="38">
        <f t="shared" si="14"/>
        <v>0</v>
      </c>
      <c r="K502" s="39" t="str">
        <f t="shared" si="15"/>
        <v>OK</v>
      </c>
      <c r="L502" s="128"/>
      <c r="M502" s="128"/>
      <c r="N502" s="128"/>
      <c r="O502" s="128"/>
      <c r="P502" s="46"/>
      <c r="Q502" s="128"/>
      <c r="R502" s="128"/>
      <c r="S502" s="128"/>
      <c r="T502" s="128"/>
      <c r="U502" s="128"/>
      <c r="V502" s="128"/>
      <c r="W502" s="128"/>
      <c r="X502" s="128"/>
      <c r="Y502" s="46"/>
      <c r="Z502" s="46"/>
      <c r="AA502" s="46"/>
      <c r="AB502" s="46"/>
      <c r="AC502" s="46"/>
    </row>
    <row r="503" spans="1:29" ht="39.950000000000003" customHeight="1" x14ac:dyDescent="0.45">
      <c r="A503" s="140"/>
      <c r="B503" s="152"/>
      <c r="C503" s="67">
        <v>500</v>
      </c>
      <c r="D503" s="78" t="s">
        <v>358</v>
      </c>
      <c r="E503" s="107" t="s">
        <v>1001</v>
      </c>
      <c r="F503" s="51" t="s">
        <v>35</v>
      </c>
      <c r="G503" s="51" t="s">
        <v>157</v>
      </c>
      <c r="H503" s="95">
        <v>23.73</v>
      </c>
      <c r="I503" s="32">
        <v>2</v>
      </c>
      <c r="J503" s="38">
        <f t="shared" si="14"/>
        <v>2</v>
      </c>
      <c r="K503" s="39" t="str">
        <f t="shared" si="15"/>
        <v>OK</v>
      </c>
      <c r="L503" s="128"/>
      <c r="M503" s="128"/>
      <c r="N503" s="128"/>
      <c r="O503" s="128"/>
      <c r="P503" s="46"/>
      <c r="Q503" s="128"/>
      <c r="R503" s="128"/>
      <c r="S503" s="128"/>
      <c r="T503" s="128"/>
      <c r="U503" s="128"/>
      <c r="V503" s="128"/>
      <c r="W503" s="128"/>
      <c r="X503" s="128"/>
      <c r="Y503" s="46"/>
      <c r="Z503" s="46"/>
      <c r="AA503" s="46"/>
      <c r="AB503" s="46"/>
      <c r="AC503" s="46"/>
    </row>
    <row r="504" spans="1:29" ht="39.950000000000003" customHeight="1" x14ac:dyDescent="0.45">
      <c r="A504" s="140"/>
      <c r="B504" s="152"/>
      <c r="C504" s="67">
        <v>501</v>
      </c>
      <c r="D504" s="78" t="s">
        <v>359</v>
      </c>
      <c r="E504" s="107" t="s">
        <v>1002</v>
      </c>
      <c r="F504" s="51" t="s">
        <v>35</v>
      </c>
      <c r="G504" s="51" t="s">
        <v>157</v>
      </c>
      <c r="H504" s="95">
        <v>6.65</v>
      </c>
      <c r="I504" s="32"/>
      <c r="J504" s="38">
        <f t="shared" si="14"/>
        <v>0</v>
      </c>
      <c r="K504" s="39" t="str">
        <f t="shared" si="15"/>
        <v>OK</v>
      </c>
      <c r="L504" s="128"/>
      <c r="M504" s="128"/>
      <c r="N504" s="128"/>
      <c r="O504" s="128"/>
      <c r="P504" s="46"/>
      <c r="Q504" s="128"/>
      <c r="R504" s="128"/>
      <c r="S504" s="128"/>
      <c r="T504" s="128"/>
      <c r="U504" s="128"/>
      <c r="V504" s="128"/>
      <c r="W504" s="128"/>
      <c r="X504" s="128"/>
      <c r="Y504" s="46"/>
      <c r="Z504" s="46"/>
      <c r="AA504" s="46"/>
      <c r="AB504" s="46"/>
      <c r="AC504" s="46"/>
    </row>
    <row r="505" spans="1:29" ht="39.950000000000003" customHeight="1" x14ac:dyDescent="0.45">
      <c r="A505" s="140"/>
      <c r="B505" s="152"/>
      <c r="C505" s="67">
        <v>502</v>
      </c>
      <c r="D505" s="78" t="s">
        <v>496</v>
      </c>
      <c r="E505" s="107" t="s">
        <v>1003</v>
      </c>
      <c r="F505" s="52" t="s">
        <v>228</v>
      </c>
      <c r="G505" s="51" t="s">
        <v>157</v>
      </c>
      <c r="H505" s="95">
        <v>22.96</v>
      </c>
      <c r="I505" s="32"/>
      <c r="J505" s="38">
        <f t="shared" si="14"/>
        <v>0</v>
      </c>
      <c r="K505" s="39" t="str">
        <f t="shared" si="15"/>
        <v>OK</v>
      </c>
      <c r="L505" s="128"/>
      <c r="M505" s="128"/>
      <c r="N505" s="128"/>
      <c r="O505" s="128"/>
      <c r="P505" s="46"/>
      <c r="Q505" s="128"/>
      <c r="R505" s="128"/>
      <c r="S505" s="128"/>
      <c r="T505" s="128"/>
      <c r="U505" s="128"/>
      <c r="V505" s="128"/>
      <c r="W505" s="128"/>
      <c r="X505" s="128"/>
      <c r="Y505" s="46"/>
      <c r="Z505" s="46"/>
      <c r="AA505" s="46"/>
      <c r="AB505" s="46"/>
      <c r="AC505" s="46"/>
    </row>
    <row r="506" spans="1:29" ht="39.950000000000003" customHeight="1" x14ac:dyDescent="0.45">
      <c r="A506" s="140"/>
      <c r="B506" s="152"/>
      <c r="C506" s="67">
        <v>503</v>
      </c>
      <c r="D506" s="78" t="s">
        <v>497</v>
      </c>
      <c r="E506" s="107" t="s">
        <v>1003</v>
      </c>
      <c r="F506" s="52" t="s">
        <v>228</v>
      </c>
      <c r="G506" s="51" t="s">
        <v>157</v>
      </c>
      <c r="H506" s="95">
        <v>15.02</v>
      </c>
      <c r="I506" s="32"/>
      <c r="J506" s="38">
        <f t="shared" si="14"/>
        <v>0</v>
      </c>
      <c r="K506" s="39" t="str">
        <f t="shared" si="15"/>
        <v>OK</v>
      </c>
      <c r="L506" s="128"/>
      <c r="M506" s="128"/>
      <c r="N506" s="128"/>
      <c r="O506" s="128"/>
      <c r="P506" s="46"/>
      <c r="Q506" s="128"/>
      <c r="R506" s="128"/>
      <c r="S506" s="128"/>
      <c r="T506" s="128"/>
      <c r="U506" s="128"/>
      <c r="V506" s="128"/>
      <c r="W506" s="128"/>
      <c r="X506" s="128"/>
      <c r="Y506" s="46"/>
      <c r="Z506" s="46"/>
      <c r="AA506" s="46"/>
      <c r="AB506" s="46"/>
      <c r="AC506" s="46"/>
    </row>
    <row r="507" spans="1:29" ht="39.950000000000003" customHeight="1" x14ac:dyDescent="0.45">
      <c r="A507" s="140"/>
      <c r="B507" s="152"/>
      <c r="C507" s="67">
        <v>504</v>
      </c>
      <c r="D507" s="78" t="s">
        <v>498</v>
      </c>
      <c r="E507" s="107" t="s">
        <v>1004</v>
      </c>
      <c r="F507" s="52" t="s">
        <v>228</v>
      </c>
      <c r="G507" s="51" t="s">
        <v>157</v>
      </c>
      <c r="H507" s="95">
        <v>8.23</v>
      </c>
      <c r="I507" s="32"/>
      <c r="J507" s="38">
        <f t="shared" si="14"/>
        <v>0</v>
      </c>
      <c r="K507" s="39" t="str">
        <f t="shared" si="15"/>
        <v>OK</v>
      </c>
      <c r="L507" s="128"/>
      <c r="M507" s="128"/>
      <c r="N507" s="128"/>
      <c r="O507" s="128"/>
      <c r="P507" s="46"/>
      <c r="Q507" s="128"/>
      <c r="R507" s="128"/>
      <c r="S507" s="128"/>
      <c r="T507" s="128"/>
      <c r="U507" s="128"/>
      <c r="V507" s="128"/>
      <c r="W507" s="128"/>
      <c r="X507" s="128"/>
      <c r="Y507" s="46"/>
      <c r="Z507" s="46"/>
      <c r="AA507" s="46"/>
      <c r="AB507" s="46"/>
      <c r="AC507" s="46"/>
    </row>
    <row r="508" spans="1:29" ht="39.950000000000003" customHeight="1" x14ac:dyDescent="0.45">
      <c r="A508" s="140"/>
      <c r="B508" s="152"/>
      <c r="C508" s="67">
        <v>505</v>
      </c>
      <c r="D508" s="78" t="s">
        <v>499</v>
      </c>
      <c r="E508" s="107" t="s">
        <v>1005</v>
      </c>
      <c r="F508" s="52" t="s">
        <v>228</v>
      </c>
      <c r="G508" s="51" t="s">
        <v>157</v>
      </c>
      <c r="H508" s="95">
        <v>7.7</v>
      </c>
      <c r="I508" s="32">
        <v>10</v>
      </c>
      <c r="J508" s="38">
        <f t="shared" si="14"/>
        <v>10</v>
      </c>
      <c r="K508" s="39" t="str">
        <f t="shared" si="15"/>
        <v>OK</v>
      </c>
      <c r="L508" s="128"/>
      <c r="M508" s="128"/>
      <c r="N508" s="128"/>
      <c r="O508" s="128"/>
      <c r="P508" s="46"/>
      <c r="Q508" s="128"/>
      <c r="R508" s="128"/>
      <c r="S508" s="128"/>
      <c r="T508" s="128"/>
      <c r="U508" s="128"/>
      <c r="V508" s="128"/>
      <c r="W508" s="128"/>
      <c r="X508" s="128"/>
      <c r="Y508" s="46"/>
      <c r="Z508" s="46"/>
      <c r="AA508" s="46"/>
      <c r="AB508" s="46"/>
      <c r="AC508" s="46"/>
    </row>
    <row r="509" spans="1:29" ht="39.950000000000003" customHeight="1" x14ac:dyDescent="0.45">
      <c r="A509" s="140"/>
      <c r="B509" s="152"/>
      <c r="C509" s="67">
        <v>506</v>
      </c>
      <c r="D509" s="78" t="s">
        <v>500</v>
      </c>
      <c r="E509" s="107" t="s">
        <v>1006</v>
      </c>
      <c r="F509" s="52" t="s">
        <v>501</v>
      </c>
      <c r="G509" s="51" t="s">
        <v>157</v>
      </c>
      <c r="H509" s="95">
        <v>6.99</v>
      </c>
      <c r="I509" s="32"/>
      <c r="J509" s="38">
        <f t="shared" si="14"/>
        <v>0</v>
      </c>
      <c r="K509" s="39" t="str">
        <f t="shared" si="15"/>
        <v>OK</v>
      </c>
      <c r="L509" s="128"/>
      <c r="M509" s="128"/>
      <c r="N509" s="128"/>
      <c r="O509" s="128"/>
      <c r="P509" s="46"/>
      <c r="Q509" s="128"/>
      <c r="R509" s="128"/>
      <c r="S509" s="128"/>
      <c r="T509" s="128"/>
      <c r="U509" s="128"/>
      <c r="V509" s="128"/>
      <c r="W509" s="128"/>
      <c r="X509" s="128"/>
      <c r="Y509" s="46"/>
      <c r="Z509" s="46"/>
      <c r="AA509" s="46"/>
      <c r="AB509" s="46"/>
      <c r="AC509" s="46"/>
    </row>
    <row r="510" spans="1:29" ht="39.950000000000003" customHeight="1" x14ac:dyDescent="0.45">
      <c r="A510" s="140"/>
      <c r="B510" s="152"/>
      <c r="C510" s="67">
        <v>507</v>
      </c>
      <c r="D510" s="88" t="s">
        <v>502</v>
      </c>
      <c r="E510" s="107" t="s">
        <v>1007</v>
      </c>
      <c r="F510" s="52" t="s">
        <v>228</v>
      </c>
      <c r="G510" s="51" t="s">
        <v>157</v>
      </c>
      <c r="H510" s="95">
        <v>11.78</v>
      </c>
      <c r="I510" s="32"/>
      <c r="J510" s="38">
        <f t="shared" si="14"/>
        <v>0</v>
      </c>
      <c r="K510" s="39" t="str">
        <f t="shared" si="15"/>
        <v>OK</v>
      </c>
      <c r="L510" s="128"/>
      <c r="M510" s="128"/>
      <c r="N510" s="128"/>
      <c r="O510" s="128"/>
      <c r="P510" s="46"/>
      <c r="Q510" s="128"/>
      <c r="R510" s="128"/>
      <c r="S510" s="128"/>
      <c r="T510" s="128"/>
      <c r="U510" s="128"/>
      <c r="V510" s="128"/>
      <c r="W510" s="128"/>
      <c r="X510" s="128"/>
      <c r="Y510" s="46"/>
      <c r="Z510" s="46"/>
      <c r="AA510" s="46"/>
      <c r="AB510" s="46"/>
      <c r="AC510" s="46"/>
    </row>
    <row r="511" spans="1:29" ht="39.950000000000003" customHeight="1" x14ac:dyDescent="0.45">
      <c r="A511" s="140"/>
      <c r="B511" s="152"/>
      <c r="C511" s="67">
        <v>508</v>
      </c>
      <c r="D511" s="78" t="s">
        <v>360</v>
      </c>
      <c r="E511" s="107" t="s">
        <v>1008</v>
      </c>
      <c r="F511" s="51" t="s">
        <v>35</v>
      </c>
      <c r="G511" s="51" t="s">
        <v>157</v>
      </c>
      <c r="H511" s="95">
        <v>175.69</v>
      </c>
      <c r="I511" s="32"/>
      <c r="J511" s="38">
        <f t="shared" si="14"/>
        <v>0</v>
      </c>
      <c r="K511" s="39" t="str">
        <f t="shared" si="15"/>
        <v>OK</v>
      </c>
      <c r="L511" s="128"/>
      <c r="M511" s="128"/>
      <c r="N511" s="128"/>
      <c r="O511" s="128"/>
      <c r="P511" s="46"/>
      <c r="Q511" s="128"/>
      <c r="R511" s="128"/>
      <c r="S511" s="128"/>
      <c r="T511" s="128"/>
      <c r="U511" s="128"/>
      <c r="V511" s="128"/>
      <c r="W511" s="128"/>
      <c r="X511" s="128"/>
      <c r="Y511" s="46"/>
      <c r="Z511" s="46"/>
      <c r="AA511" s="46"/>
      <c r="AB511" s="46"/>
      <c r="AC511" s="46"/>
    </row>
    <row r="512" spans="1:29" ht="39.950000000000003" customHeight="1" x14ac:dyDescent="0.45">
      <c r="A512" s="140"/>
      <c r="B512" s="152"/>
      <c r="C512" s="67">
        <v>509</v>
      </c>
      <c r="D512" s="78" t="s">
        <v>361</v>
      </c>
      <c r="E512" s="107" t="s">
        <v>1004</v>
      </c>
      <c r="F512" s="51" t="s">
        <v>35</v>
      </c>
      <c r="G512" s="51" t="s">
        <v>157</v>
      </c>
      <c r="H512" s="95">
        <v>14.98</v>
      </c>
      <c r="I512" s="32"/>
      <c r="J512" s="38">
        <f t="shared" si="14"/>
        <v>0</v>
      </c>
      <c r="K512" s="39" t="str">
        <f t="shared" si="15"/>
        <v>OK</v>
      </c>
      <c r="L512" s="128"/>
      <c r="M512" s="128"/>
      <c r="N512" s="128"/>
      <c r="O512" s="128"/>
      <c r="P512" s="46"/>
      <c r="Q512" s="128"/>
      <c r="R512" s="128"/>
      <c r="S512" s="128"/>
      <c r="T512" s="128"/>
      <c r="U512" s="128"/>
      <c r="V512" s="128"/>
      <c r="W512" s="128"/>
      <c r="X512" s="128"/>
      <c r="Y512" s="46"/>
      <c r="Z512" s="46"/>
      <c r="AA512" s="46"/>
      <c r="AB512" s="46"/>
      <c r="AC512" s="46"/>
    </row>
    <row r="513" spans="1:29" ht="39.950000000000003" customHeight="1" x14ac:dyDescent="0.45">
      <c r="A513" s="140"/>
      <c r="B513" s="152"/>
      <c r="C513" s="67">
        <v>510</v>
      </c>
      <c r="D513" s="78" t="s">
        <v>362</v>
      </c>
      <c r="E513" s="107" t="s">
        <v>1009</v>
      </c>
      <c r="F513" s="51" t="s">
        <v>35</v>
      </c>
      <c r="G513" s="51" t="s">
        <v>157</v>
      </c>
      <c r="H513" s="95">
        <v>26.72</v>
      </c>
      <c r="I513" s="32">
        <v>5</v>
      </c>
      <c r="J513" s="38">
        <f t="shared" si="14"/>
        <v>5</v>
      </c>
      <c r="K513" s="39" t="str">
        <f t="shared" si="15"/>
        <v>OK</v>
      </c>
      <c r="L513" s="128"/>
      <c r="M513" s="128"/>
      <c r="N513" s="128"/>
      <c r="O513" s="128"/>
      <c r="P513" s="46"/>
      <c r="Q513" s="128"/>
      <c r="R513" s="128"/>
      <c r="S513" s="128"/>
      <c r="T513" s="128"/>
      <c r="U513" s="128"/>
      <c r="V513" s="128"/>
      <c r="W513" s="128"/>
      <c r="X513" s="128"/>
      <c r="Y513" s="46"/>
      <c r="Z513" s="46"/>
      <c r="AA513" s="46"/>
      <c r="AB513" s="46"/>
      <c r="AC513" s="46"/>
    </row>
    <row r="514" spans="1:29" ht="39.950000000000003" customHeight="1" x14ac:dyDescent="0.45">
      <c r="A514" s="140"/>
      <c r="B514" s="152"/>
      <c r="C514" s="67">
        <v>511</v>
      </c>
      <c r="D514" s="78" t="s">
        <v>363</v>
      </c>
      <c r="E514" s="107" t="s">
        <v>1010</v>
      </c>
      <c r="F514" s="51" t="s">
        <v>35</v>
      </c>
      <c r="G514" s="51" t="s">
        <v>157</v>
      </c>
      <c r="H514" s="95">
        <v>33.049999999999997</v>
      </c>
      <c r="I514" s="32"/>
      <c r="J514" s="38">
        <f t="shared" si="14"/>
        <v>0</v>
      </c>
      <c r="K514" s="39" t="str">
        <f t="shared" si="15"/>
        <v>OK</v>
      </c>
      <c r="L514" s="128"/>
      <c r="M514" s="128"/>
      <c r="N514" s="128"/>
      <c r="O514" s="128"/>
      <c r="P514" s="46"/>
      <c r="Q514" s="128"/>
      <c r="R514" s="128"/>
      <c r="S514" s="128"/>
      <c r="T514" s="128"/>
      <c r="U514" s="128"/>
      <c r="V514" s="128"/>
      <c r="W514" s="128"/>
      <c r="X514" s="128"/>
      <c r="Y514" s="46"/>
      <c r="Z514" s="46"/>
      <c r="AA514" s="46"/>
      <c r="AB514" s="46"/>
      <c r="AC514" s="46"/>
    </row>
    <row r="515" spans="1:29" ht="39.950000000000003" customHeight="1" x14ac:dyDescent="0.45">
      <c r="A515" s="140"/>
      <c r="B515" s="152"/>
      <c r="C515" s="67">
        <v>512</v>
      </c>
      <c r="D515" s="78" t="s">
        <v>364</v>
      </c>
      <c r="E515" s="107" t="s">
        <v>1011</v>
      </c>
      <c r="F515" s="51" t="s">
        <v>35</v>
      </c>
      <c r="G515" s="51" t="s">
        <v>157</v>
      </c>
      <c r="H515" s="95">
        <v>20.3</v>
      </c>
      <c r="I515" s="32"/>
      <c r="J515" s="38">
        <f t="shared" si="14"/>
        <v>0</v>
      </c>
      <c r="K515" s="39" t="str">
        <f t="shared" si="15"/>
        <v>OK</v>
      </c>
      <c r="L515" s="128"/>
      <c r="M515" s="128"/>
      <c r="N515" s="128"/>
      <c r="O515" s="128"/>
      <c r="P515" s="46"/>
      <c r="Q515" s="128"/>
      <c r="R515" s="128"/>
      <c r="S515" s="128"/>
      <c r="T515" s="128"/>
      <c r="U515" s="128"/>
      <c r="V515" s="128"/>
      <c r="W515" s="128"/>
      <c r="X515" s="128"/>
      <c r="Y515" s="46"/>
      <c r="Z515" s="46"/>
      <c r="AA515" s="46"/>
      <c r="AB515" s="46"/>
      <c r="AC515" s="46"/>
    </row>
    <row r="516" spans="1:29" ht="39.950000000000003" customHeight="1" x14ac:dyDescent="0.45">
      <c r="A516" s="140"/>
      <c r="B516" s="152"/>
      <c r="C516" s="67">
        <v>513</v>
      </c>
      <c r="D516" s="78" t="s">
        <v>365</v>
      </c>
      <c r="E516" s="107" t="s">
        <v>1012</v>
      </c>
      <c r="F516" s="51" t="s">
        <v>233</v>
      </c>
      <c r="G516" s="51" t="s">
        <v>157</v>
      </c>
      <c r="H516" s="95">
        <v>25.14</v>
      </c>
      <c r="I516" s="32">
        <v>1</v>
      </c>
      <c r="J516" s="38">
        <f t="shared" si="14"/>
        <v>0</v>
      </c>
      <c r="K516" s="39" t="str">
        <f t="shared" si="15"/>
        <v>OK</v>
      </c>
      <c r="L516" s="128"/>
      <c r="M516" s="128">
        <v>1</v>
      </c>
      <c r="N516" s="128"/>
      <c r="O516" s="128"/>
      <c r="P516" s="46"/>
      <c r="Q516" s="128"/>
      <c r="R516" s="128"/>
      <c r="S516" s="128"/>
      <c r="T516" s="128"/>
      <c r="U516" s="128"/>
      <c r="V516" s="128"/>
      <c r="W516" s="128"/>
      <c r="X516" s="128"/>
      <c r="Y516" s="46"/>
      <c r="Z516" s="46"/>
      <c r="AA516" s="46"/>
      <c r="AB516" s="46"/>
      <c r="AC516" s="46"/>
    </row>
    <row r="517" spans="1:29" ht="39.950000000000003" customHeight="1" x14ac:dyDescent="0.45">
      <c r="A517" s="140"/>
      <c r="B517" s="152"/>
      <c r="C517" s="67">
        <v>514</v>
      </c>
      <c r="D517" s="78" t="s">
        <v>366</v>
      </c>
      <c r="E517" s="107" t="s">
        <v>1013</v>
      </c>
      <c r="F517" s="51" t="s">
        <v>35</v>
      </c>
      <c r="G517" s="51" t="s">
        <v>157</v>
      </c>
      <c r="H517" s="95">
        <v>18.97</v>
      </c>
      <c r="I517" s="32"/>
      <c r="J517" s="38">
        <f t="shared" ref="J517:J559" si="16">I517-(SUM(L517:AC517))</f>
        <v>0</v>
      </c>
      <c r="K517" s="39" t="str">
        <f t="shared" ref="K517:K580" si="17">IF(J517&lt;0,"ATENÇÃO","OK")</f>
        <v>OK</v>
      </c>
      <c r="L517" s="128"/>
      <c r="M517" s="128"/>
      <c r="N517" s="128"/>
      <c r="O517" s="128"/>
      <c r="P517" s="46"/>
      <c r="Q517" s="128"/>
      <c r="R517" s="128"/>
      <c r="S517" s="128"/>
      <c r="T517" s="128"/>
      <c r="U517" s="128"/>
      <c r="V517" s="128"/>
      <c r="W517" s="128"/>
      <c r="X517" s="128"/>
      <c r="Y517" s="46"/>
      <c r="Z517" s="46"/>
      <c r="AA517" s="46"/>
      <c r="AB517" s="46"/>
      <c r="AC517" s="46"/>
    </row>
    <row r="518" spans="1:29" ht="39.950000000000003" customHeight="1" x14ac:dyDescent="0.45">
      <c r="A518" s="140"/>
      <c r="B518" s="152"/>
      <c r="C518" s="67">
        <v>515</v>
      </c>
      <c r="D518" s="78" t="s">
        <v>367</v>
      </c>
      <c r="E518" s="107" t="s">
        <v>1014</v>
      </c>
      <c r="F518" s="51" t="s">
        <v>35</v>
      </c>
      <c r="G518" s="51" t="s">
        <v>368</v>
      </c>
      <c r="H518" s="95">
        <v>472.66</v>
      </c>
      <c r="I518" s="32"/>
      <c r="J518" s="38">
        <f t="shared" si="16"/>
        <v>0</v>
      </c>
      <c r="K518" s="39" t="str">
        <f t="shared" si="17"/>
        <v>OK</v>
      </c>
      <c r="L518" s="128"/>
      <c r="M518" s="128"/>
      <c r="N518" s="128"/>
      <c r="O518" s="128"/>
      <c r="P518" s="46"/>
      <c r="Q518" s="128"/>
      <c r="R518" s="128"/>
      <c r="S518" s="128"/>
      <c r="T518" s="128"/>
      <c r="U518" s="128"/>
      <c r="V518" s="128"/>
      <c r="W518" s="128"/>
      <c r="X518" s="128"/>
      <c r="Y518" s="46"/>
      <c r="Z518" s="46"/>
      <c r="AA518" s="46"/>
      <c r="AB518" s="46"/>
      <c r="AC518" s="46"/>
    </row>
    <row r="519" spans="1:29" ht="39.950000000000003" customHeight="1" x14ac:dyDescent="0.45">
      <c r="A519" s="140"/>
      <c r="B519" s="152"/>
      <c r="C519" s="67">
        <v>516</v>
      </c>
      <c r="D519" s="78" t="s">
        <v>369</v>
      </c>
      <c r="E519" s="107" t="s">
        <v>1015</v>
      </c>
      <c r="F519" s="51" t="s">
        <v>35</v>
      </c>
      <c r="G519" s="51" t="s">
        <v>368</v>
      </c>
      <c r="H519" s="95">
        <v>416.56</v>
      </c>
      <c r="I519" s="32">
        <v>1</v>
      </c>
      <c r="J519" s="38">
        <f t="shared" si="16"/>
        <v>1</v>
      </c>
      <c r="K519" s="39" t="str">
        <f t="shared" si="17"/>
        <v>OK</v>
      </c>
      <c r="L519" s="128"/>
      <c r="M519" s="128"/>
      <c r="N519" s="128"/>
      <c r="O519" s="128"/>
      <c r="P519" s="46"/>
      <c r="Q519" s="128"/>
      <c r="R519" s="128"/>
      <c r="S519" s="128"/>
      <c r="T519" s="128"/>
      <c r="U519" s="128"/>
      <c r="V519" s="128"/>
      <c r="W519" s="128"/>
      <c r="X519" s="128"/>
      <c r="Y519" s="46"/>
      <c r="Z519" s="46"/>
      <c r="AA519" s="46"/>
      <c r="AB519" s="46"/>
      <c r="AC519" s="46"/>
    </row>
    <row r="520" spans="1:29" ht="39.950000000000003" customHeight="1" x14ac:dyDescent="0.45">
      <c r="A520" s="140"/>
      <c r="B520" s="152"/>
      <c r="C520" s="67">
        <v>517</v>
      </c>
      <c r="D520" s="78" t="s">
        <v>370</v>
      </c>
      <c r="E520" s="107" t="s">
        <v>1016</v>
      </c>
      <c r="F520" s="51" t="s">
        <v>35</v>
      </c>
      <c r="G520" s="51" t="s">
        <v>368</v>
      </c>
      <c r="H520" s="95">
        <v>437.67</v>
      </c>
      <c r="I520" s="32"/>
      <c r="J520" s="38">
        <f t="shared" si="16"/>
        <v>0</v>
      </c>
      <c r="K520" s="39" t="str">
        <f t="shared" si="17"/>
        <v>OK</v>
      </c>
      <c r="L520" s="128"/>
      <c r="M520" s="128"/>
      <c r="N520" s="128"/>
      <c r="O520" s="128"/>
      <c r="P520" s="46"/>
      <c r="Q520" s="128"/>
      <c r="R520" s="128"/>
      <c r="S520" s="128"/>
      <c r="T520" s="128"/>
      <c r="U520" s="128"/>
      <c r="V520" s="128"/>
      <c r="W520" s="128"/>
      <c r="X520" s="128"/>
      <c r="Y520" s="46"/>
      <c r="Z520" s="46"/>
      <c r="AA520" s="46"/>
      <c r="AB520" s="46"/>
      <c r="AC520" s="46"/>
    </row>
    <row r="521" spans="1:29" ht="39.950000000000003" customHeight="1" x14ac:dyDescent="0.45">
      <c r="A521" s="140"/>
      <c r="B521" s="152"/>
      <c r="C521" s="67">
        <v>518</v>
      </c>
      <c r="D521" s="78" t="s">
        <v>371</v>
      </c>
      <c r="E521" s="107" t="s">
        <v>1017</v>
      </c>
      <c r="F521" s="51" t="s">
        <v>35</v>
      </c>
      <c r="G521" s="51" t="s">
        <v>368</v>
      </c>
      <c r="H521" s="95">
        <v>375.16</v>
      </c>
      <c r="I521" s="32">
        <v>2</v>
      </c>
      <c r="J521" s="38">
        <f t="shared" si="16"/>
        <v>2</v>
      </c>
      <c r="K521" s="39" t="str">
        <f t="shared" si="17"/>
        <v>OK</v>
      </c>
      <c r="L521" s="128"/>
      <c r="M521" s="128"/>
      <c r="N521" s="128"/>
      <c r="O521" s="128"/>
      <c r="P521" s="46"/>
      <c r="Q521" s="128"/>
      <c r="R521" s="128"/>
      <c r="S521" s="128"/>
      <c r="T521" s="128"/>
      <c r="U521" s="128"/>
      <c r="V521" s="128"/>
      <c r="W521" s="128"/>
      <c r="X521" s="128"/>
      <c r="Y521" s="46"/>
      <c r="Z521" s="46"/>
      <c r="AA521" s="46"/>
      <c r="AB521" s="46"/>
      <c r="AC521" s="46"/>
    </row>
    <row r="522" spans="1:29" ht="39.950000000000003" customHeight="1" x14ac:dyDescent="0.45">
      <c r="A522" s="140"/>
      <c r="B522" s="152"/>
      <c r="C522" s="67">
        <v>519</v>
      </c>
      <c r="D522" s="78" t="s">
        <v>430</v>
      </c>
      <c r="E522" s="107" t="s">
        <v>1017</v>
      </c>
      <c r="F522" s="51" t="s">
        <v>228</v>
      </c>
      <c r="G522" s="51" t="s">
        <v>368</v>
      </c>
      <c r="H522" s="95">
        <v>310.54000000000002</v>
      </c>
      <c r="I522" s="32"/>
      <c r="J522" s="38">
        <f t="shared" si="16"/>
        <v>0</v>
      </c>
      <c r="K522" s="39" t="str">
        <f t="shared" si="17"/>
        <v>OK</v>
      </c>
      <c r="L522" s="128"/>
      <c r="M522" s="128"/>
      <c r="N522" s="128"/>
      <c r="O522" s="128"/>
      <c r="P522" s="46"/>
      <c r="Q522" s="128"/>
      <c r="R522" s="128"/>
      <c r="S522" s="128"/>
      <c r="T522" s="128"/>
      <c r="U522" s="128"/>
      <c r="V522" s="128"/>
      <c r="W522" s="128"/>
      <c r="X522" s="128"/>
      <c r="Y522" s="46"/>
      <c r="Z522" s="46"/>
      <c r="AA522" s="46"/>
      <c r="AB522" s="46"/>
      <c r="AC522" s="46"/>
    </row>
    <row r="523" spans="1:29" ht="39.950000000000003" customHeight="1" x14ac:dyDescent="0.45">
      <c r="A523" s="140"/>
      <c r="B523" s="152"/>
      <c r="C523" s="67">
        <v>520</v>
      </c>
      <c r="D523" s="78" t="s">
        <v>372</v>
      </c>
      <c r="E523" s="107" t="s">
        <v>1017</v>
      </c>
      <c r="F523" s="51" t="s">
        <v>35</v>
      </c>
      <c r="G523" s="51" t="s">
        <v>368</v>
      </c>
      <c r="H523" s="95">
        <v>254.42</v>
      </c>
      <c r="I523" s="32">
        <v>2</v>
      </c>
      <c r="J523" s="38">
        <f t="shared" si="16"/>
        <v>2</v>
      </c>
      <c r="K523" s="39" t="str">
        <f t="shared" si="17"/>
        <v>OK</v>
      </c>
      <c r="L523" s="128"/>
      <c r="M523" s="128"/>
      <c r="N523" s="128"/>
      <c r="O523" s="128"/>
      <c r="P523" s="46"/>
      <c r="Q523" s="128"/>
      <c r="R523" s="128"/>
      <c r="S523" s="128"/>
      <c r="T523" s="128"/>
      <c r="U523" s="128"/>
      <c r="V523" s="128"/>
      <c r="W523" s="128"/>
      <c r="X523" s="128"/>
      <c r="Y523" s="46"/>
      <c r="Z523" s="46"/>
      <c r="AA523" s="46"/>
      <c r="AB523" s="46"/>
      <c r="AC523" s="46"/>
    </row>
    <row r="524" spans="1:29" ht="39.950000000000003" customHeight="1" x14ac:dyDescent="0.45">
      <c r="A524" s="140"/>
      <c r="B524" s="152"/>
      <c r="C524" s="67">
        <v>521</v>
      </c>
      <c r="D524" s="78" t="s">
        <v>373</v>
      </c>
      <c r="E524" s="107" t="s">
        <v>1018</v>
      </c>
      <c r="F524" s="51" t="s">
        <v>35</v>
      </c>
      <c r="G524" s="51" t="s">
        <v>368</v>
      </c>
      <c r="H524" s="95">
        <v>713.13</v>
      </c>
      <c r="I524" s="32">
        <v>1</v>
      </c>
      <c r="J524" s="38">
        <f t="shared" si="16"/>
        <v>1</v>
      </c>
      <c r="K524" s="39" t="str">
        <f t="shared" si="17"/>
        <v>OK</v>
      </c>
      <c r="L524" s="128"/>
      <c r="M524" s="128"/>
      <c r="N524" s="128"/>
      <c r="O524" s="128"/>
      <c r="P524" s="46"/>
      <c r="Q524" s="128"/>
      <c r="R524" s="128"/>
      <c r="S524" s="128"/>
      <c r="T524" s="128"/>
      <c r="U524" s="128"/>
      <c r="V524" s="128"/>
      <c r="W524" s="128"/>
      <c r="X524" s="128"/>
      <c r="Y524" s="46"/>
      <c r="Z524" s="46"/>
      <c r="AA524" s="46"/>
      <c r="AB524" s="46"/>
      <c r="AC524" s="46"/>
    </row>
    <row r="525" spans="1:29" ht="39.950000000000003" customHeight="1" x14ac:dyDescent="0.45">
      <c r="A525" s="140"/>
      <c r="B525" s="152"/>
      <c r="C525" s="67">
        <v>522</v>
      </c>
      <c r="D525" s="78" t="s">
        <v>374</v>
      </c>
      <c r="E525" s="107" t="s">
        <v>1017</v>
      </c>
      <c r="F525" s="51" t="s">
        <v>35</v>
      </c>
      <c r="G525" s="51" t="s">
        <v>368</v>
      </c>
      <c r="H525" s="95">
        <v>428.13</v>
      </c>
      <c r="I525" s="32"/>
      <c r="J525" s="38">
        <f t="shared" si="16"/>
        <v>0</v>
      </c>
      <c r="K525" s="39" t="str">
        <f t="shared" si="17"/>
        <v>OK</v>
      </c>
      <c r="L525" s="128"/>
      <c r="M525" s="128"/>
      <c r="N525" s="128"/>
      <c r="O525" s="128"/>
      <c r="P525" s="46"/>
      <c r="Q525" s="128"/>
      <c r="R525" s="128"/>
      <c r="S525" s="128"/>
      <c r="T525" s="128"/>
      <c r="U525" s="128"/>
      <c r="V525" s="128"/>
      <c r="W525" s="128"/>
      <c r="X525" s="128"/>
      <c r="Y525" s="46"/>
      <c r="Z525" s="46"/>
      <c r="AA525" s="46"/>
      <c r="AB525" s="46"/>
      <c r="AC525" s="46"/>
    </row>
    <row r="526" spans="1:29" ht="39.950000000000003" customHeight="1" x14ac:dyDescent="0.45">
      <c r="A526" s="140"/>
      <c r="B526" s="152"/>
      <c r="C526" s="68">
        <v>523</v>
      </c>
      <c r="D526" s="78" t="s">
        <v>375</v>
      </c>
      <c r="E526" s="107" t="s">
        <v>1019</v>
      </c>
      <c r="F526" s="51" t="s">
        <v>99</v>
      </c>
      <c r="G526" s="51" t="s">
        <v>368</v>
      </c>
      <c r="H526" s="95">
        <v>5295.06</v>
      </c>
      <c r="I526" s="32"/>
      <c r="J526" s="38">
        <f t="shared" si="16"/>
        <v>0</v>
      </c>
      <c r="K526" s="39" t="str">
        <f t="shared" si="17"/>
        <v>OK</v>
      </c>
      <c r="L526" s="128"/>
      <c r="M526" s="128"/>
      <c r="N526" s="128"/>
      <c r="O526" s="128"/>
      <c r="P526" s="46"/>
      <c r="Q526" s="128"/>
      <c r="R526" s="128"/>
      <c r="S526" s="128"/>
      <c r="T526" s="128"/>
      <c r="U526" s="128"/>
      <c r="V526" s="128"/>
      <c r="W526" s="128"/>
      <c r="X526" s="128"/>
      <c r="Y526" s="46"/>
      <c r="Z526" s="46"/>
      <c r="AA526" s="46"/>
      <c r="AB526" s="46"/>
      <c r="AC526" s="46"/>
    </row>
    <row r="527" spans="1:29" ht="39.950000000000003" customHeight="1" x14ac:dyDescent="0.45">
      <c r="A527" s="140"/>
      <c r="B527" s="152"/>
      <c r="C527" s="67">
        <v>524</v>
      </c>
      <c r="D527" s="78" t="s">
        <v>451</v>
      </c>
      <c r="E527" s="107" t="s">
        <v>1017</v>
      </c>
      <c r="F527" s="51" t="s">
        <v>228</v>
      </c>
      <c r="G527" s="51" t="s">
        <v>368</v>
      </c>
      <c r="H527" s="95">
        <v>392.07</v>
      </c>
      <c r="I527" s="32"/>
      <c r="J527" s="38">
        <f t="shared" si="16"/>
        <v>0</v>
      </c>
      <c r="K527" s="39" t="str">
        <f t="shared" si="17"/>
        <v>OK</v>
      </c>
      <c r="L527" s="128"/>
      <c r="M527" s="128"/>
      <c r="N527" s="128"/>
      <c r="O527" s="128"/>
      <c r="P527" s="46"/>
      <c r="Q527" s="128"/>
      <c r="R527" s="128"/>
      <c r="S527" s="128"/>
      <c r="T527" s="128"/>
      <c r="U527" s="128"/>
      <c r="V527" s="128"/>
      <c r="W527" s="128"/>
      <c r="X527" s="128"/>
      <c r="Y527" s="46"/>
      <c r="Z527" s="46"/>
      <c r="AA527" s="46"/>
      <c r="AB527" s="46"/>
      <c r="AC527" s="46"/>
    </row>
    <row r="528" spans="1:29" ht="39.950000000000003" customHeight="1" x14ac:dyDescent="0.45">
      <c r="A528" s="140"/>
      <c r="B528" s="152"/>
      <c r="C528" s="68">
        <v>525</v>
      </c>
      <c r="D528" s="83" t="s">
        <v>458</v>
      </c>
      <c r="E528" s="110" t="s">
        <v>1020</v>
      </c>
      <c r="F528" s="52" t="s">
        <v>424</v>
      </c>
      <c r="G528" s="52" t="s">
        <v>157</v>
      </c>
      <c r="H528" s="96">
        <v>751.08</v>
      </c>
      <c r="I528" s="32">
        <v>2</v>
      </c>
      <c r="J528" s="38">
        <f t="shared" si="16"/>
        <v>2</v>
      </c>
      <c r="K528" s="39" t="str">
        <f t="shared" si="17"/>
        <v>OK</v>
      </c>
      <c r="L528" s="128"/>
      <c r="M528" s="128"/>
      <c r="N528" s="128"/>
      <c r="O528" s="128"/>
      <c r="P528" s="46"/>
      <c r="Q528" s="128"/>
      <c r="R528" s="128"/>
      <c r="S528" s="128"/>
      <c r="T528" s="128"/>
      <c r="U528" s="128"/>
      <c r="V528" s="128"/>
      <c r="W528" s="128"/>
      <c r="X528" s="128"/>
      <c r="Y528" s="46"/>
      <c r="Z528" s="46"/>
      <c r="AA528" s="46"/>
      <c r="AB528" s="46"/>
      <c r="AC528" s="46"/>
    </row>
    <row r="529" spans="1:29" ht="39.950000000000003" customHeight="1" x14ac:dyDescent="0.45">
      <c r="A529" s="140"/>
      <c r="B529" s="152"/>
      <c r="C529" s="68">
        <v>526</v>
      </c>
      <c r="D529" s="78" t="s">
        <v>1021</v>
      </c>
      <c r="E529" s="107" t="s">
        <v>1022</v>
      </c>
      <c r="F529" s="51" t="s">
        <v>4</v>
      </c>
      <c r="G529" s="52" t="s">
        <v>157</v>
      </c>
      <c r="H529" s="96">
        <v>1357.6</v>
      </c>
      <c r="I529" s="32"/>
      <c r="J529" s="38">
        <f t="shared" si="16"/>
        <v>0</v>
      </c>
      <c r="K529" s="39" t="str">
        <f t="shared" si="17"/>
        <v>OK</v>
      </c>
      <c r="L529" s="128"/>
      <c r="M529" s="128"/>
      <c r="N529" s="128"/>
      <c r="O529" s="128"/>
      <c r="P529" s="46"/>
      <c r="Q529" s="128"/>
      <c r="R529" s="128"/>
      <c r="S529" s="128"/>
      <c r="T529" s="128"/>
      <c r="U529" s="128"/>
      <c r="V529" s="128"/>
      <c r="W529" s="128"/>
      <c r="X529" s="128"/>
      <c r="Y529" s="46"/>
      <c r="Z529" s="46"/>
      <c r="AA529" s="46"/>
      <c r="AB529" s="46"/>
      <c r="AC529" s="46"/>
    </row>
    <row r="530" spans="1:29" ht="39.950000000000003" customHeight="1" x14ac:dyDescent="0.45">
      <c r="A530" s="140"/>
      <c r="B530" s="152"/>
      <c r="C530" s="67">
        <v>527</v>
      </c>
      <c r="D530" s="78" t="s">
        <v>1023</v>
      </c>
      <c r="E530" s="107" t="s">
        <v>1024</v>
      </c>
      <c r="F530" s="52" t="s">
        <v>35</v>
      </c>
      <c r="G530" s="52" t="s">
        <v>157</v>
      </c>
      <c r="H530" s="96">
        <v>1384.5</v>
      </c>
      <c r="I530" s="32"/>
      <c r="J530" s="38">
        <f t="shared" si="16"/>
        <v>0</v>
      </c>
      <c r="K530" s="39" t="str">
        <f t="shared" si="17"/>
        <v>OK</v>
      </c>
      <c r="L530" s="128"/>
      <c r="M530" s="128"/>
      <c r="N530" s="128"/>
      <c r="O530" s="128"/>
      <c r="P530" s="46"/>
      <c r="Q530" s="128"/>
      <c r="R530" s="128"/>
      <c r="S530" s="128"/>
      <c r="T530" s="128"/>
      <c r="U530" s="128"/>
      <c r="V530" s="128"/>
      <c r="W530" s="128"/>
      <c r="X530" s="128"/>
      <c r="Y530" s="46"/>
      <c r="Z530" s="46"/>
      <c r="AA530" s="46"/>
      <c r="AB530" s="46"/>
      <c r="AC530" s="46"/>
    </row>
    <row r="531" spans="1:29" ht="39.950000000000003" customHeight="1" x14ac:dyDescent="0.45">
      <c r="A531" s="140"/>
      <c r="B531" s="152"/>
      <c r="C531" s="68">
        <v>528</v>
      </c>
      <c r="D531" s="78" t="s">
        <v>1025</v>
      </c>
      <c r="E531" s="107" t="s">
        <v>1026</v>
      </c>
      <c r="F531" s="51" t="s">
        <v>99</v>
      </c>
      <c r="G531" s="52" t="s">
        <v>1027</v>
      </c>
      <c r="H531" s="96">
        <v>810.3</v>
      </c>
      <c r="I531" s="32"/>
      <c r="J531" s="38">
        <f t="shared" si="16"/>
        <v>0</v>
      </c>
      <c r="K531" s="39" t="str">
        <f t="shared" si="17"/>
        <v>OK</v>
      </c>
      <c r="L531" s="128"/>
      <c r="M531" s="128"/>
      <c r="N531" s="128"/>
      <c r="O531" s="128"/>
      <c r="P531" s="46"/>
      <c r="Q531" s="128"/>
      <c r="R531" s="128"/>
      <c r="S531" s="128"/>
      <c r="T531" s="128"/>
      <c r="U531" s="128"/>
      <c r="V531" s="128"/>
      <c r="W531" s="128"/>
      <c r="X531" s="128"/>
      <c r="Y531" s="46"/>
      <c r="Z531" s="46"/>
      <c r="AA531" s="46"/>
      <c r="AB531" s="46"/>
      <c r="AC531" s="46"/>
    </row>
    <row r="532" spans="1:29" ht="39.950000000000003" customHeight="1" x14ac:dyDescent="0.45">
      <c r="A532" s="140"/>
      <c r="B532" s="152"/>
      <c r="C532" s="67">
        <v>529</v>
      </c>
      <c r="D532" s="78" t="s">
        <v>1028</v>
      </c>
      <c r="E532" s="107" t="s">
        <v>1029</v>
      </c>
      <c r="F532" s="52" t="s">
        <v>419</v>
      </c>
      <c r="G532" s="52" t="s">
        <v>157</v>
      </c>
      <c r="H532" s="96">
        <v>290.52999999999997</v>
      </c>
      <c r="I532" s="32"/>
      <c r="J532" s="38">
        <f t="shared" si="16"/>
        <v>0</v>
      </c>
      <c r="K532" s="39" t="str">
        <f t="shared" si="17"/>
        <v>OK</v>
      </c>
      <c r="L532" s="128"/>
      <c r="M532" s="128"/>
      <c r="N532" s="128"/>
      <c r="O532" s="128"/>
      <c r="P532" s="46"/>
      <c r="Q532" s="128"/>
      <c r="R532" s="128"/>
      <c r="S532" s="128"/>
      <c r="T532" s="128"/>
      <c r="U532" s="128"/>
      <c r="V532" s="128"/>
      <c r="W532" s="128"/>
      <c r="X532" s="128"/>
      <c r="Y532" s="46"/>
      <c r="Z532" s="46"/>
      <c r="AA532" s="46"/>
      <c r="AB532" s="46"/>
      <c r="AC532" s="46"/>
    </row>
    <row r="533" spans="1:29" ht="39.950000000000003" customHeight="1" x14ac:dyDescent="0.45">
      <c r="A533" s="140"/>
      <c r="B533" s="152"/>
      <c r="C533" s="67">
        <v>530</v>
      </c>
      <c r="D533" s="78" t="s">
        <v>1030</v>
      </c>
      <c r="E533" s="107" t="s">
        <v>1029</v>
      </c>
      <c r="F533" s="52" t="s">
        <v>419</v>
      </c>
      <c r="G533" s="52" t="s">
        <v>157</v>
      </c>
      <c r="H533" s="96">
        <v>290.52999999999997</v>
      </c>
      <c r="I533" s="32"/>
      <c r="J533" s="38">
        <f t="shared" si="16"/>
        <v>0</v>
      </c>
      <c r="K533" s="39" t="str">
        <f t="shared" si="17"/>
        <v>OK</v>
      </c>
      <c r="L533" s="128"/>
      <c r="M533" s="128"/>
      <c r="N533" s="128"/>
      <c r="O533" s="128"/>
      <c r="P533" s="46"/>
      <c r="Q533" s="128"/>
      <c r="R533" s="128"/>
      <c r="S533" s="128"/>
      <c r="T533" s="128"/>
      <c r="U533" s="128"/>
      <c r="V533" s="128"/>
      <c r="W533" s="128"/>
      <c r="X533" s="128"/>
      <c r="Y533" s="46"/>
      <c r="Z533" s="46"/>
      <c r="AA533" s="46"/>
      <c r="AB533" s="46"/>
      <c r="AC533" s="46"/>
    </row>
    <row r="534" spans="1:29" ht="39.950000000000003" customHeight="1" x14ac:dyDescent="0.45">
      <c r="A534" s="140"/>
      <c r="B534" s="152"/>
      <c r="C534" s="67">
        <v>531</v>
      </c>
      <c r="D534" s="78" t="s">
        <v>1031</v>
      </c>
      <c r="E534" s="107" t="s">
        <v>1032</v>
      </c>
      <c r="F534" s="52" t="s">
        <v>35</v>
      </c>
      <c r="G534" s="52" t="s">
        <v>157</v>
      </c>
      <c r="H534" s="96">
        <v>2.25</v>
      </c>
      <c r="I534" s="32"/>
      <c r="J534" s="38">
        <f t="shared" si="16"/>
        <v>0</v>
      </c>
      <c r="K534" s="39" t="str">
        <f t="shared" si="17"/>
        <v>OK</v>
      </c>
      <c r="L534" s="128"/>
      <c r="M534" s="128"/>
      <c r="N534" s="128"/>
      <c r="O534" s="128"/>
      <c r="P534" s="46"/>
      <c r="Q534" s="128"/>
      <c r="R534" s="128"/>
      <c r="S534" s="128"/>
      <c r="T534" s="128"/>
      <c r="U534" s="128"/>
      <c r="V534" s="128"/>
      <c r="W534" s="128"/>
      <c r="X534" s="128"/>
      <c r="Y534" s="46"/>
      <c r="Z534" s="46"/>
      <c r="AA534" s="46"/>
      <c r="AB534" s="46"/>
      <c r="AC534" s="46"/>
    </row>
    <row r="535" spans="1:29" ht="39.950000000000003" customHeight="1" x14ac:dyDescent="0.45">
      <c r="A535" s="140"/>
      <c r="B535" s="152"/>
      <c r="C535" s="68">
        <v>532</v>
      </c>
      <c r="D535" s="88" t="s">
        <v>1033</v>
      </c>
      <c r="E535" s="107" t="s">
        <v>1004</v>
      </c>
      <c r="F535" s="52" t="s">
        <v>228</v>
      </c>
      <c r="G535" s="52" t="s">
        <v>157</v>
      </c>
      <c r="H535" s="96">
        <v>2.69</v>
      </c>
      <c r="I535" s="32"/>
      <c r="J535" s="38">
        <f t="shared" si="16"/>
        <v>0</v>
      </c>
      <c r="K535" s="39" t="str">
        <f t="shared" si="17"/>
        <v>OK</v>
      </c>
      <c r="L535" s="128"/>
      <c r="M535" s="128"/>
      <c r="N535" s="128"/>
      <c r="O535" s="128"/>
      <c r="P535" s="46"/>
      <c r="Q535" s="128"/>
      <c r="R535" s="128"/>
      <c r="S535" s="128"/>
      <c r="T535" s="128"/>
      <c r="U535" s="128"/>
      <c r="V535" s="128"/>
      <c r="W535" s="128"/>
      <c r="X535" s="128"/>
      <c r="Y535" s="46"/>
      <c r="Z535" s="46"/>
      <c r="AA535" s="46"/>
      <c r="AB535" s="46"/>
      <c r="AC535" s="46"/>
    </row>
    <row r="536" spans="1:29" ht="39.950000000000003" customHeight="1" x14ac:dyDescent="0.45">
      <c r="A536" s="140"/>
      <c r="B536" s="152"/>
      <c r="C536" s="68">
        <v>533</v>
      </c>
      <c r="D536" s="78" t="s">
        <v>1034</v>
      </c>
      <c r="E536" s="107" t="s">
        <v>1004</v>
      </c>
      <c r="F536" s="51" t="s">
        <v>99</v>
      </c>
      <c r="G536" s="52" t="s">
        <v>157</v>
      </c>
      <c r="H536" s="96">
        <v>154.88</v>
      </c>
      <c r="I536" s="32"/>
      <c r="J536" s="38">
        <f t="shared" si="16"/>
        <v>0</v>
      </c>
      <c r="K536" s="39" t="str">
        <f t="shared" si="17"/>
        <v>OK</v>
      </c>
      <c r="L536" s="128"/>
      <c r="M536" s="128"/>
      <c r="N536" s="128"/>
      <c r="O536" s="128"/>
      <c r="P536" s="46"/>
      <c r="Q536" s="128"/>
      <c r="R536" s="128"/>
      <c r="S536" s="128"/>
      <c r="T536" s="128"/>
      <c r="U536" s="128"/>
      <c r="V536" s="128"/>
      <c r="W536" s="128"/>
      <c r="X536" s="128"/>
      <c r="Y536" s="46"/>
      <c r="Z536" s="46"/>
      <c r="AA536" s="46"/>
      <c r="AB536" s="46"/>
      <c r="AC536" s="46"/>
    </row>
    <row r="537" spans="1:29" ht="39.950000000000003" customHeight="1" x14ac:dyDescent="0.45">
      <c r="A537" s="140"/>
      <c r="B537" s="152"/>
      <c r="C537" s="67">
        <v>534</v>
      </c>
      <c r="D537" s="78" t="s">
        <v>1035</v>
      </c>
      <c r="E537" s="110" t="s">
        <v>1036</v>
      </c>
      <c r="F537" s="52" t="s">
        <v>35</v>
      </c>
      <c r="G537" s="52" t="s">
        <v>157</v>
      </c>
      <c r="H537" s="96">
        <v>3.37</v>
      </c>
      <c r="I537" s="32"/>
      <c r="J537" s="38">
        <f t="shared" si="16"/>
        <v>0</v>
      </c>
      <c r="K537" s="39" t="str">
        <f t="shared" si="17"/>
        <v>OK</v>
      </c>
      <c r="L537" s="128"/>
      <c r="M537" s="128"/>
      <c r="N537" s="128"/>
      <c r="O537" s="128"/>
      <c r="P537" s="46"/>
      <c r="Q537" s="128"/>
      <c r="R537" s="128"/>
      <c r="S537" s="128"/>
      <c r="T537" s="128"/>
      <c r="U537" s="128"/>
      <c r="V537" s="128"/>
      <c r="W537" s="128"/>
      <c r="X537" s="128"/>
      <c r="Y537" s="46"/>
      <c r="Z537" s="46"/>
      <c r="AA537" s="46"/>
      <c r="AB537" s="46"/>
      <c r="AC537" s="46"/>
    </row>
    <row r="538" spans="1:29" ht="39.950000000000003" customHeight="1" x14ac:dyDescent="0.45">
      <c r="A538" s="140"/>
      <c r="B538" s="152"/>
      <c r="C538" s="68">
        <v>535</v>
      </c>
      <c r="D538" s="85" t="s">
        <v>1037</v>
      </c>
      <c r="E538" s="110" t="s">
        <v>1038</v>
      </c>
      <c r="F538" s="51" t="s">
        <v>35</v>
      </c>
      <c r="G538" s="52" t="s">
        <v>157</v>
      </c>
      <c r="H538" s="96">
        <v>17.14</v>
      </c>
      <c r="I538" s="32"/>
      <c r="J538" s="38">
        <f t="shared" si="16"/>
        <v>0</v>
      </c>
      <c r="K538" s="39" t="str">
        <f t="shared" si="17"/>
        <v>OK</v>
      </c>
      <c r="L538" s="128"/>
      <c r="M538" s="128"/>
      <c r="N538" s="128"/>
      <c r="O538" s="128"/>
      <c r="P538" s="46"/>
      <c r="Q538" s="128"/>
      <c r="R538" s="128"/>
      <c r="S538" s="128"/>
      <c r="T538" s="128"/>
      <c r="U538" s="128"/>
      <c r="V538" s="128"/>
      <c r="W538" s="128"/>
      <c r="X538" s="128"/>
      <c r="Y538" s="46"/>
      <c r="Z538" s="46"/>
      <c r="AA538" s="46"/>
      <c r="AB538" s="46"/>
      <c r="AC538" s="46"/>
    </row>
    <row r="539" spans="1:29" ht="39.950000000000003" customHeight="1" x14ac:dyDescent="0.45">
      <c r="A539" s="140"/>
      <c r="B539" s="152"/>
      <c r="C539" s="68">
        <v>536</v>
      </c>
      <c r="D539" s="78" t="s">
        <v>1039</v>
      </c>
      <c r="E539" s="110" t="s">
        <v>1040</v>
      </c>
      <c r="F539" s="51" t="s">
        <v>99</v>
      </c>
      <c r="G539" s="52" t="s">
        <v>157</v>
      </c>
      <c r="H539" s="96">
        <v>16.02</v>
      </c>
      <c r="I539" s="32"/>
      <c r="J539" s="38">
        <f t="shared" si="16"/>
        <v>0</v>
      </c>
      <c r="K539" s="39" t="str">
        <f t="shared" si="17"/>
        <v>OK</v>
      </c>
      <c r="L539" s="128"/>
      <c r="M539" s="128"/>
      <c r="N539" s="128"/>
      <c r="O539" s="128"/>
      <c r="P539" s="46"/>
      <c r="Q539" s="128"/>
      <c r="R539" s="128"/>
      <c r="S539" s="128"/>
      <c r="T539" s="128"/>
      <c r="U539" s="128"/>
      <c r="V539" s="128"/>
      <c r="W539" s="128"/>
      <c r="X539" s="128"/>
      <c r="Y539" s="46"/>
      <c r="Z539" s="46"/>
      <c r="AA539" s="46"/>
      <c r="AB539" s="46"/>
      <c r="AC539" s="46"/>
    </row>
    <row r="540" spans="1:29" ht="39.950000000000003" customHeight="1" x14ac:dyDescent="0.45">
      <c r="A540" s="140"/>
      <c r="B540" s="152"/>
      <c r="C540" s="68">
        <v>537</v>
      </c>
      <c r="D540" s="78" t="s">
        <v>1041</v>
      </c>
      <c r="E540" s="107" t="s">
        <v>1042</v>
      </c>
      <c r="F540" s="52" t="s">
        <v>4</v>
      </c>
      <c r="G540" s="52" t="s">
        <v>157</v>
      </c>
      <c r="H540" s="96">
        <v>10.27</v>
      </c>
      <c r="I540" s="32"/>
      <c r="J540" s="38">
        <f t="shared" si="16"/>
        <v>0</v>
      </c>
      <c r="K540" s="39" t="str">
        <f t="shared" si="17"/>
        <v>OK</v>
      </c>
      <c r="L540" s="128"/>
      <c r="M540" s="128"/>
      <c r="N540" s="128"/>
      <c r="O540" s="128"/>
      <c r="P540" s="46"/>
      <c r="Q540" s="128"/>
      <c r="R540" s="128"/>
      <c r="S540" s="128"/>
      <c r="T540" s="128"/>
      <c r="U540" s="128"/>
      <c r="V540" s="128"/>
      <c r="W540" s="128"/>
      <c r="X540" s="128"/>
      <c r="Y540" s="46"/>
      <c r="Z540" s="46"/>
      <c r="AA540" s="46"/>
      <c r="AB540" s="46"/>
      <c r="AC540" s="46"/>
    </row>
    <row r="541" spans="1:29" ht="39.950000000000003" customHeight="1" x14ac:dyDescent="0.45">
      <c r="A541" s="140"/>
      <c r="B541" s="152"/>
      <c r="C541" s="67">
        <v>538</v>
      </c>
      <c r="D541" s="78" t="s">
        <v>1043</v>
      </c>
      <c r="E541" s="107" t="s">
        <v>1004</v>
      </c>
      <c r="F541" s="51" t="s">
        <v>434</v>
      </c>
      <c r="G541" s="52" t="s">
        <v>40</v>
      </c>
      <c r="H541" s="96">
        <v>90.61</v>
      </c>
      <c r="I541" s="32"/>
      <c r="J541" s="38">
        <f t="shared" si="16"/>
        <v>0</v>
      </c>
      <c r="K541" s="39" t="str">
        <f t="shared" si="17"/>
        <v>OK</v>
      </c>
      <c r="L541" s="128"/>
      <c r="M541" s="128"/>
      <c r="N541" s="128"/>
      <c r="O541" s="128"/>
      <c r="P541" s="46"/>
      <c r="Q541" s="128"/>
      <c r="R541" s="128"/>
      <c r="S541" s="128"/>
      <c r="T541" s="128"/>
      <c r="U541" s="128"/>
      <c r="V541" s="128"/>
      <c r="W541" s="128"/>
      <c r="X541" s="128"/>
      <c r="Y541" s="46"/>
      <c r="Z541" s="46"/>
      <c r="AA541" s="46"/>
      <c r="AB541" s="46"/>
      <c r="AC541" s="46"/>
    </row>
    <row r="542" spans="1:29" ht="39.950000000000003" customHeight="1" x14ac:dyDescent="0.45">
      <c r="A542" s="140"/>
      <c r="B542" s="152"/>
      <c r="C542" s="68">
        <v>539</v>
      </c>
      <c r="D542" s="78" t="s">
        <v>1044</v>
      </c>
      <c r="E542" s="107" t="s">
        <v>1004</v>
      </c>
      <c r="F542" s="51" t="s">
        <v>406</v>
      </c>
      <c r="G542" s="52" t="s">
        <v>157</v>
      </c>
      <c r="H542" s="96">
        <v>67.16</v>
      </c>
      <c r="I542" s="32"/>
      <c r="J542" s="38">
        <f t="shared" si="16"/>
        <v>0</v>
      </c>
      <c r="K542" s="39" t="str">
        <f t="shared" si="17"/>
        <v>OK</v>
      </c>
      <c r="L542" s="128"/>
      <c r="M542" s="128"/>
      <c r="N542" s="128"/>
      <c r="O542" s="128"/>
      <c r="P542" s="46"/>
      <c r="Q542" s="128"/>
      <c r="R542" s="128"/>
      <c r="S542" s="128"/>
      <c r="T542" s="128"/>
      <c r="U542" s="128"/>
      <c r="V542" s="128"/>
      <c r="W542" s="128"/>
      <c r="X542" s="128"/>
      <c r="Y542" s="46"/>
      <c r="Z542" s="46"/>
      <c r="AA542" s="46"/>
      <c r="AB542" s="46"/>
      <c r="AC542" s="46"/>
    </row>
    <row r="543" spans="1:29" ht="39.950000000000003" customHeight="1" x14ac:dyDescent="0.45">
      <c r="A543" s="140"/>
      <c r="B543" s="152"/>
      <c r="C543" s="68">
        <v>540</v>
      </c>
      <c r="D543" s="78" t="s">
        <v>1045</v>
      </c>
      <c r="E543" s="107" t="s">
        <v>1046</v>
      </c>
      <c r="F543" s="51" t="s">
        <v>99</v>
      </c>
      <c r="G543" s="52" t="s">
        <v>1027</v>
      </c>
      <c r="H543" s="96">
        <v>543.07000000000005</v>
      </c>
      <c r="I543" s="32"/>
      <c r="J543" s="38">
        <f t="shared" si="16"/>
        <v>0</v>
      </c>
      <c r="K543" s="39" t="str">
        <f t="shared" si="17"/>
        <v>OK</v>
      </c>
      <c r="L543" s="128"/>
      <c r="M543" s="128"/>
      <c r="N543" s="128"/>
      <c r="O543" s="128"/>
      <c r="P543" s="46"/>
      <c r="Q543" s="128"/>
      <c r="R543" s="128"/>
      <c r="S543" s="128"/>
      <c r="T543" s="128"/>
      <c r="U543" s="128"/>
      <c r="V543" s="128"/>
      <c r="W543" s="128"/>
      <c r="X543" s="128"/>
      <c r="Y543" s="46"/>
      <c r="Z543" s="46"/>
      <c r="AA543" s="46"/>
      <c r="AB543" s="46"/>
      <c r="AC543" s="46"/>
    </row>
    <row r="544" spans="1:29" ht="39.950000000000003" customHeight="1" x14ac:dyDescent="0.45">
      <c r="A544" s="140"/>
      <c r="B544" s="152"/>
      <c r="C544" s="67">
        <v>541</v>
      </c>
      <c r="D544" s="78" t="s">
        <v>1047</v>
      </c>
      <c r="E544" s="107" t="s">
        <v>1048</v>
      </c>
      <c r="F544" s="51" t="s">
        <v>35</v>
      </c>
      <c r="G544" s="52" t="s">
        <v>157</v>
      </c>
      <c r="H544" s="96">
        <v>35.81</v>
      </c>
      <c r="I544" s="32"/>
      <c r="J544" s="38">
        <f t="shared" si="16"/>
        <v>0</v>
      </c>
      <c r="K544" s="39" t="str">
        <f t="shared" si="17"/>
        <v>OK</v>
      </c>
      <c r="L544" s="128"/>
      <c r="M544" s="128"/>
      <c r="N544" s="128"/>
      <c r="O544" s="128"/>
      <c r="P544" s="46"/>
      <c r="Q544" s="128"/>
      <c r="R544" s="128"/>
      <c r="S544" s="128"/>
      <c r="T544" s="128"/>
      <c r="U544" s="128"/>
      <c r="V544" s="128"/>
      <c r="W544" s="128"/>
      <c r="X544" s="128"/>
      <c r="Y544" s="46"/>
      <c r="Z544" s="46"/>
      <c r="AA544" s="46"/>
      <c r="AB544" s="46"/>
      <c r="AC544" s="46"/>
    </row>
    <row r="545" spans="1:29" ht="39.950000000000003" customHeight="1" x14ac:dyDescent="0.45">
      <c r="A545" s="140"/>
      <c r="B545" s="152"/>
      <c r="C545" s="68">
        <v>542</v>
      </c>
      <c r="D545" s="78" t="s">
        <v>1194</v>
      </c>
      <c r="E545" s="110" t="s">
        <v>1049</v>
      </c>
      <c r="F545" s="52" t="s">
        <v>99</v>
      </c>
      <c r="G545" s="52" t="s">
        <v>1027</v>
      </c>
      <c r="H545" s="96">
        <v>1317.98</v>
      </c>
      <c r="I545" s="32">
        <v>1</v>
      </c>
      <c r="J545" s="38">
        <f t="shared" si="16"/>
        <v>1</v>
      </c>
      <c r="K545" s="39" t="str">
        <f t="shared" si="17"/>
        <v>OK</v>
      </c>
      <c r="L545" s="128"/>
      <c r="M545" s="128"/>
      <c r="N545" s="128"/>
      <c r="O545" s="128"/>
      <c r="P545" s="46"/>
      <c r="Q545" s="128"/>
      <c r="R545" s="128"/>
      <c r="S545" s="128"/>
      <c r="T545" s="128"/>
      <c r="U545" s="128"/>
      <c r="V545" s="128"/>
      <c r="W545" s="128"/>
      <c r="X545" s="128"/>
      <c r="Y545" s="46"/>
      <c r="Z545" s="46"/>
      <c r="AA545" s="46"/>
      <c r="AB545" s="46"/>
      <c r="AC545" s="46"/>
    </row>
    <row r="546" spans="1:29" ht="39.950000000000003" customHeight="1" x14ac:dyDescent="0.45">
      <c r="A546" s="140"/>
      <c r="B546" s="152"/>
      <c r="C546" s="68">
        <v>543</v>
      </c>
      <c r="D546" s="85" t="s">
        <v>1050</v>
      </c>
      <c r="E546" s="107" t="s">
        <v>1051</v>
      </c>
      <c r="F546" s="51" t="s">
        <v>35</v>
      </c>
      <c r="G546" s="52" t="s">
        <v>1027</v>
      </c>
      <c r="H546" s="96">
        <v>373.73</v>
      </c>
      <c r="I546" s="32"/>
      <c r="J546" s="38">
        <f t="shared" si="16"/>
        <v>0</v>
      </c>
      <c r="K546" s="39" t="str">
        <f t="shared" si="17"/>
        <v>OK</v>
      </c>
      <c r="L546" s="128"/>
      <c r="M546" s="128"/>
      <c r="N546" s="128"/>
      <c r="O546" s="128"/>
      <c r="P546" s="46"/>
      <c r="Q546" s="128"/>
      <c r="R546" s="128"/>
      <c r="S546" s="128"/>
      <c r="T546" s="128"/>
      <c r="U546" s="128"/>
      <c r="V546" s="128"/>
      <c r="W546" s="128"/>
      <c r="X546" s="128"/>
      <c r="Y546" s="46"/>
      <c r="Z546" s="46"/>
      <c r="AA546" s="46"/>
      <c r="AB546" s="46"/>
      <c r="AC546" s="46"/>
    </row>
    <row r="547" spans="1:29" ht="39.950000000000003" customHeight="1" x14ac:dyDescent="0.45">
      <c r="A547" s="140"/>
      <c r="B547" s="152"/>
      <c r="C547" s="68">
        <v>544</v>
      </c>
      <c r="D547" s="78" t="s">
        <v>1052</v>
      </c>
      <c r="E547" s="107" t="s">
        <v>1053</v>
      </c>
      <c r="F547" s="51" t="s">
        <v>99</v>
      </c>
      <c r="G547" s="52" t="s">
        <v>1027</v>
      </c>
      <c r="H547" s="96">
        <v>412.12</v>
      </c>
      <c r="I547" s="32"/>
      <c r="J547" s="38">
        <f t="shared" si="16"/>
        <v>0</v>
      </c>
      <c r="K547" s="39" t="str">
        <f t="shared" si="17"/>
        <v>OK</v>
      </c>
      <c r="L547" s="128"/>
      <c r="M547" s="128"/>
      <c r="N547" s="128"/>
      <c r="O547" s="128"/>
      <c r="P547" s="46"/>
      <c r="Q547" s="128"/>
      <c r="R547" s="128"/>
      <c r="S547" s="128"/>
      <c r="T547" s="128"/>
      <c r="U547" s="128"/>
      <c r="V547" s="128"/>
      <c r="W547" s="128"/>
      <c r="X547" s="128"/>
      <c r="Y547" s="46"/>
      <c r="Z547" s="46"/>
      <c r="AA547" s="46"/>
      <c r="AB547" s="46"/>
      <c r="AC547" s="46"/>
    </row>
    <row r="548" spans="1:29" ht="39.950000000000003" customHeight="1" x14ac:dyDescent="0.45">
      <c r="A548" s="140"/>
      <c r="B548" s="152"/>
      <c r="C548" s="68">
        <v>545</v>
      </c>
      <c r="D548" s="78" t="s">
        <v>1195</v>
      </c>
      <c r="E548" s="107" t="s">
        <v>1054</v>
      </c>
      <c r="F548" s="52" t="s">
        <v>99</v>
      </c>
      <c r="G548" s="52" t="s">
        <v>1027</v>
      </c>
      <c r="H548" s="96">
        <v>726.26</v>
      </c>
      <c r="I548" s="32">
        <v>1</v>
      </c>
      <c r="J548" s="38">
        <f t="shared" si="16"/>
        <v>1</v>
      </c>
      <c r="K548" s="39" t="str">
        <f t="shared" si="17"/>
        <v>OK</v>
      </c>
      <c r="L548" s="128"/>
      <c r="M548" s="128"/>
      <c r="N548" s="128"/>
      <c r="O548" s="128"/>
      <c r="P548" s="46"/>
      <c r="Q548" s="128"/>
      <c r="R548" s="128"/>
      <c r="S548" s="128"/>
      <c r="T548" s="128"/>
      <c r="U548" s="128"/>
      <c r="V548" s="128"/>
      <c r="W548" s="128"/>
      <c r="X548" s="128"/>
      <c r="Y548" s="46"/>
      <c r="Z548" s="46"/>
      <c r="AA548" s="46"/>
      <c r="AB548" s="46"/>
      <c r="AC548" s="46"/>
    </row>
    <row r="549" spans="1:29" ht="39.950000000000003" customHeight="1" x14ac:dyDescent="0.45">
      <c r="A549" s="140"/>
      <c r="B549" s="152"/>
      <c r="C549" s="67">
        <v>546</v>
      </c>
      <c r="D549" s="78" t="s">
        <v>1055</v>
      </c>
      <c r="E549" s="110" t="s">
        <v>1056</v>
      </c>
      <c r="F549" s="52" t="s">
        <v>35</v>
      </c>
      <c r="G549" s="52" t="s">
        <v>1027</v>
      </c>
      <c r="H549" s="96">
        <v>393.61</v>
      </c>
      <c r="I549" s="32"/>
      <c r="J549" s="38">
        <f t="shared" si="16"/>
        <v>0</v>
      </c>
      <c r="K549" s="39" t="str">
        <f t="shared" si="17"/>
        <v>OK</v>
      </c>
      <c r="L549" s="128"/>
      <c r="M549" s="128"/>
      <c r="N549" s="128"/>
      <c r="O549" s="128"/>
      <c r="P549" s="46"/>
      <c r="Q549" s="128"/>
      <c r="R549" s="128"/>
      <c r="S549" s="128"/>
      <c r="T549" s="128"/>
      <c r="U549" s="128"/>
      <c r="V549" s="128"/>
      <c r="W549" s="128"/>
      <c r="X549" s="128"/>
      <c r="Y549" s="46"/>
      <c r="Z549" s="46"/>
      <c r="AA549" s="46"/>
      <c r="AB549" s="46"/>
      <c r="AC549" s="46"/>
    </row>
    <row r="550" spans="1:29" ht="39.950000000000003" customHeight="1" x14ac:dyDescent="0.45">
      <c r="A550" s="140"/>
      <c r="B550" s="152"/>
      <c r="C550" s="68">
        <v>547</v>
      </c>
      <c r="D550" s="78" t="s">
        <v>1057</v>
      </c>
      <c r="E550" s="107" t="s">
        <v>1058</v>
      </c>
      <c r="F550" s="51" t="s">
        <v>99</v>
      </c>
      <c r="G550" s="52" t="s">
        <v>1027</v>
      </c>
      <c r="H550" s="96">
        <v>202.29</v>
      </c>
      <c r="I550" s="32"/>
      <c r="J550" s="38">
        <f t="shared" si="16"/>
        <v>0</v>
      </c>
      <c r="K550" s="39" t="str">
        <f t="shared" si="17"/>
        <v>OK</v>
      </c>
      <c r="L550" s="128"/>
      <c r="M550" s="128"/>
      <c r="N550" s="128"/>
      <c r="O550" s="128"/>
      <c r="P550" s="46"/>
      <c r="Q550" s="128"/>
      <c r="R550" s="128"/>
      <c r="S550" s="128"/>
      <c r="T550" s="128"/>
      <c r="U550" s="128"/>
      <c r="V550" s="128"/>
      <c r="W550" s="128"/>
      <c r="X550" s="128"/>
      <c r="Y550" s="46"/>
      <c r="Z550" s="46"/>
      <c r="AA550" s="46"/>
      <c r="AB550" s="46"/>
      <c r="AC550" s="46"/>
    </row>
    <row r="551" spans="1:29" ht="39.950000000000003" customHeight="1" x14ac:dyDescent="0.45">
      <c r="A551" s="140"/>
      <c r="B551" s="152"/>
      <c r="C551" s="67">
        <v>548</v>
      </c>
      <c r="D551" s="78" t="s">
        <v>1059</v>
      </c>
      <c r="E551" s="110" t="s">
        <v>1060</v>
      </c>
      <c r="F551" s="52" t="s">
        <v>35</v>
      </c>
      <c r="G551" s="52" t="s">
        <v>157</v>
      </c>
      <c r="H551" s="96">
        <v>259.04000000000002</v>
      </c>
      <c r="I551" s="32"/>
      <c r="J551" s="38">
        <f t="shared" si="16"/>
        <v>0</v>
      </c>
      <c r="K551" s="39" t="str">
        <f t="shared" si="17"/>
        <v>OK</v>
      </c>
      <c r="L551" s="128"/>
      <c r="M551" s="128"/>
      <c r="N551" s="128"/>
      <c r="O551" s="128"/>
      <c r="P551" s="46"/>
      <c r="Q551" s="128"/>
      <c r="R551" s="128"/>
      <c r="S551" s="128"/>
      <c r="T551" s="128"/>
      <c r="U551" s="128"/>
      <c r="V551" s="128"/>
      <c r="W551" s="128"/>
      <c r="X551" s="128"/>
      <c r="Y551" s="46"/>
      <c r="Z551" s="46"/>
      <c r="AA551" s="46"/>
      <c r="AB551" s="46"/>
      <c r="AC551" s="46"/>
    </row>
    <row r="552" spans="1:29" ht="39.950000000000003" customHeight="1" x14ac:dyDescent="0.45">
      <c r="A552" s="140"/>
      <c r="B552" s="152"/>
      <c r="C552" s="68">
        <v>549</v>
      </c>
      <c r="D552" s="85" t="s">
        <v>1061</v>
      </c>
      <c r="E552" s="107" t="s">
        <v>1062</v>
      </c>
      <c r="F552" s="51" t="s">
        <v>35</v>
      </c>
      <c r="G552" s="52" t="s">
        <v>1027</v>
      </c>
      <c r="H552" s="96">
        <v>861.2</v>
      </c>
      <c r="I552" s="32"/>
      <c r="J552" s="38">
        <f t="shared" si="16"/>
        <v>0</v>
      </c>
      <c r="K552" s="39" t="str">
        <f t="shared" si="17"/>
        <v>OK</v>
      </c>
      <c r="L552" s="128"/>
      <c r="M552" s="128"/>
      <c r="N552" s="128"/>
      <c r="O552" s="128"/>
      <c r="P552" s="46"/>
      <c r="Q552" s="128"/>
      <c r="R552" s="128"/>
      <c r="S552" s="128"/>
      <c r="T552" s="128"/>
      <c r="U552" s="128"/>
      <c r="V552" s="128"/>
      <c r="W552" s="128"/>
      <c r="X552" s="128"/>
      <c r="Y552" s="46"/>
      <c r="Z552" s="46"/>
      <c r="AA552" s="46"/>
      <c r="AB552" s="46"/>
      <c r="AC552" s="46"/>
    </row>
    <row r="553" spans="1:29" ht="39.950000000000003" customHeight="1" x14ac:dyDescent="0.45">
      <c r="A553" s="140"/>
      <c r="B553" s="152"/>
      <c r="C553" s="68">
        <v>550</v>
      </c>
      <c r="D553" s="78" t="s">
        <v>1196</v>
      </c>
      <c r="E553" s="110" t="s">
        <v>1063</v>
      </c>
      <c r="F553" s="52" t="s">
        <v>99</v>
      </c>
      <c r="G553" s="52" t="s">
        <v>1027</v>
      </c>
      <c r="H553" s="96">
        <v>2698.17</v>
      </c>
      <c r="I553" s="32">
        <v>1</v>
      </c>
      <c r="J553" s="38">
        <f t="shared" si="16"/>
        <v>1</v>
      </c>
      <c r="K553" s="39" t="str">
        <f t="shared" si="17"/>
        <v>OK</v>
      </c>
      <c r="L553" s="128"/>
      <c r="M553" s="128"/>
      <c r="N553" s="128"/>
      <c r="O553" s="128"/>
      <c r="P553" s="46"/>
      <c r="Q553" s="128"/>
      <c r="R553" s="128"/>
      <c r="S553" s="128"/>
      <c r="T553" s="128"/>
      <c r="U553" s="128"/>
      <c r="V553" s="128"/>
      <c r="W553" s="128"/>
      <c r="X553" s="128"/>
      <c r="Y553" s="46"/>
      <c r="Z553" s="46"/>
      <c r="AA553" s="46"/>
      <c r="AB553" s="46"/>
      <c r="AC553" s="46"/>
    </row>
    <row r="554" spans="1:29" ht="39.950000000000003" customHeight="1" x14ac:dyDescent="0.45">
      <c r="A554" s="140"/>
      <c r="B554" s="152"/>
      <c r="C554" s="68">
        <v>551</v>
      </c>
      <c r="D554" s="78" t="s">
        <v>1064</v>
      </c>
      <c r="E554" s="107" t="s">
        <v>1065</v>
      </c>
      <c r="F554" s="51" t="s">
        <v>99</v>
      </c>
      <c r="G554" s="52" t="s">
        <v>1027</v>
      </c>
      <c r="H554" s="96">
        <v>265.95999999999998</v>
      </c>
      <c r="I554" s="32"/>
      <c r="J554" s="38">
        <f t="shared" si="16"/>
        <v>0</v>
      </c>
      <c r="K554" s="39" t="str">
        <f t="shared" si="17"/>
        <v>OK</v>
      </c>
      <c r="L554" s="128"/>
      <c r="M554" s="128"/>
      <c r="N554" s="128"/>
      <c r="O554" s="128"/>
      <c r="P554" s="46"/>
      <c r="Q554" s="128"/>
      <c r="R554" s="128"/>
      <c r="S554" s="128"/>
      <c r="T554" s="128"/>
      <c r="U554" s="128"/>
      <c r="V554" s="128"/>
      <c r="W554" s="128"/>
      <c r="X554" s="128"/>
      <c r="Y554" s="46"/>
      <c r="Z554" s="46"/>
      <c r="AA554" s="46"/>
      <c r="AB554" s="46"/>
      <c r="AC554" s="46"/>
    </row>
    <row r="555" spans="1:29" ht="39.950000000000003" customHeight="1" x14ac:dyDescent="0.45">
      <c r="A555" s="140"/>
      <c r="B555" s="152"/>
      <c r="C555" s="67">
        <v>552</v>
      </c>
      <c r="D555" s="78" t="s">
        <v>1066</v>
      </c>
      <c r="E555" s="107" t="s">
        <v>1067</v>
      </c>
      <c r="F555" s="51" t="s">
        <v>35</v>
      </c>
      <c r="G555" s="52" t="s">
        <v>40</v>
      </c>
      <c r="H555" s="96">
        <v>78.099999999999994</v>
      </c>
      <c r="I555" s="32"/>
      <c r="J555" s="38">
        <f t="shared" si="16"/>
        <v>0</v>
      </c>
      <c r="K555" s="39" t="str">
        <f t="shared" si="17"/>
        <v>OK</v>
      </c>
      <c r="L555" s="128"/>
      <c r="M555" s="128"/>
      <c r="N555" s="128"/>
      <c r="O555" s="128"/>
      <c r="P555" s="46"/>
      <c r="Q555" s="128"/>
      <c r="R555" s="128"/>
      <c r="S555" s="128"/>
      <c r="T555" s="128"/>
      <c r="U555" s="128"/>
      <c r="V555" s="128"/>
      <c r="W555" s="128"/>
      <c r="X555" s="128"/>
      <c r="Y555" s="46"/>
      <c r="Z555" s="46"/>
      <c r="AA555" s="46"/>
      <c r="AB555" s="46"/>
      <c r="AC555" s="46"/>
    </row>
    <row r="556" spans="1:29" ht="39.950000000000003" customHeight="1" x14ac:dyDescent="0.45">
      <c r="A556" s="140"/>
      <c r="B556" s="152"/>
      <c r="C556" s="68">
        <v>553</v>
      </c>
      <c r="D556" s="78" t="s">
        <v>1197</v>
      </c>
      <c r="E556" s="110" t="s">
        <v>1068</v>
      </c>
      <c r="F556" s="52" t="s">
        <v>99</v>
      </c>
      <c r="G556" s="52" t="s">
        <v>1027</v>
      </c>
      <c r="H556" s="96">
        <v>2643.37</v>
      </c>
      <c r="I556" s="32">
        <v>1</v>
      </c>
      <c r="J556" s="38">
        <f t="shared" si="16"/>
        <v>1</v>
      </c>
      <c r="K556" s="39" t="str">
        <f t="shared" si="17"/>
        <v>OK</v>
      </c>
      <c r="L556" s="128"/>
      <c r="M556" s="128"/>
      <c r="N556" s="128"/>
      <c r="O556" s="128"/>
      <c r="P556" s="46"/>
      <c r="Q556" s="128"/>
      <c r="R556" s="128"/>
      <c r="S556" s="128"/>
      <c r="T556" s="128"/>
      <c r="U556" s="128"/>
      <c r="V556" s="128"/>
      <c r="W556" s="128"/>
      <c r="X556" s="128"/>
      <c r="Y556" s="46"/>
      <c r="Z556" s="46"/>
      <c r="AA556" s="46"/>
      <c r="AB556" s="46"/>
      <c r="AC556" s="46"/>
    </row>
    <row r="557" spans="1:29" ht="39.950000000000003" customHeight="1" x14ac:dyDescent="0.45">
      <c r="A557" s="140"/>
      <c r="B557" s="152"/>
      <c r="C557" s="68">
        <v>554</v>
      </c>
      <c r="D557" s="78" t="s">
        <v>456</v>
      </c>
      <c r="E557" s="110" t="s">
        <v>1069</v>
      </c>
      <c r="F557" s="52" t="s">
        <v>528</v>
      </c>
      <c r="G557" s="52" t="s">
        <v>1027</v>
      </c>
      <c r="H557" s="96">
        <v>882.49</v>
      </c>
      <c r="I557" s="32">
        <v>1</v>
      </c>
      <c r="J557" s="38">
        <f t="shared" si="16"/>
        <v>1</v>
      </c>
      <c r="K557" s="39" t="str">
        <f t="shared" si="17"/>
        <v>OK</v>
      </c>
      <c r="L557" s="128"/>
      <c r="M557" s="128"/>
      <c r="N557" s="128"/>
      <c r="O557" s="128"/>
      <c r="P557" s="46"/>
      <c r="Q557" s="128"/>
      <c r="R557" s="128"/>
      <c r="S557" s="128"/>
      <c r="T557" s="128"/>
      <c r="U557" s="128"/>
      <c r="V557" s="128"/>
      <c r="W557" s="128"/>
      <c r="X557" s="128"/>
      <c r="Y557" s="46"/>
      <c r="Z557" s="46"/>
      <c r="AA557" s="46"/>
      <c r="AB557" s="46"/>
      <c r="AC557" s="46"/>
    </row>
    <row r="558" spans="1:29" ht="39.950000000000003" customHeight="1" x14ac:dyDescent="0.45">
      <c r="A558" s="140"/>
      <c r="B558" s="152"/>
      <c r="C558" s="68">
        <v>555</v>
      </c>
      <c r="D558" s="78" t="s">
        <v>1198</v>
      </c>
      <c r="E558" s="110" t="s">
        <v>1070</v>
      </c>
      <c r="F558" s="52" t="s">
        <v>99</v>
      </c>
      <c r="G558" s="52" t="s">
        <v>1027</v>
      </c>
      <c r="H558" s="96">
        <v>2332.63</v>
      </c>
      <c r="I558" s="32">
        <v>1</v>
      </c>
      <c r="J558" s="38">
        <f t="shared" si="16"/>
        <v>1</v>
      </c>
      <c r="K558" s="39" t="str">
        <f t="shared" si="17"/>
        <v>OK</v>
      </c>
      <c r="L558" s="128"/>
      <c r="M558" s="128"/>
      <c r="N558" s="128"/>
      <c r="O558" s="128"/>
      <c r="P558" s="46"/>
      <c r="Q558" s="128"/>
      <c r="R558" s="128"/>
      <c r="S558" s="128"/>
      <c r="T558" s="128"/>
      <c r="U558" s="128"/>
      <c r="V558" s="128"/>
      <c r="W558" s="128"/>
      <c r="X558" s="128"/>
      <c r="Y558" s="46"/>
      <c r="Z558" s="46"/>
      <c r="AA558" s="46"/>
      <c r="AB558" s="46"/>
      <c r="AC558" s="46"/>
    </row>
    <row r="559" spans="1:29" ht="39.950000000000003" customHeight="1" x14ac:dyDescent="0.45">
      <c r="A559" s="140"/>
      <c r="B559" s="152"/>
      <c r="C559" s="68">
        <v>556</v>
      </c>
      <c r="D559" s="78" t="s">
        <v>457</v>
      </c>
      <c r="E559" s="110" t="s">
        <v>1071</v>
      </c>
      <c r="F559" s="52" t="s">
        <v>528</v>
      </c>
      <c r="G559" s="52" t="s">
        <v>1027</v>
      </c>
      <c r="H559" s="96">
        <v>1038.6600000000001</v>
      </c>
      <c r="I559" s="32">
        <v>1</v>
      </c>
      <c r="J559" s="38">
        <f t="shared" si="16"/>
        <v>1</v>
      </c>
      <c r="K559" s="39" t="str">
        <f t="shared" si="17"/>
        <v>OK</v>
      </c>
      <c r="L559" s="128"/>
      <c r="M559" s="128"/>
      <c r="N559" s="128"/>
      <c r="O559" s="128"/>
      <c r="P559" s="46"/>
      <c r="Q559" s="128"/>
      <c r="R559" s="128"/>
      <c r="S559" s="128"/>
      <c r="T559" s="128"/>
      <c r="U559" s="128"/>
      <c r="V559" s="128"/>
      <c r="W559" s="128"/>
      <c r="X559" s="128"/>
      <c r="Y559" s="46"/>
      <c r="Z559" s="46"/>
      <c r="AA559" s="46"/>
      <c r="AB559" s="46"/>
      <c r="AC559" s="46"/>
    </row>
    <row r="560" spans="1:29" ht="39.950000000000003" customHeight="1" x14ac:dyDescent="0.45">
      <c r="A560" s="140"/>
      <c r="B560" s="152"/>
      <c r="C560" s="67">
        <v>557</v>
      </c>
      <c r="D560" s="78" t="s">
        <v>1072</v>
      </c>
      <c r="E560" s="110" t="s">
        <v>1073</v>
      </c>
      <c r="F560" s="52" t="s">
        <v>35</v>
      </c>
      <c r="G560" s="52" t="s">
        <v>1027</v>
      </c>
      <c r="H560" s="96">
        <v>397.5</v>
      </c>
      <c r="I560" s="32"/>
      <c r="J560" s="38">
        <f>I560-(SUM(L560:AC560))</f>
        <v>0</v>
      </c>
      <c r="K560" s="39" t="str">
        <f t="shared" si="17"/>
        <v>OK</v>
      </c>
      <c r="L560" s="128"/>
      <c r="M560" s="128"/>
      <c r="N560" s="128"/>
      <c r="O560" s="128"/>
      <c r="P560" s="46"/>
      <c r="Q560" s="128"/>
      <c r="R560" s="128"/>
      <c r="S560" s="128"/>
      <c r="T560" s="128"/>
      <c r="U560" s="128"/>
      <c r="V560" s="128"/>
      <c r="W560" s="128"/>
      <c r="X560" s="128"/>
      <c r="Y560" s="46"/>
      <c r="Z560" s="46"/>
      <c r="AA560" s="46"/>
      <c r="AB560" s="46"/>
      <c r="AC560" s="46"/>
    </row>
    <row r="561" spans="1:29" ht="39.950000000000003" customHeight="1" x14ac:dyDescent="0.45">
      <c r="A561" s="140"/>
      <c r="B561" s="152"/>
      <c r="C561" s="68">
        <v>558</v>
      </c>
      <c r="D561" s="85" t="s">
        <v>1074</v>
      </c>
      <c r="E561" s="107" t="s">
        <v>1075</v>
      </c>
      <c r="F561" s="51" t="s">
        <v>228</v>
      </c>
      <c r="G561" s="52" t="s">
        <v>1027</v>
      </c>
      <c r="H561" s="96">
        <v>3272.78</v>
      </c>
      <c r="I561" s="32"/>
      <c r="J561" s="38">
        <f t="shared" ref="J561:J624" si="18">I561-(SUM(L561:AC561))</f>
        <v>0</v>
      </c>
      <c r="K561" s="39" t="str">
        <f t="shared" si="17"/>
        <v>OK</v>
      </c>
      <c r="L561" s="98"/>
      <c r="M561" s="98"/>
      <c r="N561" s="98"/>
      <c r="O561" s="98"/>
      <c r="P561" s="46"/>
      <c r="Q561" s="99"/>
      <c r="R561" s="99"/>
      <c r="S561" s="99"/>
      <c r="T561" s="99"/>
      <c r="U561" s="99"/>
      <c r="V561" s="99"/>
      <c r="W561" s="99"/>
      <c r="X561" s="57"/>
      <c r="Y561" s="46"/>
      <c r="Z561" s="46"/>
      <c r="AA561" s="46"/>
      <c r="AB561" s="46"/>
      <c r="AC561" s="46"/>
    </row>
    <row r="562" spans="1:29" ht="39.950000000000003" customHeight="1" x14ac:dyDescent="0.45">
      <c r="A562" s="140"/>
      <c r="B562" s="152"/>
      <c r="C562" s="68">
        <v>559</v>
      </c>
      <c r="D562" s="78" t="s">
        <v>1199</v>
      </c>
      <c r="E562" s="110" t="s">
        <v>1056</v>
      </c>
      <c r="F562" s="52" t="s">
        <v>99</v>
      </c>
      <c r="G562" s="52" t="s">
        <v>1027</v>
      </c>
      <c r="H562" s="96">
        <v>420.69</v>
      </c>
      <c r="I562" s="32">
        <v>1</v>
      </c>
      <c r="J562" s="38">
        <f t="shared" si="18"/>
        <v>1</v>
      </c>
      <c r="K562" s="39" t="str">
        <f t="shared" si="17"/>
        <v>OK</v>
      </c>
      <c r="L562" s="57"/>
      <c r="M562" s="57"/>
      <c r="N562" s="57"/>
      <c r="O562" s="57"/>
      <c r="P562" s="46"/>
      <c r="Q562" s="57"/>
      <c r="R562" s="57"/>
      <c r="S562" s="57"/>
      <c r="T562" s="57"/>
      <c r="U562" s="57"/>
      <c r="V562" s="57"/>
      <c r="W562" s="57"/>
      <c r="X562" s="57"/>
      <c r="Y562" s="46"/>
      <c r="Z562" s="46"/>
      <c r="AA562" s="46"/>
      <c r="AB562" s="46"/>
      <c r="AC562" s="46"/>
    </row>
    <row r="563" spans="1:29" ht="39.950000000000003" customHeight="1" x14ac:dyDescent="0.45">
      <c r="A563" s="140"/>
      <c r="B563" s="152"/>
      <c r="C563" s="68">
        <v>560</v>
      </c>
      <c r="D563" s="78" t="s">
        <v>1200</v>
      </c>
      <c r="E563" s="110" t="s">
        <v>1076</v>
      </c>
      <c r="F563" s="52" t="s">
        <v>99</v>
      </c>
      <c r="G563" s="52" t="s">
        <v>1027</v>
      </c>
      <c r="H563" s="96">
        <v>1848.19</v>
      </c>
      <c r="I563" s="32">
        <v>1</v>
      </c>
      <c r="J563" s="38">
        <f t="shared" si="18"/>
        <v>1</v>
      </c>
      <c r="K563" s="39" t="str">
        <f t="shared" si="17"/>
        <v>OK</v>
      </c>
      <c r="L563" s="57"/>
      <c r="M563" s="57"/>
      <c r="N563" s="57"/>
      <c r="O563" s="57"/>
      <c r="P563" s="46"/>
      <c r="Q563" s="57"/>
      <c r="R563" s="57"/>
      <c r="S563" s="57"/>
      <c r="T563" s="57"/>
      <c r="U563" s="57"/>
      <c r="V563" s="57"/>
      <c r="W563" s="57"/>
      <c r="X563" s="57"/>
      <c r="Y563" s="46"/>
      <c r="Z563" s="46"/>
      <c r="AA563" s="46"/>
      <c r="AB563" s="46"/>
      <c r="AC563" s="46"/>
    </row>
    <row r="564" spans="1:29" ht="39.950000000000003" customHeight="1" x14ac:dyDescent="0.45">
      <c r="A564" s="140"/>
      <c r="B564" s="152"/>
      <c r="C564" s="68">
        <v>561</v>
      </c>
      <c r="D564" s="85" t="s">
        <v>1077</v>
      </c>
      <c r="E564" s="107" t="s">
        <v>1076</v>
      </c>
      <c r="F564" s="51" t="s">
        <v>228</v>
      </c>
      <c r="G564" s="52" t="s">
        <v>1027</v>
      </c>
      <c r="H564" s="96">
        <v>1403.45</v>
      </c>
      <c r="I564" s="32"/>
      <c r="J564" s="38">
        <f t="shared" si="18"/>
        <v>0</v>
      </c>
      <c r="K564" s="39" t="str">
        <f t="shared" si="17"/>
        <v>OK</v>
      </c>
      <c r="L564" s="57"/>
      <c r="M564" s="57"/>
      <c r="N564" s="57"/>
      <c r="O564" s="57"/>
      <c r="P564" s="46"/>
      <c r="Q564" s="57"/>
      <c r="R564" s="57"/>
      <c r="S564" s="57"/>
      <c r="T564" s="57"/>
      <c r="U564" s="57"/>
      <c r="V564" s="57"/>
      <c r="W564" s="57"/>
      <c r="X564" s="57"/>
      <c r="Y564" s="46"/>
      <c r="Z564" s="46"/>
      <c r="AA564" s="46"/>
      <c r="AB564" s="46"/>
      <c r="AC564" s="46"/>
    </row>
    <row r="565" spans="1:29" ht="39.950000000000003" customHeight="1" x14ac:dyDescent="0.45">
      <c r="A565" s="141"/>
      <c r="B565" s="153"/>
      <c r="C565" s="67">
        <v>562</v>
      </c>
      <c r="D565" s="83" t="s">
        <v>503</v>
      </c>
      <c r="E565" s="107" t="s">
        <v>1078</v>
      </c>
      <c r="F565" s="51" t="s">
        <v>228</v>
      </c>
      <c r="G565" s="52" t="s">
        <v>368</v>
      </c>
      <c r="H565" s="95">
        <v>841.81</v>
      </c>
      <c r="I565" s="32">
        <v>1</v>
      </c>
      <c r="J565" s="38">
        <f t="shared" si="18"/>
        <v>1</v>
      </c>
      <c r="K565" s="39" t="str">
        <f t="shared" si="17"/>
        <v>OK</v>
      </c>
      <c r="L565" s="57"/>
      <c r="M565" s="57"/>
      <c r="N565" s="57"/>
      <c r="O565" s="57"/>
      <c r="P565" s="46"/>
      <c r="Q565" s="57"/>
      <c r="R565" s="57"/>
      <c r="S565" s="57"/>
      <c r="T565" s="57"/>
      <c r="U565" s="57"/>
      <c r="V565" s="57"/>
      <c r="W565" s="57"/>
      <c r="X565" s="57"/>
      <c r="Y565" s="46"/>
      <c r="Z565" s="46"/>
      <c r="AA565" s="46"/>
      <c r="AB565" s="46"/>
      <c r="AC565" s="46"/>
    </row>
    <row r="566" spans="1:29" ht="39.950000000000003" customHeight="1" x14ac:dyDescent="0.45">
      <c r="A566" s="154">
        <v>9</v>
      </c>
      <c r="B566" s="159" t="s">
        <v>740</v>
      </c>
      <c r="C566" s="66">
        <v>563</v>
      </c>
      <c r="D566" s="75" t="s">
        <v>376</v>
      </c>
      <c r="E566" s="104" t="s">
        <v>1079</v>
      </c>
      <c r="F566" s="49" t="s">
        <v>377</v>
      </c>
      <c r="G566" s="49" t="s">
        <v>40</v>
      </c>
      <c r="H566" s="94">
        <v>2.9</v>
      </c>
      <c r="I566" s="32"/>
      <c r="J566" s="38">
        <f t="shared" si="18"/>
        <v>0</v>
      </c>
      <c r="K566" s="39" t="str">
        <f t="shared" si="17"/>
        <v>OK</v>
      </c>
      <c r="L566" s="57"/>
      <c r="M566" s="57"/>
      <c r="N566" s="57"/>
      <c r="O566" s="57"/>
      <c r="P566" s="46"/>
      <c r="Q566" s="57"/>
      <c r="R566" s="57"/>
      <c r="S566" s="57"/>
      <c r="T566" s="57"/>
      <c r="U566" s="57"/>
      <c r="V566" s="57"/>
      <c r="W566" s="57"/>
      <c r="X566" s="57"/>
      <c r="Y566" s="46"/>
      <c r="Z566" s="46"/>
      <c r="AA566" s="46"/>
      <c r="AB566" s="46"/>
      <c r="AC566" s="46"/>
    </row>
    <row r="567" spans="1:29" ht="39.950000000000003" customHeight="1" x14ac:dyDescent="0.45">
      <c r="A567" s="155"/>
      <c r="B567" s="157"/>
      <c r="C567" s="66">
        <v>564</v>
      </c>
      <c r="D567" s="75" t="s">
        <v>378</v>
      </c>
      <c r="E567" s="104" t="s">
        <v>1080</v>
      </c>
      <c r="F567" s="49" t="s">
        <v>35</v>
      </c>
      <c r="G567" s="49" t="s">
        <v>40</v>
      </c>
      <c r="H567" s="94">
        <v>18.46</v>
      </c>
      <c r="I567" s="32">
        <v>1</v>
      </c>
      <c r="J567" s="38">
        <f t="shared" si="18"/>
        <v>1</v>
      </c>
      <c r="K567" s="39" t="str">
        <f t="shared" si="17"/>
        <v>OK</v>
      </c>
      <c r="L567" s="129"/>
      <c r="M567" s="57"/>
      <c r="N567" s="57"/>
      <c r="O567" s="57"/>
      <c r="P567" s="46"/>
      <c r="Q567" s="57"/>
      <c r="R567" s="57"/>
      <c r="S567" s="57"/>
      <c r="T567" s="57"/>
      <c r="U567" s="57"/>
      <c r="V567" s="57"/>
      <c r="W567" s="57"/>
      <c r="X567" s="57"/>
      <c r="Y567" s="46"/>
      <c r="Z567" s="46"/>
      <c r="AA567" s="46"/>
      <c r="AB567" s="46"/>
      <c r="AC567" s="46"/>
    </row>
    <row r="568" spans="1:29" ht="39.950000000000003" customHeight="1" x14ac:dyDescent="0.45">
      <c r="A568" s="155"/>
      <c r="B568" s="157"/>
      <c r="C568" s="66">
        <v>565</v>
      </c>
      <c r="D568" s="75" t="s">
        <v>379</v>
      </c>
      <c r="E568" s="104" t="s">
        <v>1081</v>
      </c>
      <c r="F568" s="49" t="s">
        <v>35</v>
      </c>
      <c r="G568" s="49" t="s">
        <v>40</v>
      </c>
      <c r="H568" s="94">
        <v>8.66</v>
      </c>
      <c r="I568" s="32">
        <v>2</v>
      </c>
      <c r="J568" s="38">
        <f t="shared" si="18"/>
        <v>2</v>
      </c>
      <c r="K568" s="39" t="str">
        <f t="shared" si="17"/>
        <v>OK</v>
      </c>
      <c r="L568" s="57"/>
      <c r="M568" s="57"/>
      <c r="N568" s="57"/>
      <c r="O568" s="57"/>
      <c r="P568" s="46"/>
      <c r="Q568" s="57"/>
      <c r="R568" s="57"/>
      <c r="S568" s="57"/>
      <c r="T568" s="57"/>
      <c r="U568" s="57"/>
      <c r="V568" s="57"/>
      <c r="W568" s="57"/>
      <c r="X568" s="57"/>
      <c r="Y568" s="46"/>
      <c r="Z568" s="46"/>
      <c r="AA568" s="46"/>
      <c r="AB568" s="46"/>
      <c r="AC568" s="46"/>
    </row>
    <row r="569" spans="1:29" ht="39.950000000000003" customHeight="1" x14ac:dyDescent="0.45">
      <c r="A569" s="155"/>
      <c r="B569" s="157"/>
      <c r="C569" s="66">
        <v>566</v>
      </c>
      <c r="D569" s="75" t="s">
        <v>380</v>
      </c>
      <c r="E569" s="104" t="s">
        <v>1082</v>
      </c>
      <c r="F569" s="49" t="s">
        <v>35</v>
      </c>
      <c r="G569" s="49" t="s">
        <v>40</v>
      </c>
      <c r="H569" s="94">
        <v>11.38</v>
      </c>
      <c r="I569" s="32">
        <v>1</v>
      </c>
      <c r="J569" s="38">
        <f t="shared" si="18"/>
        <v>1</v>
      </c>
      <c r="K569" s="39" t="str">
        <f t="shared" si="17"/>
        <v>OK</v>
      </c>
      <c r="L569" s="57"/>
      <c r="M569" s="57"/>
      <c r="N569" s="57"/>
      <c r="O569" s="57"/>
      <c r="P569" s="46"/>
      <c r="Q569" s="57"/>
      <c r="R569" s="57"/>
      <c r="S569" s="57"/>
      <c r="T569" s="57"/>
      <c r="U569" s="57"/>
      <c r="V569" s="57"/>
      <c r="W569" s="57"/>
      <c r="X569" s="57"/>
      <c r="Y569" s="46"/>
      <c r="Z569" s="46"/>
      <c r="AA569" s="46"/>
      <c r="AB569" s="46"/>
      <c r="AC569" s="46"/>
    </row>
    <row r="570" spans="1:29" ht="39.950000000000003" customHeight="1" x14ac:dyDescent="0.45">
      <c r="A570" s="155"/>
      <c r="B570" s="157"/>
      <c r="C570" s="66">
        <v>567</v>
      </c>
      <c r="D570" s="75" t="s">
        <v>381</v>
      </c>
      <c r="E570" s="104" t="s">
        <v>1083</v>
      </c>
      <c r="F570" s="49" t="s">
        <v>35</v>
      </c>
      <c r="G570" s="49" t="s">
        <v>40</v>
      </c>
      <c r="H570" s="94">
        <v>13.56</v>
      </c>
      <c r="I570" s="32">
        <v>2</v>
      </c>
      <c r="J570" s="38">
        <f t="shared" si="18"/>
        <v>1</v>
      </c>
      <c r="K570" s="39" t="str">
        <f t="shared" si="17"/>
        <v>OK</v>
      </c>
      <c r="L570" s="137"/>
      <c r="M570" s="129"/>
      <c r="N570" s="131">
        <v>1</v>
      </c>
      <c r="O570" s="57"/>
      <c r="P570" s="46"/>
      <c r="Q570" s="57"/>
      <c r="R570" s="57"/>
      <c r="S570" s="57"/>
      <c r="T570" s="57"/>
      <c r="U570" s="57"/>
      <c r="V570" s="57"/>
      <c r="W570" s="57"/>
      <c r="X570" s="57"/>
      <c r="Y570" s="46"/>
      <c r="Z570" s="46"/>
      <c r="AA570" s="46"/>
      <c r="AB570" s="46"/>
      <c r="AC570" s="46"/>
    </row>
    <row r="571" spans="1:29" ht="39.950000000000003" customHeight="1" x14ac:dyDescent="0.45">
      <c r="A571" s="155"/>
      <c r="B571" s="157"/>
      <c r="C571" s="63">
        <v>568</v>
      </c>
      <c r="D571" s="75" t="s">
        <v>382</v>
      </c>
      <c r="E571" s="104" t="s">
        <v>1084</v>
      </c>
      <c r="F571" s="49" t="s">
        <v>383</v>
      </c>
      <c r="G571" s="49" t="s">
        <v>384</v>
      </c>
      <c r="H571" s="94">
        <v>38.590000000000003</v>
      </c>
      <c r="I571" s="32"/>
      <c r="J571" s="38">
        <f t="shared" si="18"/>
        <v>0</v>
      </c>
      <c r="K571" s="39" t="str">
        <f t="shared" si="17"/>
        <v>OK</v>
      </c>
      <c r="L571" s="57"/>
      <c r="M571" s="57"/>
      <c r="N571" s="57"/>
      <c r="O571" s="57"/>
      <c r="P571" s="46"/>
      <c r="Q571" s="57"/>
      <c r="R571" s="57"/>
      <c r="S571" s="57"/>
      <c r="T571" s="57"/>
      <c r="U571" s="57"/>
      <c r="V571" s="57"/>
      <c r="W571" s="57"/>
      <c r="X571" s="57"/>
      <c r="Y571" s="46"/>
      <c r="Z571" s="46"/>
      <c r="AA571" s="46"/>
      <c r="AB571" s="46"/>
      <c r="AC571" s="46"/>
    </row>
    <row r="572" spans="1:29" ht="39.950000000000003" customHeight="1" x14ac:dyDescent="0.45">
      <c r="A572" s="155"/>
      <c r="B572" s="157"/>
      <c r="C572" s="66">
        <v>569</v>
      </c>
      <c r="D572" s="75" t="s">
        <v>385</v>
      </c>
      <c r="E572" s="104" t="s">
        <v>1085</v>
      </c>
      <c r="F572" s="49" t="s">
        <v>35</v>
      </c>
      <c r="G572" s="49" t="s">
        <v>40</v>
      </c>
      <c r="H572" s="94">
        <v>19.7</v>
      </c>
      <c r="I572" s="32">
        <v>3</v>
      </c>
      <c r="J572" s="38">
        <f t="shared" si="18"/>
        <v>3</v>
      </c>
      <c r="K572" s="39" t="str">
        <f t="shared" si="17"/>
        <v>OK</v>
      </c>
      <c r="L572" s="57"/>
      <c r="M572" s="57"/>
      <c r="N572" s="57"/>
      <c r="O572" s="57"/>
      <c r="P572" s="46"/>
      <c r="Q572" s="57"/>
      <c r="R572" s="57"/>
      <c r="S572" s="57"/>
      <c r="T572" s="57"/>
      <c r="U572" s="57"/>
      <c r="V572" s="57"/>
      <c r="W572" s="57"/>
      <c r="X572" s="57"/>
      <c r="Y572" s="46"/>
      <c r="Z572" s="46"/>
      <c r="AA572" s="46"/>
      <c r="AB572" s="46"/>
      <c r="AC572" s="46"/>
    </row>
    <row r="573" spans="1:29" ht="39.950000000000003" customHeight="1" x14ac:dyDescent="0.45">
      <c r="A573" s="155"/>
      <c r="B573" s="157"/>
      <c r="C573" s="63">
        <v>570</v>
      </c>
      <c r="D573" s="75" t="s">
        <v>386</v>
      </c>
      <c r="E573" s="104" t="s">
        <v>1086</v>
      </c>
      <c r="F573" s="49" t="s">
        <v>232</v>
      </c>
      <c r="G573" s="49" t="s">
        <v>40</v>
      </c>
      <c r="H573" s="94">
        <v>12.8</v>
      </c>
      <c r="I573" s="32">
        <v>20</v>
      </c>
      <c r="J573" s="38">
        <f t="shared" si="18"/>
        <v>20</v>
      </c>
      <c r="K573" s="39" t="str">
        <f t="shared" si="17"/>
        <v>OK</v>
      </c>
      <c r="L573" s="57"/>
      <c r="M573" s="57"/>
      <c r="N573" s="57"/>
      <c r="O573" s="57"/>
      <c r="P573" s="46"/>
      <c r="Q573" s="57"/>
      <c r="R573" s="57"/>
      <c r="S573" s="57"/>
      <c r="T573" s="57"/>
      <c r="U573" s="57"/>
      <c r="V573" s="57"/>
      <c r="W573" s="57"/>
      <c r="X573" s="57"/>
      <c r="Y573" s="46"/>
      <c r="Z573" s="46"/>
      <c r="AA573" s="46"/>
      <c r="AB573" s="46"/>
      <c r="AC573" s="46"/>
    </row>
    <row r="574" spans="1:29" ht="39.950000000000003" customHeight="1" x14ac:dyDescent="0.45">
      <c r="A574" s="155"/>
      <c r="B574" s="157"/>
      <c r="C574" s="63">
        <v>571</v>
      </c>
      <c r="D574" s="75" t="s">
        <v>1087</v>
      </c>
      <c r="E574" s="104" t="s">
        <v>1088</v>
      </c>
      <c r="F574" s="49" t="s">
        <v>4</v>
      </c>
      <c r="G574" s="50" t="s">
        <v>384</v>
      </c>
      <c r="H574" s="93">
        <v>9.75</v>
      </c>
      <c r="I574" s="32"/>
      <c r="J574" s="38">
        <f t="shared" si="18"/>
        <v>0</v>
      </c>
      <c r="K574" s="39" t="str">
        <f t="shared" si="17"/>
        <v>OK</v>
      </c>
      <c r="L574" s="57"/>
      <c r="M574" s="57"/>
      <c r="N574" s="57"/>
      <c r="O574" s="57"/>
      <c r="P574" s="46"/>
      <c r="Q574" s="57"/>
      <c r="R574" s="57"/>
      <c r="S574" s="57"/>
      <c r="T574" s="57"/>
      <c r="U574" s="57"/>
      <c r="V574" s="57"/>
      <c r="W574" s="57"/>
      <c r="X574" s="57"/>
      <c r="Y574" s="46"/>
      <c r="Z574" s="46"/>
      <c r="AA574" s="46"/>
      <c r="AB574" s="46"/>
      <c r="AC574" s="46"/>
    </row>
    <row r="575" spans="1:29" ht="39.950000000000003" customHeight="1" x14ac:dyDescent="0.45">
      <c r="A575" s="155"/>
      <c r="B575" s="157"/>
      <c r="C575" s="66">
        <v>572</v>
      </c>
      <c r="D575" s="75" t="s">
        <v>1089</v>
      </c>
      <c r="E575" s="104" t="s">
        <v>1090</v>
      </c>
      <c r="F575" s="50" t="s">
        <v>35</v>
      </c>
      <c r="G575" s="50" t="s">
        <v>1027</v>
      </c>
      <c r="H575" s="93">
        <v>999.99</v>
      </c>
      <c r="I575" s="32"/>
      <c r="J575" s="38">
        <f t="shared" si="18"/>
        <v>0</v>
      </c>
      <c r="K575" s="39" t="str">
        <f t="shared" si="17"/>
        <v>OK</v>
      </c>
      <c r="L575" s="57"/>
      <c r="M575" s="57"/>
      <c r="N575" s="57"/>
      <c r="O575" s="57"/>
      <c r="P575" s="46"/>
      <c r="Q575" s="57"/>
      <c r="R575" s="57"/>
      <c r="S575" s="57"/>
      <c r="T575" s="57"/>
      <c r="U575" s="57"/>
      <c r="V575" s="57"/>
      <c r="W575" s="57"/>
      <c r="X575" s="57"/>
      <c r="Y575" s="46"/>
      <c r="Z575" s="46"/>
      <c r="AA575" s="46"/>
      <c r="AB575" s="46"/>
      <c r="AC575" s="46"/>
    </row>
    <row r="576" spans="1:29" ht="39.950000000000003" customHeight="1" x14ac:dyDescent="0.45">
      <c r="A576" s="155"/>
      <c r="B576" s="157"/>
      <c r="C576" s="63">
        <v>573</v>
      </c>
      <c r="D576" s="76" t="s">
        <v>1091</v>
      </c>
      <c r="E576" s="105" t="s">
        <v>1084</v>
      </c>
      <c r="F576" s="49" t="s">
        <v>35</v>
      </c>
      <c r="G576" s="50" t="s">
        <v>384</v>
      </c>
      <c r="H576" s="93">
        <v>34.049999999999997</v>
      </c>
      <c r="I576" s="32"/>
      <c r="J576" s="38">
        <f t="shared" si="18"/>
        <v>0</v>
      </c>
      <c r="K576" s="39" t="str">
        <f t="shared" si="17"/>
        <v>OK</v>
      </c>
      <c r="L576" s="57"/>
      <c r="M576" s="57"/>
      <c r="N576" s="57"/>
      <c r="O576" s="57"/>
      <c r="P576" s="46"/>
      <c r="Q576" s="57"/>
      <c r="R576" s="57"/>
      <c r="S576" s="57"/>
      <c r="T576" s="57"/>
      <c r="U576" s="57"/>
      <c r="V576" s="57"/>
      <c r="W576" s="57"/>
      <c r="X576" s="57"/>
      <c r="Y576" s="46"/>
      <c r="Z576" s="46"/>
      <c r="AA576" s="46"/>
      <c r="AB576" s="46"/>
      <c r="AC576" s="46"/>
    </row>
    <row r="577" spans="1:29" ht="39.950000000000003" customHeight="1" x14ac:dyDescent="0.45">
      <c r="A577" s="155"/>
      <c r="B577" s="157"/>
      <c r="C577" s="63">
        <v>574</v>
      </c>
      <c r="D577" s="89" t="s">
        <v>1092</v>
      </c>
      <c r="E577" s="116" t="s">
        <v>1093</v>
      </c>
      <c r="F577" s="50" t="s">
        <v>1094</v>
      </c>
      <c r="G577" s="50" t="s">
        <v>40</v>
      </c>
      <c r="H577" s="93">
        <v>12.9</v>
      </c>
      <c r="I577" s="32"/>
      <c r="J577" s="38">
        <f t="shared" si="18"/>
        <v>0</v>
      </c>
      <c r="K577" s="39" t="str">
        <f t="shared" si="17"/>
        <v>OK</v>
      </c>
      <c r="L577" s="57"/>
      <c r="M577" s="57"/>
      <c r="N577" s="57"/>
      <c r="O577" s="57"/>
      <c r="P577" s="46"/>
      <c r="Q577" s="57"/>
      <c r="R577" s="57"/>
      <c r="S577" s="57"/>
      <c r="T577" s="57"/>
      <c r="U577" s="57"/>
      <c r="V577" s="57"/>
      <c r="W577" s="57"/>
      <c r="X577" s="57"/>
      <c r="Y577" s="46"/>
      <c r="Z577" s="46"/>
      <c r="AA577" s="46"/>
      <c r="AB577" s="46"/>
      <c r="AC577" s="46"/>
    </row>
    <row r="578" spans="1:29" ht="39.950000000000003" customHeight="1" x14ac:dyDescent="0.45">
      <c r="A578" s="155"/>
      <c r="B578" s="157"/>
      <c r="C578" s="63">
        <v>575</v>
      </c>
      <c r="D578" s="75" t="s">
        <v>1095</v>
      </c>
      <c r="E578" s="104" t="s">
        <v>1088</v>
      </c>
      <c r="F578" s="50" t="s">
        <v>228</v>
      </c>
      <c r="G578" s="50" t="s">
        <v>384</v>
      </c>
      <c r="H578" s="93">
        <v>38.33</v>
      </c>
      <c r="I578" s="32"/>
      <c r="J578" s="38">
        <f t="shared" si="18"/>
        <v>0</v>
      </c>
      <c r="K578" s="39" t="str">
        <f t="shared" si="17"/>
        <v>OK</v>
      </c>
      <c r="L578" s="57"/>
      <c r="M578" s="57"/>
      <c r="N578" s="57"/>
      <c r="O578" s="57"/>
      <c r="P578" s="46"/>
      <c r="Q578" s="57"/>
      <c r="R578" s="57"/>
      <c r="S578" s="57"/>
      <c r="T578" s="57"/>
      <c r="U578" s="57"/>
      <c r="V578" s="57"/>
      <c r="W578" s="57"/>
      <c r="X578" s="57"/>
      <c r="Y578" s="46"/>
      <c r="Z578" s="46"/>
      <c r="AA578" s="46"/>
      <c r="AB578" s="46"/>
      <c r="AC578" s="46"/>
    </row>
    <row r="579" spans="1:29" ht="39.950000000000003" customHeight="1" x14ac:dyDescent="0.45">
      <c r="A579" s="155"/>
      <c r="B579" s="157"/>
      <c r="C579" s="63">
        <v>576</v>
      </c>
      <c r="D579" s="76" t="s">
        <v>1096</v>
      </c>
      <c r="E579" s="105" t="s">
        <v>1088</v>
      </c>
      <c r="F579" s="49" t="s">
        <v>228</v>
      </c>
      <c r="G579" s="50" t="s">
        <v>384</v>
      </c>
      <c r="H579" s="93">
        <v>46.03</v>
      </c>
      <c r="I579" s="32"/>
      <c r="J579" s="38">
        <f t="shared" si="18"/>
        <v>0</v>
      </c>
      <c r="K579" s="39" t="str">
        <f t="shared" si="17"/>
        <v>OK</v>
      </c>
      <c r="L579" s="57"/>
      <c r="M579" s="57"/>
      <c r="N579" s="57"/>
      <c r="O579" s="57"/>
      <c r="P579" s="46"/>
      <c r="Q579" s="57"/>
      <c r="R579" s="57"/>
      <c r="S579" s="57"/>
      <c r="T579" s="57"/>
      <c r="U579" s="57"/>
      <c r="V579" s="57"/>
      <c r="W579" s="57"/>
      <c r="X579" s="57"/>
      <c r="Y579" s="46"/>
      <c r="Z579" s="46"/>
      <c r="AA579" s="46"/>
      <c r="AB579" s="46"/>
      <c r="AC579" s="46"/>
    </row>
    <row r="580" spans="1:29" ht="39.950000000000003" customHeight="1" x14ac:dyDescent="0.45">
      <c r="A580" s="155"/>
      <c r="B580" s="157"/>
      <c r="C580" s="63">
        <v>577</v>
      </c>
      <c r="D580" s="76" t="s">
        <v>1097</v>
      </c>
      <c r="E580" s="105" t="s">
        <v>1084</v>
      </c>
      <c r="F580" s="49" t="s">
        <v>35</v>
      </c>
      <c r="G580" s="50" t="s">
        <v>384</v>
      </c>
      <c r="H580" s="93">
        <v>54.5</v>
      </c>
      <c r="I580" s="32"/>
      <c r="J580" s="38">
        <f t="shared" si="18"/>
        <v>0</v>
      </c>
      <c r="K580" s="39" t="str">
        <f t="shared" si="17"/>
        <v>OK</v>
      </c>
      <c r="L580" s="57"/>
      <c r="M580" s="57"/>
      <c r="N580" s="57"/>
      <c r="O580" s="57"/>
      <c r="P580" s="46"/>
      <c r="Q580" s="57"/>
      <c r="R580" s="57"/>
      <c r="S580" s="57"/>
      <c r="T580" s="57"/>
      <c r="U580" s="57"/>
      <c r="V580" s="57"/>
      <c r="W580" s="57"/>
      <c r="X580" s="57"/>
      <c r="Y580" s="46"/>
      <c r="Z580" s="46"/>
      <c r="AA580" s="46"/>
      <c r="AB580" s="46"/>
      <c r="AC580" s="46"/>
    </row>
    <row r="581" spans="1:29" ht="39.950000000000003" customHeight="1" x14ac:dyDescent="0.45">
      <c r="A581" s="155"/>
      <c r="B581" s="157"/>
      <c r="C581" s="66">
        <v>578</v>
      </c>
      <c r="D581" s="75" t="s">
        <v>1098</v>
      </c>
      <c r="E581" s="104" t="s">
        <v>1081</v>
      </c>
      <c r="F581" s="49" t="s">
        <v>35</v>
      </c>
      <c r="G581" s="50" t="s">
        <v>40</v>
      </c>
      <c r="H581" s="93">
        <v>16.21</v>
      </c>
      <c r="I581" s="32"/>
      <c r="J581" s="38">
        <f t="shared" si="18"/>
        <v>0</v>
      </c>
      <c r="K581" s="39" t="str">
        <f t="shared" ref="K581:K644" si="19">IF(J581&lt;0,"ATENÇÃO","OK")</f>
        <v>OK</v>
      </c>
      <c r="L581" s="57"/>
      <c r="M581" s="57"/>
      <c r="N581" s="57"/>
      <c r="O581" s="57"/>
      <c r="P581" s="46"/>
      <c r="Q581" s="57"/>
      <c r="R581" s="57"/>
      <c r="S581" s="57"/>
      <c r="T581" s="57"/>
      <c r="U581" s="57"/>
      <c r="V581" s="57"/>
      <c r="W581" s="57"/>
      <c r="X581" s="57"/>
      <c r="Y581" s="46"/>
      <c r="Z581" s="46"/>
      <c r="AA581" s="46"/>
      <c r="AB581" s="46"/>
      <c r="AC581" s="46"/>
    </row>
    <row r="582" spans="1:29" ht="39.950000000000003" customHeight="1" x14ac:dyDescent="0.45">
      <c r="A582" s="155"/>
      <c r="B582" s="157"/>
      <c r="C582" s="66">
        <v>579</v>
      </c>
      <c r="D582" s="75" t="s">
        <v>1099</v>
      </c>
      <c r="E582" s="104" t="s">
        <v>1079</v>
      </c>
      <c r="F582" s="50" t="s">
        <v>35</v>
      </c>
      <c r="G582" s="50" t="s">
        <v>40</v>
      </c>
      <c r="H582" s="93">
        <v>18.8</v>
      </c>
      <c r="I582" s="32"/>
      <c r="J582" s="38">
        <f t="shared" si="18"/>
        <v>0</v>
      </c>
      <c r="K582" s="39" t="str">
        <f t="shared" si="19"/>
        <v>OK</v>
      </c>
      <c r="L582" s="57"/>
      <c r="M582" s="57"/>
      <c r="N582" s="57"/>
      <c r="O582" s="57"/>
      <c r="P582" s="46"/>
      <c r="Q582" s="57"/>
      <c r="R582" s="57"/>
      <c r="S582" s="57"/>
      <c r="T582" s="57"/>
      <c r="U582" s="57"/>
      <c r="V582" s="57"/>
      <c r="W582" s="57"/>
      <c r="X582" s="57"/>
      <c r="Y582" s="46"/>
      <c r="Z582" s="46"/>
      <c r="AA582" s="46"/>
      <c r="AB582" s="46"/>
      <c r="AC582" s="46"/>
    </row>
    <row r="583" spans="1:29" ht="39.950000000000003" customHeight="1" x14ac:dyDescent="0.45">
      <c r="A583" s="155"/>
      <c r="B583" s="157"/>
      <c r="C583" s="66">
        <v>580</v>
      </c>
      <c r="D583" s="75" t="s">
        <v>1100</v>
      </c>
      <c r="E583" s="104" t="s">
        <v>1079</v>
      </c>
      <c r="F583" s="50" t="s">
        <v>31</v>
      </c>
      <c r="G583" s="50" t="s">
        <v>40</v>
      </c>
      <c r="H583" s="93">
        <v>670</v>
      </c>
      <c r="I583" s="32"/>
      <c r="J583" s="38">
        <f t="shared" si="18"/>
        <v>0</v>
      </c>
      <c r="K583" s="39" t="str">
        <f t="shared" si="19"/>
        <v>OK</v>
      </c>
      <c r="L583" s="57"/>
      <c r="M583" s="57"/>
      <c r="N583" s="57"/>
      <c r="O583" s="57"/>
      <c r="P583" s="46"/>
      <c r="Q583" s="57"/>
      <c r="R583" s="57"/>
      <c r="S583" s="57"/>
      <c r="T583" s="57"/>
      <c r="U583" s="57"/>
      <c r="V583" s="57"/>
      <c r="W583" s="57"/>
      <c r="X583" s="57"/>
      <c r="Y583" s="46"/>
      <c r="Z583" s="46"/>
      <c r="AA583" s="46"/>
      <c r="AB583" s="46"/>
      <c r="AC583" s="46"/>
    </row>
    <row r="584" spans="1:29" ht="39.950000000000003" customHeight="1" x14ac:dyDescent="0.45">
      <c r="A584" s="156"/>
      <c r="B584" s="158"/>
      <c r="C584" s="66">
        <v>581</v>
      </c>
      <c r="D584" s="75" t="s">
        <v>1101</v>
      </c>
      <c r="E584" s="104" t="s">
        <v>1102</v>
      </c>
      <c r="F584" s="50" t="s">
        <v>232</v>
      </c>
      <c r="G584" s="50" t="s">
        <v>40</v>
      </c>
      <c r="H584" s="93">
        <v>21.5</v>
      </c>
      <c r="I584" s="32"/>
      <c r="J584" s="38">
        <f t="shared" si="18"/>
        <v>0</v>
      </c>
      <c r="K584" s="39" t="str">
        <f t="shared" si="19"/>
        <v>OK</v>
      </c>
      <c r="L584" s="57"/>
      <c r="M584" s="57"/>
      <c r="N584" s="57"/>
      <c r="O584" s="57"/>
      <c r="P584" s="46"/>
      <c r="Q584" s="57"/>
      <c r="R584" s="57"/>
      <c r="S584" s="57"/>
      <c r="T584" s="57"/>
      <c r="U584" s="57"/>
      <c r="V584" s="57"/>
      <c r="W584" s="57"/>
      <c r="X584" s="57"/>
      <c r="Y584" s="46"/>
      <c r="Z584" s="46"/>
      <c r="AA584" s="46"/>
      <c r="AB584" s="46"/>
      <c r="AC584" s="46"/>
    </row>
    <row r="585" spans="1:29" ht="39.950000000000003" customHeight="1" x14ac:dyDescent="0.45">
      <c r="A585" s="139">
        <v>10</v>
      </c>
      <c r="B585" s="151" t="s">
        <v>1103</v>
      </c>
      <c r="C585" s="67">
        <v>582</v>
      </c>
      <c r="D585" s="78" t="s">
        <v>387</v>
      </c>
      <c r="E585" s="107" t="s">
        <v>1104</v>
      </c>
      <c r="F585" s="51" t="s">
        <v>35</v>
      </c>
      <c r="G585" s="51" t="s">
        <v>36</v>
      </c>
      <c r="H585" s="95">
        <v>19.2</v>
      </c>
      <c r="I585" s="32">
        <v>3</v>
      </c>
      <c r="J585" s="38">
        <f t="shared" si="18"/>
        <v>3</v>
      </c>
      <c r="K585" s="39" t="str">
        <f t="shared" si="19"/>
        <v>OK</v>
      </c>
      <c r="L585" s="57"/>
      <c r="M585" s="57"/>
      <c r="N585" s="57"/>
      <c r="O585" s="57"/>
      <c r="P585" s="46"/>
      <c r="Q585" s="57"/>
      <c r="R585" s="57"/>
      <c r="S585" s="57"/>
      <c r="T585" s="57"/>
      <c r="U585" s="57"/>
      <c r="V585" s="57"/>
      <c r="W585" s="57"/>
      <c r="X585" s="57"/>
      <c r="Y585" s="46"/>
      <c r="Z585" s="46"/>
      <c r="AA585" s="46"/>
      <c r="AB585" s="46"/>
      <c r="AC585" s="46"/>
    </row>
    <row r="586" spans="1:29" ht="39.950000000000003" customHeight="1" x14ac:dyDescent="0.45">
      <c r="A586" s="140"/>
      <c r="B586" s="152"/>
      <c r="C586" s="67">
        <v>583</v>
      </c>
      <c r="D586" s="78" t="s">
        <v>388</v>
      </c>
      <c r="E586" s="107" t="s">
        <v>1105</v>
      </c>
      <c r="F586" s="51" t="s">
        <v>35</v>
      </c>
      <c r="G586" s="51" t="s">
        <v>36</v>
      </c>
      <c r="H586" s="95">
        <v>25.95</v>
      </c>
      <c r="I586" s="32"/>
      <c r="J586" s="38">
        <f t="shared" si="18"/>
        <v>0</v>
      </c>
      <c r="K586" s="39" t="str">
        <f t="shared" si="19"/>
        <v>OK</v>
      </c>
      <c r="L586" s="57"/>
      <c r="M586" s="57"/>
      <c r="N586" s="57"/>
      <c r="O586" s="57"/>
      <c r="P586" s="46"/>
      <c r="Q586" s="57"/>
      <c r="R586" s="57"/>
      <c r="S586" s="57"/>
      <c r="T586" s="57"/>
      <c r="U586" s="57"/>
      <c r="V586" s="57"/>
      <c r="W586" s="57"/>
      <c r="X586" s="57"/>
      <c r="Y586" s="46"/>
      <c r="Z586" s="46"/>
      <c r="AA586" s="46"/>
      <c r="AB586" s="46"/>
      <c r="AC586" s="46"/>
    </row>
    <row r="587" spans="1:29" ht="39.950000000000003" customHeight="1" x14ac:dyDescent="0.45">
      <c r="A587" s="140"/>
      <c r="B587" s="152"/>
      <c r="C587" s="67">
        <v>584</v>
      </c>
      <c r="D587" s="78" t="s">
        <v>389</v>
      </c>
      <c r="E587" s="107" t="s">
        <v>1106</v>
      </c>
      <c r="F587" s="51" t="s">
        <v>35</v>
      </c>
      <c r="G587" s="51" t="s">
        <v>36</v>
      </c>
      <c r="H587" s="95">
        <v>9.89</v>
      </c>
      <c r="I587" s="32">
        <v>2</v>
      </c>
      <c r="J587" s="38">
        <f t="shared" si="18"/>
        <v>0</v>
      </c>
      <c r="K587" s="39" t="str">
        <f t="shared" si="19"/>
        <v>OK</v>
      </c>
      <c r="L587" s="137"/>
      <c r="M587" s="57"/>
      <c r="N587" s="131">
        <v>2</v>
      </c>
      <c r="O587" s="57"/>
      <c r="P587" s="46"/>
      <c r="Q587" s="57"/>
      <c r="R587" s="57"/>
      <c r="S587" s="57"/>
      <c r="T587" s="57"/>
      <c r="U587" s="57"/>
      <c r="V587" s="57"/>
      <c r="W587" s="57"/>
      <c r="X587" s="57"/>
      <c r="Y587" s="46"/>
      <c r="Z587" s="46"/>
      <c r="AA587" s="46"/>
      <c r="AB587" s="46"/>
      <c r="AC587" s="46"/>
    </row>
    <row r="588" spans="1:29" ht="39.950000000000003" customHeight="1" x14ac:dyDescent="0.45">
      <c r="A588" s="140"/>
      <c r="B588" s="152"/>
      <c r="C588" s="67">
        <v>585</v>
      </c>
      <c r="D588" s="78" t="s">
        <v>390</v>
      </c>
      <c r="E588" s="107" t="s">
        <v>1107</v>
      </c>
      <c r="F588" s="51" t="s">
        <v>35</v>
      </c>
      <c r="G588" s="51" t="s">
        <v>36</v>
      </c>
      <c r="H588" s="95">
        <v>18</v>
      </c>
      <c r="I588" s="32">
        <v>5</v>
      </c>
      <c r="J588" s="38">
        <f t="shared" si="18"/>
        <v>4</v>
      </c>
      <c r="K588" s="39" t="str">
        <f t="shared" si="19"/>
        <v>OK</v>
      </c>
      <c r="L588" s="137"/>
      <c r="M588" s="57"/>
      <c r="N588" s="131">
        <v>1</v>
      </c>
      <c r="O588" s="57"/>
      <c r="P588" s="46"/>
      <c r="Q588" s="57"/>
      <c r="R588" s="57"/>
      <c r="S588" s="57"/>
      <c r="T588" s="57"/>
      <c r="U588" s="57"/>
      <c r="V588" s="57"/>
      <c r="W588" s="57"/>
      <c r="X588" s="57"/>
      <c r="Y588" s="46"/>
      <c r="Z588" s="46"/>
      <c r="AA588" s="46"/>
      <c r="AB588" s="46"/>
      <c r="AC588" s="46"/>
    </row>
    <row r="589" spans="1:29" ht="39.950000000000003" customHeight="1" x14ac:dyDescent="0.45">
      <c r="A589" s="140"/>
      <c r="B589" s="152"/>
      <c r="C589" s="67">
        <v>586</v>
      </c>
      <c r="D589" s="78" t="s">
        <v>391</v>
      </c>
      <c r="E589" s="107" t="s">
        <v>1108</v>
      </c>
      <c r="F589" s="51" t="s">
        <v>35</v>
      </c>
      <c r="G589" s="51" t="s">
        <v>36</v>
      </c>
      <c r="H589" s="95">
        <v>19.75</v>
      </c>
      <c r="I589" s="32">
        <v>5</v>
      </c>
      <c r="J589" s="38">
        <f t="shared" si="18"/>
        <v>2</v>
      </c>
      <c r="K589" s="39" t="str">
        <f t="shared" si="19"/>
        <v>OK</v>
      </c>
      <c r="L589" s="137"/>
      <c r="M589" s="57"/>
      <c r="N589" s="131">
        <v>3</v>
      </c>
      <c r="O589" s="57"/>
      <c r="P589" s="46"/>
      <c r="Q589" s="57"/>
      <c r="R589" s="57"/>
      <c r="S589" s="57"/>
      <c r="T589" s="57"/>
      <c r="U589" s="57"/>
      <c r="V589" s="57"/>
      <c r="W589" s="57"/>
      <c r="X589" s="57"/>
      <c r="Y589" s="46"/>
      <c r="Z589" s="46"/>
      <c r="AA589" s="46"/>
      <c r="AB589" s="46"/>
      <c r="AC589" s="46"/>
    </row>
    <row r="590" spans="1:29" ht="39.950000000000003" customHeight="1" x14ac:dyDescent="0.45">
      <c r="A590" s="140"/>
      <c r="B590" s="152"/>
      <c r="C590" s="67">
        <v>587</v>
      </c>
      <c r="D590" s="79" t="s">
        <v>392</v>
      </c>
      <c r="E590" s="113" t="s">
        <v>1109</v>
      </c>
      <c r="F590" s="51" t="s">
        <v>35</v>
      </c>
      <c r="G590" s="51" t="s">
        <v>36</v>
      </c>
      <c r="H590" s="95">
        <v>48.78</v>
      </c>
      <c r="I590" s="32">
        <v>5</v>
      </c>
      <c r="J590" s="38">
        <f t="shared" si="18"/>
        <v>5</v>
      </c>
      <c r="K590" s="39" t="str">
        <f t="shared" si="19"/>
        <v>OK</v>
      </c>
      <c r="L590" s="57"/>
      <c r="M590" s="57"/>
      <c r="N590" s="57"/>
      <c r="O590" s="57"/>
      <c r="P590" s="46"/>
      <c r="Q590" s="57"/>
      <c r="R590" s="57"/>
      <c r="S590" s="57"/>
      <c r="T590" s="57"/>
      <c r="U590" s="57"/>
      <c r="V590" s="57"/>
      <c r="W590" s="57"/>
      <c r="X590" s="57"/>
      <c r="Y590" s="46"/>
      <c r="Z590" s="46"/>
      <c r="AA590" s="46"/>
      <c r="AB590" s="46"/>
      <c r="AC590" s="46"/>
    </row>
    <row r="591" spans="1:29" ht="39.950000000000003" customHeight="1" x14ac:dyDescent="0.45">
      <c r="A591" s="140"/>
      <c r="B591" s="152"/>
      <c r="C591" s="67">
        <v>588</v>
      </c>
      <c r="D591" s="78" t="s">
        <v>393</v>
      </c>
      <c r="E591" s="107" t="s">
        <v>1110</v>
      </c>
      <c r="F591" s="51" t="s">
        <v>394</v>
      </c>
      <c r="G591" s="51" t="s">
        <v>36</v>
      </c>
      <c r="H591" s="95">
        <v>132.59</v>
      </c>
      <c r="I591" s="32">
        <v>1</v>
      </c>
      <c r="J591" s="38">
        <f t="shared" si="18"/>
        <v>1</v>
      </c>
      <c r="K591" s="39" t="str">
        <f t="shared" si="19"/>
        <v>OK</v>
      </c>
      <c r="L591" s="57"/>
      <c r="M591" s="57"/>
      <c r="N591" s="57"/>
      <c r="O591" s="57"/>
      <c r="P591" s="46"/>
      <c r="Q591" s="57"/>
      <c r="R591" s="57"/>
      <c r="S591" s="57"/>
      <c r="T591" s="57"/>
      <c r="U591" s="57"/>
      <c r="V591" s="57"/>
      <c r="W591" s="57"/>
      <c r="X591" s="57"/>
      <c r="Y591" s="46"/>
      <c r="Z591" s="46"/>
      <c r="AA591" s="46"/>
      <c r="AB591" s="46"/>
      <c r="AC591" s="46"/>
    </row>
    <row r="592" spans="1:29" ht="39.950000000000003" customHeight="1" x14ac:dyDescent="0.45">
      <c r="A592" s="140"/>
      <c r="B592" s="152"/>
      <c r="C592" s="67">
        <v>589</v>
      </c>
      <c r="D592" s="78" t="s">
        <v>1111</v>
      </c>
      <c r="E592" s="107" t="s">
        <v>1112</v>
      </c>
      <c r="F592" s="51" t="s">
        <v>395</v>
      </c>
      <c r="G592" s="51" t="s">
        <v>36</v>
      </c>
      <c r="H592" s="95">
        <v>8.49</v>
      </c>
      <c r="I592" s="32">
        <v>1</v>
      </c>
      <c r="J592" s="38">
        <f t="shared" si="18"/>
        <v>1</v>
      </c>
      <c r="K592" s="39" t="str">
        <f t="shared" si="19"/>
        <v>OK</v>
      </c>
      <c r="L592" s="57"/>
      <c r="M592" s="57"/>
      <c r="N592" s="57"/>
      <c r="O592" s="57"/>
      <c r="P592" s="46"/>
      <c r="Q592" s="57"/>
      <c r="R592" s="57"/>
      <c r="S592" s="57"/>
      <c r="T592" s="57"/>
      <c r="U592" s="57"/>
      <c r="V592" s="57"/>
      <c r="W592" s="57"/>
      <c r="X592" s="57"/>
      <c r="Y592" s="46"/>
      <c r="Z592" s="46"/>
      <c r="AA592" s="46"/>
      <c r="AB592" s="46"/>
      <c r="AC592" s="46"/>
    </row>
    <row r="593" spans="1:29" ht="39.950000000000003" customHeight="1" x14ac:dyDescent="0.45">
      <c r="A593" s="140"/>
      <c r="B593" s="152"/>
      <c r="C593" s="68">
        <v>590</v>
      </c>
      <c r="D593" s="78" t="s">
        <v>396</v>
      </c>
      <c r="E593" s="107" t="s">
        <v>1113</v>
      </c>
      <c r="F593" s="51" t="s">
        <v>99</v>
      </c>
      <c r="G593" s="51" t="s">
        <v>36</v>
      </c>
      <c r="H593" s="95">
        <v>174.2</v>
      </c>
      <c r="I593" s="32"/>
      <c r="J593" s="38">
        <f t="shared" si="18"/>
        <v>0</v>
      </c>
      <c r="K593" s="39" t="str">
        <f t="shared" si="19"/>
        <v>OK</v>
      </c>
      <c r="L593" s="57"/>
      <c r="M593" s="57"/>
      <c r="N593" s="57"/>
      <c r="O593" s="57"/>
      <c r="P593" s="46"/>
      <c r="Q593" s="57"/>
      <c r="R593" s="57"/>
      <c r="S593" s="57"/>
      <c r="T593" s="57"/>
      <c r="U593" s="57"/>
      <c r="V593" s="57"/>
      <c r="W593" s="57"/>
      <c r="X593" s="57"/>
      <c r="Y593" s="46"/>
      <c r="Z593" s="46"/>
      <c r="AA593" s="46"/>
      <c r="AB593" s="46"/>
      <c r="AC593" s="46"/>
    </row>
    <row r="594" spans="1:29" ht="39.950000000000003" customHeight="1" x14ac:dyDescent="0.45">
      <c r="A594" s="140"/>
      <c r="B594" s="152"/>
      <c r="C594" s="67">
        <v>591</v>
      </c>
      <c r="D594" s="78" t="s">
        <v>425</v>
      </c>
      <c r="E594" s="107" t="s">
        <v>1114</v>
      </c>
      <c r="F594" s="51" t="s">
        <v>35</v>
      </c>
      <c r="G594" s="51" t="s">
        <v>36</v>
      </c>
      <c r="H594" s="95">
        <v>16.850000000000001</v>
      </c>
      <c r="I594" s="32"/>
      <c r="J594" s="38">
        <f t="shared" si="18"/>
        <v>0</v>
      </c>
      <c r="K594" s="39" t="str">
        <f t="shared" si="19"/>
        <v>OK</v>
      </c>
      <c r="L594" s="57"/>
      <c r="M594" s="57"/>
      <c r="N594" s="57"/>
      <c r="O594" s="57"/>
      <c r="P594" s="46"/>
      <c r="Q594" s="57"/>
      <c r="R594" s="57"/>
      <c r="S594" s="57"/>
      <c r="T594" s="57"/>
      <c r="U594" s="57"/>
      <c r="V594" s="57"/>
      <c r="W594" s="57"/>
      <c r="X594" s="57"/>
      <c r="Y594" s="46"/>
      <c r="Z594" s="46"/>
      <c r="AA594" s="46"/>
      <c r="AB594" s="46"/>
      <c r="AC594" s="46"/>
    </row>
    <row r="595" spans="1:29" ht="39.950000000000003" customHeight="1" x14ac:dyDescent="0.45">
      <c r="A595" s="140"/>
      <c r="B595" s="152"/>
      <c r="C595" s="67">
        <v>592</v>
      </c>
      <c r="D595" s="78" t="s">
        <v>397</v>
      </c>
      <c r="E595" s="107" t="s">
        <v>1115</v>
      </c>
      <c r="F595" s="51" t="s">
        <v>35</v>
      </c>
      <c r="G595" s="51" t="s">
        <v>36</v>
      </c>
      <c r="H595" s="95">
        <v>11</v>
      </c>
      <c r="I595" s="32">
        <v>5</v>
      </c>
      <c r="J595" s="38">
        <f t="shared" si="18"/>
        <v>5</v>
      </c>
      <c r="K595" s="39" t="str">
        <f t="shared" si="19"/>
        <v>OK</v>
      </c>
      <c r="L595" s="57"/>
      <c r="M595" s="57"/>
      <c r="N595" s="57"/>
      <c r="O595" s="57"/>
      <c r="P595" s="46"/>
      <c r="Q595" s="57"/>
      <c r="R595" s="57"/>
      <c r="S595" s="57"/>
      <c r="T595" s="57"/>
      <c r="U595" s="57"/>
      <c r="V595" s="57"/>
      <c r="W595" s="57"/>
      <c r="X595" s="57"/>
      <c r="Y595" s="46"/>
      <c r="Z595" s="46"/>
      <c r="AA595" s="46"/>
      <c r="AB595" s="46"/>
      <c r="AC595" s="46"/>
    </row>
    <row r="596" spans="1:29" ht="39.950000000000003" customHeight="1" x14ac:dyDescent="0.45">
      <c r="A596" s="140"/>
      <c r="B596" s="152"/>
      <c r="C596" s="67">
        <v>593</v>
      </c>
      <c r="D596" s="79" t="s">
        <v>398</v>
      </c>
      <c r="E596" s="113" t="s">
        <v>1116</v>
      </c>
      <c r="F596" s="51" t="s">
        <v>99</v>
      </c>
      <c r="G596" s="51" t="s">
        <v>36</v>
      </c>
      <c r="H596" s="95">
        <v>15</v>
      </c>
      <c r="I596" s="32">
        <v>2</v>
      </c>
      <c r="J596" s="38">
        <f t="shared" si="18"/>
        <v>2</v>
      </c>
      <c r="K596" s="39" t="str">
        <f t="shared" si="19"/>
        <v>OK</v>
      </c>
      <c r="L596" s="57"/>
      <c r="M596" s="57"/>
      <c r="N596" s="57"/>
      <c r="O596" s="57"/>
      <c r="P596" s="46"/>
      <c r="Q596" s="57"/>
      <c r="R596" s="57"/>
      <c r="S596" s="57"/>
      <c r="T596" s="57"/>
      <c r="U596" s="57"/>
      <c r="V596" s="57"/>
      <c r="W596" s="57"/>
      <c r="X596" s="57"/>
      <c r="Y596" s="46"/>
      <c r="Z596" s="46"/>
      <c r="AA596" s="46"/>
      <c r="AB596" s="46"/>
      <c r="AC596" s="46"/>
    </row>
    <row r="597" spans="1:29" ht="39.950000000000003" customHeight="1" x14ac:dyDescent="0.45">
      <c r="A597" s="140"/>
      <c r="B597" s="152"/>
      <c r="C597" s="67">
        <v>594</v>
      </c>
      <c r="D597" s="78" t="s">
        <v>1117</v>
      </c>
      <c r="E597" s="107" t="s">
        <v>1118</v>
      </c>
      <c r="F597" s="51" t="s">
        <v>399</v>
      </c>
      <c r="G597" s="51" t="s">
        <v>36</v>
      </c>
      <c r="H597" s="95">
        <v>34.46</v>
      </c>
      <c r="I597" s="32"/>
      <c r="J597" s="38">
        <f t="shared" si="18"/>
        <v>0</v>
      </c>
      <c r="K597" s="39" t="str">
        <f t="shared" si="19"/>
        <v>OK</v>
      </c>
      <c r="L597" s="57"/>
      <c r="M597" s="57"/>
      <c r="N597" s="57"/>
      <c r="O597" s="57"/>
      <c r="P597" s="46"/>
      <c r="Q597" s="57"/>
      <c r="R597" s="57"/>
      <c r="S597" s="57"/>
      <c r="T597" s="57"/>
      <c r="U597" s="57"/>
      <c r="V597" s="57"/>
      <c r="W597" s="57"/>
      <c r="X597" s="57"/>
      <c r="Y597" s="46"/>
      <c r="Z597" s="46"/>
      <c r="AA597" s="46"/>
      <c r="AB597" s="46"/>
      <c r="AC597" s="46"/>
    </row>
    <row r="598" spans="1:29" ht="39.950000000000003" customHeight="1" x14ac:dyDescent="0.45">
      <c r="A598" s="140"/>
      <c r="B598" s="152"/>
      <c r="C598" s="67">
        <v>595</v>
      </c>
      <c r="D598" s="78" t="s">
        <v>1119</v>
      </c>
      <c r="E598" s="107" t="s">
        <v>1118</v>
      </c>
      <c r="F598" s="51" t="s">
        <v>399</v>
      </c>
      <c r="G598" s="51" t="s">
        <v>36</v>
      </c>
      <c r="H598" s="95">
        <v>36</v>
      </c>
      <c r="I598" s="32"/>
      <c r="J598" s="38">
        <f t="shared" si="18"/>
        <v>0</v>
      </c>
      <c r="K598" s="39" t="str">
        <f t="shared" si="19"/>
        <v>OK</v>
      </c>
      <c r="L598" s="57"/>
      <c r="M598" s="57"/>
      <c r="N598" s="57"/>
      <c r="O598" s="57"/>
      <c r="P598" s="46"/>
      <c r="Q598" s="57"/>
      <c r="R598" s="57"/>
      <c r="S598" s="57"/>
      <c r="T598" s="57"/>
      <c r="U598" s="57"/>
      <c r="V598" s="57"/>
      <c r="W598" s="57"/>
      <c r="X598" s="57"/>
      <c r="Y598" s="46"/>
      <c r="Z598" s="46"/>
      <c r="AA598" s="46"/>
      <c r="AB598" s="46"/>
      <c r="AC598" s="46"/>
    </row>
    <row r="599" spans="1:29" ht="39.950000000000003" customHeight="1" x14ac:dyDescent="0.45">
      <c r="A599" s="140"/>
      <c r="B599" s="152"/>
      <c r="C599" s="67">
        <v>596</v>
      </c>
      <c r="D599" s="78" t="s">
        <v>400</v>
      </c>
      <c r="E599" s="107" t="s">
        <v>1120</v>
      </c>
      <c r="F599" s="51" t="s">
        <v>401</v>
      </c>
      <c r="G599" s="51" t="s">
        <v>36</v>
      </c>
      <c r="H599" s="95">
        <v>16.829999999999998</v>
      </c>
      <c r="I599" s="32"/>
      <c r="J599" s="38">
        <f t="shared" si="18"/>
        <v>0</v>
      </c>
      <c r="K599" s="39" t="str">
        <f t="shared" si="19"/>
        <v>OK</v>
      </c>
      <c r="L599" s="57"/>
      <c r="M599" s="57"/>
      <c r="N599" s="57"/>
      <c r="O599" s="57"/>
      <c r="P599" s="46"/>
      <c r="Q599" s="57"/>
      <c r="R599" s="57"/>
      <c r="S599" s="57"/>
      <c r="T599" s="57"/>
      <c r="U599" s="57"/>
      <c r="V599" s="57"/>
      <c r="W599" s="57"/>
      <c r="X599" s="57"/>
      <c r="Y599" s="46"/>
      <c r="Z599" s="46"/>
      <c r="AA599" s="46"/>
      <c r="AB599" s="46"/>
      <c r="AC599" s="46"/>
    </row>
    <row r="600" spans="1:29" ht="39.950000000000003" customHeight="1" x14ac:dyDescent="0.45">
      <c r="A600" s="140"/>
      <c r="B600" s="152"/>
      <c r="C600" s="67">
        <v>597</v>
      </c>
      <c r="D600" s="78" t="s">
        <v>402</v>
      </c>
      <c r="E600" s="107" t="s">
        <v>1121</v>
      </c>
      <c r="F600" s="51" t="s">
        <v>99</v>
      </c>
      <c r="G600" s="51" t="s">
        <v>36</v>
      </c>
      <c r="H600" s="95">
        <v>57.29</v>
      </c>
      <c r="I600" s="32">
        <v>5</v>
      </c>
      <c r="J600" s="38">
        <f t="shared" si="18"/>
        <v>5</v>
      </c>
      <c r="K600" s="39" t="str">
        <f t="shared" si="19"/>
        <v>OK</v>
      </c>
      <c r="L600" s="57"/>
      <c r="M600" s="57"/>
      <c r="N600" s="57"/>
      <c r="O600" s="57"/>
      <c r="P600" s="46"/>
      <c r="Q600" s="57"/>
      <c r="R600" s="57"/>
      <c r="S600" s="57"/>
      <c r="T600" s="57"/>
      <c r="U600" s="57"/>
      <c r="V600" s="57"/>
      <c r="W600" s="57"/>
      <c r="X600" s="57"/>
      <c r="Y600" s="46"/>
      <c r="Z600" s="46"/>
      <c r="AA600" s="46"/>
      <c r="AB600" s="46"/>
      <c r="AC600" s="46"/>
    </row>
    <row r="601" spans="1:29" ht="39.950000000000003" customHeight="1" x14ac:dyDescent="0.45">
      <c r="A601" s="140"/>
      <c r="B601" s="152"/>
      <c r="C601" s="67">
        <v>598</v>
      </c>
      <c r="D601" s="78" t="s">
        <v>403</v>
      </c>
      <c r="E601" s="107" t="s">
        <v>1122</v>
      </c>
      <c r="F601" s="51" t="s">
        <v>99</v>
      </c>
      <c r="G601" s="51" t="s">
        <v>36</v>
      </c>
      <c r="H601" s="95">
        <v>298.55</v>
      </c>
      <c r="I601" s="32"/>
      <c r="J601" s="38">
        <f t="shared" si="18"/>
        <v>0</v>
      </c>
      <c r="K601" s="39" t="str">
        <f t="shared" si="19"/>
        <v>OK</v>
      </c>
      <c r="L601" s="57"/>
      <c r="M601" s="57"/>
      <c r="N601" s="57"/>
      <c r="O601" s="57"/>
      <c r="P601" s="46"/>
      <c r="Q601" s="57"/>
      <c r="R601" s="57"/>
      <c r="S601" s="57"/>
      <c r="T601" s="57"/>
      <c r="U601" s="57"/>
      <c r="V601" s="57"/>
      <c r="W601" s="57"/>
      <c r="X601" s="57"/>
      <c r="Y601" s="46"/>
      <c r="Z601" s="46"/>
      <c r="AA601" s="46"/>
      <c r="AB601" s="46"/>
      <c r="AC601" s="46"/>
    </row>
    <row r="602" spans="1:29" ht="39.950000000000003" customHeight="1" x14ac:dyDescent="0.45">
      <c r="A602" s="140"/>
      <c r="B602" s="152"/>
      <c r="C602" s="67">
        <v>599</v>
      </c>
      <c r="D602" s="78" t="s">
        <v>404</v>
      </c>
      <c r="E602" s="107" t="s">
        <v>1123</v>
      </c>
      <c r="F602" s="51" t="s">
        <v>399</v>
      </c>
      <c r="G602" s="51" t="s">
        <v>36</v>
      </c>
      <c r="H602" s="95">
        <v>3.76</v>
      </c>
      <c r="I602" s="32"/>
      <c r="J602" s="38">
        <f t="shared" si="18"/>
        <v>0</v>
      </c>
      <c r="K602" s="39" t="str">
        <f t="shared" si="19"/>
        <v>OK</v>
      </c>
      <c r="L602" s="57"/>
      <c r="M602" s="57"/>
      <c r="N602" s="57"/>
      <c r="O602" s="57"/>
      <c r="P602" s="46"/>
      <c r="Q602" s="57"/>
      <c r="R602" s="57"/>
      <c r="S602" s="57"/>
      <c r="T602" s="57"/>
      <c r="U602" s="57"/>
      <c r="V602" s="57"/>
      <c r="W602" s="57"/>
      <c r="X602" s="57"/>
      <c r="Y602" s="46"/>
      <c r="Z602" s="46"/>
      <c r="AA602" s="46"/>
      <c r="AB602" s="46"/>
      <c r="AC602" s="46"/>
    </row>
    <row r="603" spans="1:29" ht="39.950000000000003" customHeight="1" x14ac:dyDescent="0.45">
      <c r="A603" s="140"/>
      <c r="B603" s="152"/>
      <c r="C603" s="67">
        <v>600</v>
      </c>
      <c r="D603" s="78" t="s">
        <v>405</v>
      </c>
      <c r="E603" s="107" t="s">
        <v>1124</v>
      </c>
      <c r="F603" s="51" t="s">
        <v>399</v>
      </c>
      <c r="G603" s="51" t="s">
        <v>36</v>
      </c>
      <c r="H603" s="95">
        <v>356.69</v>
      </c>
      <c r="I603" s="32"/>
      <c r="J603" s="38">
        <f t="shared" si="18"/>
        <v>0</v>
      </c>
      <c r="K603" s="39" t="str">
        <f t="shared" si="19"/>
        <v>OK</v>
      </c>
      <c r="L603" s="57"/>
      <c r="M603" s="57"/>
      <c r="N603" s="57"/>
      <c r="O603" s="57"/>
      <c r="P603" s="46"/>
      <c r="Q603" s="57"/>
      <c r="R603" s="57"/>
      <c r="S603" s="57"/>
      <c r="T603" s="57"/>
      <c r="U603" s="57"/>
      <c r="V603" s="57"/>
      <c r="W603" s="57"/>
      <c r="X603" s="57"/>
      <c r="Y603" s="46"/>
      <c r="Z603" s="46"/>
      <c r="AA603" s="46"/>
      <c r="AB603" s="46"/>
      <c r="AC603" s="46"/>
    </row>
    <row r="604" spans="1:29" ht="39.950000000000003" customHeight="1" x14ac:dyDescent="0.45">
      <c r="A604" s="140"/>
      <c r="B604" s="152"/>
      <c r="C604" s="67">
        <v>601</v>
      </c>
      <c r="D604" s="79" t="s">
        <v>407</v>
      </c>
      <c r="E604" s="113" t="s">
        <v>1125</v>
      </c>
      <c r="F604" s="51" t="s">
        <v>99</v>
      </c>
      <c r="G604" s="51" t="s">
        <v>36</v>
      </c>
      <c r="H604" s="95">
        <v>4.5999999999999996</v>
      </c>
      <c r="I604" s="32"/>
      <c r="J604" s="38">
        <f t="shared" si="18"/>
        <v>0</v>
      </c>
      <c r="K604" s="39" t="str">
        <f t="shared" si="19"/>
        <v>OK</v>
      </c>
      <c r="L604" s="57"/>
      <c r="M604" s="57"/>
      <c r="N604" s="57"/>
      <c r="O604" s="57"/>
      <c r="P604" s="46"/>
      <c r="Q604" s="57"/>
      <c r="R604" s="57"/>
      <c r="S604" s="57"/>
      <c r="T604" s="57"/>
      <c r="U604" s="57"/>
      <c r="V604" s="57"/>
      <c r="W604" s="57"/>
      <c r="X604" s="57"/>
      <c r="Y604" s="46"/>
      <c r="Z604" s="46"/>
      <c r="AA604" s="46"/>
      <c r="AB604" s="46"/>
      <c r="AC604" s="46"/>
    </row>
    <row r="605" spans="1:29" ht="39.950000000000003" customHeight="1" x14ac:dyDescent="0.45">
      <c r="A605" s="140"/>
      <c r="B605" s="152"/>
      <c r="C605" s="67">
        <v>602</v>
      </c>
      <c r="D605" s="78" t="s">
        <v>409</v>
      </c>
      <c r="E605" s="107" t="s">
        <v>1126</v>
      </c>
      <c r="F605" s="51" t="s">
        <v>99</v>
      </c>
      <c r="G605" s="51" t="s">
        <v>36</v>
      </c>
      <c r="H605" s="95">
        <v>2.39</v>
      </c>
      <c r="I605" s="32">
        <v>20</v>
      </c>
      <c r="J605" s="38">
        <f t="shared" si="18"/>
        <v>0</v>
      </c>
      <c r="K605" s="39" t="str">
        <f t="shared" si="19"/>
        <v>OK</v>
      </c>
      <c r="L605" s="138"/>
      <c r="M605" s="57"/>
      <c r="N605" s="131">
        <v>20</v>
      </c>
      <c r="O605" s="57"/>
      <c r="P605" s="46"/>
      <c r="Q605" s="57"/>
      <c r="R605" s="57"/>
      <c r="S605" s="57"/>
      <c r="T605" s="57"/>
      <c r="U605" s="57"/>
      <c r="V605" s="57"/>
      <c r="W605" s="57"/>
      <c r="X605" s="57"/>
      <c r="Y605" s="46"/>
      <c r="Z605" s="46"/>
      <c r="AA605" s="46"/>
      <c r="AB605" s="46"/>
      <c r="AC605" s="46"/>
    </row>
    <row r="606" spans="1:29" ht="39.950000000000003" customHeight="1" x14ac:dyDescent="0.45">
      <c r="A606" s="140"/>
      <c r="B606" s="152"/>
      <c r="C606" s="68">
        <v>603</v>
      </c>
      <c r="D606" s="79" t="s">
        <v>390</v>
      </c>
      <c r="E606" s="113" t="s">
        <v>1127</v>
      </c>
      <c r="F606" s="52" t="s">
        <v>528</v>
      </c>
      <c r="G606" s="52" t="s">
        <v>36</v>
      </c>
      <c r="H606" s="96">
        <v>13.3</v>
      </c>
      <c r="I606" s="32">
        <v>10</v>
      </c>
      <c r="J606" s="38">
        <f t="shared" si="18"/>
        <v>10</v>
      </c>
      <c r="K606" s="39" t="str">
        <f t="shared" si="19"/>
        <v>OK</v>
      </c>
      <c r="L606" s="57"/>
      <c r="M606" s="57"/>
      <c r="N606" s="57"/>
      <c r="O606" s="57"/>
      <c r="P606" s="46"/>
      <c r="Q606" s="57"/>
      <c r="R606" s="57"/>
      <c r="S606" s="57"/>
      <c r="T606" s="57"/>
      <c r="U606" s="57"/>
      <c r="V606" s="57"/>
      <c r="W606" s="57"/>
      <c r="X606" s="57"/>
      <c r="Y606" s="46"/>
      <c r="Z606" s="46"/>
      <c r="AA606" s="46"/>
      <c r="AB606" s="46"/>
      <c r="AC606" s="46"/>
    </row>
    <row r="607" spans="1:29" ht="39.950000000000003" customHeight="1" x14ac:dyDescent="0.45">
      <c r="A607" s="140"/>
      <c r="B607" s="152"/>
      <c r="C607" s="68">
        <v>604</v>
      </c>
      <c r="D607" s="78" t="s">
        <v>1128</v>
      </c>
      <c r="E607" s="107" t="s">
        <v>1129</v>
      </c>
      <c r="F607" s="51" t="s">
        <v>99</v>
      </c>
      <c r="G607" s="52" t="s">
        <v>36</v>
      </c>
      <c r="H607" s="96">
        <v>21.65</v>
      </c>
      <c r="I607" s="32"/>
      <c r="J607" s="38">
        <f t="shared" si="18"/>
        <v>0</v>
      </c>
      <c r="K607" s="39" t="str">
        <f t="shared" si="19"/>
        <v>OK</v>
      </c>
      <c r="L607" s="57"/>
      <c r="M607" s="57"/>
      <c r="N607" s="57"/>
      <c r="O607" s="57"/>
      <c r="P607" s="46"/>
      <c r="Q607" s="57"/>
      <c r="R607" s="57"/>
      <c r="S607" s="57"/>
      <c r="T607" s="57"/>
      <c r="U607" s="57"/>
      <c r="V607" s="57"/>
      <c r="W607" s="57"/>
      <c r="X607" s="57"/>
      <c r="Y607" s="46"/>
      <c r="Z607" s="46"/>
      <c r="AA607" s="46"/>
      <c r="AB607" s="46"/>
      <c r="AC607" s="46"/>
    </row>
    <row r="608" spans="1:29" ht="39.950000000000003" customHeight="1" x14ac:dyDescent="0.45">
      <c r="A608" s="140"/>
      <c r="B608" s="152"/>
      <c r="C608" s="67">
        <v>605</v>
      </c>
      <c r="D608" s="78" t="s">
        <v>1130</v>
      </c>
      <c r="E608" s="107" t="s">
        <v>1118</v>
      </c>
      <c r="F608" s="52" t="s">
        <v>394</v>
      </c>
      <c r="G608" s="52" t="s">
        <v>36</v>
      </c>
      <c r="H608" s="96">
        <v>42.26</v>
      </c>
      <c r="I608" s="32"/>
      <c r="J608" s="38">
        <f t="shared" si="18"/>
        <v>0</v>
      </c>
      <c r="K608" s="39" t="str">
        <f t="shared" si="19"/>
        <v>OK</v>
      </c>
      <c r="L608" s="57"/>
      <c r="M608" s="57"/>
      <c r="N608" s="57"/>
      <c r="O608" s="57"/>
      <c r="P608" s="46"/>
      <c r="Q608" s="57"/>
      <c r="R608" s="57"/>
      <c r="S608" s="57"/>
      <c r="T608" s="57"/>
      <c r="U608" s="57"/>
      <c r="V608" s="57"/>
      <c r="W608" s="57"/>
      <c r="X608" s="57"/>
      <c r="Y608" s="46"/>
      <c r="Z608" s="46"/>
      <c r="AA608" s="46"/>
      <c r="AB608" s="46"/>
      <c r="AC608" s="46"/>
    </row>
    <row r="609" spans="1:29" ht="39.950000000000003" customHeight="1" x14ac:dyDescent="0.45">
      <c r="A609" s="140"/>
      <c r="B609" s="152"/>
      <c r="C609" s="68">
        <v>606</v>
      </c>
      <c r="D609" s="85" t="s">
        <v>1131</v>
      </c>
      <c r="E609" s="110" t="s">
        <v>1132</v>
      </c>
      <c r="F609" s="51" t="s">
        <v>228</v>
      </c>
      <c r="G609" s="52" t="s">
        <v>36</v>
      </c>
      <c r="H609" s="96">
        <v>55.69</v>
      </c>
      <c r="I609" s="32"/>
      <c r="J609" s="38">
        <f t="shared" si="18"/>
        <v>0</v>
      </c>
      <c r="K609" s="39" t="str">
        <f t="shared" si="19"/>
        <v>OK</v>
      </c>
      <c r="L609" s="57"/>
      <c r="M609" s="57"/>
      <c r="N609" s="57"/>
      <c r="O609" s="57"/>
      <c r="P609" s="46"/>
      <c r="Q609" s="57"/>
      <c r="R609" s="57"/>
      <c r="S609" s="57"/>
      <c r="T609" s="57"/>
      <c r="U609" s="57"/>
      <c r="V609" s="57"/>
      <c r="W609" s="57"/>
      <c r="X609" s="57"/>
      <c r="Y609" s="46"/>
      <c r="Z609" s="46"/>
      <c r="AA609" s="46"/>
      <c r="AB609" s="46"/>
      <c r="AC609" s="46"/>
    </row>
    <row r="610" spans="1:29" ht="39.950000000000003" customHeight="1" x14ac:dyDescent="0.45">
      <c r="A610" s="140"/>
      <c r="B610" s="152"/>
      <c r="C610" s="68">
        <v>607</v>
      </c>
      <c r="D610" s="78" t="s">
        <v>425</v>
      </c>
      <c r="E610" s="107" t="s">
        <v>1133</v>
      </c>
      <c r="F610" s="52" t="s">
        <v>528</v>
      </c>
      <c r="G610" s="52" t="s">
        <v>36</v>
      </c>
      <c r="H610" s="96">
        <v>13.74</v>
      </c>
      <c r="I610" s="32">
        <v>10</v>
      </c>
      <c r="J610" s="38">
        <f t="shared" si="18"/>
        <v>5</v>
      </c>
      <c r="K610" s="39" t="str">
        <f t="shared" si="19"/>
        <v>OK</v>
      </c>
      <c r="L610" s="137"/>
      <c r="M610" s="57"/>
      <c r="N610" s="131">
        <v>5</v>
      </c>
      <c r="O610" s="57"/>
      <c r="P610" s="46"/>
      <c r="Q610" s="57"/>
      <c r="R610" s="57"/>
      <c r="S610" s="57"/>
      <c r="T610" s="57"/>
      <c r="U610" s="57"/>
      <c r="V610" s="57"/>
      <c r="W610" s="57"/>
      <c r="X610" s="57"/>
      <c r="Y610" s="46"/>
      <c r="Z610" s="46"/>
      <c r="AA610" s="46"/>
      <c r="AB610" s="46"/>
      <c r="AC610" s="46"/>
    </row>
    <row r="611" spans="1:29" ht="39.950000000000003" customHeight="1" x14ac:dyDescent="0.45">
      <c r="A611" s="140"/>
      <c r="B611" s="152"/>
      <c r="C611" s="67">
        <v>608</v>
      </c>
      <c r="D611" s="78" t="s">
        <v>1134</v>
      </c>
      <c r="E611" s="107" t="s">
        <v>1135</v>
      </c>
      <c r="F611" s="52" t="s">
        <v>35</v>
      </c>
      <c r="G611" s="52" t="s">
        <v>36</v>
      </c>
      <c r="H611" s="96">
        <v>168</v>
      </c>
      <c r="I611" s="32"/>
      <c r="J611" s="38">
        <f t="shared" si="18"/>
        <v>0</v>
      </c>
      <c r="K611" s="39" t="str">
        <f t="shared" si="19"/>
        <v>OK</v>
      </c>
      <c r="L611" s="57"/>
      <c r="M611" s="57"/>
      <c r="N611" s="57"/>
      <c r="O611" s="57"/>
      <c r="P611" s="46"/>
      <c r="Q611" s="57"/>
      <c r="R611" s="57"/>
      <c r="S611" s="57"/>
      <c r="T611" s="57"/>
      <c r="U611" s="57"/>
      <c r="V611" s="57"/>
      <c r="W611" s="57"/>
      <c r="X611" s="57"/>
      <c r="Y611" s="46"/>
      <c r="Z611" s="46"/>
      <c r="AA611" s="46"/>
      <c r="AB611" s="46"/>
      <c r="AC611" s="46"/>
    </row>
    <row r="612" spans="1:29" ht="39.950000000000003" customHeight="1" x14ac:dyDescent="0.45">
      <c r="A612" s="140"/>
      <c r="B612" s="152"/>
      <c r="C612" s="67">
        <v>609</v>
      </c>
      <c r="D612" s="78" t="s">
        <v>1136</v>
      </c>
      <c r="E612" s="107" t="s">
        <v>1137</v>
      </c>
      <c r="F612" s="52" t="s">
        <v>35</v>
      </c>
      <c r="G612" s="52" t="s">
        <v>36</v>
      </c>
      <c r="H612" s="96">
        <v>26.7</v>
      </c>
      <c r="I612" s="32"/>
      <c r="J612" s="38">
        <f t="shared" si="18"/>
        <v>0</v>
      </c>
      <c r="K612" s="39" t="str">
        <f t="shared" si="19"/>
        <v>OK</v>
      </c>
      <c r="L612" s="57"/>
      <c r="M612" s="57"/>
      <c r="N612" s="57"/>
      <c r="O612" s="57"/>
      <c r="P612" s="46"/>
      <c r="Q612" s="57"/>
      <c r="R612" s="57"/>
      <c r="S612" s="57"/>
      <c r="T612" s="57"/>
      <c r="U612" s="57"/>
      <c r="V612" s="57"/>
      <c r="W612" s="57"/>
      <c r="X612" s="57"/>
      <c r="Y612" s="46"/>
      <c r="Z612" s="46"/>
      <c r="AA612" s="46"/>
      <c r="AB612" s="46"/>
      <c r="AC612" s="46"/>
    </row>
    <row r="613" spans="1:29" ht="39.950000000000003" customHeight="1" x14ac:dyDescent="0.45">
      <c r="A613" s="140"/>
      <c r="B613" s="152"/>
      <c r="C613" s="67">
        <v>610</v>
      </c>
      <c r="D613" s="78" t="s">
        <v>1138</v>
      </c>
      <c r="E613" s="107" t="s">
        <v>1139</v>
      </c>
      <c r="F613" s="52" t="s">
        <v>35</v>
      </c>
      <c r="G613" s="52" t="s">
        <v>36</v>
      </c>
      <c r="H613" s="96">
        <v>30.75</v>
      </c>
      <c r="I613" s="32"/>
      <c r="J613" s="38">
        <f t="shared" si="18"/>
        <v>0</v>
      </c>
      <c r="K613" s="39" t="str">
        <f t="shared" si="19"/>
        <v>OK</v>
      </c>
      <c r="L613" s="57"/>
      <c r="M613" s="57"/>
      <c r="N613" s="57"/>
      <c r="O613" s="57"/>
      <c r="P613" s="46"/>
      <c r="Q613" s="57"/>
      <c r="R613" s="57"/>
      <c r="S613" s="57"/>
      <c r="T613" s="57"/>
      <c r="U613" s="57"/>
      <c r="V613" s="57"/>
      <c r="W613" s="57"/>
      <c r="X613" s="57"/>
      <c r="Y613" s="46"/>
      <c r="Z613" s="46"/>
      <c r="AA613" s="46"/>
      <c r="AB613" s="46"/>
      <c r="AC613" s="46"/>
    </row>
    <row r="614" spans="1:29" ht="39.950000000000003" customHeight="1" x14ac:dyDescent="0.45">
      <c r="A614" s="140"/>
      <c r="B614" s="152"/>
      <c r="C614" s="68">
        <v>611</v>
      </c>
      <c r="D614" s="78" t="s">
        <v>1140</v>
      </c>
      <c r="E614" s="107" t="s">
        <v>1141</v>
      </c>
      <c r="F614" s="51" t="s">
        <v>399</v>
      </c>
      <c r="G614" s="52" t="s">
        <v>36</v>
      </c>
      <c r="H614" s="96">
        <v>3.64</v>
      </c>
      <c r="I614" s="32"/>
      <c r="J614" s="38">
        <f t="shared" si="18"/>
        <v>0</v>
      </c>
      <c r="K614" s="39" t="str">
        <f t="shared" si="19"/>
        <v>OK</v>
      </c>
      <c r="L614" s="57"/>
      <c r="M614" s="57"/>
      <c r="N614" s="57"/>
      <c r="O614" s="57"/>
      <c r="P614" s="46"/>
      <c r="Q614" s="57"/>
      <c r="R614" s="57"/>
      <c r="S614" s="57"/>
      <c r="T614" s="57"/>
      <c r="U614" s="57"/>
      <c r="V614" s="57"/>
      <c r="W614" s="57"/>
      <c r="X614" s="57"/>
      <c r="Y614" s="46"/>
      <c r="Z614" s="46"/>
      <c r="AA614" s="46"/>
      <c r="AB614" s="46"/>
      <c r="AC614" s="46"/>
    </row>
    <row r="615" spans="1:29" ht="39.950000000000003" customHeight="1" x14ac:dyDescent="0.45">
      <c r="A615" s="140"/>
      <c r="B615" s="152"/>
      <c r="C615" s="68">
        <v>612</v>
      </c>
      <c r="D615" s="78" t="s">
        <v>1142</v>
      </c>
      <c r="E615" s="107" t="s">
        <v>1143</v>
      </c>
      <c r="F615" s="51" t="s">
        <v>399</v>
      </c>
      <c r="G615" s="52" t="s">
        <v>36</v>
      </c>
      <c r="H615" s="96">
        <v>9.93</v>
      </c>
      <c r="I615" s="32"/>
      <c r="J615" s="38">
        <f t="shared" si="18"/>
        <v>0</v>
      </c>
      <c r="K615" s="39" t="str">
        <f t="shared" si="19"/>
        <v>OK</v>
      </c>
      <c r="L615" s="57"/>
      <c r="M615" s="57"/>
      <c r="N615" s="57"/>
      <c r="O615" s="57"/>
      <c r="P615" s="46"/>
      <c r="Q615" s="57"/>
      <c r="R615" s="57"/>
      <c r="S615" s="57"/>
      <c r="T615" s="57"/>
      <c r="U615" s="57"/>
      <c r="V615" s="57"/>
      <c r="W615" s="57"/>
      <c r="X615" s="57"/>
      <c r="Y615" s="46"/>
      <c r="Z615" s="46"/>
      <c r="AA615" s="46"/>
      <c r="AB615" s="46"/>
      <c r="AC615" s="46"/>
    </row>
    <row r="616" spans="1:29" ht="39.950000000000003" customHeight="1" x14ac:dyDescent="0.45">
      <c r="A616" s="140"/>
      <c r="B616" s="152"/>
      <c r="C616" s="68">
        <v>613</v>
      </c>
      <c r="D616" s="90" t="s">
        <v>1144</v>
      </c>
      <c r="E616" s="114" t="s">
        <v>1145</v>
      </c>
      <c r="F616" s="52" t="s">
        <v>424</v>
      </c>
      <c r="G616" s="52" t="s">
        <v>36</v>
      </c>
      <c r="H616" s="96">
        <v>319.08999999999997</v>
      </c>
      <c r="I616" s="32">
        <v>5</v>
      </c>
      <c r="J616" s="38">
        <f t="shared" si="18"/>
        <v>5</v>
      </c>
      <c r="K616" s="39" t="str">
        <f t="shared" si="19"/>
        <v>OK</v>
      </c>
      <c r="L616" s="57"/>
      <c r="M616" s="57"/>
      <c r="N616" s="57"/>
      <c r="O616" s="57"/>
      <c r="P616" s="46"/>
      <c r="Q616" s="57"/>
      <c r="R616" s="57"/>
      <c r="S616" s="57"/>
      <c r="T616" s="57"/>
      <c r="U616" s="57"/>
      <c r="V616" s="57"/>
      <c r="W616" s="57"/>
      <c r="X616" s="57"/>
      <c r="Y616" s="46"/>
      <c r="Z616" s="46"/>
      <c r="AA616" s="46"/>
      <c r="AB616" s="46"/>
      <c r="AC616" s="46"/>
    </row>
    <row r="617" spans="1:29" ht="39.950000000000003" customHeight="1" x14ac:dyDescent="0.45">
      <c r="A617" s="140"/>
      <c r="B617" s="152"/>
      <c r="C617" s="68">
        <v>614</v>
      </c>
      <c r="D617" s="78" t="s">
        <v>1146</v>
      </c>
      <c r="E617" s="107" t="s">
        <v>1143</v>
      </c>
      <c r="F617" s="51" t="s">
        <v>399</v>
      </c>
      <c r="G617" s="52" t="s">
        <v>36</v>
      </c>
      <c r="H617" s="96">
        <v>10</v>
      </c>
      <c r="I617" s="32"/>
      <c r="J617" s="38">
        <f t="shared" si="18"/>
        <v>0</v>
      </c>
      <c r="K617" s="39" t="str">
        <f t="shared" si="19"/>
        <v>OK</v>
      </c>
      <c r="L617" s="57"/>
      <c r="M617" s="57"/>
      <c r="N617" s="57"/>
      <c r="O617" s="57"/>
      <c r="P617" s="46"/>
      <c r="Q617" s="57"/>
      <c r="R617" s="57"/>
      <c r="S617" s="57"/>
      <c r="T617" s="57"/>
      <c r="U617" s="57"/>
      <c r="V617" s="57"/>
      <c r="W617" s="57"/>
      <c r="X617" s="57"/>
      <c r="Y617" s="46"/>
      <c r="Z617" s="46"/>
      <c r="AA617" s="46"/>
      <c r="AB617" s="46"/>
      <c r="AC617" s="46"/>
    </row>
    <row r="618" spans="1:29" ht="39.950000000000003" customHeight="1" x14ac:dyDescent="0.45">
      <c r="A618" s="140"/>
      <c r="B618" s="152"/>
      <c r="C618" s="68">
        <v>615</v>
      </c>
      <c r="D618" s="78" t="s">
        <v>408</v>
      </c>
      <c r="E618" s="107" t="s">
        <v>1147</v>
      </c>
      <c r="F618" s="52" t="s">
        <v>424</v>
      </c>
      <c r="G618" s="52" t="s">
        <v>36</v>
      </c>
      <c r="H618" s="96">
        <v>80.5</v>
      </c>
      <c r="I618" s="32">
        <v>10</v>
      </c>
      <c r="J618" s="38">
        <f t="shared" si="18"/>
        <v>10</v>
      </c>
      <c r="K618" s="39" t="str">
        <f t="shared" si="19"/>
        <v>OK</v>
      </c>
      <c r="L618" s="57"/>
      <c r="M618" s="57"/>
      <c r="N618" s="57"/>
      <c r="O618" s="57"/>
      <c r="P618" s="46"/>
      <c r="Q618" s="57"/>
      <c r="R618" s="57"/>
      <c r="S618" s="57"/>
      <c r="T618" s="57"/>
      <c r="U618" s="57"/>
      <c r="V618" s="57"/>
      <c r="W618" s="57"/>
      <c r="X618" s="57"/>
      <c r="Y618" s="46"/>
      <c r="Z618" s="46"/>
      <c r="AA618" s="46"/>
      <c r="AB618" s="46"/>
      <c r="AC618" s="46"/>
    </row>
    <row r="619" spans="1:29" ht="39.950000000000003" customHeight="1" x14ac:dyDescent="0.45">
      <c r="A619" s="140"/>
      <c r="B619" s="152"/>
      <c r="C619" s="68">
        <v>616</v>
      </c>
      <c r="D619" s="90" t="s">
        <v>1148</v>
      </c>
      <c r="E619" s="114" t="s">
        <v>1149</v>
      </c>
      <c r="F619" s="52" t="s">
        <v>99</v>
      </c>
      <c r="G619" s="52" t="s">
        <v>36</v>
      </c>
      <c r="H619" s="96">
        <v>6.91</v>
      </c>
      <c r="I619" s="32">
        <v>20</v>
      </c>
      <c r="J619" s="38">
        <f t="shared" si="18"/>
        <v>20</v>
      </c>
      <c r="K619" s="39" t="str">
        <f t="shared" si="19"/>
        <v>OK</v>
      </c>
      <c r="L619" s="57"/>
      <c r="M619" s="57"/>
      <c r="N619" s="57"/>
      <c r="O619" s="57"/>
      <c r="P619" s="46"/>
      <c r="Q619" s="57"/>
      <c r="R619" s="57"/>
      <c r="S619" s="57"/>
      <c r="T619" s="57"/>
      <c r="U619" s="57"/>
      <c r="V619" s="57"/>
      <c r="W619" s="57"/>
      <c r="X619" s="57"/>
      <c r="Y619" s="46"/>
      <c r="Z619" s="46"/>
      <c r="AA619" s="46"/>
      <c r="AB619" s="46"/>
      <c r="AC619" s="46"/>
    </row>
    <row r="620" spans="1:29" ht="39.950000000000003" customHeight="1" x14ac:dyDescent="0.45">
      <c r="A620" s="141"/>
      <c r="B620" s="153"/>
      <c r="C620" s="68">
        <v>617</v>
      </c>
      <c r="D620" s="78" t="s">
        <v>1150</v>
      </c>
      <c r="E620" s="107" t="s">
        <v>1151</v>
      </c>
      <c r="F620" s="52" t="s">
        <v>399</v>
      </c>
      <c r="G620" s="52" t="s">
        <v>36</v>
      </c>
      <c r="H620" s="96">
        <v>53.5</v>
      </c>
      <c r="I620" s="32"/>
      <c r="J620" s="38">
        <f t="shared" si="18"/>
        <v>0</v>
      </c>
      <c r="K620" s="39" t="str">
        <f t="shared" si="19"/>
        <v>OK</v>
      </c>
      <c r="L620" s="57"/>
      <c r="M620" s="57"/>
      <c r="N620" s="57"/>
      <c r="O620" s="57"/>
      <c r="P620" s="46"/>
      <c r="Q620" s="57"/>
      <c r="R620" s="57"/>
      <c r="S620" s="57"/>
      <c r="T620" s="57"/>
      <c r="U620" s="57"/>
      <c r="V620" s="57"/>
      <c r="W620" s="57"/>
      <c r="X620" s="57"/>
      <c r="Y620" s="46"/>
      <c r="Z620" s="46"/>
      <c r="AA620" s="46"/>
      <c r="AB620" s="46"/>
      <c r="AC620" s="46"/>
    </row>
    <row r="621" spans="1:29" ht="39.950000000000003" customHeight="1" x14ac:dyDescent="0.45">
      <c r="A621" s="154">
        <v>11</v>
      </c>
      <c r="B621" s="159" t="s">
        <v>626</v>
      </c>
      <c r="C621" s="66">
        <v>618</v>
      </c>
      <c r="D621" s="75" t="s">
        <v>410</v>
      </c>
      <c r="E621" s="104" t="s">
        <v>1152</v>
      </c>
      <c r="F621" s="49" t="s">
        <v>35</v>
      </c>
      <c r="G621" s="49" t="s">
        <v>411</v>
      </c>
      <c r="H621" s="94">
        <v>833.69</v>
      </c>
      <c r="I621" s="32"/>
      <c r="J621" s="38">
        <f t="shared" si="18"/>
        <v>0</v>
      </c>
      <c r="K621" s="39" t="str">
        <f t="shared" si="19"/>
        <v>OK</v>
      </c>
      <c r="L621" s="57"/>
      <c r="M621" s="57"/>
      <c r="N621" s="57"/>
      <c r="O621" s="57"/>
      <c r="P621" s="46"/>
      <c r="Q621" s="57"/>
      <c r="R621" s="57"/>
      <c r="S621" s="57"/>
      <c r="T621" s="57"/>
      <c r="U621" s="57"/>
      <c r="V621" s="57"/>
      <c r="W621" s="57"/>
      <c r="X621" s="57"/>
      <c r="Y621" s="46"/>
      <c r="Z621" s="46"/>
      <c r="AA621" s="46"/>
      <c r="AB621" s="46"/>
      <c r="AC621" s="46"/>
    </row>
    <row r="622" spans="1:29" ht="39.950000000000003" customHeight="1" x14ac:dyDescent="0.45">
      <c r="A622" s="155"/>
      <c r="B622" s="157"/>
      <c r="C622" s="66">
        <v>619</v>
      </c>
      <c r="D622" s="75" t="s">
        <v>412</v>
      </c>
      <c r="E622" s="104" t="s">
        <v>1153</v>
      </c>
      <c r="F622" s="49" t="s">
        <v>4</v>
      </c>
      <c r="G622" s="49" t="s">
        <v>411</v>
      </c>
      <c r="H622" s="94">
        <v>1355.11</v>
      </c>
      <c r="I622" s="32"/>
      <c r="J622" s="38">
        <f t="shared" si="18"/>
        <v>0</v>
      </c>
      <c r="K622" s="39" t="str">
        <f t="shared" si="19"/>
        <v>OK</v>
      </c>
      <c r="L622" s="57"/>
      <c r="M622" s="57"/>
      <c r="N622" s="57"/>
      <c r="O622" s="57"/>
      <c r="P622" s="46"/>
      <c r="Q622" s="57"/>
      <c r="R622" s="57"/>
      <c r="S622" s="57"/>
      <c r="T622" s="57"/>
      <c r="U622" s="57"/>
      <c r="V622" s="57"/>
      <c r="W622" s="57"/>
      <c r="X622" s="57"/>
      <c r="Y622" s="46"/>
      <c r="Z622" s="46"/>
      <c r="AA622" s="46"/>
      <c r="AB622" s="46"/>
      <c r="AC622" s="46"/>
    </row>
    <row r="623" spans="1:29" ht="39.950000000000003" customHeight="1" x14ac:dyDescent="0.45">
      <c r="A623" s="155"/>
      <c r="B623" s="157"/>
      <c r="C623" s="66">
        <v>620</v>
      </c>
      <c r="D623" s="75" t="s">
        <v>413</v>
      </c>
      <c r="E623" s="104" t="s">
        <v>1154</v>
      </c>
      <c r="F623" s="49" t="s">
        <v>4</v>
      </c>
      <c r="G623" s="49" t="s">
        <v>411</v>
      </c>
      <c r="H623" s="94">
        <v>342.74</v>
      </c>
      <c r="I623" s="32"/>
      <c r="J623" s="38">
        <f t="shared" si="18"/>
        <v>0</v>
      </c>
      <c r="K623" s="39" t="str">
        <f t="shared" si="19"/>
        <v>OK</v>
      </c>
      <c r="L623" s="57"/>
      <c r="M623" s="57"/>
      <c r="N623" s="57"/>
      <c r="O623" s="57"/>
      <c r="P623" s="46"/>
      <c r="Q623" s="57"/>
      <c r="R623" s="57"/>
      <c r="S623" s="57"/>
      <c r="T623" s="57"/>
      <c r="U623" s="57"/>
      <c r="V623" s="57"/>
      <c r="W623" s="57"/>
      <c r="X623" s="57"/>
      <c r="Y623" s="46"/>
      <c r="Z623" s="46"/>
      <c r="AA623" s="46"/>
      <c r="AB623" s="46"/>
      <c r="AC623" s="46"/>
    </row>
    <row r="624" spans="1:29" ht="39.950000000000003" customHeight="1" x14ac:dyDescent="0.45">
      <c r="A624" s="155"/>
      <c r="B624" s="157"/>
      <c r="C624" s="66">
        <v>621</v>
      </c>
      <c r="D624" s="77" t="s">
        <v>414</v>
      </c>
      <c r="E624" s="104" t="s">
        <v>1155</v>
      </c>
      <c r="F624" s="49" t="s">
        <v>4</v>
      </c>
      <c r="G624" s="49" t="s">
        <v>411</v>
      </c>
      <c r="H624" s="94">
        <v>173.6</v>
      </c>
      <c r="I624" s="32">
        <v>1</v>
      </c>
      <c r="J624" s="38">
        <f t="shared" si="18"/>
        <v>1</v>
      </c>
      <c r="K624" s="39" t="str">
        <f t="shared" si="19"/>
        <v>OK</v>
      </c>
      <c r="L624" s="57"/>
      <c r="M624" s="57"/>
      <c r="N624" s="57"/>
      <c r="O624" s="57"/>
      <c r="P624" s="46"/>
      <c r="Q624" s="57"/>
      <c r="R624" s="57"/>
      <c r="S624" s="57"/>
      <c r="T624" s="57"/>
      <c r="U624" s="57"/>
      <c r="V624" s="57"/>
      <c r="W624" s="57"/>
      <c r="X624" s="57"/>
      <c r="Y624" s="46"/>
      <c r="Z624" s="46"/>
      <c r="AA624" s="46"/>
      <c r="AB624" s="46"/>
      <c r="AC624" s="46"/>
    </row>
    <row r="625" spans="1:29" ht="39.950000000000003" customHeight="1" x14ac:dyDescent="0.45">
      <c r="A625" s="155"/>
      <c r="B625" s="157"/>
      <c r="C625" s="63">
        <v>622</v>
      </c>
      <c r="D625" s="75" t="s">
        <v>415</v>
      </c>
      <c r="E625" s="104" t="s">
        <v>1156</v>
      </c>
      <c r="F625" s="49" t="s">
        <v>35</v>
      </c>
      <c r="G625" s="49" t="s">
        <v>416</v>
      </c>
      <c r="H625" s="94">
        <v>360.77</v>
      </c>
      <c r="I625" s="32">
        <v>5</v>
      </c>
      <c r="J625" s="38">
        <f t="shared" ref="J625:J648" si="20">I625-(SUM(L625:AC625))</f>
        <v>5</v>
      </c>
      <c r="K625" s="39" t="str">
        <f t="shared" si="19"/>
        <v>OK</v>
      </c>
      <c r="L625" s="57"/>
      <c r="M625" s="57"/>
      <c r="N625" s="57"/>
      <c r="O625" s="57"/>
      <c r="P625" s="46"/>
      <c r="Q625" s="57"/>
      <c r="R625" s="57"/>
      <c r="S625" s="57"/>
      <c r="T625" s="57"/>
      <c r="U625" s="57"/>
      <c r="V625" s="57"/>
      <c r="W625" s="57"/>
      <c r="X625" s="57"/>
      <c r="Y625" s="46"/>
      <c r="Z625" s="46"/>
      <c r="AA625" s="46"/>
      <c r="AB625" s="46"/>
      <c r="AC625" s="46"/>
    </row>
    <row r="626" spans="1:29" ht="39.950000000000003" customHeight="1" x14ac:dyDescent="0.45">
      <c r="A626" s="155"/>
      <c r="B626" s="157"/>
      <c r="C626" s="63">
        <v>623</v>
      </c>
      <c r="D626" s="75" t="s">
        <v>1157</v>
      </c>
      <c r="E626" s="104" t="s">
        <v>1156</v>
      </c>
      <c r="F626" s="49" t="s">
        <v>35</v>
      </c>
      <c r="G626" s="49" t="s">
        <v>416</v>
      </c>
      <c r="H626" s="94">
        <v>340.61</v>
      </c>
      <c r="I626" s="32">
        <v>5</v>
      </c>
      <c r="J626" s="38">
        <f t="shared" si="20"/>
        <v>5</v>
      </c>
      <c r="K626" s="39" t="str">
        <f t="shared" si="19"/>
        <v>OK</v>
      </c>
      <c r="L626" s="57"/>
      <c r="M626" s="57"/>
      <c r="N626" s="57"/>
      <c r="O626" s="57"/>
      <c r="P626" s="46"/>
      <c r="Q626" s="57"/>
      <c r="R626" s="57"/>
      <c r="S626" s="57"/>
      <c r="T626" s="57"/>
      <c r="U626" s="57"/>
      <c r="V626" s="57"/>
      <c r="W626" s="57"/>
      <c r="X626" s="57"/>
      <c r="Y626" s="46"/>
      <c r="Z626" s="46"/>
      <c r="AA626" s="46"/>
      <c r="AB626" s="46"/>
      <c r="AC626" s="46"/>
    </row>
    <row r="627" spans="1:29" ht="39.950000000000003" customHeight="1" x14ac:dyDescent="0.45">
      <c r="A627" s="155"/>
      <c r="B627" s="157"/>
      <c r="C627" s="66">
        <v>624</v>
      </c>
      <c r="D627" s="75" t="s">
        <v>1158</v>
      </c>
      <c r="E627" s="104" t="s">
        <v>1159</v>
      </c>
      <c r="F627" s="49" t="s">
        <v>228</v>
      </c>
      <c r="G627" s="49" t="s">
        <v>453</v>
      </c>
      <c r="H627" s="94">
        <v>397.14</v>
      </c>
      <c r="I627" s="32"/>
      <c r="J627" s="38">
        <f t="shared" si="20"/>
        <v>0</v>
      </c>
      <c r="K627" s="39" t="str">
        <f t="shared" si="19"/>
        <v>OK</v>
      </c>
      <c r="L627" s="57"/>
      <c r="M627" s="57"/>
      <c r="N627" s="57"/>
      <c r="O627" s="57"/>
      <c r="P627" s="46"/>
      <c r="Q627" s="57"/>
      <c r="R627" s="57"/>
      <c r="S627" s="57"/>
      <c r="T627" s="57"/>
      <c r="U627" s="57"/>
      <c r="V627" s="57"/>
      <c r="W627" s="57"/>
      <c r="X627" s="57"/>
      <c r="Y627" s="46"/>
      <c r="Z627" s="46"/>
      <c r="AA627" s="46"/>
      <c r="AB627" s="46"/>
      <c r="AC627" s="46"/>
    </row>
    <row r="628" spans="1:29" ht="39.950000000000003" customHeight="1" x14ac:dyDescent="0.45">
      <c r="A628" s="155"/>
      <c r="B628" s="157"/>
      <c r="C628" s="66">
        <v>625</v>
      </c>
      <c r="D628" s="75" t="s">
        <v>504</v>
      </c>
      <c r="E628" s="104" t="s">
        <v>1160</v>
      </c>
      <c r="F628" s="49" t="s">
        <v>35</v>
      </c>
      <c r="G628" s="49" t="s">
        <v>417</v>
      </c>
      <c r="H628" s="94">
        <v>145.52000000000001</v>
      </c>
      <c r="I628" s="32">
        <v>2</v>
      </c>
      <c r="J628" s="38">
        <f t="shared" si="20"/>
        <v>2</v>
      </c>
      <c r="K628" s="39" t="str">
        <f t="shared" si="19"/>
        <v>OK</v>
      </c>
      <c r="L628" s="57"/>
      <c r="M628" s="57"/>
      <c r="N628" s="57"/>
      <c r="O628" s="57"/>
      <c r="P628" s="46"/>
      <c r="Q628" s="57"/>
      <c r="R628" s="57"/>
      <c r="S628" s="57"/>
      <c r="T628" s="57"/>
      <c r="U628" s="57"/>
      <c r="V628" s="57"/>
      <c r="W628" s="57"/>
      <c r="X628" s="57"/>
      <c r="Y628" s="46"/>
      <c r="Z628" s="46"/>
      <c r="AA628" s="46"/>
      <c r="AB628" s="46"/>
      <c r="AC628" s="46"/>
    </row>
    <row r="629" spans="1:29" ht="39.950000000000003" customHeight="1" x14ac:dyDescent="0.45">
      <c r="A629" s="155"/>
      <c r="B629" s="157"/>
      <c r="C629" s="66">
        <v>626</v>
      </c>
      <c r="D629" s="75" t="s">
        <v>1201</v>
      </c>
      <c r="E629" s="104" t="s">
        <v>1161</v>
      </c>
      <c r="F629" s="49" t="s">
        <v>35</v>
      </c>
      <c r="G629" s="49" t="s">
        <v>417</v>
      </c>
      <c r="H629" s="94">
        <v>399.43</v>
      </c>
      <c r="I629" s="32">
        <v>1</v>
      </c>
      <c r="J629" s="38">
        <f t="shared" si="20"/>
        <v>1</v>
      </c>
      <c r="K629" s="39" t="str">
        <f t="shared" si="19"/>
        <v>OK</v>
      </c>
      <c r="L629" s="57"/>
      <c r="M629" s="57"/>
      <c r="N629" s="57"/>
      <c r="O629" s="57"/>
      <c r="P629" s="46"/>
      <c r="Q629" s="57"/>
      <c r="R629" s="57"/>
      <c r="S629" s="57"/>
      <c r="T629" s="57"/>
      <c r="U629" s="57"/>
      <c r="V629" s="57"/>
      <c r="W629" s="57"/>
      <c r="X629" s="57"/>
      <c r="Y629" s="46"/>
      <c r="Z629" s="46"/>
      <c r="AA629" s="46"/>
      <c r="AB629" s="46"/>
      <c r="AC629" s="46"/>
    </row>
    <row r="630" spans="1:29" ht="39.950000000000003" customHeight="1" x14ac:dyDescent="0.45">
      <c r="A630" s="155"/>
      <c r="B630" s="157"/>
      <c r="C630" s="66">
        <v>627</v>
      </c>
      <c r="D630" s="81" t="s">
        <v>1202</v>
      </c>
      <c r="E630" s="112" t="s">
        <v>1162</v>
      </c>
      <c r="F630" s="49" t="s">
        <v>35</v>
      </c>
      <c r="G630" s="49" t="s">
        <v>417</v>
      </c>
      <c r="H630" s="94">
        <v>20.91</v>
      </c>
      <c r="I630" s="32">
        <v>2</v>
      </c>
      <c r="J630" s="38">
        <f t="shared" si="20"/>
        <v>2</v>
      </c>
      <c r="K630" s="39" t="str">
        <f t="shared" si="19"/>
        <v>OK</v>
      </c>
      <c r="L630" s="57"/>
      <c r="M630" s="57"/>
      <c r="N630" s="57"/>
      <c r="O630" s="57"/>
      <c r="P630" s="46"/>
      <c r="Q630" s="57"/>
      <c r="R630" s="57"/>
      <c r="S630" s="57"/>
      <c r="T630" s="57"/>
      <c r="U630" s="57"/>
      <c r="V630" s="57"/>
      <c r="W630" s="57"/>
      <c r="X630" s="57"/>
      <c r="Y630" s="46"/>
      <c r="Z630" s="46"/>
      <c r="AA630" s="46"/>
      <c r="AB630" s="46"/>
      <c r="AC630" s="46"/>
    </row>
    <row r="631" spans="1:29" ht="39.950000000000003" customHeight="1" x14ac:dyDescent="0.45">
      <c r="A631" s="155"/>
      <c r="B631" s="157"/>
      <c r="C631" s="66">
        <v>628</v>
      </c>
      <c r="D631" s="75" t="s">
        <v>418</v>
      </c>
      <c r="E631" s="104" t="s">
        <v>1163</v>
      </c>
      <c r="F631" s="49" t="s">
        <v>35</v>
      </c>
      <c r="G631" s="49" t="s">
        <v>417</v>
      </c>
      <c r="H631" s="94">
        <v>156.76</v>
      </c>
      <c r="I631" s="32"/>
      <c r="J631" s="38">
        <f t="shared" si="20"/>
        <v>0</v>
      </c>
      <c r="K631" s="39" t="str">
        <f t="shared" si="19"/>
        <v>OK</v>
      </c>
      <c r="L631" s="57"/>
      <c r="M631" s="57"/>
      <c r="N631" s="57"/>
      <c r="O631" s="57"/>
      <c r="P631" s="46"/>
      <c r="Q631" s="57"/>
      <c r="R631" s="57"/>
      <c r="S631" s="57"/>
      <c r="T631" s="57"/>
      <c r="U631" s="57"/>
      <c r="V631" s="57"/>
      <c r="W631" s="57"/>
      <c r="X631" s="57"/>
      <c r="Y631" s="46"/>
      <c r="Z631" s="46"/>
      <c r="AA631" s="46"/>
      <c r="AB631" s="46"/>
      <c r="AC631" s="46"/>
    </row>
    <row r="632" spans="1:29" ht="39.950000000000003" customHeight="1" x14ac:dyDescent="0.45">
      <c r="A632" s="155"/>
      <c r="B632" s="157"/>
      <c r="C632" s="66">
        <v>629</v>
      </c>
      <c r="D632" s="75" t="s">
        <v>1203</v>
      </c>
      <c r="E632" s="104" t="s">
        <v>1164</v>
      </c>
      <c r="F632" s="48" t="s">
        <v>35</v>
      </c>
      <c r="G632" s="64" t="s">
        <v>40</v>
      </c>
      <c r="H632" s="93">
        <v>509.87</v>
      </c>
      <c r="I632" s="32"/>
      <c r="J632" s="38">
        <f t="shared" si="20"/>
        <v>0</v>
      </c>
      <c r="K632" s="39" t="str">
        <f t="shared" si="19"/>
        <v>OK</v>
      </c>
      <c r="L632" s="57"/>
      <c r="M632" s="57"/>
      <c r="N632" s="57"/>
      <c r="O632" s="57"/>
      <c r="P632" s="46"/>
      <c r="Q632" s="57"/>
      <c r="R632" s="57"/>
      <c r="S632" s="57"/>
      <c r="T632" s="57"/>
      <c r="U632" s="57"/>
      <c r="V632" s="57"/>
      <c r="W632" s="57"/>
      <c r="X632" s="57"/>
      <c r="Y632" s="46"/>
      <c r="Z632" s="46"/>
      <c r="AA632" s="46"/>
      <c r="AB632" s="46"/>
      <c r="AC632" s="46"/>
    </row>
    <row r="633" spans="1:29" ht="39.950000000000003" customHeight="1" x14ac:dyDescent="0.45">
      <c r="A633" s="155"/>
      <c r="B633" s="157"/>
      <c r="C633" s="63">
        <v>630</v>
      </c>
      <c r="D633" s="75" t="s">
        <v>1165</v>
      </c>
      <c r="E633" s="104" t="s">
        <v>1166</v>
      </c>
      <c r="F633" s="69" t="s">
        <v>99</v>
      </c>
      <c r="G633" s="64" t="s">
        <v>417</v>
      </c>
      <c r="H633" s="93">
        <v>538.29999999999995</v>
      </c>
      <c r="I633" s="32"/>
      <c r="J633" s="38">
        <f t="shared" si="20"/>
        <v>0</v>
      </c>
      <c r="K633" s="39" t="str">
        <f t="shared" si="19"/>
        <v>OK</v>
      </c>
      <c r="L633" s="57"/>
      <c r="M633" s="57"/>
      <c r="N633" s="57"/>
      <c r="O633" s="57"/>
      <c r="P633" s="46"/>
      <c r="Q633" s="57"/>
      <c r="R633" s="57"/>
      <c r="S633" s="57"/>
      <c r="T633" s="57"/>
      <c r="U633" s="57"/>
      <c r="V633" s="57"/>
      <c r="W633" s="57"/>
      <c r="X633" s="57"/>
      <c r="Y633" s="46"/>
      <c r="Z633" s="46"/>
      <c r="AA633" s="46"/>
      <c r="AB633" s="46"/>
      <c r="AC633" s="46"/>
    </row>
    <row r="634" spans="1:29" ht="39.950000000000003" customHeight="1" x14ac:dyDescent="0.45">
      <c r="A634" s="155"/>
      <c r="B634" s="157"/>
      <c r="C634" s="63">
        <v>631</v>
      </c>
      <c r="D634" s="75" t="s">
        <v>1167</v>
      </c>
      <c r="E634" s="104" t="s">
        <v>1168</v>
      </c>
      <c r="F634" s="49" t="s">
        <v>4</v>
      </c>
      <c r="G634" s="64" t="s">
        <v>411</v>
      </c>
      <c r="H634" s="93">
        <v>169.63</v>
      </c>
      <c r="I634" s="32"/>
      <c r="J634" s="38">
        <f t="shared" si="20"/>
        <v>0</v>
      </c>
      <c r="K634" s="39" t="str">
        <f t="shared" si="19"/>
        <v>OK</v>
      </c>
      <c r="L634" s="57"/>
      <c r="M634" s="57"/>
      <c r="N634" s="57"/>
      <c r="O634" s="57"/>
      <c r="P634" s="46"/>
      <c r="Q634" s="57"/>
      <c r="R634" s="57"/>
      <c r="S634" s="57"/>
      <c r="T634" s="57"/>
      <c r="U634" s="57"/>
      <c r="V634" s="57"/>
      <c r="W634" s="57"/>
      <c r="X634" s="57"/>
      <c r="Y634" s="46"/>
      <c r="Z634" s="46"/>
      <c r="AA634" s="46"/>
      <c r="AB634" s="46"/>
      <c r="AC634" s="46"/>
    </row>
    <row r="635" spans="1:29" ht="39.950000000000003" customHeight="1" x14ac:dyDescent="0.45">
      <c r="A635" s="155"/>
      <c r="B635" s="157"/>
      <c r="C635" s="63">
        <v>632</v>
      </c>
      <c r="D635" s="75" t="s">
        <v>1169</v>
      </c>
      <c r="E635" s="104" t="s">
        <v>1170</v>
      </c>
      <c r="F635" s="49" t="s">
        <v>4</v>
      </c>
      <c r="G635" s="64" t="s">
        <v>411</v>
      </c>
      <c r="H635" s="93">
        <v>425.15</v>
      </c>
      <c r="I635" s="32"/>
      <c r="J635" s="38">
        <f t="shared" si="20"/>
        <v>0</v>
      </c>
      <c r="K635" s="39" t="str">
        <f t="shared" si="19"/>
        <v>OK</v>
      </c>
      <c r="L635" s="57"/>
      <c r="M635" s="57"/>
      <c r="N635" s="57"/>
      <c r="O635" s="57"/>
      <c r="P635" s="46"/>
      <c r="Q635" s="57"/>
      <c r="R635" s="57"/>
      <c r="S635" s="57"/>
      <c r="T635" s="57"/>
      <c r="U635" s="57"/>
      <c r="V635" s="57"/>
      <c r="W635" s="57"/>
      <c r="X635" s="57"/>
      <c r="Y635" s="46"/>
      <c r="Z635" s="46"/>
      <c r="AA635" s="46"/>
      <c r="AB635" s="46"/>
      <c r="AC635" s="46"/>
    </row>
    <row r="636" spans="1:29" ht="39.950000000000003" customHeight="1" x14ac:dyDescent="0.45">
      <c r="A636" s="155"/>
      <c r="B636" s="157"/>
      <c r="C636" s="63">
        <v>633</v>
      </c>
      <c r="D636" s="81" t="s">
        <v>1171</v>
      </c>
      <c r="E636" s="112" t="s">
        <v>1172</v>
      </c>
      <c r="F636" s="54" t="s">
        <v>99</v>
      </c>
      <c r="G636" s="64" t="s">
        <v>40</v>
      </c>
      <c r="H636" s="93">
        <v>95.23</v>
      </c>
      <c r="I636" s="32"/>
      <c r="J636" s="38">
        <f t="shared" si="20"/>
        <v>0</v>
      </c>
      <c r="K636" s="39" t="str">
        <f t="shared" si="19"/>
        <v>OK</v>
      </c>
      <c r="L636" s="57"/>
      <c r="M636" s="57"/>
      <c r="N636" s="57"/>
      <c r="O636" s="57"/>
      <c r="P636" s="46"/>
      <c r="Q636" s="57"/>
      <c r="R636" s="57"/>
      <c r="S636" s="57"/>
      <c r="T636" s="57"/>
      <c r="U636" s="57"/>
      <c r="V636" s="57"/>
      <c r="W636" s="57"/>
      <c r="X636" s="57"/>
      <c r="Y636" s="46"/>
      <c r="Z636" s="46"/>
      <c r="AA636" s="46"/>
      <c r="AB636" s="46"/>
      <c r="AC636" s="46"/>
    </row>
    <row r="637" spans="1:29" ht="39.950000000000003" customHeight="1" x14ac:dyDescent="0.45">
      <c r="A637" s="155"/>
      <c r="B637" s="157"/>
      <c r="C637" s="66">
        <v>634</v>
      </c>
      <c r="D637" s="75" t="s">
        <v>1173</v>
      </c>
      <c r="E637" s="104" t="s">
        <v>1174</v>
      </c>
      <c r="F637" s="49" t="s">
        <v>35</v>
      </c>
      <c r="G637" s="49" t="s">
        <v>234</v>
      </c>
      <c r="H637" s="94">
        <v>205.84</v>
      </c>
      <c r="I637" s="32">
        <v>1</v>
      </c>
      <c r="J637" s="38">
        <f t="shared" si="20"/>
        <v>1</v>
      </c>
      <c r="K637" s="39" t="str">
        <f t="shared" si="19"/>
        <v>OK</v>
      </c>
      <c r="L637" s="57"/>
      <c r="M637" s="57"/>
      <c r="N637" s="57"/>
      <c r="O637" s="57"/>
      <c r="P637" s="46"/>
      <c r="Q637" s="57"/>
      <c r="R637" s="57"/>
      <c r="S637" s="57"/>
      <c r="T637" s="57"/>
      <c r="U637" s="57"/>
      <c r="V637" s="57"/>
      <c r="W637" s="57"/>
      <c r="X637" s="57"/>
      <c r="Y637" s="46"/>
      <c r="Z637" s="46"/>
      <c r="AA637" s="46"/>
      <c r="AB637" s="46"/>
      <c r="AC637" s="46"/>
    </row>
    <row r="638" spans="1:29" ht="39.950000000000003" customHeight="1" x14ac:dyDescent="0.45">
      <c r="A638" s="155"/>
      <c r="B638" s="157"/>
      <c r="C638" s="66">
        <v>635</v>
      </c>
      <c r="D638" s="75" t="s">
        <v>1175</v>
      </c>
      <c r="E638" s="104" t="s">
        <v>1176</v>
      </c>
      <c r="F638" s="49" t="s">
        <v>228</v>
      </c>
      <c r="G638" s="49" t="s">
        <v>234</v>
      </c>
      <c r="H638" s="94">
        <v>852.9</v>
      </c>
      <c r="I638" s="32">
        <v>1</v>
      </c>
      <c r="J638" s="38">
        <f t="shared" si="20"/>
        <v>1</v>
      </c>
      <c r="K638" s="39" t="str">
        <f t="shared" si="19"/>
        <v>OK</v>
      </c>
      <c r="L638" s="57"/>
      <c r="M638" s="57"/>
      <c r="N638" s="57"/>
      <c r="O638" s="57"/>
      <c r="P638" s="46"/>
      <c r="Q638" s="57"/>
      <c r="R638" s="57"/>
      <c r="S638" s="57"/>
      <c r="T638" s="57"/>
      <c r="U638" s="57"/>
      <c r="V638" s="57"/>
      <c r="W638" s="57"/>
      <c r="X638" s="57"/>
      <c r="Y638" s="46"/>
      <c r="Z638" s="46"/>
      <c r="AA638" s="46"/>
      <c r="AB638" s="46"/>
      <c r="AC638" s="46"/>
    </row>
    <row r="639" spans="1:29" ht="39.950000000000003" customHeight="1" x14ac:dyDescent="0.45">
      <c r="A639" s="155"/>
      <c r="B639" s="157"/>
      <c r="C639" s="66">
        <v>636</v>
      </c>
      <c r="D639" s="75" t="s">
        <v>1177</v>
      </c>
      <c r="E639" s="104" t="s">
        <v>1178</v>
      </c>
      <c r="F639" s="49" t="s">
        <v>228</v>
      </c>
      <c r="G639" s="49" t="s">
        <v>453</v>
      </c>
      <c r="H639" s="94">
        <v>42.12</v>
      </c>
      <c r="I639" s="32"/>
      <c r="J639" s="38">
        <f t="shared" si="20"/>
        <v>0</v>
      </c>
      <c r="K639" s="39" t="str">
        <f t="shared" si="19"/>
        <v>OK</v>
      </c>
      <c r="L639" s="57"/>
      <c r="M639" s="57"/>
      <c r="N639" s="57"/>
      <c r="O639" s="57"/>
      <c r="P639" s="46"/>
      <c r="Q639" s="57"/>
      <c r="R639" s="57"/>
      <c r="S639" s="57"/>
      <c r="T639" s="57"/>
      <c r="U639" s="57"/>
      <c r="V639" s="57"/>
      <c r="W639" s="57"/>
      <c r="X639" s="57"/>
      <c r="Y639" s="46"/>
      <c r="Z639" s="46"/>
      <c r="AA639" s="46"/>
      <c r="AB639" s="46"/>
      <c r="AC639" s="46"/>
    </row>
    <row r="640" spans="1:29" ht="39.950000000000003" customHeight="1" x14ac:dyDescent="0.45">
      <c r="A640" s="155"/>
      <c r="B640" s="157"/>
      <c r="C640" s="63">
        <v>637</v>
      </c>
      <c r="D640" s="81" t="s">
        <v>1179</v>
      </c>
      <c r="E640" s="112" t="s">
        <v>1180</v>
      </c>
      <c r="F640" s="49" t="s">
        <v>4</v>
      </c>
      <c r="G640" s="64" t="s">
        <v>40</v>
      </c>
      <c r="H640" s="93">
        <v>520.6</v>
      </c>
      <c r="I640" s="32"/>
      <c r="J640" s="38">
        <f t="shared" si="20"/>
        <v>0</v>
      </c>
      <c r="K640" s="39" t="str">
        <f t="shared" si="19"/>
        <v>OK</v>
      </c>
      <c r="L640" s="57"/>
      <c r="M640" s="57"/>
      <c r="N640" s="57"/>
      <c r="O640" s="57"/>
      <c r="P640" s="46"/>
      <c r="Q640" s="57"/>
      <c r="R640" s="57"/>
      <c r="S640" s="57"/>
      <c r="T640" s="57"/>
      <c r="U640" s="57"/>
      <c r="V640" s="57"/>
      <c r="W640" s="57"/>
      <c r="X640" s="57"/>
      <c r="Y640" s="46"/>
      <c r="Z640" s="46"/>
      <c r="AA640" s="46"/>
      <c r="AB640" s="46"/>
      <c r="AC640" s="46"/>
    </row>
    <row r="641" spans="1:29" ht="39.950000000000003" customHeight="1" x14ac:dyDescent="0.45">
      <c r="A641" s="156"/>
      <c r="B641" s="158"/>
      <c r="C641" s="63">
        <v>638</v>
      </c>
      <c r="D641" s="84" t="s">
        <v>1181</v>
      </c>
      <c r="E641" s="105" t="s">
        <v>1182</v>
      </c>
      <c r="F641" s="50" t="s">
        <v>528</v>
      </c>
      <c r="G641" s="50" t="s">
        <v>40</v>
      </c>
      <c r="H641" s="93">
        <v>155.69</v>
      </c>
      <c r="I641" s="32">
        <v>1</v>
      </c>
      <c r="J641" s="38">
        <f t="shared" si="20"/>
        <v>1</v>
      </c>
      <c r="K641" s="39" t="str">
        <f t="shared" si="19"/>
        <v>OK</v>
      </c>
      <c r="L641" s="57"/>
      <c r="M641" s="57"/>
      <c r="N641" s="57"/>
      <c r="O641" s="57"/>
      <c r="P641" s="46"/>
      <c r="Q641" s="57"/>
      <c r="R641" s="57"/>
      <c r="S641" s="57"/>
      <c r="T641" s="57"/>
      <c r="U641" s="57"/>
      <c r="V641" s="57"/>
      <c r="W641" s="57"/>
      <c r="X641" s="57"/>
      <c r="Y641" s="46"/>
      <c r="Z641" s="46"/>
      <c r="AA641" s="46"/>
      <c r="AB641" s="46"/>
      <c r="AC641" s="46"/>
    </row>
    <row r="642" spans="1:29" ht="39.950000000000003" customHeight="1" x14ac:dyDescent="0.45">
      <c r="A642" s="139">
        <v>12</v>
      </c>
      <c r="B642" s="142" t="s">
        <v>1183</v>
      </c>
      <c r="C642" s="67">
        <v>639</v>
      </c>
      <c r="D642" s="78" t="s">
        <v>420</v>
      </c>
      <c r="E642" s="107" t="s">
        <v>1184</v>
      </c>
      <c r="F642" s="51" t="s">
        <v>99</v>
      </c>
      <c r="G642" s="51" t="s">
        <v>421</v>
      </c>
      <c r="H642" s="95">
        <v>86.66</v>
      </c>
      <c r="I642" s="32">
        <v>2</v>
      </c>
      <c r="J642" s="38">
        <f t="shared" si="20"/>
        <v>0</v>
      </c>
      <c r="K642" s="39" t="str">
        <f t="shared" si="19"/>
        <v>OK</v>
      </c>
      <c r="L642" s="57"/>
      <c r="M642" s="57"/>
      <c r="N642" s="57"/>
      <c r="O642" s="57"/>
      <c r="P642" s="46"/>
      <c r="Q642" s="57"/>
      <c r="R642" s="57"/>
      <c r="S642" s="57"/>
      <c r="T642" s="57"/>
      <c r="U642" s="57"/>
      <c r="V642" s="208">
        <v>2</v>
      </c>
      <c r="W642" s="57"/>
      <c r="X642" s="57"/>
      <c r="Y642" s="46"/>
      <c r="Z642" s="46"/>
      <c r="AA642" s="46"/>
      <c r="AB642" s="46"/>
      <c r="AC642" s="46"/>
    </row>
    <row r="643" spans="1:29" ht="39.950000000000003" customHeight="1" x14ac:dyDescent="0.45">
      <c r="A643" s="140"/>
      <c r="B643" s="143"/>
      <c r="C643" s="67">
        <v>640</v>
      </c>
      <c r="D643" s="78" t="s">
        <v>422</v>
      </c>
      <c r="E643" s="107" t="s">
        <v>1184</v>
      </c>
      <c r="F643" s="51" t="s">
        <v>99</v>
      </c>
      <c r="G643" s="51" t="s">
        <v>421</v>
      </c>
      <c r="H643" s="95">
        <v>106.86</v>
      </c>
      <c r="I643" s="32">
        <v>5</v>
      </c>
      <c r="J643" s="38">
        <f t="shared" si="20"/>
        <v>0</v>
      </c>
      <c r="K643" s="39" t="str">
        <f t="shared" si="19"/>
        <v>OK</v>
      </c>
      <c r="L643" s="57"/>
      <c r="M643" s="57"/>
      <c r="N643" s="57"/>
      <c r="O643" s="57"/>
      <c r="P643" s="46"/>
      <c r="Q643" s="57"/>
      <c r="R643" s="57"/>
      <c r="S643" s="57"/>
      <c r="T643" s="57"/>
      <c r="U643" s="57"/>
      <c r="V643" s="208">
        <v>5</v>
      </c>
      <c r="W643" s="57"/>
      <c r="X643" s="57"/>
      <c r="Y643" s="46"/>
      <c r="Z643" s="46"/>
      <c r="AA643" s="46"/>
      <c r="AB643" s="46"/>
      <c r="AC643" s="46"/>
    </row>
    <row r="644" spans="1:29" ht="39.950000000000003" customHeight="1" x14ac:dyDescent="0.45">
      <c r="A644" s="140"/>
      <c r="B644" s="143"/>
      <c r="C644" s="67">
        <v>641</v>
      </c>
      <c r="D644" s="78" t="s">
        <v>423</v>
      </c>
      <c r="E644" s="107" t="s">
        <v>1184</v>
      </c>
      <c r="F644" s="51" t="s">
        <v>99</v>
      </c>
      <c r="G644" s="51" t="s">
        <v>421</v>
      </c>
      <c r="H644" s="95">
        <v>86.41</v>
      </c>
      <c r="I644" s="32"/>
      <c r="J644" s="38">
        <f t="shared" si="20"/>
        <v>0</v>
      </c>
      <c r="K644" s="39" t="str">
        <f t="shared" si="19"/>
        <v>OK</v>
      </c>
      <c r="L644" s="57"/>
      <c r="M644" s="57"/>
      <c r="N644" s="57"/>
      <c r="O644" s="57"/>
      <c r="P644" s="46"/>
      <c r="Q644" s="57"/>
      <c r="R644" s="57"/>
      <c r="S644" s="57"/>
      <c r="T644" s="57"/>
      <c r="U644" s="57"/>
      <c r="V644" s="57"/>
      <c r="W644" s="57"/>
      <c r="X644" s="57"/>
      <c r="Y644" s="46"/>
      <c r="Z644" s="46"/>
      <c r="AA644" s="46"/>
      <c r="AB644" s="46"/>
      <c r="AC644" s="46"/>
    </row>
    <row r="645" spans="1:29" ht="39.950000000000003" customHeight="1" x14ac:dyDescent="0.45">
      <c r="A645" s="141"/>
      <c r="B645" s="144"/>
      <c r="C645" s="68">
        <v>642</v>
      </c>
      <c r="D645" s="78" t="s">
        <v>1185</v>
      </c>
      <c r="E645" s="107" t="s">
        <v>1186</v>
      </c>
      <c r="F645" s="52" t="s">
        <v>528</v>
      </c>
      <c r="G645" s="52" t="s">
        <v>40</v>
      </c>
      <c r="H645" s="96">
        <v>118.32</v>
      </c>
      <c r="I645" s="32">
        <v>18</v>
      </c>
      <c r="J645" s="38">
        <f t="shared" si="20"/>
        <v>8</v>
      </c>
      <c r="K645" s="39" t="str">
        <f t="shared" ref="K645:K648" si="21">IF(J645&lt;0,"ATENÇÃO","OK")</f>
        <v>OK</v>
      </c>
      <c r="L645" s="137"/>
      <c r="M645" s="57"/>
      <c r="N645" s="57"/>
      <c r="O645" s="209"/>
      <c r="P645" s="210">
        <v>10</v>
      </c>
      <c r="Q645" s="57"/>
      <c r="R645" s="57"/>
      <c r="S645" s="57"/>
      <c r="T645" s="57"/>
      <c r="U645" s="57"/>
      <c r="V645" s="57"/>
      <c r="W645" s="57"/>
      <c r="X645" s="57"/>
      <c r="Y645" s="46"/>
      <c r="Z645" s="46"/>
      <c r="AA645" s="46"/>
      <c r="AB645" s="46"/>
      <c r="AC645" s="46"/>
    </row>
    <row r="646" spans="1:29" ht="39.950000000000003" customHeight="1" x14ac:dyDescent="0.45">
      <c r="A646" s="70">
        <v>13</v>
      </c>
      <c r="B646" s="119" t="s">
        <v>922</v>
      </c>
      <c r="C646" s="63">
        <v>643</v>
      </c>
      <c r="D646" s="91" t="s">
        <v>1187</v>
      </c>
      <c r="E646" s="117" t="s">
        <v>1188</v>
      </c>
      <c r="F646" s="64" t="s">
        <v>35</v>
      </c>
      <c r="G646" s="64" t="s">
        <v>40</v>
      </c>
      <c r="H646" s="93">
        <v>24.79</v>
      </c>
      <c r="I646" s="32"/>
      <c r="J646" s="38">
        <f t="shared" si="20"/>
        <v>0</v>
      </c>
      <c r="K646" s="39" t="str">
        <f t="shared" si="21"/>
        <v>OK</v>
      </c>
      <c r="L646" s="57"/>
      <c r="M646" s="57"/>
      <c r="N646" s="57"/>
      <c r="O646" s="57"/>
      <c r="P646" s="46"/>
      <c r="Q646" s="57"/>
      <c r="R646" s="57"/>
      <c r="S646" s="57"/>
      <c r="T646" s="57"/>
      <c r="U646" s="57"/>
      <c r="V646" s="57"/>
      <c r="W646" s="57"/>
      <c r="X646" s="57"/>
      <c r="Y646" s="46"/>
      <c r="Z646" s="46"/>
      <c r="AA646" s="46"/>
      <c r="AB646" s="46"/>
      <c r="AC646" s="46"/>
    </row>
    <row r="647" spans="1:29" ht="39.950000000000003" customHeight="1" x14ac:dyDescent="0.45">
      <c r="A647" s="71">
        <v>14</v>
      </c>
      <c r="B647" s="120" t="s">
        <v>626</v>
      </c>
      <c r="C647" s="67">
        <v>644</v>
      </c>
      <c r="D647" s="78" t="s">
        <v>1189</v>
      </c>
      <c r="E647" s="107" t="s">
        <v>1190</v>
      </c>
      <c r="F647" s="52" t="s">
        <v>35</v>
      </c>
      <c r="G647" s="52" t="s">
        <v>40</v>
      </c>
      <c r="H647" s="96">
        <v>214</v>
      </c>
      <c r="I647" s="32"/>
      <c r="J647" s="38">
        <f t="shared" si="20"/>
        <v>0</v>
      </c>
      <c r="K647" s="39" t="str">
        <f t="shared" si="21"/>
        <v>OK</v>
      </c>
      <c r="L647" s="57"/>
      <c r="M647" s="57"/>
      <c r="N647" s="57"/>
      <c r="O647" s="57"/>
      <c r="P647" s="46"/>
      <c r="Q647" s="57"/>
      <c r="R647" s="57"/>
      <c r="S647" s="57"/>
      <c r="T647" s="57"/>
      <c r="U647" s="57"/>
      <c r="V647" s="57"/>
      <c r="W647" s="57"/>
      <c r="X647" s="57"/>
      <c r="Y647" s="46"/>
      <c r="Z647" s="46"/>
      <c r="AA647" s="46"/>
      <c r="AB647" s="46"/>
      <c r="AC647" s="46"/>
    </row>
    <row r="648" spans="1:29" ht="39.950000000000003" customHeight="1" x14ac:dyDescent="0.45">
      <c r="A648" s="70">
        <v>15</v>
      </c>
      <c r="B648" s="119" t="s">
        <v>830</v>
      </c>
      <c r="C648" s="66">
        <v>645</v>
      </c>
      <c r="D648" s="75" t="s">
        <v>1204</v>
      </c>
      <c r="E648" s="104" t="s">
        <v>1191</v>
      </c>
      <c r="F648" s="50" t="s">
        <v>35</v>
      </c>
      <c r="G648" s="50" t="s">
        <v>40</v>
      </c>
      <c r="H648" s="93">
        <v>334.98</v>
      </c>
      <c r="I648" s="32"/>
      <c r="J648" s="38">
        <f t="shared" si="20"/>
        <v>0</v>
      </c>
      <c r="K648" s="39" t="str">
        <f t="shared" si="21"/>
        <v>OK</v>
      </c>
      <c r="L648" s="57"/>
      <c r="M648" s="57"/>
      <c r="N648" s="57"/>
      <c r="O648" s="57"/>
      <c r="P648" s="46"/>
      <c r="Q648" s="57"/>
      <c r="R648" s="57"/>
      <c r="S648" s="57"/>
      <c r="T648" s="57"/>
      <c r="U648" s="57"/>
      <c r="V648" s="57"/>
      <c r="W648" s="57"/>
      <c r="X648" s="57"/>
      <c r="Y648" s="46"/>
      <c r="Z648" s="46"/>
      <c r="AA648" s="46"/>
      <c r="AB648" s="46"/>
      <c r="AC648" s="46"/>
    </row>
    <row r="649" spans="1:29" ht="39.950000000000003" customHeight="1" x14ac:dyDescent="0.45">
      <c r="H649" s="43">
        <f>SUM(H4:H648)</f>
        <v>71754.81</v>
      </c>
    </row>
  </sheetData>
  <mergeCells count="46">
    <mergeCell ref="A642:A645"/>
    <mergeCell ref="B642:B645"/>
    <mergeCell ref="A566:A584"/>
    <mergeCell ref="B566:B584"/>
    <mergeCell ref="A585:A620"/>
    <mergeCell ref="B585:B620"/>
    <mergeCell ref="A621:A641"/>
    <mergeCell ref="B621:B641"/>
    <mergeCell ref="Y1:Y2"/>
    <mergeCell ref="Z1:Z2"/>
    <mergeCell ref="AA1:AA2"/>
    <mergeCell ref="AB1:AB2"/>
    <mergeCell ref="AC1:AC2"/>
    <mergeCell ref="X1:X2"/>
    <mergeCell ref="N1:N2"/>
    <mergeCell ref="D1:H1"/>
    <mergeCell ref="I1:K1"/>
    <mergeCell ref="O1:O2"/>
    <mergeCell ref="P1:P2"/>
    <mergeCell ref="A4:A92"/>
    <mergeCell ref="B4:B92"/>
    <mergeCell ref="U1:U2"/>
    <mergeCell ref="V1:V2"/>
    <mergeCell ref="W1:W2"/>
    <mergeCell ref="T1:T2"/>
    <mergeCell ref="S1:S2"/>
    <mergeCell ref="A1:C1"/>
    <mergeCell ref="L1:L2"/>
    <mergeCell ref="M1:M2"/>
    <mergeCell ref="R1:R2"/>
    <mergeCell ref="A2:K2"/>
    <mergeCell ref="Q1:Q2"/>
    <mergeCell ref="A93:A147"/>
    <mergeCell ref="B93:B147"/>
    <mergeCell ref="A148:A182"/>
    <mergeCell ref="B160:B182"/>
    <mergeCell ref="A183:A258"/>
    <mergeCell ref="B183:B258"/>
    <mergeCell ref="A487:A565"/>
    <mergeCell ref="B487:B565"/>
    <mergeCell ref="A259:A302"/>
    <mergeCell ref="B259:B302"/>
    <mergeCell ref="A303:A351"/>
    <mergeCell ref="B303:B351"/>
    <mergeCell ref="A352:A486"/>
    <mergeCell ref="B352:B486"/>
  </mergeCells>
  <conditionalFormatting sqref="X4:X560">
    <cfRule type="cellIs" dxfId="6" priority="4" stopIfTrue="1" operator="greaterThan">
      <formula>0</formula>
    </cfRule>
    <cfRule type="cellIs" dxfId="5" priority="5" stopIfTrue="1" operator="greaterThan">
      <formula>0</formula>
    </cfRule>
    <cfRule type="cellIs" dxfId="4" priority="6" stopIfTrue="1" operator="greaterThan">
      <formula>0</formula>
    </cfRule>
  </conditionalFormatting>
  <conditionalFormatting sqref="L4:O110 L117:O560 M111:O116 Q4:W560">
    <cfRule type="cellIs" dxfId="3" priority="1" stopIfTrue="1" operator="greaterThan">
      <formula>0</formula>
    </cfRule>
    <cfRule type="cellIs" dxfId="2" priority="2" stopIfTrue="1" operator="greaterThan">
      <formula>0</formula>
    </cfRule>
    <cfRule type="cellIs" dxfId="1" priority="3" stopIfTrue="1" operator="greaterThan">
      <formula>0</formula>
    </cfRule>
  </conditionalFormatting>
  <hyperlinks>
    <hyperlink ref="D577" r:id="rId1" display="https://www.havan.com.br/mangueira-para-gas-de-cozinha-glp-1-20m-durin-05207.html" xr:uid="{00000000-0004-0000-0800-000000000000}"/>
  </hyperlinks>
  <pageMargins left="0.511811024" right="0.511811024" top="0.78740157499999996" bottom="0.78740157499999996" header="0.31496062000000002" footer="0.31496062000000002"/>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11</vt:i4>
      </vt:variant>
    </vt:vector>
  </HeadingPairs>
  <TitlesOfParts>
    <vt:vector size="11" baseType="lpstr">
      <vt:lpstr>REITORIA</vt:lpstr>
      <vt:lpstr>MUSEU</vt:lpstr>
      <vt:lpstr>ESAG</vt:lpstr>
      <vt:lpstr>CEART</vt:lpstr>
      <vt:lpstr>CEAD</vt:lpstr>
      <vt:lpstr>FAED</vt:lpstr>
      <vt:lpstr>CEFID</vt:lpstr>
      <vt:lpstr>CERES</vt:lpstr>
      <vt:lpstr>CESFI</vt:lpstr>
      <vt:lpstr>GESTOR</vt:lpstr>
      <vt:lpstr>Modelo Anexo II IN 002_2014</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Home</dc:creator>
  <cp:lastModifiedBy>Muraro</cp:lastModifiedBy>
  <cp:lastPrinted>2018-01-24T18:18:49Z</cp:lastPrinted>
  <dcterms:created xsi:type="dcterms:W3CDTF">2010-06-19T20:43:11Z</dcterms:created>
  <dcterms:modified xsi:type="dcterms:W3CDTF">2021-03-28T22:24:00Z</dcterms:modified>
</cp:coreProperties>
</file>