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453.2021 SRP SGPE 42447.2021 - Coleta de Resíduos Químicos - RELANÇAMENTO 2 - Vig 04.01.2023\"/>
    </mc:Choice>
  </mc:AlternateContent>
  <xr:revisionPtr revIDLastSave="0" documentId="13_ncr:1_{A0CE1A3E-404D-446C-8FEA-96D347BC0549}" xr6:coauthVersionLast="36" xr6:coauthVersionMax="47" xr10:uidLastSave="{00000000-0000-0000-0000-000000000000}"/>
  <bookViews>
    <workbookView xWindow="0" yWindow="0" windowWidth="28800" windowHeight="12225" tabRatio="857" activeTab="5" xr2:uid="{00000000-000D-0000-FFFF-FFFF00000000}"/>
  </bookViews>
  <sheets>
    <sheet name="REITORIA-SEMS" sheetId="124" r:id="rId1"/>
    <sheet name="ESAG " sheetId="134" r:id="rId2"/>
    <sheet name="CEART" sheetId="130" r:id="rId3"/>
    <sheet name="FAED " sheetId="135" r:id="rId4"/>
    <sheet name="CEFID" sheetId="113" r:id="rId5"/>
    <sheet name="GESTOR" sheetId="128" r:id="rId6"/>
  </sheets>
  <definedNames>
    <definedName name="CEPLAN" localSheetId="2">#REF!</definedName>
    <definedName name="CEPLAN" localSheetId="1">#REF!</definedName>
    <definedName name="CEPLAN" localSheetId="3">#REF!</definedName>
    <definedName name="CEPLAN" localSheetId="5">#REF!</definedName>
    <definedName name="CEPLAN">#REF!</definedName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1">#REF!</definedName>
    <definedName name="Ferias" localSheetId="3">#REF!</definedName>
    <definedName name="Ferias" localSheetId="5">#REF!</definedName>
    <definedName name="Ferias" localSheetId="0">#REF!</definedName>
    <definedName name="Ferias">#REF!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H4" i="128" l="1"/>
  <c r="K4" i="128" s="1"/>
  <c r="K14" i="128" s="1"/>
  <c r="G4" i="128"/>
  <c r="K4" i="135"/>
  <c r="L4" i="135" s="1"/>
  <c r="K4" i="134"/>
  <c r="L4" i="134" s="1"/>
  <c r="K4" i="130"/>
  <c r="L4" i="130" s="1"/>
  <c r="K4" i="113"/>
  <c r="L4" i="113" s="1"/>
  <c r="K4" i="124" l="1"/>
  <c r="L4" i="124" s="1"/>
  <c r="J4" i="128" l="1"/>
  <c r="G10" i="128"/>
  <c r="G12" i="128" l="1"/>
  <c r="G11" i="128"/>
  <c r="I4" i="128" l="1"/>
  <c r="J5" i="128" l="1"/>
  <c r="K13" i="128" s="1"/>
  <c r="K5" i="128" l="1"/>
  <c r="K16" i="128" l="1"/>
</calcChain>
</file>

<file path=xl/sharedStrings.xml><?xml version="1.0" encoding="utf-8"?>
<sst xmlns="http://schemas.openxmlformats.org/spreadsheetml/2006/main" count="247" uniqueCount="40">
  <si>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</si>
  <si>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</si>
  <si>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</si>
  <si>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</si>
  <si>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</si>
  <si>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</si>
  <si>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</si>
  <si>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</si>
  <si>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</si>
  <si>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</si>
  <si>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</si>
  <si>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</si>
  <si>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</si>
  <si>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</si>
  <si>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</si>
  <si>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</si>
  <si>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</si>
  <si>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</si>
  <si>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</si>
  <si>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</si>
  <si>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</si>
  <si>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</si>
  <si>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</si>
  <si>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</si>
  <si>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</si>
  <si>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</si>
  <si>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PROCESSO: 1453/2021/UDESC</t>
  </si>
  <si>
    <t>VIGÊNCIA DA ATA: 04/01/2022 até 04/01/2023</t>
  </si>
  <si>
    <t xml:space="preserve"> AF/OS nº  xxxx/2022 Qtde. DT</t>
  </si>
  <si>
    <t>ECOEFICIENCIA SOLUCOES AMBIENTAIS LTDA, CNPJ 05.608.332/0001-77</t>
  </si>
  <si>
    <t>Locação de caçamba com tampa, para recolher resíduos sólidos - Classe IIA - Rejeitos. Capacidade da caçamba: 7m³. Incluindo coleta, transporte e destinação final.</t>
  </si>
  <si>
    <t>Caçamba</t>
  </si>
  <si>
    <t>339039.27</t>
  </si>
  <si>
    <t xml:space="preserve"> OS nº  44/2022 Qtde. DT</t>
  </si>
  <si>
    <t xml:space="preserve"> OS nº 336/2022 Qtde. DT</t>
  </si>
  <si>
    <t>OS nº 2097/2022 Qtde. DT</t>
  </si>
  <si>
    <t xml:space="preserve"> OS nº  1129/2022 Qtde. DT</t>
  </si>
  <si>
    <t xml:space="preserve"> OS nº 1653/2022 Qtde. DT</t>
  </si>
  <si>
    <t xml:space="preserve">AF/OS nº  980/2022 </t>
  </si>
  <si>
    <t>Resumo Atualizado em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</si>
</sst>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5" formatCode="_-&quot;R$&quot;\ * #,##0.00_-;\-&quot;R$&quot;\ * #,##0.00_-;_-&quot;R$&quot;\ * &quot;-&quot;??_-;_-@_-"/>
    <numFmt numFmtId="176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5D9F1"/>
        <bgColor rgb="FF000000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ill="0" applyBorder="0" applyAlignment="0" applyProtection="0"/>
    <xf numFmtId="176" fontId="1" fillId="0" borderId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ill="0" applyBorder="0" applyAlignment="0" applyProtection="0"/>
    <xf numFmtId="176" fontId="1" fillId="0" borderId="0" applyFill="0" applyBorder="0" applyAlignment="0" applyProtection="0"/>
    <xf numFmtId="175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3" fillId="0" borderId="0" xfId="1" applyNumberFormat="1" applyFont="1" applyAlignment="1">
      <alignment wrapText="1"/>
    </xf>
    <xf numFmtId="0" fontId="1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justify" wrapText="1"/>
    </xf>
    <xf numFmtId="0" fontId="6" fillId="10" borderId="1" xfId="0" applyFont="1" applyFill="1" applyBorder="1" applyAlignment="1">
      <alignment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14" fontId="6" fillId="16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2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3" xfId="22" xr:uid="{00000000-0005-0000-0000-000003000000}"/>
    <cellStyle name="Moeda 4" xfId="19" xr:uid="{00000000-0005-0000-0000-00003B000000}"/>
    <cellStyle name="Moeda 5" xfId="25" xr:uid="{00000000-0005-0000-0000-000041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3" xfId="24" xr:uid="{00000000-0005-0000-0000-000009000000}"/>
    <cellStyle name="Separador de milhares 2 2 3" xfId="15" xr:uid="{00000000-0005-0000-0000-000008000000}"/>
    <cellStyle name="Separador de milhares 2 2 4" xfId="21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3" xfId="23" xr:uid="{00000000-0005-0000-0000-00000B000000}"/>
    <cellStyle name="Separador de milhares 2 3 3" xfId="14" xr:uid="{00000000-0005-0000-0000-00000A000000}"/>
    <cellStyle name="Separador de milhares 2 3 4" xfId="20" xr:uid="{00000000-0005-0000-0000-00000A000000}"/>
    <cellStyle name="Separador de milhares 3" xfId="3" xr:uid="{00000000-0005-0000-0000-00000C000000}"/>
    <cellStyle name="Título 5" xfId="4" xr:uid="{00000000-0005-0000-0000-00000D000000}"/>
  </cellStyles>
  <dxfs count="18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"/>
  <sheetViews>
    <sheetView zoomScale="80" zoomScaleNormal="80" workbookViewId="0">
      <selection activeCell="L18" sqref="L18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33</v>
      </c>
      <c r="N1" s="54" t="s">
        <v>34</v>
      </c>
      <c r="O1" s="54" t="s">
        <v>36</v>
      </c>
      <c r="P1" s="54" t="s">
        <v>37</v>
      </c>
      <c r="Q1" s="54" t="s">
        <v>35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53">
        <v>44586</v>
      </c>
      <c r="N3" s="53">
        <v>44642</v>
      </c>
      <c r="O3" s="80">
        <v>44753</v>
      </c>
      <c r="P3" s="80">
        <v>44818</v>
      </c>
      <c r="Q3" s="80">
        <v>44859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264</v>
      </c>
      <c r="K4" s="23">
        <f t="shared" ref="K4" si="0">J4-(SUM(M4:X4))</f>
        <v>64</v>
      </c>
      <c r="L4" s="24" t="str">
        <f t="shared" ref="L4" si="1">IF(K4&lt;0,"ATENÇÃO","OK")</f>
        <v>OK</v>
      </c>
      <c r="M4" s="52">
        <v>10</v>
      </c>
      <c r="N4" s="52">
        <v>60</v>
      </c>
      <c r="O4" s="79">
        <v>20</v>
      </c>
      <c r="P4" s="79">
        <v>30</v>
      </c>
      <c r="Q4" s="79">
        <v>80</v>
      </c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O1:O2"/>
    <mergeCell ref="P1:P2"/>
    <mergeCell ref="Q1:Q2"/>
    <mergeCell ref="N1:N2"/>
    <mergeCell ref="M1:M2"/>
    <mergeCell ref="X1:X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R1:R2"/>
  </mergeCells>
  <conditionalFormatting sqref="M4">
    <cfRule type="cellIs" dxfId="179" priority="34" stopIfTrue="1" operator="greaterThan">
      <formula>0</formula>
    </cfRule>
    <cfRule type="cellIs" dxfId="178" priority="35" stopIfTrue="1" operator="greaterThan">
      <formula>0</formula>
    </cfRule>
    <cfRule type="cellIs" dxfId="177" priority="36" stopIfTrue="1" operator="greaterThan">
      <formula>0</formula>
    </cfRule>
  </conditionalFormatting>
  <conditionalFormatting sqref="N4">
    <cfRule type="cellIs" dxfId="176" priority="31" stopIfTrue="1" operator="greaterThan">
      <formula>0</formula>
    </cfRule>
    <cfRule type="cellIs" dxfId="175" priority="32" stopIfTrue="1" operator="greaterThan">
      <formula>0</formula>
    </cfRule>
    <cfRule type="cellIs" dxfId="174" priority="33" stopIfTrue="1" operator="greaterThan">
      <formula>0</formula>
    </cfRule>
  </conditionalFormatting>
  <conditionalFormatting sqref="O4">
    <cfRule type="cellIs" dxfId="173" priority="28" stopIfTrue="1" operator="greaterThan">
      <formula>0</formula>
    </cfRule>
    <cfRule type="cellIs" dxfId="172" priority="29" stopIfTrue="1" operator="greaterThan">
      <formula>0</formula>
    </cfRule>
    <cfRule type="cellIs" dxfId="171" priority="30" stopIfTrue="1" operator="greaterThan">
      <formula>0</formula>
    </cfRule>
  </conditionalFormatting>
  <conditionalFormatting sqref="P4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Q4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R4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S4">
    <cfRule type="cellIs" dxfId="161" priority="16" stopIfTrue="1" operator="greaterThan">
      <formula>0</formula>
    </cfRule>
    <cfRule type="cellIs" dxfId="160" priority="17" stopIfTrue="1" operator="greaterThan">
      <formula>0</formula>
    </cfRule>
    <cfRule type="cellIs" dxfId="159" priority="18" stopIfTrue="1" operator="greaterThan">
      <formula>0</formula>
    </cfRule>
  </conditionalFormatting>
  <conditionalFormatting sqref="T4">
    <cfRule type="cellIs" dxfId="158" priority="13" stopIfTrue="1" operator="greaterThan">
      <formula>0</formula>
    </cfRule>
    <cfRule type="cellIs" dxfId="157" priority="14" stopIfTrue="1" operator="greaterThan">
      <formula>0</formula>
    </cfRule>
    <cfRule type="cellIs" dxfId="156" priority="15" stopIfTrue="1" operator="greaterThan">
      <formula>0</formula>
    </cfRule>
  </conditionalFormatting>
  <conditionalFormatting sqref="U4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V4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W4">
    <cfRule type="cellIs" dxfId="149" priority="4" stopIfTrue="1" operator="greaterThan">
      <formula>0</formula>
    </cfRule>
    <cfRule type="cellIs" dxfId="148" priority="5" stopIfTrue="1" operator="greaterThan">
      <formula>0</formula>
    </cfRule>
    <cfRule type="cellIs" dxfId="147" priority="6" stopIfTrue="1" operator="greaterThan">
      <formula>0</formula>
    </cfRule>
  </conditionalFormatting>
  <conditionalFormatting sqref="X4">
    <cfRule type="cellIs" dxfId="146" priority="1" stopIfTrue="1" operator="greaterThan">
      <formula>0</formula>
    </cfRule>
    <cfRule type="cellIs" dxfId="145" priority="2" stopIfTrue="1" operator="greaterThan">
      <formula>0</formula>
    </cfRule>
    <cfRule type="cellIs" dxfId="14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CEF8-ECD0-4EAA-AE6B-AFB0820F47DE}">
  <dimension ref="A1:X6"/>
  <sheetViews>
    <sheetView zoomScale="80" zoomScaleNormal="80" workbookViewId="0">
      <selection activeCell="D28" sqref="D28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2</v>
      </c>
      <c r="K4" s="23">
        <f t="shared" ref="K4" si="0">J4-(SUM(M4:X4))</f>
        <v>2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V1:V2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</mergeCells>
  <conditionalFormatting sqref="M4">
    <cfRule type="cellIs" dxfId="143" priority="34" stopIfTrue="1" operator="greaterThan">
      <formula>0</formula>
    </cfRule>
    <cfRule type="cellIs" dxfId="142" priority="35" stopIfTrue="1" operator="greaterThan">
      <formula>0</formula>
    </cfRule>
    <cfRule type="cellIs" dxfId="141" priority="36" stopIfTrue="1" operator="greaterThan">
      <formula>0</formula>
    </cfRule>
  </conditionalFormatting>
  <conditionalFormatting sqref="N4">
    <cfRule type="cellIs" dxfId="140" priority="31" stopIfTrue="1" operator="greaterThan">
      <formula>0</formula>
    </cfRule>
    <cfRule type="cellIs" dxfId="139" priority="32" stopIfTrue="1" operator="greaterThan">
      <formula>0</formula>
    </cfRule>
    <cfRule type="cellIs" dxfId="138" priority="33" stopIfTrue="1" operator="greaterThan">
      <formula>0</formula>
    </cfRule>
  </conditionalFormatting>
  <conditionalFormatting sqref="O4">
    <cfRule type="cellIs" dxfId="137" priority="28" stopIfTrue="1" operator="greaterThan">
      <formula>0</formula>
    </cfRule>
    <cfRule type="cellIs" dxfId="136" priority="29" stopIfTrue="1" operator="greaterThan">
      <formula>0</formula>
    </cfRule>
    <cfRule type="cellIs" dxfId="135" priority="30" stopIfTrue="1" operator="greaterThan">
      <formula>0</formula>
    </cfRule>
  </conditionalFormatting>
  <conditionalFormatting sqref="P4">
    <cfRule type="cellIs" dxfId="134" priority="25" stopIfTrue="1" operator="greaterThan">
      <formula>0</formula>
    </cfRule>
    <cfRule type="cellIs" dxfId="133" priority="26" stopIfTrue="1" operator="greaterThan">
      <formula>0</formula>
    </cfRule>
    <cfRule type="cellIs" dxfId="132" priority="27" stopIfTrue="1" operator="greaterThan">
      <formula>0</formula>
    </cfRule>
  </conditionalFormatting>
  <conditionalFormatting sqref="Q4">
    <cfRule type="cellIs" dxfId="131" priority="22" stopIfTrue="1" operator="greaterThan">
      <formula>0</formula>
    </cfRule>
    <cfRule type="cellIs" dxfId="130" priority="23" stopIfTrue="1" operator="greaterThan">
      <formula>0</formula>
    </cfRule>
    <cfRule type="cellIs" dxfId="129" priority="24" stopIfTrue="1" operator="greaterThan">
      <formula>0</formula>
    </cfRule>
  </conditionalFormatting>
  <conditionalFormatting sqref="R4">
    <cfRule type="cellIs" dxfId="128" priority="19" stopIfTrue="1" operator="greaterThan">
      <formula>0</formula>
    </cfRule>
    <cfRule type="cellIs" dxfId="127" priority="20" stopIfTrue="1" operator="greaterThan">
      <formula>0</formula>
    </cfRule>
    <cfRule type="cellIs" dxfId="126" priority="21" stopIfTrue="1" operator="greaterThan">
      <formula>0</formula>
    </cfRule>
  </conditionalFormatting>
  <conditionalFormatting sqref="S4">
    <cfRule type="cellIs" dxfId="125" priority="16" stopIfTrue="1" operator="greaterThan">
      <formula>0</formula>
    </cfRule>
    <cfRule type="cellIs" dxfId="124" priority="17" stopIfTrue="1" operator="greaterThan">
      <formula>0</formula>
    </cfRule>
    <cfRule type="cellIs" dxfId="123" priority="18" stopIfTrue="1" operator="greaterThan">
      <formula>0</formula>
    </cfRule>
  </conditionalFormatting>
  <conditionalFormatting sqref="T4">
    <cfRule type="cellIs" dxfId="122" priority="13" stopIfTrue="1" operator="greaterThan">
      <formula>0</formula>
    </cfRule>
    <cfRule type="cellIs" dxfId="121" priority="14" stopIfTrue="1" operator="greaterThan">
      <formula>0</formula>
    </cfRule>
    <cfRule type="cellIs" dxfId="120" priority="15" stopIfTrue="1" operator="greaterThan">
      <formula>0</formula>
    </cfRule>
  </conditionalFormatting>
  <conditionalFormatting sqref="U4">
    <cfRule type="cellIs" dxfId="119" priority="10" stopIfTrue="1" operator="greaterThan">
      <formula>0</formula>
    </cfRule>
    <cfRule type="cellIs" dxfId="118" priority="11" stopIfTrue="1" operator="greaterThan">
      <formula>0</formula>
    </cfRule>
    <cfRule type="cellIs" dxfId="117" priority="12" stopIfTrue="1" operator="greaterThan">
      <formula>0</formula>
    </cfRule>
  </conditionalFormatting>
  <conditionalFormatting sqref="V4">
    <cfRule type="cellIs" dxfId="116" priority="7" stopIfTrue="1" operator="greaterThan">
      <formula>0</formula>
    </cfRule>
    <cfRule type="cellIs" dxfId="115" priority="8" stopIfTrue="1" operator="greaterThan">
      <formula>0</formula>
    </cfRule>
    <cfRule type="cellIs" dxfId="114" priority="9" stopIfTrue="1" operator="greaterThan">
      <formula>0</formula>
    </cfRule>
  </conditionalFormatting>
  <conditionalFormatting sqref="W4">
    <cfRule type="cellIs" dxfId="113" priority="4" stopIfTrue="1" operator="greaterThan">
      <formula>0</formula>
    </cfRule>
    <cfRule type="cellIs" dxfId="112" priority="5" stopIfTrue="1" operator="greaterThan">
      <formula>0</formula>
    </cfRule>
    <cfRule type="cellIs" dxfId="111" priority="6" stopIfTrue="1" operator="greaterThan">
      <formula>0</formula>
    </cfRule>
  </conditionalFormatting>
  <conditionalFormatting sqref="X4">
    <cfRule type="cellIs" dxfId="110" priority="1" stopIfTrue="1" operator="greaterThan">
      <formula>0</formula>
    </cfRule>
    <cfRule type="cellIs" dxfId="109" priority="2" stopIfTrue="1" operator="greaterThan">
      <formula>0</formula>
    </cfRule>
    <cfRule type="cellIs" dxfId="10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"/>
  <sheetViews>
    <sheetView topLeftCell="D1" zoomScale="80" zoomScaleNormal="80" workbookViewId="0">
      <selection activeCell="H13" sqref="H13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10</v>
      </c>
      <c r="K4" s="23">
        <f t="shared" ref="K4" si="0">J4-(SUM(M4:X4))</f>
        <v>10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O1:O2"/>
    <mergeCell ref="A1:C1"/>
    <mergeCell ref="M1:M2"/>
    <mergeCell ref="D1:I1"/>
  </mergeCells>
  <conditionalFormatting sqref="X4">
    <cfRule type="cellIs" dxfId="107" priority="1" stopIfTrue="1" operator="greaterThan">
      <formula>0</formula>
    </cfRule>
    <cfRule type="cellIs" dxfId="106" priority="2" stopIfTrue="1" operator="greaterThan">
      <formula>0</formula>
    </cfRule>
    <cfRule type="cellIs" dxfId="105" priority="3" stopIfTrue="1" operator="greaterThan">
      <formula>0</formula>
    </cfRule>
  </conditionalFormatting>
  <conditionalFormatting sqref="M4">
    <cfRule type="cellIs" dxfId="104" priority="34" stopIfTrue="1" operator="greaterThan">
      <formula>0</formula>
    </cfRule>
    <cfRule type="cellIs" dxfId="103" priority="35" stopIfTrue="1" operator="greaterThan">
      <formula>0</formula>
    </cfRule>
    <cfRule type="cellIs" dxfId="102" priority="36" stopIfTrue="1" operator="greaterThan">
      <formula>0</formula>
    </cfRule>
  </conditionalFormatting>
  <conditionalFormatting sqref="N4">
    <cfRule type="cellIs" dxfId="101" priority="31" stopIfTrue="1" operator="greaterThan">
      <formula>0</formula>
    </cfRule>
    <cfRule type="cellIs" dxfId="100" priority="32" stopIfTrue="1" operator="greaterThan">
      <formula>0</formula>
    </cfRule>
    <cfRule type="cellIs" dxfId="99" priority="33" stopIfTrue="1" operator="greaterThan">
      <formula>0</formula>
    </cfRule>
  </conditionalFormatting>
  <conditionalFormatting sqref="O4">
    <cfRule type="cellIs" dxfId="98" priority="28" stopIfTrue="1" operator="greaterThan">
      <formula>0</formula>
    </cfRule>
    <cfRule type="cellIs" dxfId="97" priority="29" stopIfTrue="1" operator="greaterThan">
      <formula>0</formula>
    </cfRule>
    <cfRule type="cellIs" dxfId="96" priority="30" stopIfTrue="1" operator="greaterThan">
      <formula>0</formula>
    </cfRule>
  </conditionalFormatting>
  <conditionalFormatting sqref="P4">
    <cfRule type="cellIs" dxfId="95" priority="25" stopIfTrue="1" operator="greaterThan">
      <formula>0</formula>
    </cfRule>
    <cfRule type="cellIs" dxfId="94" priority="26" stopIfTrue="1" operator="greaterThan">
      <formula>0</formula>
    </cfRule>
    <cfRule type="cellIs" dxfId="93" priority="27" stopIfTrue="1" operator="greaterThan">
      <formula>0</formula>
    </cfRule>
  </conditionalFormatting>
  <conditionalFormatting sqref="Q4">
    <cfRule type="cellIs" dxfId="92" priority="22" stopIfTrue="1" operator="greaterThan">
      <formula>0</formula>
    </cfRule>
    <cfRule type="cellIs" dxfId="91" priority="23" stopIfTrue="1" operator="greaterThan">
      <formula>0</formula>
    </cfRule>
    <cfRule type="cellIs" dxfId="90" priority="24" stopIfTrue="1" operator="greaterThan">
      <formula>0</formula>
    </cfRule>
  </conditionalFormatting>
  <conditionalFormatting sqref="R4">
    <cfRule type="cellIs" dxfId="89" priority="19" stopIfTrue="1" operator="greaterThan">
      <formula>0</formula>
    </cfRule>
    <cfRule type="cellIs" dxfId="88" priority="20" stopIfTrue="1" operator="greaterThan">
      <formula>0</formula>
    </cfRule>
    <cfRule type="cellIs" dxfId="87" priority="21" stopIfTrue="1" operator="greaterThan">
      <formula>0</formula>
    </cfRule>
  </conditionalFormatting>
  <conditionalFormatting sqref="S4">
    <cfRule type="cellIs" dxfId="86" priority="16" stopIfTrue="1" operator="greaterThan">
      <formula>0</formula>
    </cfRule>
    <cfRule type="cellIs" dxfId="85" priority="17" stopIfTrue="1" operator="greaterThan">
      <formula>0</formula>
    </cfRule>
    <cfRule type="cellIs" dxfId="84" priority="18" stopIfTrue="1" operator="greaterThan">
      <formula>0</formula>
    </cfRule>
  </conditionalFormatting>
  <conditionalFormatting sqref="T4">
    <cfRule type="cellIs" dxfId="83" priority="13" stopIfTrue="1" operator="greaterThan">
      <formula>0</formula>
    </cfRule>
    <cfRule type="cellIs" dxfId="82" priority="14" stopIfTrue="1" operator="greaterThan">
      <formula>0</formula>
    </cfRule>
    <cfRule type="cellIs" dxfId="81" priority="15" stopIfTrue="1" operator="greaterThan">
      <formula>0</formula>
    </cfRule>
  </conditionalFormatting>
  <conditionalFormatting sqref="U4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V4">
    <cfRule type="cellIs" dxfId="77" priority="7" stopIfTrue="1" operator="greaterThan">
      <formula>0</formula>
    </cfRule>
    <cfRule type="cellIs" dxfId="76" priority="8" stopIfTrue="1" operator="greaterThan">
      <formula>0</formula>
    </cfRule>
    <cfRule type="cellIs" dxfId="75" priority="9" stopIfTrue="1" operator="greaterThan">
      <formula>0</formula>
    </cfRule>
  </conditionalFormatting>
  <conditionalFormatting sqref="W4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EAEF-AE5A-4008-9E5B-AB558C44C28A}">
  <dimension ref="A1:X6"/>
  <sheetViews>
    <sheetView zoomScale="80" zoomScaleNormal="80" workbookViewId="0">
      <selection activeCell="J19" sqref="J19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10</v>
      </c>
      <c r="K4" s="23">
        <f t="shared" ref="K4" si="0">J4-(SUM(M4:X4))</f>
        <v>10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V1:V2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</mergeCells>
  <conditionalFormatting sqref="M4">
    <cfRule type="cellIs" dxfId="71" priority="34" stopIfTrue="1" operator="greaterThan">
      <formula>0</formula>
    </cfRule>
    <cfRule type="cellIs" dxfId="70" priority="35" stopIfTrue="1" operator="greaterThan">
      <formula>0</formula>
    </cfRule>
    <cfRule type="cellIs" dxfId="69" priority="36" stopIfTrue="1" operator="greaterThan">
      <formula>0</formula>
    </cfRule>
  </conditionalFormatting>
  <conditionalFormatting sqref="N4">
    <cfRule type="cellIs" dxfId="68" priority="31" stopIfTrue="1" operator="greaterThan">
      <formula>0</formula>
    </cfRule>
    <cfRule type="cellIs" dxfId="67" priority="32" stopIfTrue="1" operator="greaterThan">
      <formula>0</formula>
    </cfRule>
    <cfRule type="cellIs" dxfId="66" priority="33" stopIfTrue="1" operator="greaterThan">
      <formula>0</formula>
    </cfRule>
  </conditionalFormatting>
  <conditionalFormatting sqref="O4">
    <cfRule type="cellIs" dxfId="65" priority="28" stopIfTrue="1" operator="greaterThan">
      <formula>0</formula>
    </cfRule>
    <cfRule type="cellIs" dxfId="64" priority="29" stopIfTrue="1" operator="greaterThan">
      <formula>0</formula>
    </cfRule>
    <cfRule type="cellIs" dxfId="63" priority="30" stopIfTrue="1" operator="greaterThan">
      <formula>0</formula>
    </cfRule>
  </conditionalFormatting>
  <conditionalFormatting sqref="P4">
    <cfRule type="cellIs" dxfId="62" priority="25" stopIfTrue="1" operator="greaterThan">
      <formula>0</formula>
    </cfRule>
    <cfRule type="cellIs" dxfId="61" priority="26" stopIfTrue="1" operator="greaterThan">
      <formula>0</formula>
    </cfRule>
    <cfRule type="cellIs" dxfId="60" priority="27" stopIfTrue="1" operator="greaterThan">
      <formula>0</formula>
    </cfRule>
  </conditionalFormatting>
  <conditionalFormatting sqref="Q4">
    <cfRule type="cellIs" dxfId="59" priority="22" stopIfTrue="1" operator="greaterThan">
      <formula>0</formula>
    </cfRule>
    <cfRule type="cellIs" dxfId="58" priority="23" stopIfTrue="1" operator="greaterThan">
      <formula>0</formula>
    </cfRule>
    <cfRule type="cellIs" dxfId="57" priority="24" stopIfTrue="1" operator="greaterThan">
      <formula>0</formula>
    </cfRule>
  </conditionalFormatting>
  <conditionalFormatting sqref="R4">
    <cfRule type="cellIs" dxfId="56" priority="19" stopIfTrue="1" operator="greaterThan">
      <formula>0</formula>
    </cfRule>
    <cfRule type="cellIs" dxfId="55" priority="20" stopIfTrue="1" operator="greaterThan">
      <formula>0</formula>
    </cfRule>
    <cfRule type="cellIs" dxfId="54" priority="21" stopIfTrue="1" operator="greaterThan">
      <formula>0</formula>
    </cfRule>
  </conditionalFormatting>
  <conditionalFormatting sqref="S4">
    <cfRule type="cellIs" dxfId="53" priority="16" stopIfTrue="1" operator="greaterThan">
      <formula>0</formula>
    </cfRule>
    <cfRule type="cellIs" dxfId="52" priority="17" stopIfTrue="1" operator="greaterThan">
      <formula>0</formula>
    </cfRule>
    <cfRule type="cellIs" dxfId="51" priority="18" stopIfTrue="1" operator="greaterThan">
      <formula>0</formula>
    </cfRule>
  </conditionalFormatting>
  <conditionalFormatting sqref="T4">
    <cfRule type="cellIs" dxfId="50" priority="13" stopIfTrue="1" operator="greaterThan">
      <formula>0</formula>
    </cfRule>
    <cfRule type="cellIs" dxfId="49" priority="14" stopIfTrue="1" operator="greaterThan">
      <formula>0</formula>
    </cfRule>
    <cfRule type="cellIs" dxfId="48" priority="15" stopIfTrue="1" operator="greaterThan">
      <formula>0</formula>
    </cfRule>
  </conditionalFormatting>
  <conditionalFormatting sqref="U4">
    <cfRule type="cellIs" dxfId="47" priority="10" stopIfTrue="1" operator="greaterThan">
      <formula>0</formula>
    </cfRule>
    <cfRule type="cellIs" dxfId="46" priority="11" stopIfTrue="1" operator="greaterThan">
      <formula>0</formula>
    </cfRule>
    <cfRule type="cellIs" dxfId="45" priority="12" stopIfTrue="1" operator="greaterThan">
      <formula>0</formula>
    </cfRule>
  </conditionalFormatting>
  <conditionalFormatting sqref="V4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W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X4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zoomScale="80" zoomScaleNormal="80" workbookViewId="0">
      <selection activeCell="O15" sqref="O15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75" t="s">
        <v>38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76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77">
        <v>44736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5</v>
      </c>
      <c r="K4" s="23">
        <f t="shared" ref="K4" si="0">J4-(SUM(M4:X4))</f>
        <v>4</v>
      </c>
      <c r="L4" s="24" t="str">
        <f t="shared" ref="L4" si="1">IF(K4&lt;0,"ATENÇÃO","OK")</f>
        <v>OK</v>
      </c>
      <c r="M4" s="78">
        <v>1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</mergeCells>
  <conditionalFormatting sqref="N4">
    <cfRule type="cellIs" dxfId="32" priority="31" stopIfTrue="1" operator="greaterThan">
      <formula>0</formula>
    </cfRule>
    <cfRule type="cellIs" dxfId="31" priority="32" stopIfTrue="1" operator="greaterThan">
      <formula>0</formula>
    </cfRule>
    <cfRule type="cellIs" dxfId="30" priority="33" stopIfTrue="1" operator="greaterThan">
      <formula>0</formula>
    </cfRule>
  </conditionalFormatting>
  <conditionalFormatting sqref="O4">
    <cfRule type="cellIs" dxfId="29" priority="28" stopIfTrue="1" operator="greaterThan">
      <formula>0</formula>
    </cfRule>
    <cfRule type="cellIs" dxfId="28" priority="29" stopIfTrue="1" operator="greaterThan">
      <formula>0</formula>
    </cfRule>
    <cfRule type="cellIs" dxfId="27" priority="30" stopIfTrue="1" operator="greaterThan">
      <formula>0</formula>
    </cfRule>
  </conditionalFormatting>
  <conditionalFormatting sqref="P4">
    <cfRule type="cellIs" dxfId="26" priority="25" stopIfTrue="1" operator="greaterThan">
      <formula>0</formula>
    </cfRule>
    <cfRule type="cellIs" dxfId="25" priority="26" stopIfTrue="1" operator="greaterThan">
      <formula>0</formula>
    </cfRule>
    <cfRule type="cellIs" dxfId="24" priority="27" stopIfTrue="1" operator="greaterThan">
      <formula>0</formula>
    </cfRule>
  </conditionalFormatting>
  <conditionalFormatting sqref="Q4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R4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S4">
    <cfRule type="cellIs" dxfId="17" priority="16" stopIfTrue="1" operator="greaterThan">
      <formula>0</formula>
    </cfRule>
    <cfRule type="cellIs" dxfId="16" priority="17" stopIfTrue="1" operator="greaterThan">
      <formula>0</formula>
    </cfRule>
    <cfRule type="cellIs" dxfId="15" priority="18" stopIfTrue="1" operator="greaterThan">
      <formula>0</formula>
    </cfRule>
  </conditionalFormatting>
  <conditionalFormatting sqref="T4">
    <cfRule type="cellIs" dxfId="14" priority="13" stopIfTrue="1" operator="greaterThan">
      <formula>0</formula>
    </cfRule>
    <cfRule type="cellIs" dxfId="13" priority="14" stopIfTrue="1" operator="greaterThan">
      <formula>0</formula>
    </cfRule>
    <cfRule type="cellIs" dxfId="12" priority="15" stopIfTrue="1" operator="greaterThan">
      <formula>0</formula>
    </cfRule>
  </conditionalFormatting>
  <conditionalFormatting sqref="U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V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W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X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tabSelected="1" zoomScale="80" zoomScaleNormal="80" workbookViewId="0">
      <selection activeCell="O22" sqref="O22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5" customWidth="1"/>
    <col min="4" max="4" width="62.85546875" style="1" customWidth="1"/>
    <col min="5" max="5" width="12.42578125" style="1" customWidth="1"/>
    <col min="6" max="6" width="12.7109375" style="32" bestFit="1" customWidth="1"/>
    <col min="7" max="7" width="20.5703125" style="4" customWidth="1"/>
    <col min="8" max="8" width="18.7109375" style="26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48" customHeight="1" x14ac:dyDescent="0.25">
      <c r="A1" s="63" t="s">
        <v>26</v>
      </c>
      <c r="B1" s="64"/>
      <c r="C1" s="65"/>
      <c r="D1" s="63" t="s">
        <v>25</v>
      </c>
      <c r="E1" s="64"/>
      <c r="F1" s="65"/>
      <c r="G1" s="59" t="s">
        <v>27</v>
      </c>
      <c r="H1" s="60"/>
      <c r="I1" s="60"/>
      <c r="J1" s="60"/>
      <c r="K1" s="61"/>
    </row>
    <row r="2" spans="1:11" ht="26.2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s="3" customFormat="1" ht="45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29" t="s">
        <v>3</v>
      </c>
      <c r="G3" s="21" t="s">
        <v>7</v>
      </c>
      <c r="H3" s="22" t="s">
        <v>14</v>
      </c>
      <c r="I3" s="20" t="s">
        <v>6</v>
      </c>
      <c r="J3" s="27" t="s">
        <v>8</v>
      </c>
      <c r="K3" s="27" t="s">
        <v>9</v>
      </c>
    </row>
    <row r="4" spans="1:11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31">
        <v>750</v>
      </c>
      <c r="G4" s="17">
        <f>'REITORIA-SEMS'!J4+'ESAG '!J4+CEART!J4+'FAED '!J4+CEFID!J4</f>
        <v>291</v>
      </c>
      <c r="H4" s="23">
        <f>SUM('REITORIA-SEMS'!M4:X4,'ESAG '!M4:X4,CEART!M4:X4,'FAED '!M4:U4,CEFID!M4:U4)</f>
        <v>201</v>
      </c>
      <c r="I4" s="28">
        <f t="shared" ref="I4" si="0">G4-H4</f>
        <v>90</v>
      </c>
      <c r="J4" s="19">
        <f t="shared" ref="J4" si="1">F4*G4</f>
        <v>218250</v>
      </c>
      <c r="K4" s="19">
        <f>F4*H4</f>
        <v>150750</v>
      </c>
    </row>
    <row r="5" spans="1:11" ht="44.25" customHeight="1" x14ac:dyDescent="0.25">
      <c r="J5" s="48">
        <f>SUM(J4:J4)</f>
        <v>218250</v>
      </c>
      <c r="K5" s="43">
        <f>SUM(K4:K4)</f>
        <v>150750</v>
      </c>
    </row>
    <row r="7" spans="1:11" ht="31.5" customHeight="1" x14ac:dyDescent="0.25"/>
    <row r="9" spans="1:11" ht="16.5" customHeight="1" x14ac:dyDescent="0.25"/>
    <row r="10" spans="1:11" ht="15.75" x14ac:dyDescent="0.25">
      <c r="G10" s="66" t="str">
        <f>A1</f>
        <v>PROCESSO: 1453/2021/UDESC</v>
      </c>
      <c r="H10" s="67"/>
      <c r="I10" s="67"/>
      <c r="J10" s="67"/>
      <c r="K10" s="68"/>
    </row>
    <row r="11" spans="1:11" ht="15" customHeight="1" x14ac:dyDescent="0.25">
      <c r="G11" s="69" t="str">
        <f>D1</f>
        <v>CONTRATAÇÃO DE EMPRESA PARA PRESTAÇÃO DE SERVIÇOS DE COLETA, TRANSPORTE E DESTINAÇÃO FINAL DE RESÍDUOS QUÍMICOS, LABORATORIAIS, HOSPITALARES, ENTULHOS E LÂMPADAS PARA O CAMPUS I, CERES E CESFI DA UDESC - RELANÇAMENTO</v>
      </c>
      <c r="H11" s="70"/>
      <c r="I11" s="70"/>
      <c r="J11" s="70"/>
      <c r="K11" s="71"/>
    </row>
    <row r="12" spans="1:11" ht="15.75" x14ac:dyDescent="0.25">
      <c r="G12" s="72" t="str">
        <f>G1</f>
        <v>VIGÊNCIA DA ATA: 04/01/2022 até 04/01/2023</v>
      </c>
      <c r="H12" s="73"/>
      <c r="I12" s="73"/>
      <c r="J12" s="73"/>
      <c r="K12" s="74"/>
    </row>
    <row r="13" spans="1:11" ht="15.75" x14ac:dyDescent="0.25">
      <c r="G13" s="11" t="s">
        <v>10</v>
      </c>
      <c r="H13" s="12"/>
      <c r="I13" s="12"/>
      <c r="J13" s="12"/>
      <c r="K13" s="7">
        <f>J5</f>
        <v>218250</v>
      </c>
    </row>
    <row r="14" spans="1:11" ht="15.75" x14ac:dyDescent="0.25">
      <c r="G14" s="13" t="s">
        <v>11</v>
      </c>
      <c r="H14" s="14"/>
      <c r="I14" s="14"/>
      <c r="J14" s="14"/>
      <c r="K14" s="8">
        <f>K4</f>
        <v>150750</v>
      </c>
    </row>
    <row r="15" spans="1:11" ht="15.75" x14ac:dyDescent="0.25">
      <c r="G15" s="13" t="s">
        <v>12</v>
      </c>
      <c r="H15" s="14"/>
      <c r="I15" s="14"/>
      <c r="J15" s="14"/>
      <c r="K15" s="10"/>
    </row>
    <row r="16" spans="1:11" ht="15.75" x14ac:dyDescent="0.25">
      <c r="G16" s="15" t="s">
        <v>13</v>
      </c>
      <c r="H16" s="16"/>
      <c r="I16" s="16"/>
      <c r="J16" s="16"/>
      <c r="K16" s="9">
        <f>K14/K13</f>
        <v>0.69072164948453607</v>
      </c>
    </row>
    <row r="17" spans="7:11" ht="15.75" x14ac:dyDescent="0.25">
      <c r="G17" s="56" t="s">
        <v>39</v>
      </c>
      <c r="H17" s="57"/>
      <c r="I17" s="57"/>
      <c r="J17" s="57"/>
      <c r="K17" s="58"/>
    </row>
  </sheetData>
  <mergeCells count="8">
    <mergeCell ref="G17:K17"/>
    <mergeCell ref="G1:K1"/>
    <mergeCell ref="A2:K2"/>
    <mergeCell ref="A1:C1"/>
    <mergeCell ref="D1:F1"/>
    <mergeCell ref="G10:K10"/>
    <mergeCell ref="G11:K11"/>
    <mergeCell ref="G12:K1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REITORIA-SEMS</vt:lpstr>
      <vt:lpstr>ESAG </vt:lpstr>
      <vt:lpstr>CEART</vt:lpstr>
      <vt:lpstr>FAED </vt:lpstr>
      <vt:lpstr>CEFID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2023-02-10T16:47:07Z</dcterms:modified>
</cp:coreProperties>
</file>