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1457.2021 SRP SGPE 49952.2021 - Ferramentas - Vig 28.01.2023\"/>
    </mc:Choice>
  </mc:AlternateContent>
  <xr:revisionPtr revIDLastSave="0" documentId="13_ncr:1_{5937B7B0-BB70-4CBF-8794-E809496E246D}" xr6:coauthVersionLast="36" xr6:coauthVersionMax="46" xr10:uidLastSave="{00000000-0000-0000-0000-000000000000}"/>
  <bookViews>
    <workbookView xWindow="-28920" yWindow="4950" windowWidth="29040" windowHeight="15840" tabRatio="857" activeTab="9" xr2:uid="{00000000-000D-0000-FFFF-FFFF00000000}"/>
  </bookViews>
  <sheets>
    <sheet name="REITORIA" sheetId="113" r:id="rId1"/>
    <sheet name="MUSEU" sheetId="129" r:id="rId2"/>
    <sheet name="ESAG" sheetId="105" r:id="rId3"/>
    <sheet name="CEART" sheetId="111" r:id="rId4"/>
    <sheet name="CEAD" sheetId="114" r:id="rId5"/>
    <sheet name="FAED" sheetId="112" r:id="rId6"/>
    <sheet name="CEFID" sheetId="110" r:id="rId7"/>
    <sheet name="CERES" sheetId="117" r:id="rId8"/>
    <sheet name="CESFI" sheetId="121" r:id="rId9"/>
    <sheet name="GESTOR" sheetId="128" r:id="rId10"/>
  </sheets>
  <definedNames>
    <definedName name="CEPLAN" localSheetId="9">#REF!</definedName>
    <definedName name="CEPLAN" localSheetId="1">#REF!</definedName>
    <definedName name="CEPLAN">#REF!</definedName>
    <definedName name="diasuteis" localSheetId="9">#REF!</definedName>
    <definedName name="diasuteis" localSheetId="1">#REF!</definedName>
    <definedName name="diasuteis">#REF!</definedName>
    <definedName name="Ferias" localSheetId="9">#REF!</definedName>
    <definedName name="Ferias" localSheetId="1">#REF!</definedName>
    <definedName name="Ferias">#REF!</definedName>
    <definedName name="RD" localSheetId="9">OFFSET(#REF!,(MATCH(SMALL(#REF!,ROW()-10),#REF!,0)-1),0)</definedName>
    <definedName name="RD" localSheetId="1">OFFSET(#REF!,(MATCH(SMALL(#REF!,ROW()-10),#REF!,0)-1),0)</definedName>
    <definedName name="RD">OFFSET(#REF!,(MATCH(SMALL(#REF!,ROW()-10),#REF!,0)-1),0)</definedName>
  </definedNames>
  <calcPr calcId="191029"/>
</workbook>
</file>

<file path=xl/calcChain.xml><?xml version="1.0" encoding="utf-8"?>
<calcChain xmlns="http://schemas.openxmlformats.org/spreadsheetml/2006/main">
  <c r="I140" i="105" l="1"/>
  <c r="I140" i="110"/>
  <c r="I121" i="110" l="1"/>
  <c r="I121" i="113"/>
  <c r="I143" i="110" l="1"/>
  <c r="I143" i="117"/>
  <c r="H142" i="128" l="1"/>
  <c r="H143" i="128"/>
  <c r="H144" i="128"/>
  <c r="H145" i="128"/>
  <c r="H146" i="128"/>
  <c r="H121" i="128"/>
  <c r="H122" i="128"/>
  <c r="H123" i="128"/>
  <c r="H124" i="128"/>
  <c r="H125" i="128"/>
  <c r="H126" i="128"/>
  <c r="H127" i="128"/>
  <c r="H128" i="128"/>
  <c r="H129" i="128"/>
  <c r="H130" i="128"/>
  <c r="H131" i="128"/>
  <c r="H132" i="128"/>
  <c r="H133" i="128"/>
  <c r="H134" i="128"/>
  <c r="H135" i="128"/>
  <c r="H136" i="128"/>
  <c r="H137" i="128"/>
  <c r="H138" i="128"/>
  <c r="H139" i="128"/>
  <c r="H140" i="128"/>
  <c r="H141" i="128"/>
  <c r="H117" i="128"/>
  <c r="H118" i="128"/>
  <c r="H119" i="128"/>
  <c r="H120" i="128"/>
  <c r="H83" i="128"/>
  <c r="H84" i="128"/>
  <c r="H85" i="128"/>
  <c r="H86" i="128"/>
  <c r="H87" i="128"/>
  <c r="H88" i="128"/>
  <c r="H89" i="128"/>
  <c r="H90" i="128"/>
  <c r="H91" i="128"/>
  <c r="H92" i="128"/>
  <c r="H93" i="128"/>
  <c r="H94" i="128"/>
  <c r="H95" i="128"/>
  <c r="H96" i="128"/>
  <c r="H97" i="128"/>
  <c r="H98" i="128"/>
  <c r="H99" i="128"/>
  <c r="H100" i="128"/>
  <c r="H101" i="128"/>
  <c r="H102" i="128"/>
  <c r="H103" i="128"/>
  <c r="H104" i="128"/>
  <c r="H105" i="128"/>
  <c r="H106" i="128"/>
  <c r="H107" i="128"/>
  <c r="H108" i="128"/>
  <c r="H109" i="128"/>
  <c r="H110" i="128"/>
  <c r="H111" i="128"/>
  <c r="H112" i="128"/>
  <c r="H113" i="128"/>
  <c r="H114" i="128"/>
  <c r="H115" i="128"/>
  <c r="H116" i="128"/>
  <c r="H80" i="128"/>
  <c r="H81" i="128"/>
  <c r="H82" i="128"/>
  <c r="H55" i="128"/>
  <c r="H56" i="128"/>
  <c r="H57" i="128"/>
  <c r="H58" i="128"/>
  <c r="H59" i="128"/>
  <c r="H60" i="128"/>
  <c r="H61" i="128"/>
  <c r="H62" i="128"/>
  <c r="H63" i="128"/>
  <c r="H64" i="128"/>
  <c r="H65" i="128"/>
  <c r="H66" i="128"/>
  <c r="H67" i="128"/>
  <c r="H68" i="128"/>
  <c r="H69" i="128"/>
  <c r="H70" i="128"/>
  <c r="H71" i="128"/>
  <c r="H72" i="128"/>
  <c r="H73" i="128"/>
  <c r="H74" i="128"/>
  <c r="H75" i="128"/>
  <c r="H76" i="128"/>
  <c r="H77" i="128"/>
  <c r="H78" i="128"/>
  <c r="H79" i="128"/>
  <c r="H48" i="128"/>
  <c r="H49" i="128"/>
  <c r="H50" i="128"/>
  <c r="H51" i="128"/>
  <c r="H52" i="128"/>
  <c r="H53" i="128"/>
  <c r="H54" i="128"/>
  <c r="H14" i="128"/>
  <c r="H15" i="128"/>
  <c r="H16" i="128"/>
  <c r="H17" i="128"/>
  <c r="H18" i="128"/>
  <c r="H19" i="128"/>
  <c r="H20" i="128"/>
  <c r="H21" i="128"/>
  <c r="H22" i="128"/>
  <c r="H23" i="128"/>
  <c r="H24" i="128"/>
  <c r="H25" i="128"/>
  <c r="H26" i="128"/>
  <c r="H27" i="128"/>
  <c r="H28" i="128"/>
  <c r="H29" i="128"/>
  <c r="H30" i="128"/>
  <c r="H31" i="128"/>
  <c r="H32" i="128"/>
  <c r="H33" i="128"/>
  <c r="H34" i="128"/>
  <c r="H35" i="128"/>
  <c r="H36" i="128"/>
  <c r="H37" i="128"/>
  <c r="H38" i="128"/>
  <c r="H39" i="128"/>
  <c r="H40" i="128"/>
  <c r="H41" i="128"/>
  <c r="H42" i="128"/>
  <c r="H43" i="128"/>
  <c r="H44" i="128"/>
  <c r="H45" i="128"/>
  <c r="H46" i="128"/>
  <c r="H47" i="128"/>
  <c r="H13" i="128"/>
  <c r="P147" i="121"/>
  <c r="O147" i="121"/>
  <c r="N147" i="121"/>
  <c r="M147" i="121"/>
  <c r="L147" i="121"/>
  <c r="H147" i="121"/>
  <c r="K146" i="121"/>
  <c r="J146" i="121"/>
  <c r="J145" i="121"/>
  <c r="K145" i="121" s="1"/>
  <c r="J144" i="121"/>
  <c r="K144" i="121" s="1"/>
  <c r="J143" i="121"/>
  <c r="K143" i="121" s="1"/>
  <c r="J142" i="121"/>
  <c r="K142" i="121" s="1"/>
  <c r="J141" i="121"/>
  <c r="K141" i="121" s="1"/>
  <c r="J140" i="121"/>
  <c r="K140" i="121" s="1"/>
  <c r="J139" i="121"/>
  <c r="K139" i="121" s="1"/>
  <c r="J138" i="121"/>
  <c r="K138" i="121" s="1"/>
  <c r="J137" i="121"/>
  <c r="K137" i="121" s="1"/>
  <c r="J136" i="121"/>
  <c r="K136" i="121" s="1"/>
  <c r="J135" i="121"/>
  <c r="K135" i="121" s="1"/>
  <c r="J134" i="121"/>
  <c r="K134" i="121" s="1"/>
  <c r="J133" i="121"/>
  <c r="K133" i="121" s="1"/>
  <c r="J132" i="121"/>
  <c r="K132" i="121" s="1"/>
  <c r="J131" i="121"/>
  <c r="K131" i="121" s="1"/>
  <c r="J130" i="121"/>
  <c r="K130" i="121" s="1"/>
  <c r="J129" i="121"/>
  <c r="K129" i="121" s="1"/>
  <c r="J128" i="121"/>
  <c r="K128" i="121" s="1"/>
  <c r="K127" i="121"/>
  <c r="J127" i="121"/>
  <c r="J126" i="121"/>
  <c r="K126" i="121" s="1"/>
  <c r="J125" i="121"/>
  <c r="K125" i="121" s="1"/>
  <c r="J124" i="121"/>
  <c r="K124" i="121" s="1"/>
  <c r="J123" i="121"/>
  <c r="K123" i="121" s="1"/>
  <c r="K122" i="121"/>
  <c r="J122" i="121"/>
  <c r="J121" i="121"/>
  <c r="K121" i="121" s="1"/>
  <c r="J120" i="121"/>
  <c r="K120" i="121" s="1"/>
  <c r="J119" i="121"/>
  <c r="K119" i="121" s="1"/>
  <c r="J118" i="121"/>
  <c r="K118" i="121" s="1"/>
  <c r="J117" i="121"/>
  <c r="K117" i="121" s="1"/>
  <c r="J116" i="121"/>
  <c r="K116" i="121" s="1"/>
  <c r="K115" i="121"/>
  <c r="J115" i="121"/>
  <c r="J114" i="121"/>
  <c r="K114" i="121" s="1"/>
  <c r="J113" i="121"/>
  <c r="K113" i="121" s="1"/>
  <c r="J112" i="121"/>
  <c r="K112" i="121" s="1"/>
  <c r="J111" i="121"/>
  <c r="K111" i="121" s="1"/>
  <c r="J110" i="121"/>
  <c r="K110" i="121" s="1"/>
  <c r="K109" i="121"/>
  <c r="J109" i="121"/>
  <c r="J108" i="121"/>
  <c r="K108" i="121" s="1"/>
  <c r="J107" i="121"/>
  <c r="K107" i="121" s="1"/>
  <c r="J106" i="121"/>
  <c r="K106" i="121" s="1"/>
  <c r="J105" i="121"/>
  <c r="K105" i="121" s="1"/>
  <c r="K104" i="121"/>
  <c r="J104" i="121"/>
  <c r="J103" i="121"/>
  <c r="K103" i="121" s="1"/>
  <c r="J102" i="121"/>
  <c r="K102" i="121" s="1"/>
  <c r="J101" i="121"/>
  <c r="K101" i="121" s="1"/>
  <c r="J100" i="121"/>
  <c r="K100" i="121" s="1"/>
  <c r="J99" i="121"/>
  <c r="K99" i="121" s="1"/>
  <c r="J98" i="121"/>
  <c r="K98" i="121" s="1"/>
  <c r="K97" i="121"/>
  <c r="J97" i="121"/>
  <c r="J96" i="121"/>
  <c r="K96" i="121" s="1"/>
  <c r="J95" i="121"/>
  <c r="K95" i="121" s="1"/>
  <c r="J94" i="121"/>
  <c r="K94" i="121" s="1"/>
  <c r="J93" i="121"/>
  <c r="K93" i="121" s="1"/>
  <c r="J92" i="121"/>
  <c r="K92" i="121" s="1"/>
  <c r="J91" i="121"/>
  <c r="K91" i="121" s="1"/>
  <c r="J90" i="121"/>
  <c r="K90" i="121" s="1"/>
  <c r="J89" i="121"/>
  <c r="K89" i="121" s="1"/>
  <c r="J88" i="121"/>
  <c r="K88" i="121" s="1"/>
  <c r="J87" i="121"/>
  <c r="K87" i="121" s="1"/>
  <c r="J86" i="121"/>
  <c r="K86" i="121" s="1"/>
  <c r="J85" i="121"/>
  <c r="K85" i="121" s="1"/>
  <c r="J84" i="121"/>
  <c r="K84" i="121" s="1"/>
  <c r="J83" i="121"/>
  <c r="K83" i="121" s="1"/>
  <c r="J82" i="121"/>
  <c r="K82" i="121" s="1"/>
  <c r="J81" i="121"/>
  <c r="K81" i="121" s="1"/>
  <c r="K80" i="121"/>
  <c r="J80" i="121"/>
  <c r="J79" i="121"/>
  <c r="K79" i="121" s="1"/>
  <c r="J78" i="121"/>
  <c r="K78" i="121" s="1"/>
  <c r="J77" i="121"/>
  <c r="K77" i="121" s="1"/>
  <c r="J76" i="121"/>
  <c r="K76" i="121" s="1"/>
  <c r="J75" i="121"/>
  <c r="K75" i="121" s="1"/>
  <c r="J74" i="121"/>
  <c r="K74" i="121" s="1"/>
  <c r="K73" i="121"/>
  <c r="J73" i="121"/>
  <c r="J72" i="121"/>
  <c r="K72" i="121" s="1"/>
  <c r="J71" i="121"/>
  <c r="K71" i="121" s="1"/>
  <c r="J70" i="121"/>
  <c r="K70" i="121" s="1"/>
  <c r="J69" i="121"/>
  <c r="K69" i="121" s="1"/>
  <c r="K68" i="121"/>
  <c r="J68" i="121"/>
  <c r="J67" i="121"/>
  <c r="K67" i="121" s="1"/>
  <c r="J66" i="121"/>
  <c r="K66" i="121" s="1"/>
  <c r="J65" i="121"/>
  <c r="K65" i="121" s="1"/>
  <c r="J64" i="121"/>
  <c r="K64" i="121" s="1"/>
  <c r="J63" i="121"/>
  <c r="K63" i="121" s="1"/>
  <c r="J62" i="121"/>
  <c r="K62" i="121" s="1"/>
  <c r="K61" i="121"/>
  <c r="J61" i="121"/>
  <c r="J60" i="121"/>
  <c r="K60" i="121" s="1"/>
  <c r="J59" i="121"/>
  <c r="K59" i="121" s="1"/>
  <c r="J58" i="121"/>
  <c r="K58" i="121" s="1"/>
  <c r="J57" i="121"/>
  <c r="K57" i="121" s="1"/>
  <c r="J56" i="121"/>
  <c r="K56" i="121" s="1"/>
  <c r="K55" i="121"/>
  <c r="J55" i="121"/>
  <c r="J54" i="121"/>
  <c r="K54" i="121" s="1"/>
  <c r="J53" i="121"/>
  <c r="K53" i="121" s="1"/>
  <c r="J52" i="121"/>
  <c r="K52" i="121" s="1"/>
  <c r="J51" i="121"/>
  <c r="K51" i="121" s="1"/>
  <c r="K50" i="121"/>
  <c r="J50" i="121"/>
  <c r="J49" i="121"/>
  <c r="K49" i="121" s="1"/>
  <c r="J48" i="121"/>
  <c r="K48" i="121" s="1"/>
  <c r="J47" i="121"/>
  <c r="K47" i="121" s="1"/>
  <c r="J46" i="121"/>
  <c r="K46" i="121" s="1"/>
  <c r="J45" i="121"/>
  <c r="K45" i="121" s="1"/>
  <c r="J44" i="121"/>
  <c r="K44" i="121" s="1"/>
  <c r="J43" i="121"/>
  <c r="K43" i="121" s="1"/>
  <c r="J42" i="121"/>
  <c r="K42" i="121" s="1"/>
  <c r="J41" i="121"/>
  <c r="K41" i="121" s="1"/>
  <c r="J40" i="121"/>
  <c r="K40" i="121" s="1"/>
  <c r="J39" i="121"/>
  <c r="K39" i="121" s="1"/>
  <c r="J38" i="121"/>
  <c r="K38" i="121" s="1"/>
  <c r="K37" i="121"/>
  <c r="J37" i="121"/>
  <c r="J36" i="121"/>
  <c r="K36" i="121" s="1"/>
  <c r="J35" i="121"/>
  <c r="K35" i="121" s="1"/>
  <c r="J34" i="121"/>
  <c r="K34" i="121" s="1"/>
  <c r="J33" i="121"/>
  <c r="K33" i="121" s="1"/>
  <c r="K32" i="121"/>
  <c r="J32" i="121"/>
  <c r="J31" i="121"/>
  <c r="K31" i="121" s="1"/>
  <c r="J30" i="121"/>
  <c r="K30" i="121" s="1"/>
  <c r="J29" i="121"/>
  <c r="K29" i="121" s="1"/>
  <c r="J28" i="121"/>
  <c r="K28" i="121" s="1"/>
  <c r="J27" i="121"/>
  <c r="K27" i="121" s="1"/>
  <c r="K26" i="121"/>
  <c r="J26" i="121"/>
  <c r="J25" i="121"/>
  <c r="K25" i="121" s="1"/>
  <c r="J24" i="121"/>
  <c r="K24" i="121" s="1"/>
  <c r="J23" i="121"/>
  <c r="K23" i="121" s="1"/>
  <c r="J22" i="121"/>
  <c r="K22" i="121" s="1"/>
  <c r="J21" i="121"/>
  <c r="K21" i="121" s="1"/>
  <c r="J20" i="121"/>
  <c r="K20" i="121" s="1"/>
  <c r="K19" i="121"/>
  <c r="J19" i="121"/>
  <c r="J18" i="121"/>
  <c r="K18" i="121" s="1"/>
  <c r="J17" i="121"/>
  <c r="K17" i="121" s="1"/>
  <c r="J16" i="121"/>
  <c r="K16" i="121" s="1"/>
  <c r="J15" i="121"/>
  <c r="K15" i="121" s="1"/>
  <c r="K14" i="121"/>
  <c r="J14" i="121"/>
  <c r="J13" i="121"/>
  <c r="K13" i="121" s="1"/>
  <c r="J12" i="121"/>
  <c r="K12" i="121" s="1"/>
  <c r="J11" i="121"/>
  <c r="K11" i="121" s="1"/>
  <c r="J10" i="121"/>
  <c r="K10" i="121" s="1"/>
  <c r="J9" i="121"/>
  <c r="K9" i="121" s="1"/>
  <c r="J8" i="121"/>
  <c r="K8" i="121" s="1"/>
  <c r="K7" i="121"/>
  <c r="J7" i="121"/>
  <c r="J6" i="121"/>
  <c r="K6" i="121" s="1"/>
  <c r="J5" i="121"/>
  <c r="K5" i="121" s="1"/>
  <c r="J4" i="121"/>
  <c r="K4" i="121" s="1"/>
  <c r="P147" i="117"/>
  <c r="O147" i="117"/>
  <c r="N147" i="117"/>
  <c r="M147" i="117"/>
  <c r="L147" i="117"/>
  <c r="H147" i="117"/>
  <c r="J146" i="117"/>
  <c r="K146" i="117" s="1"/>
  <c r="J145" i="117"/>
  <c r="K145" i="117" s="1"/>
  <c r="J144" i="117"/>
  <c r="K144" i="117" s="1"/>
  <c r="J143" i="117"/>
  <c r="J142" i="117"/>
  <c r="K142" i="117" s="1"/>
  <c r="J141" i="117"/>
  <c r="K141" i="117" s="1"/>
  <c r="J140" i="117"/>
  <c r="K140" i="117" s="1"/>
  <c r="K139" i="117"/>
  <c r="J139" i="117"/>
  <c r="J138" i="117"/>
  <c r="K138" i="117" s="1"/>
  <c r="J137" i="117"/>
  <c r="K137" i="117" s="1"/>
  <c r="J136" i="117"/>
  <c r="K136" i="117" s="1"/>
  <c r="J135" i="117"/>
  <c r="K135" i="117" s="1"/>
  <c r="J134" i="117"/>
  <c r="K134" i="117" s="1"/>
  <c r="J133" i="117"/>
  <c r="K133" i="117" s="1"/>
  <c r="J132" i="117"/>
  <c r="K132" i="117" s="1"/>
  <c r="J131" i="117"/>
  <c r="K131" i="117" s="1"/>
  <c r="K130" i="117"/>
  <c r="J130" i="117"/>
  <c r="J129" i="117"/>
  <c r="K129" i="117" s="1"/>
  <c r="J128" i="117"/>
  <c r="K128" i="117" s="1"/>
  <c r="J127" i="117"/>
  <c r="K127" i="117" s="1"/>
  <c r="J126" i="117"/>
  <c r="K126" i="117" s="1"/>
  <c r="J125" i="117"/>
  <c r="K125" i="117" s="1"/>
  <c r="J124" i="117"/>
  <c r="K124" i="117" s="1"/>
  <c r="J123" i="117"/>
  <c r="K123" i="117" s="1"/>
  <c r="J122" i="117"/>
  <c r="K122" i="117" s="1"/>
  <c r="J121" i="117"/>
  <c r="K121" i="117" s="1"/>
  <c r="J120" i="117"/>
  <c r="K120" i="117" s="1"/>
  <c r="K119" i="117"/>
  <c r="J119" i="117"/>
  <c r="K118" i="117"/>
  <c r="J118" i="117"/>
  <c r="J117" i="117"/>
  <c r="K117" i="117" s="1"/>
  <c r="J116" i="117"/>
  <c r="K116" i="117" s="1"/>
  <c r="J115" i="117"/>
  <c r="K115" i="117" s="1"/>
  <c r="J114" i="117"/>
  <c r="K114" i="117" s="1"/>
  <c r="J113" i="117"/>
  <c r="K113" i="117" s="1"/>
  <c r="J112" i="117"/>
  <c r="K112" i="117" s="1"/>
  <c r="J111" i="117"/>
  <c r="K111" i="117" s="1"/>
  <c r="K110" i="117"/>
  <c r="J110" i="117"/>
  <c r="J109" i="117"/>
  <c r="K109" i="117" s="1"/>
  <c r="J108" i="117"/>
  <c r="K108" i="117" s="1"/>
  <c r="J107" i="117"/>
  <c r="K107" i="117" s="1"/>
  <c r="J106" i="117"/>
  <c r="K106" i="117" s="1"/>
  <c r="J105" i="117"/>
  <c r="K105" i="117" s="1"/>
  <c r="J104" i="117"/>
  <c r="K104" i="117" s="1"/>
  <c r="K103" i="117"/>
  <c r="J103" i="117"/>
  <c r="J102" i="117"/>
  <c r="K102" i="117" s="1"/>
  <c r="K101" i="117"/>
  <c r="J101" i="117"/>
  <c r="J100" i="117"/>
  <c r="K100" i="117" s="1"/>
  <c r="J99" i="117"/>
  <c r="K99" i="117" s="1"/>
  <c r="J98" i="117"/>
  <c r="K98" i="117" s="1"/>
  <c r="J97" i="117"/>
  <c r="K97" i="117" s="1"/>
  <c r="J96" i="117"/>
  <c r="K96" i="117" s="1"/>
  <c r="J95" i="117"/>
  <c r="K95" i="117" s="1"/>
  <c r="K94" i="117"/>
  <c r="J94" i="117"/>
  <c r="J93" i="117"/>
  <c r="K93" i="117" s="1"/>
  <c r="K92" i="117"/>
  <c r="J92" i="117"/>
  <c r="J91" i="117"/>
  <c r="K91" i="117" s="1"/>
  <c r="J90" i="117"/>
  <c r="K90" i="117" s="1"/>
  <c r="J89" i="117"/>
  <c r="K89" i="117" s="1"/>
  <c r="J88" i="117"/>
  <c r="K88" i="117" s="1"/>
  <c r="J87" i="117"/>
  <c r="K87" i="117" s="1"/>
  <c r="J86" i="117"/>
  <c r="K86" i="117" s="1"/>
  <c r="J85" i="117"/>
  <c r="K85" i="117" s="1"/>
  <c r="J84" i="117"/>
  <c r="K84" i="117" s="1"/>
  <c r="K83" i="117"/>
  <c r="J83" i="117"/>
  <c r="K82" i="117"/>
  <c r="J82" i="117"/>
  <c r="J81" i="117"/>
  <c r="K81" i="117" s="1"/>
  <c r="J80" i="117"/>
  <c r="K80" i="117" s="1"/>
  <c r="J79" i="117"/>
  <c r="K79" i="117" s="1"/>
  <c r="J78" i="117"/>
  <c r="K78" i="117" s="1"/>
  <c r="J77" i="117"/>
  <c r="K77" i="117" s="1"/>
  <c r="J76" i="117"/>
  <c r="K76" i="117" s="1"/>
  <c r="J75" i="117"/>
  <c r="K75" i="117" s="1"/>
  <c r="K74" i="117"/>
  <c r="J74" i="117"/>
  <c r="J73" i="117"/>
  <c r="K73" i="117" s="1"/>
  <c r="J72" i="117"/>
  <c r="K72" i="117" s="1"/>
  <c r="J71" i="117"/>
  <c r="K71" i="117" s="1"/>
  <c r="J70" i="117"/>
  <c r="K70" i="117" s="1"/>
  <c r="J69" i="117"/>
  <c r="K69" i="117" s="1"/>
  <c r="J68" i="117"/>
  <c r="K68" i="117" s="1"/>
  <c r="J67" i="117"/>
  <c r="K67" i="117" s="1"/>
  <c r="J66" i="117"/>
  <c r="K66" i="117" s="1"/>
  <c r="J65" i="117"/>
  <c r="K65" i="117" s="1"/>
  <c r="J64" i="117"/>
  <c r="K64" i="117" s="1"/>
  <c r="J63" i="117"/>
  <c r="K63" i="117" s="1"/>
  <c r="J62" i="117"/>
  <c r="K62" i="117" s="1"/>
  <c r="J61" i="117"/>
  <c r="K61" i="117" s="1"/>
  <c r="J60" i="117"/>
  <c r="K60" i="117" s="1"/>
  <c r="J59" i="117"/>
  <c r="K59" i="117" s="1"/>
  <c r="J58" i="117"/>
  <c r="K58" i="117" s="1"/>
  <c r="J57" i="117"/>
  <c r="K57" i="117" s="1"/>
  <c r="J56" i="117"/>
  <c r="K56" i="117" s="1"/>
  <c r="J55" i="117"/>
  <c r="K55" i="117" s="1"/>
  <c r="J54" i="117"/>
  <c r="K54" i="117" s="1"/>
  <c r="J53" i="117"/>
  <c r="K53" i="117" s="1"/>
  <c r="J52" i="117"/>
  <c r="K52" i="117" s="1"/>
  <c r="J51" i="117"/>
  <c r="K51" i="117" s="1"/>
  <c r="J50" i="117"/>
  <c r="K50" i="117" s="1"/>
  <c r="J49" i="117"/>
  <c r="K49" i="117" s="1"/>
  <c r="J48" i="117"/>
  <c r="K48" i="117" s="1"/>
  <c r="J47" i="117"/>
  <c r="K47" i="117" s="1"/>
  <c r="J46" i="117"/>
  <c r="K46" i="117" s="1"/>
  <c r="J45" i="117"/>
  <c r="K45" i="117" s="1"/>
  <c r="J44" i="117"/>
  <c r="K44" i="117" s="1"/>
  <c r="K43" i="117"/>
  <c r="J43" i="117"/>
  <c r="J42" i="117"/>
  <c r="K42" i="117" s="1"/>
  <c r="J41" i="117"/>
  <c r="K41" i="117" s="1"/>
  <c r="J40" i="117"/>
  <c r="K40" i="117" s="1"/>
  <c r="J39" i="117"/>
  <c r="K39" i="117" s="1"/>
  <c r="J38" i="117"/>
  <c r="K38" i="117" s="1"/>
  <c r="J37" i="117"/>
  <c r="K37" i="117" s="1"/>
  <c r="J36" i="117"/>
  <c r="K36" i="117" s="1"/>
  <c r="J35" i="117"/>
  <c r="K35" i="117" s="1"/>
  <c r="K34" i="117"/>
  <c r="J34" i="117"/>
  <c r="J33" i="117"/>
  <c r="K33" i="117" s="1"/>
  <c r="J32" i="117"/>
  <c r="K32" i="117" s="1"/>
  <c r="J31" i="117"/>
  <c r="K31" i="117" s="1"/>
  <c r="J30" i="117"/>
  <c r="K30" i="117" s="1"/>
  <c r="J29" i="117"/>
  <c r="K29" i="117" s="1"/>
  <c r="J28" i="117"/>
  <c r="K28" i="117" s="1"/>
  <c r="J27" i="117"/>
  <c r="K27" i="117" s="1"/>
  <c r="J26" i="117"/>
  <c r="K26" i="117" s="1"/>
  <c r="J25" i="117"/>
  <c r="K25" i="117" s="1"/>
  <c r="J24" i="117"/>
  <c r="K24" i="117" s="1"/>
  <c r="J23" i="117"/>
  <c r="K23" i="117" s="1"/>
  <c r="J22" i="117"/>
  <c r="K22" i="117" s="1"/>
  <c r="J21" i="117"/>
  <c r="K21" i="117" s="1"/>
  <c r="J20" i="117"/>
  <c r="K20" i="117" s="1"/>
  <c r="J19" i="117"/>
  <c r="K19" i="117" s="1"/>
  <c r="J18" i="117"/>
  <c r="K18" i="117" s="1"/>
  <c r="J17" i="117"/>
  <c r="K17" i="117" s="1"/>
  <c r="J16" i="117"/>
  <c r="K16" i="117" s="1"/>
  <c r="J15" i="117"/>
  <c r="K15" i="117" s="1"/>
  <c r="J14" i="117"/>
  <c r="K14" i="117" s="1"/>
  <c r="J13" i="117"/>
  <c r="K13" i="117" s="1"/>
  <c r="J12" i="117"/>
  <c r="K12" i="117" s="1"/>
  <c r="J11" i="117"/>
  <c r="K11" i="117" s="1"/>
  <c r="J10" i="117"/>
  <c r="K10" i="117" s="1"/>
  <c r="J9" i="117"/>
  <c r="K9" i="117" s="1"/>
  <c r="J8" i="117"/>
  <c r="K8" i="117" s="1"/>
  <c r="K7" i="117"/>
  <c r="J7" i="117"/>
  <c r="J6" i="117"/>
  <c r="K6" i="117" s="1"/>
  <c r="J5" i="117"/>
  <c r="K5" i="117" s="1"/>
  <c r="J4" i="117"/>
  <c r="K4" i="117" s="1"/>
  <c r="P147" i="110"/>
  <c r="O147" i="110"/>
  <c r="N147" i="110"/>
  <c r="M147" i="110"/>
  <c r="L147" i="110"/>
  <c r="H147" i="110"/>
  <c r="J146" i="110"/>
  <c r="K146" i="110" s="1"/>
  <c r="J145" i="110"/>
  <c r="K145" i="110" s="1"/>
  <c r="J144" i="110"/>
  <c r="K144" i="110" s="1"/>
  <c r="J143" i="110"/>
  <c r="K143" i="110" s="1"/>
  <c r="J142" i="110"/>
  <c r="K142" i="110" s="1"/>
  <c r="J141" i="110"/>
  <c r="K141" i="110" s="1"/>
  <c r="J140" i="110"/>
  <c r="K140" i="110" s="1"/>
  <c r="J139" i="110"/>
  <c r="K139" i="110" s="1"/>
  <c r="J138" i="110"/>
  <c r="K138" i="110" s="1"/>
  <c r="J137" i="110"/>
  <c r="K137" i="110" s="1"/>
  <c r="J136" i="110"/>
  <c r="K136" i="110" s="1"/>
  <c r="J135" i="110"/>
  <c r="K135" i="110" s="1"/>
  <c r="J134" i="110"/>
  <c r="K134" i="110" s="1"/>
  <c r="J133" i="110"/>
  <c r="K133" i="110" s="1"/>
  <c r="J132" i="110"/>
  <c r="K132" i="110" s="1"/>
  <c r="J131" i="110"/>
  <c r="K131" i="110" s="1"/>
  <c r="J130" i="110"/>
  <c r="K130" i="110" s="1"/>
  <c r="J129" i="110"/>
  <c r="K129" i="110" s="1"/>
  <c r="J128" i="110"/>
  <c r="K128" i="110" s="1"/>
  <c r="J127" i="110"/>
  <c r="K127" i="110" s="1"/>
  <c r="J126" i="110"/>
  <c r="K126" i="110" s="1"/>
  <c r="J125" i="110"/>
  <c r="K125" i="110" s="1"/>
  <c r="J124" i="110"/>
  <c r="K124" i="110" s="1"/>
  <c r="J123" i="110"/>
  <c r="K123" i="110" s="1"/>
  <c r="J122" i="110"/>
  <c r="K122" i="110" s="1"/>
  <c r="J121" i="110"/>
  <c r="K121" i="110" s="1"/>
  <c r="J120" i="110"/>
  <c r="K120" i="110" s="1"/>
  <c r="J119" i="110"/>
  <c r="K119" i="110" s="1"/>
  <c r="J118" i="110"/>
  <c r="K118" i="110" s="1"/>
  <c r="J117" i="110"/>
  <c r="K117" i="110" s="1"/>
  <c r="J116" i="110"/>
  <c r="K116" i="110" s="1"/>
  <c r="J115" i="110"/>
  <c r="K115" i="110" s="1"/>
  <c r="J114" i="110"/>
  <c r="K114" i="110" s="1"/>
  <c r="J113" i="110"/>
  <c r="K113" i="110" s="1"/>
  <c r="J112" i="110"/>
  <c r="K112" i="110" s="1"/>
  <c r="J111" i="110"/>
  <c r="K111" i="110" s="1"/>
  <c r="J110" i="110"/>
  <c r="K110" i="110" s="1"/>
  <c r="J109" i="110"/>
  <c r="K109" i="110" s="1"/>
  <c r="J108" i="110"/>
  <c r="K108" i="110" s="1"/>
  <c r="J107" i="110"/>
  <c r="K107" i="110" s="1"/>
  <c r="J106" i="110"/>
  <c r="K106" i="110" s="1"/>
  <c r="J105" i="110"/>
  <c r="K105" i="110" s="1"/>
  <c r="J104" i="110"/>
  <c r="K104" i="110" s="1"/>
  <c r="J103" i="110"/>
  <c r="K103" i="110" s="1"/>
  <c r="J102" i="110"/>
  <c r="K102" i="110" s="1"/>
  <c r="J101" i="110"/>
  <c r="K101" i="110" s="1"/>
  <c r="J100" i="110"/>
  <c r="K100" i="110" s="1"/>
  <c r="J99" i="110"/>
  <c r="K99" i="110" s="1"/>
  <c r="J98" i="110"/>
  <c r="K98" i="110" s="1"/>
  <c r="J97" i="110"/>
  <c r="K97" i="110" s="1"/>
  <c r="J96" i="110"/>
  <c r="K96" i="110" s="1"/>
  <c r="J95" i="110"/>
  <c r="K95" i="110" s="1"/>
  <c r="J94" i="110"/>
  <c r="K94" i="110" s="1"/>
  <c r="J93" i="110"/>
  <c r="K93" i="110" s="1"/>
  <c r="J92" i="110"/>
  <c r="K92" i="110" s="1"/>
  <c r="J91" i="110"/>
  <c r="K91" i="110" s="1"/>
  <c r="J90" i="110"/>
  <c r="K90" i="110" s="1"/>
  <c r="J89" i="110"/>
  <c r="K89" i="110" s="1"/>
  <c r="J88" i="110"/>
  <c r="K88" i="110" s="1"/>
  <c r="J87" i="110"/>
  <c r="K87" i="110" s="1"/>
  <c r="J86" i="110"/>
  <c r="K86" i="110" s="1"/>
  <c r="J85" i="110"/>
  <c r="K85" i="110" s="1"/>
  <c r="J84" i="110"/>
  <c r="K84" i="110" s="1"/>
  <c r="J83" i="110"/>
  <c r="K83" i="110" s="1"/>
  <c r="J82" i="110"/>
  <c r="K82" i="110" s="1"/>
  <c r="J81" i="110"/>
  <c r="K81" i="110" s="1"/>
  <c r="J80" i="110"/>
  <c r="K80" i="110" s="1"/>
  <c r="J79" i="110"/>
  <c r="K79" i="110" s="1"/>
  <c r="J78" i="110"/>
  <c r="K78" i="110" s="1"/>
  <c r="J77" i="110"/>
  <c r="K77" i="110" s="1"/>
  <c r="J76" i="110"/>
  <c r="K76" i="110" s="1"/>
  <c r="J75" i="110"/>
  <c r="K75" i="110" s="1"/>
  <c r="J74" i="110"/>
  <c r="K74" i="110" s="1"/>
  <c r="J73" i="110"/>
  <c r="K73" i="110" s="1"/>
  <c r="J72" i="110"/>
  <c r="K72" i="110" s="1"/>
  <c r="J71" i="110"/>
  <c r="K71" i="110" s="1"/>
  <c r="J70" i="110"/>
  <c r="K70" i="110" s="1"/>
  <c r="J69" i="110"/>
  <c r="K69" i="110" s="1"/>
  <c r="J68" i="110"/>
  <c r="K68" i="110" s="1"/>
  <c r="J67" i="110"/>
  <c r="K67" i="110" s="1"/>
  <c r="J66" i="110"/>
  <c r="K66" i="110" s="1"/>
  <c r="J65" i="110"/>
  <c r="K65" i="110" s="1"/>
  <c r="J64" i="110"/>
  <c r="K64" i="110" s="1"/>
  <c r="J63" i="110"/>
  <c r="K63" i="110" s="1"/>
  <c r="J62" i="110"/>
  <c r="K62" i="110" s="1"/>
  <c r="J61" i="110"/>
  <c r="K61" i="110" s="1"/>
  <c r="J60" i="110"/>
  <c r="K60" i="110" s="1"/>
  <c r="J59" i="110"/>
  <c r="K59" i="110" s="1"/>
  <c r="J58" i="110"/>
  <c r="K58" i="110" s="1"/>
  <c r="J57" i="110"/>
  <c r="K57" i="110" s="1"/>
  <c r="J56" i="110"/>
  <c r="K56" i="110" s="1"/>
  <c r="J55" i="110"/>
  <c r="K55" i="110" s="1"/>
  <c r="J54" i="110"/>
  <c r="K54" i="110" s="1"/>
  <c r="J53" i="110"/>
  <c r="K53" i="110" s="1"/>
  <c r="J52" i="110"/>
  <c r="K52" i="110" s="1"/>
  <c r="J51" i="110"/>
  <c r="K51" i="110" s="1"/>
  <c r="J50" i="110"/>
  <c r="K50" i="110" s="1"/>
  <c r="J49" i="110"/>
  <c r="K49" i="110" s="1"/>
  <c r="J48" i="110"/>
  <c r="K48" i="110" s="1"/>
  <c r="J47" i="110"/>
  <c r="K47" i="110" s="1"/>
  <c r="J46" i="110"/>
  <c r="K46" i="110" s="1"/>
  <c r="J45" i="110"/>
  <c r="K45" i="110" s="1"/>
  <c r="J44" i="110"/>
  <c r="K44" i="110" s="1"/>
  <c r="J43" i="110"/>
  <c r="K43" i="110" s="1"/>
  <c r="J42" i="110"/>
  <c r="K42" i="110" s="1"/>
  <c r="J41" i="110"/>
  <c r="K41" i="110" s="1"/>
  <c r="J40" i="110"/>
  <c r="K40" i="110" s="1"/>
  <c r="J39" i="110"/>
  <c r="K39" i="110" s="1"/>
  <c r="J38" i="110"/>
  <c r="K38" i="110" s="1"/>
  <c r="J37" i="110"/>
  <c r="K37" i="110" s="1"/>
  <c r="J36" i="110"/>
  <c r="K36" i="110" s="1"/>
  <c r="J35" i="110"/>
  <c r="K35" i="110" s="1"/>
  <c r="J34" i="110"/>
  <c r="K34" i="110" s="1"/>
  <c r="J33" i="110"/>
  <c r="K33" i="110" s="1"/>
  <c r="J32" i="110"/>
  <c r="K32" i="110" s="1"/>
  <c r="J31" i="110"/>
  <c r="K31" i="110" s="1"/>
  <c r="J30" i="110"/>
  <c r="K30" i="110" s="1"/>
  <c r="J29" i="110"/>
  <c r="K29" i="110" s="1"/>
  <c r="J28" i="110"/>
  <c r="K28" i="110" s="1"/>
  <c r="J27" i="110"/>
  <c r="K27" i="110" s="1"/>
  <c r="J26" i="110"/>
  <c r="K26" i="110" s="1"/>
  <c r="J25" i="110"/>
  <c r="K25" i="110" s="1"/>
  <c r="J24" i="110"/>
  <c r="K24" i="110" s="1"/>
  <c r="J23" i="110"/>
  <c r="K23" i="110" s="1"/>
  <c r="J22" i="110"/>
  <c r="K22" i="110" s="1"/>
  <c r="J21" i="110"/>
  <c r="K21" i="110" s="1"/>
  <c r="J20" i="110"/>
  <c r="K20" i="110" s="1"/>
  <c r="J19" i="110"/>
  <c r="K19" i="110" s="1"/>
  <c r="J18" i="110"/>
  <c r="K18" i="110" s="1"/>
  <c r="J17" i="110"/>
  <c r="K17" i="110" s="1"/>
  <c r="J16" i="110"/>
  <c r="K16" i="110" s="1"/>
  <c r="J15" i="110"/>
  <c r="K15" i="110" s="1"/>
  <c r="J14" i="110"/>
  <c r="K14" i="110" s="1"/>
  <c r="J13" i="110"/>
  <c r="K13" i="110" s="1"/>
  <c r="J12" i="110"/>
  <c r="K12" i="110" s="1"/>
  <c r="J11" i="110"/>
  <c r="K11" i="110" s="1"/>
  <c r="J10" i="110"/>
  <c r="K10" i="110" s="1"/>
  <c r="J9" i="110"/>
  <c r="K9" i="110" s="1"/>
  <c r="J8" i="110"/>
  <c r="K8" i="110" s="1"/>
  <c r="J7" i="110"/>
  <c r="K7" i="110" s="1"/>
  <c r="J6" i="110"/>
  <c r="K6" i="110" s="1"/>
  <c r="J5" i="110"/>
  <c r="K5" i="110" s="1"/>
  <c r="J4" i="110"/>
  <c r="K4" i="110" s="1"/>
  <c r="P147" i="112"/>
  <c r="O147" i="112"/>
  <c r="N147" i="112"/>
  <c r="M147" i="112"/>
  <c r="L147" i="112"/>
  <c r="H147" i="112"/>
  <c r="J146" i="112"/>
  <c r="K146" i="112" s="1"/>
  <c r="K145" i="112"/>
  <c r="J145" i="112"/>
  <c r="J144" i="112"/>
  <c r="K144" i="112" s="1"/>
  <c r="J143" i="112"/>
  <c r="K143" i="112" s="1"/>
  <c r="J142" i="112"/>
  <c r="K142" i="112" s="1"/>
  <c r="J141" i="112"/>
  <c r="K141" i="112" s="1"/>
  <c r="J140" i="112"/>
  <c r="K140" i="112" s="1"/>
  <c r="J139" i="112"/>
  <c r="K139" i="112" s="1"/>
  <c r="J138" i="112"/>
  <c r="K138" i="112" s="1"/>
  <c r="J137" i="112"/>
  <c r="K137" i="112" s="1"/>
  <c r="J136" i="112"/>
  <c r="K136" i="112" s="1"/>
  <c r="J135" i="112"/>
  <c r="K135" i="112" s="1"/>
  <c r="J134" i="112"/>
  <c r="K134" i="112" s="1"/>
  <c r="J133" i="112"/>
  <c r="K133" i="112" s="1"/>
  <c r="J132" i="112"/>
  <c r="K132" i="112" s="1"/>
  <c r="J131" i="112"/>
  <c r="K131" i="112" s="1"/>
  <c r="J130" i="112"/>
  <c r="K130" i="112" s="1"/>
  <c r="J129" i="112"/>
  <c r="K129" i="112" s="1"/>
  <c r="J128" i="112"/>
  <c r="K128" i="112" s="1"/>
  <c r="J127" i="112"/>
  <c r="K127" i="112" s="1"/>
  <c r="J126" i="112"/>
  <c r="K126" i="112" s="1"/>
  <c r="J125" i="112"/>
  <c r="K125" i="112" s="1"/>
  <c r="J124" i="112"/>
  <c r="K124" i="112" s="1"/>
  <c r="J123" i="112"/>
  <c r="K123" i="112" s="1"/>
  <c r="J122" i="112"/>
  <c r="K122" i="112" s="1"/>
  <c r="J121" i="112"/>
  <c r="K121" i="112" s="1"/>
  <c r="J120" i="112"/>
  <c r="K120" i="112" s="1"/>
  <c r="J119" i="112"/>
  <c r="K119" i="112" s="1"/>
  <c r="K118" i="112"/>
  <c r="J118" i="112"/>
  <c r="J117" i="112"/>
  <c r="K117" i="112" s="1"/>
  <c r="J116" i="112"/>
  <c r="K116" i="112" s="1"/>
  <c r="J115" i="112"/>
  <c r="K115" i="112" s="1"/>
  <c r="J114" i="112"/>
  <c r="K114" i="112" s="1"/>
  <c r="J113" i="112"/>
  <c r="K113" i="112" s="1"/>
  <c r="J112" i="112"/>
  <c r="K112" i="112" s="1"/>
  <c r="J111" i="112"/>
  <c r="K111" i="112" s="1"/>
  <c r="J110" i="112"/>
  <c r="K110" i="112" s="1"/>
  <c r="J109" i="112"/>
  <c r="K109" i="112" s="1"/>
  <c r="J108" i="112"/>
  <c r="K108" i="112" s="1"/>
  <c r="J107" i="112"/>
  <c r="K107" i="112" s="1"/>
  <c r="J106" i="112"/>
  <c r="K106" i="112" s="1"/>
  <c r="J105" i="112"/>
  <c r="K105" i="112" s="1"/>
  <c r="J104" i="112"/>
  <c r="K104" i="112" s="1"/>
  <c r="J103" i="112"/>
  <c r="K103" i="112" s="1"/>
  <c r="J102" i="112"/>
  <c r="K102" i="112" s="1"/>
  <c r="J101" i="112"/>
  <c r="K101" i="112" s="1"/>
  <c r="J100" i="112"/>
  <c r="K100" i="112" s="1"/>
  <c r="J99" i="112"/>
  <c r="K99" i="112" s="1"/>
  <c r="J98" i="112"/>
  <c r="K98" i="112" s="1"/>
  <c r="J97" i="112"/>
  <c r="K97" i="112" s="1"/>
  <c r="J96" i="112"/>
  <c r="K96" i="112" s="1"/>
  <c r="J95" i="112"/>
  <c r="K95" i="112" s="1"/>
  <c r="J94" i="112"/>
  <c r="K94" i="112" s="1"/>
  <c r="J93" i="112"/>
  <c r="K93" i="112" s="1"/>
  <c r="J92" i="112"/>
  <c r="K92" i="112" s="1"/>
  <c r="J91" i="112"/>
  <c r="K91" i="112" s="1"/>
  <c r="J90" i="112"/>
  <c r="K90" i="112" s="1"/>
  <c r="J89" i="112"/>
  <c r="K89" i="112" s="1"/>
  <c r="J88" i="112"/>
  <c r="K88" i="112" s="1"/>
  <c r="J87" i="112"/>
  <c r="K87" i="112" s="1"/>
  <c r="J86" i="112"/>
  <c r="K86" i="112" s="1"/>
  <c r="J85" i="112"/>
  <c r="K85" i="112" s="1"/>
  <c r="J84" i="112"/>
  <c r="K84" i="112" s="1"/>
  <c r="J83" i="112"/>
  <c r="K83" i="112" s="1"/>
  <c r="J82" i="112"/>
  <c r="K82" i="112" s="1"/>
  <c r="J81" i="112"/>
  <c r="K81" i="112" s="1"/>
  <c r="J80" i="112"/>
  <c r="K80" i="112" s="1"/>
  <c r="J79" i="112"/>
  <c r="K79" i="112" s="1"/>
  <c r="J78" i="112"/>
  <c r="K78" i="112" s="1"/>
  <c r="J77" i="112"/>
  <c r="K77" i="112" s="1"/>
  <c r="J76" i="112"/>
  <c r="K76" i="112" s="1"/>
  <c r="J75" i="112"/>
  <c r="K75" i="112" s="1"/>
  <c r="J74" i="112"/>
  <c r="K74" i="112" s="1"/>
  <c r="J73" i="112"/>
  <c r="K73" i="112" s="1"/>
  <c r="J72" i="112"/>
  <c r="K72" i="112" s="1"/>
  <c r="J71" i="112"/>
  <c r="K71" i="112" s="1"/>
  <c r="J70" i="112"/>
  <c r="K70" i="112" s="1"/>
  <c r="J69" i="112"/>
  <c r="K69" i="112" s="1"/>
  <c r="J68" i="112"/>
  <c r="K68" i="112" s="1"/>
  <c r="J67" i="112"/>
  <c r="K67" i="112" s="1"/>
  <c r="J66" i="112"/>
  <c r="K66" i="112" s="1"/>
  <c r="J65" i="112"/>
  <c r="K65" i="112" s="1"/>
  <c r="J64" i="112"/>
  <c r="K64" i="112" s="1"/>
  <c r="J63" i="112"/>
  <c r="K63" i="112" s="1"/>
  <c r="J62" i="112"/>
  <c r="K62" i="112" s="1"/>
  <c r="J61" i="112"/>
  <c r="K61" i="112" s="1"/>
  <c r="J60" i="112"/>
  <c r="K60" i="112" s="1"/>
  <c r="J59" i="112"/>
  <c r="K59" i="112" s="1"/>
  <c r="J58" i="112"/>
  <c r="K58" i="112" s="1"/>
  <c r="J57" i="112"/>
  <c r="K57" i="112" s="1"/>
  <c r="J56" i="112"/>
  <c r="K56" i="112" s="1"/>
  <c r="J55" i="112"/>
  <c r="K55" i="112" s="1"/>
  <c r="J54" i="112"/>
  <c r="K54" i="112" s="1"/>
  <c r="J53" i="112"/>
  <c r="K53" i="112" s="1"/>
  <c r="J52" i="112"/>
  <c r="K52" i="112" s="1"/>
  <c r="J51" i="112"/>
  <c r="K51" i="112" s="1"/>
  <c r="J50" i="112"/>
  <c r="K50" i="112" s="1"/>
  <c r="J49" i="112"/>
  <c r="K49" i="112" s="1"/>
  <c r="J48" i="112"/>
  <c r="K48" i="112" s="1"/>
  <c r="J47" i="112"/>
  <c r="K47" i="112" s="1"/>
  <c r="J46" i="112"/>
  <c r="K46" i="112" s="1"/>
  <c r="J45" i="112"/>
  <c r="K45" i="112" s="1"/>
  <c r="J44" i="112"/>
  <c r="K44" i="112" s="1"/>
  <c r="J43" i="112"/>
  <c r="K43" i="112" s="1"/>
  <c r="J42" i="112"/>
  <c r="K42" i="112" s="1"/>
  <c r="J41" i="112"/>
  <c r="K41" i="112" s="1"/>
  <c r="J40" i="112"/>
  <c r="K40" i="112" s="1"/>
  <c r="J39" i="112"/>
  <c r="K39" i="112" s="1"/>
  <c r="J38" i="112"/>
  <c r="K38" i="112" s="1"/>
  <c r="J37" i="112"/>
  <c r="K37" i="112" s="1"/>
  <c r="J36" i="112"/>
  <c r="K36" i="112" s="1"/>
  <c r="J35" i="112"/>
  <c r="K35" i="112" s="1"/>
  <c r="J34" i="112"/>
  <c r="K34" i="112" s="1"/>
  <c r="J33" i="112"/>
  <c r="K33" i="112" s="1"/>
  <c r="J32" i="112"/>
  <c r="K32" i="112" s="1"/>
  <c r="J31" i="112"/>
  <c r="K31" i="112" s="1"/>
  <c r="J30" i="112"/>
  <c r="K30" i="112" s="1"/>
  <c r="J29" i="112"/>
  <c r="K29" i="112" s="1"/>
  <c r="J28" i="112"/>
  <c r="K28" i="112" s="1"/>
  <c r="J27" i="112"/>
  <c r="K27" i="112" s="1"/>
  <c r="J26" i="112"/>
  <c r="K26" i="112" s="1"/>
  <c r="J25" i="112"/>
  <c r="K25" i="112" s="1"/>
  <c r="J24" i="112"/>
  <c r="K24" i="112" s="1"/>
  <c r="J23" i="112"/>
  <c r="K23" i="112" s="1"/>
  <c r="J22" i="112"/>
  <c r="K22" i="112" s="1"/>
  <c r="J21" i="112"/>
  <c r="K21" i="112" s="1"/>
  <c r="J20" i="112"/>
  <c r="K20" i="112" s="1"/>
  <c r="J19" i="112"/>
  <c r="K19" i="112" s="1"/>
  <c r="J18" i="112"/>
  <c r="K18" i="112" s="1"/>
  <c r="J17" i="112"/>
  <c r="K17" i="112" s="1"/>
  <c r="J16" i="112"/>
  <c r="K16" i="112" s="1"/>
  <c r="J15" i="112"/>
  <c r="K15" i="112" s="1"/>
  <c r="J14" i="112"/>
  <c r="K14" i="112" s="1"/>
  <c r="J13" i="112"/>
  <c r="K13" i="112" s="1"/>
  <c r="J12" i="112"/>
  <c r="K12" i="112" s="1"/>
  <c r="J11" i="112"/>
  <c r="K11" i="112" s="1"/>
  <c r="J10" i="112"/>
  <c r="K10" i="112" s="1"/>
  <c r="J9" i="112"/>
  <c r="K9" i="112" s="1"/>
  <c r="J8" i="112"/>
  <c r="K8" i="112" s="1"/>
  <c r="J7" i="112"/>
  <c r="K7" i="112" s="1"/>
  <c r="J6" i="112"/>
  <c r="K6" i="112" s="1"/>
  <c r="J5" i="112"/>
  <c r="K5" i="112" s="1"/>
  <c r="J4" i="112"/>
  <c r="K4" i="112" s="1"/>
  <c r="P147" i="114"/>
  <c r="O147" i="114"/>
  <c r="N147" i="114"/>
  <c r="M147" i="114"/>
  <c r="L147" i="114"/>
  <c r="H147" i="114"/>
  <c r="J146" i="114"/>
  <c r="K146" i="114" s="1"/>
  <c r="K145" i="114"/>
  <c r="J145" i="114"/>
  <c r="J144" i="114"/>
  <c r="K144" i="114" s="1"/>
  <c r="J143" i="114"/>
  <c r="K143" i="114" s="1"/>
  <c r="J142" i="114"/>
  <c r="K142" i="114" s="1"/>
  <c r="J141" i="114"/>
  <c r="K141" i="114" s="1"/>
  <c r="J140" i="114"/>
  <c r="K140" i="114" s="1"/>
  <c r="K139" i="114"/>
  <c r="J139" i="114"/>
  <c r="J138" i="114"/>
  <c r="K138" i="114" s="1"/>
  <c r="J137" i="114"/>
  <c r="K137" i="114" s="1"/>
  <c r="K136" i="114"/>
  <c r="J136" i="114"/>
  <c r="J135" i="114"/>
  <c r="K135" i="114" s="1"/>
  <c r="J134" i="114"/>
  <c r="K134" i="114" s="1"/>
  <c r="J133" i="114"/>
  <c r="K133" i="114" s="1"/>
  <c r="J132" i="114"/>
  <c r="K132" i="114" s="1"/>
  <c r="J131" i="114"/>
  <c r="K131" i="114" s="1"/>
  <c r="K130" i="114"/>
  <c r="J130" i="114"/>
  <c r="J129" i="114"/>
  <c r="K129" i="114" s="1"/>
  <c r="J128" i="114"/>
  <c r="K128" i="114" s="1"/>
  <c r="K127" i="114"/>
  <c r="J127" i="114"/>
  <c r="J126" i="114"/>
  <c r="K126" i="114" s="1"/>
  <c r="J125" i="114"/>
  <c r="K125" i="114" s="1"/>
  <c r="J124" i="114"/>
  <c r="K124" i="114" s="1"/>
  <c r="J123" i="114"/>
  <c r="K123" i="114" s="1"/>
  <c r="J122" i="114"/>
  <c r="K122" i="114" s="1"/>
  <c r="K121" i="114"/>
  <c r="J121" i="114"/>
  <c r="J120" i="114"/>
  <c r="K120" i="114" s="1"/>
  <c r="J119" i="114"/>
  <c r="K119" i="114" s="1"/>
  <c r="K118" i="114"/>
  <c r="J118" i="114"/>
  <c r="J117" i="114"/>
  <c r="K117" i="114" s="1"/>
  <c r="J116" i="114"/>
  <c r="K116" i="114" s="1"/>
  <c r="J115" i="114"/>
  <c r="K115" i="114" s="1"/>
  <c r="J114" i="114"/>
  <c r="K114" i="114" s="1"/>
  <c r="J113" i="114"/>
  <c r="K113" i="114" s="1"/>
  <c r="K112" i="114"/>
  <c r="J112" i="114"/>
  <c r="J111" i="114"/>
  <c r="K111" i="114" s="1"/>
  <c r="J110" i="114"/>
  <c r="K110" i="114" s="1"/>
  <c r="K109" i="114"/>
  <c r="J109" i="114"/>
  <c r="J108" i="114"/>
  <c r="K108" i="114" s="1"/>
  <c r="J107" i="114"/>
  <c r="K107" i="114" s="1"/>
  <c r="J106" i="114"/>
  <c r="K106" i="114" s="1"/>
  <c r="J105" i="114"/>
  <c r="K105" i="114" s="1"/>
  <c r="J104" i="114"/>
  <c r="K104" i="114" s="1"/>
  <c r="K103" i="114"/>
  <c r="J103" i="114"/>
  <c r="J102" i="114"/>
  <c r="K102" i="114" s="1"/>
  <c r="J101" i="114"/>
  <c r="K101" i="114" s="1"/>
  <c r="K100" i="114"/>
  <c r="J100" i="114"/>
  <c r="J99" i="114"/>
  <c r="K99" i="114" s="1"/>
  <c r="J98" i="114"/>
  <c r="K98" i="114" s="1"/>
  <c r="J97" i="114"/>
  <c r="K97" i="114" s="1"/>
  <c r="J96" i="114"/>
  <c r="K96" i="114" s="1"/>
  <c r="J95" i="114"/>
  <c r="K95" i="114" s="1"/>
  <c r="K94" i="114"/>
  <c r="J94" i="114"/>
  <c r="J93" i="114"/>
  <c r="K93" i="114" s="1"/>
  <c r="J92" i="114"/>
  <c r="K92" i="114" s="1"/>
  <c r="K91" i="114"/>
  <c r="J91" i="114"/>
  <c r="J90" i="114"/>
  <c r="K90" i="114" s="1"/>
  <c r="J89" i="114"/>
  <c r="K89" i="114" s="1"/>
  <c r="J88" i="114"/>
  <c r="K88" i="114" s="1"/>
  <c r="J87" i="114"/>
  <c r="K87" i="114" s="1"/>
  <c r="J86" i="114"/>
  <c r="K86" i="114" s="1"/>
  <c r="K85" i="114"/>
  <c r="J85" i="114"/>
  <c r="J84" i="114"/>
  <c r="K84" i="114" s="1"/>
  <c r="J83" i="114"/>
  <c r="K83" i="114" s="1"/>
  <c r="K82" i="114"/>
  <c r="J82" i="114"/>
  <c r="J81" i="114"/>
  <c r="K81" i="114" s="1"/>
  <c r="J80" i="114"/>
  <c r="K80" i="114" s="1"/>
  <c r="J79" i="114"/>
  <c r="K79" i="114" s="1"/>
  <c r="J78" i="114"/>
  <c r="K78" i="114" s="1"/>
  <c r="J77" i="114"/>
  <c r="K77" i="114" s="1"/>
  <c r="K76" i="114"/>
  <c r="J76" i="114"/>
  <c r="J75" i="114"/>
  <c r="K75" i="114" s="1"/>
  <c r="J74" i="114"/>
  <c r="K74" i="114" s="1"/>
  <c r="K73" i="114"/>
  <c r="J73" i="114"/>
  <c r="J72" i="114"/>
  <c r="K72" i="114" s="1"/>
  <c r="J71" i="114"/>
  <c r="K71" i="114" s="1"/>
  <c r="J70" i="114"/>
  <c r="K70" i="114" s="1"/>
  <c r="J69" i="114"/>
  <c r="K69" i="114" s="1"/>
  <c r="J68" i="114"/>
  <c r="K68" i="114" s="1"/>
  <c r="K67" i="114"/>
  <c r="J67" i="114"/>
  <c r="J66" i="114"/>
  <c r="K66" i="114" s="1"/>
  <c r="J65" i="114"/>
  <c r="K65" i="114" s="1"/>
  <c r="K64" i="114"/>
  <c r="J64" i="114"/>
  <c r="J63" i="114"/>
  <c r="K63" i="114" s="1"/>
  <c r="J62" i="114"/>
  <c r="K62" i="114" s="1"/>
  <c r="J61" i="114"/>
  <c r="K61" i="114" s="1"/>
  <c r="J60" i="114"/>
  <c r="K60" i="114" s="1"/>
  <c r="J59" i="114"/>
  <c r="K59" i="114" s="1"/>
  <c r="K58" i="114"/>
  <c r="J58" i="114"/>
  <c r="J57" i="114"/>
  <c r="K57" i="114" s="1"/>
  <c r="J56" i="114"/>
  <c r="K56" i="114" s="1"/>
  <c r="K55" i="114"/>
  <c r="J55" i="114"/>
  <c r="J54" i="114"/>
  <c r="K54" i="114" s="1"/>
  <c r="J53" i="114"/>
  <c r="K53" i="114" s="1"/>
  <c r="J52" i="114"/>
  <c r="K52" i="114" s="1"/>
  <c r="J51" i="114"/>
  <c r="K51" i="114" s="1"/>
  <c r="J50" i="114"/>
  <c r="K50" i="114" s="1"/>
  <c r="J49" i="114"/>
  <c r="K49" i="114" s="1"/>
  <c r="J48" i="114"/>
  <c r="K48" i="114" s="1"/>
  <c r="J47" i="114"/>
  <c r="K47" i="114" s="1"/>
  <c r="K46" i="114"/>
  <c r="J46" i="114"/>
  <c r="J45" i="114"/>
  <c r="K45" i="114" s="1"/>
  <c r="J44" i="114"/>
  <c r="K44" i="114" s="1"/>
  <c r="J43" i="114"/>
  <c r="K43" i="114" s="1"/>
  <c r="J42" i="114"/>
  <c r="K42" i="114" s="1"/>
  <c r="J41" i="114"/>
  <c r="K41" i="114" s="1"/>
  <c r="J40" i="114"/>
  <c r="K40" i="114" s="1"/>
  <c r="J39" i="114"/>
  <c r="K39" i="114" s="1"/>
  <c r="J38" i="114"/>
  <c r="K38" i="114" s="1"/>
  <c r="K37" i="114"/>
  <c r="J37" i="114"/>
  <c r="J36" i="114"/>
  <c r="K36" i="114" s="1"/>
  <c r="J35" i="114"/>
  <c r="K35" i="114" s="1"/>
  <c r="J34" i="114"/>
  <c r="K34" i="114" s="1"/>
  <c r="J33" i="114"/>
  <c r="K33" i="114" s="1"/>
  <c r="J32" i="114"/>
  <c r="K32" i="114" s="1"/>
  <c r="J31" i="114"/>
  <c r="K31" i="114" s="1"/>
  <c r="J30" i="114"/>
  <c r="K30" i="114" s="1"/>
  <c r="J29" i="114"/>
  <c r="K29" i="114" s="1"/>
  <c r="K28" i="114"/>
  <c r="J28" i="114"/>
  <c r="J27" i="114"/>
  <c r="K27" i="114" s="1"/>
  <c r="J26" i="114"/>
  <c r="K26" i="114" s="1"/>
  <c r="J25" i="114"/>
  <c r="K25" i="114" s="1"/>
  <c r="J24" i="114"/>
  <c r="K24" i="114" s="1"/>
  <c r="J23" i="114"/>
  <c r="K23" i="114" s="1"/>
  <c r="J22" i="114"/>
  <c r="K22" i="114" s="1"/>
  <c r="J21" i="114"/>
  <c r="K21" i="114" s="1"/>
  <c r="J20" i="114"/>
  <c r="K20" i="114" s="1"/>
  <c r="K19" i="114"/>
  <c r="J19" i="114"/>
  <c r="J18" i="114"/>
  <c r="K18" i="114" s="1"/>
  <c r="J17" i="114"/>
  <c r="K17" i="114" s="1"/>
  <c r="J16" i="114"/>
  <c r="K16" i="114" s="1"/>
  <c r="J15" i="114"/>
  <c r="K15" i="114" s="1"/>
  <c r="J14" i="114"/>
  <c r="K14" i="114" s="1"/>
  <c r="J13" i="114"/>
  <c r="K13" i="114" s="1"/>
  <c r="J12" i="114"/>
  <c r="K12" i="114" s="1"/>
  <c r="J11" i="114"/>
  <c r="K11" i="114" s="1"/>
  <c r="K10" i="114"/>
  <c r="J10" i="114"/>
  <c r="J9" i="114"/>
  <c r="K9" i="114" s="1"/>
  <c r="J8" i="114"/>
  <c r="K8" i="114" s="1"/>
  <c r="J7" i="114"/>
  <c r="K7" i="114" s="1"/>
  <c r="J6" i="114"/>
  <c r="K6" i="114" s="1"/>
  <c r="J5" i="114"/>
  <c r="K5" i="114" s="1"/>
  <c r="J4" i="114"/>
  <c r="K4" i="114" s="1"/>
  <c r="P147" i="111"/>
  <c r="O147" i="111"/>
  <c r="N147" i="111"/>
  <c r="M147" i="111"/>
  <c r="L147" i="111"/>
  <c r="H147" i="111"/>
  <c r="J146" i="111"/>
  <c r="K146" i="111" s="1"/>
  <c r="J145" i="111"/>
  <c r="K145" i="111" s="1"/>
  <c r="J144" i="111"/>
  <c r="K144" i="111" s="1"/>
  <c r="J143" i="111"/>
  <c r="K143" i="111" s="1"/>
  <c r="J142" i="111"/>
  <c r="K142" i="111" s="1"/>
  <c r="J141" i="111"/>
  <c r="K141" i="111" s="1"/>
  <c r="J140" i="111"/>
  <c r="K140" i="111" s="1"/>
  <c r="J139" i="111"/>
  <c r="K139" i="111" s="1"/>
  <c r="J138" i="111"/>
  <c r="K138" i="111" s="1"/>
  <c r="J137" i="111"/>
  <c r="K137" i="111" s="1"/>
  <c r="K136" i="111"/>
  <c r="J136" i="111"/>
  <c r="J135" i="111"/>
  <c r="K135" i="111" s="1"/>
  <c r="J134" i="111"/>
  <c r="K134" i="111" s="1"/>
  <c r="J133" i="111"/>
  <c r="K133" i="111" s="1"/>
  <c r="J132" i="111"/>
  <c r="K132" i="111" s="1"/>
  <c r="J131" i="111"/>
  <c r="K131" i="111" s="1"/>
  <c r="J130" i="111"/>
  <c r="K130" i="111" s="1"/>
  <c r="J129" i="111"/>
  <c r="K129" i="111" s="1"/>
  <c r="J128" i="111"/>
  <c r="K128" i="111" s="1"/>
  <c r="J127" i="111"/>
  <c r="K127" i="111" s="1"/>
  <c r="J126" i="111"/>
  <c r="K126" i="111" s="1"/>
  <c r="J125" i="111"/>
  <c r="K125" i="111" s="1"/>
  <c r="J124" i="111"/>
  <c r="K124" i="111" s="1"/>
  <c r="J123" i="111"/>
  <c r="K123" i="111" s="1"/>
  <c r="J122" i="111"/>
  <c r="K122" i="111" s="1"/>
  <c r="J121" i="111"/>
  <c r="K121" i="111" s="1"/>
  <c r="J120" i="111"/>
  <c r="K120" i="111" s="1"/>
  <c r="J119" i="111"/>
  <c r="K119" i="111" s="1"/>
  <c r="J118" i="111"/>
  <c r="K118" i="111" s="1"/>
  <c r="J117" i="111"/>
  <c r="K117" i="111" s="1"/>
  <c r="J116" i="111"/>
  <c r="K116" i="111" s="1"/>
  <c r="J115" i="111"/>
  <c r="K115" i="111" s="1"/>
  <c r="J114" i="111"/>
  <c r="K114" i="111" s="1"/>
  <c r="J113" i="111"/>
  <c r="K113" i="111" s="1"/>
  <c r="J112" i="111"/>
  <c r="K112" i="111" s="1"/>
  <c r="J111" i="111"/>
  <c r="K111" i="111" s="1"/>
  <c r="J110" i="111"/>
  <c r="K110" i="111" s="1"/>
  <c r="J109" i="111"/>
  <c r="K109" i="111" s="1"/>
  <c r="J108" i="111"/>
  <c r="K108" i="111" s="1"/>
  <c r="J107" i="111"/>
  <c r="K107" i="111" s="1"/>
  <c r="J106" i="111"/>
  <c r="K106" i="111" s="1"/>
  <c r="J105" i="111"/>
  <c r="K105" i="111" s="1"/>
  <c r="J104" i="111"/>
  <c r="K104" i="111" s="1"/>
  <c r="J103" i="111"/>
  <c r="K103" i="111" s="1"/>
  <c r="J102" i="111"/>
  <c r="K102" i="111" s="1"/>
  <c r="J101" i="111"/>
  <c r="K101" i="111" s="1"/>
  <c r="J100" i="111"/>
  <c r="K100" i="111" s="1"/>
  <c r="J99" i="111"/>
  <c r="K99" i="111" s="1"/>
  <c r="J98" i="111"/>
  <c r="K98" i="111" s="1"/>
  <c r="J97" i="111"/>
  <c r="K97" i="111" s="1"/>
  <c r="J96" i="111"/>
  <c r="K96" i="111" s="1"/>
  <c r="J95" i="111"/>
  <c r="K95" i="111" s="1"/>
  <c r="J94" i="111"/>
  <c r="K94" i="111" s="1"/>
  <c r="J93" i="111"/>
  <c r="K93" i="111" s="1"/>
  <c r="J92" i="111"/>
  <c r="K92" i="111" s="1"/>
  <c r="J91" i="111"/>
  <c r="K91" i="111" s="1"/>
  <c r="J90" i="111"/>
  <c r="K90" i="111" s="1"/>
  <c r="J89" i="111"/>
  <c r="K89" i="111" s="1"/>
  <c r="J88" i="111"/>
  <c r="K88" i="111" s="1"/>
  <c r="J87" i="111"/>
  <c r="K87" i="111" s="1"/>
  <c r="J86" i="111"/>
  <c r="K86" i="111" s="1"/>
  <c r="J85" i="111"/>
  <c r="K85" i="111" s="1"/>
  <c r="J84" i="111"/>
  <c r="K84" i="111" s="1"/>
  <c r="J83" i="111"/>
  <c r="K83" i="111" s="1"/>
  <c r="J82" i="111"/>
  <c r="K82" i="111" s="1"/>
  <c r="J81" i="111"/>
  <c r="K81" i="111" s="1"/>
  <c r="J80" i="111"/>
  <c r="K80" i="111" s="1"/>
  <c r="J79" i="111"/>
  <c r="K79" i="111" s="1"/>
  <c r="J78" i="111"/>
  <c r="K78" i="111" s="1"/>
  <c r="J77" i="111"/>
  <c r="K77" i="111" s="1"/>
  <c r="J76" i="111"/>
  <c r="K76" i="111" s="1"/>
  <c r="J75" i="111"/>
  <c r="K75" i="111" s="1"/>
  <c r="J74" i="111"/>
  <c r="K74" i="111" s="1"/>
  <c r="J73" i="111"/>
  <c r="K73" i="111" s="1"/>
  <c r="J72" i="111"/>
  <c r="K72" i="111" s="1"/>
  <c r="J71" i="111"/>
  <c r="K71" i="111" s="1"/>
  <c r="J70" i="111"/>
  <c r="K70" i="111" s="1"/>
  <c r="J69" i="111"/>
  <c r="K69" i="111" s="1"/>
  <c r="J68" i="111"/>
  <c r="K68" i="111" s="1"/>
  <c r="J67" i="111"/>
  <c r="K67" i="111" s="1"/>
  <c r="J66" i="111"/>
  <c r="K66" i="111" s="1"/>
  <c r="J65" i="111"/>
  <c r="K65" i="111" s="1"/>
  <c r="J64" i="111"/>
  <c r="K64" i="111" s="1"/>
  <c r="J63" i="111"/>
  <c r="K63" i="111" s="1"/>
  <c r="J62" i="111"/>
  <c r="K62" i="111" s="1"/>
  <c r="J61" i="111"/>
  <c r="K61" i="111" s="1"/>
  <c r="J60" i="111"/>
  <c r="K60" i="111" s="1"/>
  <c r="J59" i="111"/>
  <c r="K59" i="111" s="1"/>
  <c r="J58" i="111"/>
  <c r="K58" i="111" s="1"/>
  <c r="J57" i="111"/>
  <c r="K57" i="111" s="1"/>
  <c r="J56" i="111"/>
  <c r="K56" i="111" s="1"/>
  <c r="J55" i="111"/>
  <c r="K55" i="111" s="1"/>
  <c r="J54" i="111"/>
  <c r="K54" i="111" s="1"/>
  <c r="J53" i="111"/>
  <c r="K53" i="111" s="1"/>
  <c r="J52" i="111"/>
  <c r="K52" i="111" s="1"/>
  <c r="J51" i="111"/>
  <c r="K51" i="111" s="1"/>
  <c r="J50" i="111"/>
  <c r="K50" i="111" s="1"/>
  <c r="J49" i="111"/>
  <c r="K49" i="111" s="1"/>
  <c r="J48" i="111"/>
  <c r="K48" i="111" s="1"/>
  <c r="J47" i="111"/>
  <c r="K47" i="111" s="1"/>
  <c r="J46" i="111"/>
  <c r="K46" i="111" s="1"/>
  <c r="J45" i="111"/>
  <c r="K45" i="111" s="1"/>
  <c r="J44" i="111"/>
  <c r="K44" i="111" s="1"/>
  <c r="J43" i="111"/>
  <c r="K43" i="111" s="1"/>
  <c r="J42" i="111"/>
  <c r="K42" i="111" s="1"/>
  <c r="J41" i="111"/>
  <c r="K41" i="111" s="1"/>
  <c r="J40" i="111"/>
  <c r="K40" i="111" s="1"/>
  <c r="J39" i="111"/>
  <c r="K39" i="111" s="1"/>
  <c r="J38" i="111"/>
  <c r="K38" i="111" s="1"/>
  <c r="J37" i="111"/>
  <c r="K37" i="111" s="1"/>
  <c r="J36" i="111"/>
  <c r="K36" i="111" s="1"/>
  <c r="J35" i="111"/>
  <c r="K35" i="111" s="1"/>
  <c r="J34" i="111"/>
  <c r="K34" i="111" s="1"/>
  <c r="J33" i="111"/>
  <c r="K33" i="111" s="1"/>
  <c r="J32" i="111"/>
  <c r="K32" i="111" s="1"/>
  <c r="J31" i="111"/>
  <c r="K31" i="111" s="1"/>
  <c r="J30" i="111"/>
  <c r="K30" i="111" s="1"/>
  <c r="J29" i="111"/>
  <c r="K29" i="111" s="1"/>
  <c r="J28" i="111"/>
  <c r="K28" i="111" s="1"/>
  <c r="J27" i="111"/>
  <c r="K27" i="111" s="1"/>
  <c r="J26" i="111"/>
  <c r="K26" i="111" s="1"/>
  <c r="J25" i="111"/>
  <c r="K25" i="111" s="1"/>
  <c r="J24" i="111"/>
  <c r="K24" i="111" s="1"/>
  <c r="J23" i="111"/>
  <c r="K23" i="111" s="1"/>
  <c r="J22" i="111"/>
  <c r="K22" i="111" s="1"/>
  <c r="J21" i="111"/>
  <c r="K21" i="111" s="1"/>
  <c r="J20" i="111"/>
  <c r="K20" i="111" s="1"/>
  <c r="J19" i="111"/>
  <c r="K19" i="111" s="1"/>
  <c r="J18" i="111"/>
  <c r="K18" i="111" s="1"/>
  <c r="J17" i="111"/>
  <c r="K17" i="111" s="1"/>
  <c r="J16" i="111"/>
  <c r="K16" i="111" s="1"/>
  <c r="J15" i="111"/>
  <c r="K15" i="111" s="1"/>
  <c r="J14" i="111"/>
  <c r="K14" i="111" s="1"/>
  <c r="J13" i="111"/>
  <c r="K13" i="111" s="1"/>
  <c r="J12" i="111"/>
  <c r="K12" i="111" s="1"/>
  <c r="J11" i="111"/>
  <c r="K11" i="111" s="1"/>
  <c r="J10" i="111"/>
  <c r="K10" i="111" s="1"/>
  <c r="J9" i="111"/>
  <c r="K9" i="111" s="1"/>
  <c r="J8" i="111"/>
  <c r="K8" i="111" s="1"/>
  <c r="J7" i="111"/>
  <c r="K7" i="111" s="1"/>
  <c r="J6" i="111"/>
  <c r="K6" i="111" s="1"/>
  <c r="J5" i="111"/>
  <c r="K5" i="111" s="1"/>
  <c r="J4" i="111"/>
  <c r="K4" i="111" s="1"/>
  <c r="P147" i="105"/>
  <c r="O147" i="105"/>
  <c r="N147" i="105"/>
  <c r="M147" i="105"/>
  <c r="L147" i="105"/>
  <c r="H147" i="105"/>
  <c r="K146" i="105"/>
  <c r="J146" i="105"/>
  <c r="K145" i="105"/>
  <c r="J145" i="105"/>
  <c r="K144" i="105"/>
  <c r="J144" i="105"/>
  <c r="J143" i="105"/>
  <c r="K143" i="105" s="1"/>
  <c r="K142" i="105"/>
  <c r="J142" i="105"/>
  <c r="J141" i="105"/>
  <c r="K141" i="105" s="1"/>
  <c r="J140" i="105"/>
  <c r="K140" i="105" s="1"/>
  <c r="J139" i="105"/>
  <c r="K139" i="105" s="1"/>
  <c r="J138" i="105"/>
  <c r="K138" i="105" s="1"/>
  <c r="K137" i="105"/>
  <c r="J137" i="105"/>
  <c r="J136" i="105"/>
  <c r="K136" i="105" s="1"/>
  <c r="J135" i="105"/>
  <c r="K135" i="105" s="1"/>
  <c r="J134" i="105"/>
  <c r="K134" i="105" s="1"/>
  <c r="K133" i="105"/>
  <c r="J133" i="105"/>
  <c r="J132" i="105"/>
  <c r="K132" i="105" s="1"/>
  <c r="K131" i="105"/>
  <c r="J131" i="105"/>
  <c r="K130" i="105"/>
  <c r="J130" i="105"/>
  <c r="J129" i="105"/>
  <c r="K129" i="105" s="1"/>
  <c r="J128" i="105"/>
  <c r="K128" i="105" s="1"/>
  <c r="J127" i="105"/>
  <c r="K127" i="105" s="1"/>
  <c r="J126" i="105"/>
  <c r="K126" i="105" s="1"/>
  <c r="J125" i="105"/>
  <c r="K125" i="105" s="1"/>
  <c r="K124" i="105"/>
  <c r="J124" i="105"/>
  <c r="J123" i="105"/>
  <c r="K123" i="105" s="1"/>
  <c r="K122" i="105"/>
  <c r="J122" i="105"/>
  <c r="J121" i="105"/>
  <c r="K121" i="105" s="1"/>
  <c r="J120" i="105"/>
  <c r="K120" i="105" s="1"/>
  <c r="K119" i="105"/>
  <c r="J119" i="105"/>
  <c r="J118" i="105"/>
  <c r="K118" i="105" s="1"/>
  <c r="J117" i="105"/>
  <c r="K117" i="105" s="1"/>
  <c r="J116" i="105"/>
  <c r="K116" i="105" s="1"/>
  <c r="K115" i="105"/>
  <c r="J115" i="105"/>
  <c r="J114" i="105"/>
  <c r="K114" i="105" s="1"/>
  <c r="K113" i="105"/>
  <c r="J113" i="105"/>
  <c r="K112" i="105"/>
  <c r="J112" i="105"/>
  <c r="J111" i="105"/>
  <c r="K111" i="105" s="1"/>
  <c r="J110" i="105"/>
  <c r="K110" i="105" s="1"/>
  <c r="J109" i="105"/>
  <c r="K109" i="105" s="1"/>
  <c r="J108" i="105"/>
  <c r="K108" i="105" s="1"/>
  <c r="K107" i="105"/>
  <c r="J107" i="105"/>
  <c r="K106" i="105"/>
  <c r="J106" i="105"/>
  <c r="J105" i="105"/>
  <c r="K105" i="105" s="1"/>
  <c r="K104" i="105"/>
  <c r="J104" i="105"/>
  <c r="J103" i="105"/>
  <c r="K103" i="105" s="1"/>
  <c r="J102" i="105"/>
  <c r="K102" i="105" s="1"/>
  <c r="K101" i="105"/>
  <c r="J101" i="105"/>
  <c r="K100" i="105"/>
  <c r="J100" i="105"/>
  <c r="J99" i="105"/>
  <c r="K99" i="105" s="1"/>
  <c r="J98" i="105"/>
  <c r="K98" i="105" s="1"/>
  <c r="K97" i="105"/>
  <c r="J97" i="105"/>
  <c r="J96" i="105"/>
  <c r="K96" i="105" s="1"/>
  <c r="K95" i="105"/>
  <c r="J95" i="105"/>
  <c r="K94" i="105"/>
  <c r="J94" i="105"/>
  <c r="J93" i="105"/>
  <c r="K93" i="105" s="1"/>
  <c r="J92" i="105"/>
  <c r="K92" i="105" s="1"/>
  <c r="J91" i="105"/>
  <c r="K91" i="105" s="1"/>
  <c r="J90" i="105"/>
  <c r="K90" i="105" s="1"/>
  <c r="K89" i="105"/>
  <c r="J89" i="105"/>
  <c r="K88" i="105"/>
  <c r="J88" i="105"/>
  <c r="J87" i="105"/>
  <c r="K87" i="105" s="1"/>
  <c r="K86" i="105"/>
  <c r="J86" i="105"/>
  <c r="J85" i="105"/>
  <c r="K85" i="105" s="1"/>
  <c r="J84" i="105"/>
  <c r="K84" i="105" s="1"/>
  <c r="K83" i="105"/>
  <c r="J83" i="105"/>
  <c r="K82" i="105"/>
  <c r="J82" i="105"/>
  <c r="J81" i="105"/>
  <c r="K81" i="105" s="1"/>
  <c r="J80" i="105"/>
  <c r="K80" i="105" s="1"/>
  <c r="K79" i="105"/>
  <c r="J79" i="105"/>
  <c r="J78" i="105"/>
  <c r="K78" i="105" s="1"/>
  <c r="K77" i="105"/>
  <c r="J77" i="105"/>
  <c r="K76" i="105"/>
  <c r="J76" i="105"/>
  <c r="J75" i="105"/>
  <c r="K75" i="105" s="1"/>
  <c r="J74" i="105"/>
  <c r="K74" i="105" s="1"/>
  <c r="J73" i="105"/>
  <c r="K73" i="105" s="1"/>
  <c r="J72" i="105"/>
  <c r="K72" i="105" s="1"/>
  <c r="K71" i="105"/>
  <c r="J71" i="105"/>
  <c r="K70" i="105"/>
  <c r="J70" i="105"/>
  <c r="J69" i="105"/>
  <c r="K69" i="105" s="1"/>
  <c r="K68" i="105"/>
  <c r="J68" i="105"/>
  <c r="J67" i="105"/>
  <c r="K67" i="105" s="1"/>
  <c r="J66" i="105"/>
  <c r="K66" i="105" s="1"/>
  <c r="K65" i="105"/>
  <c r="J65" i="105"/>
  <c r="K64" i="105"/>
  <c r="J64" i="105"/>
  <c r="J63" i="105"/>
  <c r="K63" i="105" s="1"/>
  <c r="J62" i="105"/>
  <c r="K62" i="105" s="1"/>
  <c r="K61" i="105"/>
  <c r="J61" i="105"/>
  <c r="J60" i="105"/>
  <c r="K60" i="105" s="1"/>
  <c r="K59" i="105"/>
  <c r="J59" i="105"/>
  <c r="K58" i="105"/>
  <c r="J58" i="105"/>
  <c r="J57" i="105"/>
  <c r="K57" i="105" s="1"/>
  <c r="J56" i="105"/>
  <c r="K56" i="105" s="1"/>
  <c r="J55" i="105"/>
  <c r="K55" i="105" s="1"/>
  <c r="J54" i="105"/>
  <c r="K54" i="105" s="1"/>
  <c r="K53" i="105"/>
  <c r="J53" i="105"/>
  <c r="K52" i="105"/>
  <c r="J52" i="105"/>
  <c r="J51" i="105"/>
  <c r="K51" i="105" s="1"/>
  <c r="K50" i="105"/>
  <c r="J50" i="105"/>
  <c r="J49" i="105"/>
  <c r="K49" i="105" s="1"/>
  <c r="J48" i="105"/>
  <c r="K48" i="105" s="1"/>
  <c r="K47" i="105"/>
  <c r="J47" i="105"/>
  <c r="K46" i="105"/>
  <c r="J46" i="105"/>
  <c r="J45" i="105"/>
  <c r="K45" i="105" s="1"/>
  <c r="J44" i="105"/>
  <c r="K44" i="105" s="1"/>
  <c r="K43" i="105"/>
  <c r="J43" i="105"/>
  <c r="J42" i="105"/>
  <c r="K42" i="105" s="1"/>
  <c r="K41" i="105"/>
  <c r="J41" i="105"/>
  <c r="K40" i="105"/>
  <c r="J40" i="105"/>
  <c r="J39" i="105"/>
  <c r="K39" i="105" s="1"/>
  <c r="J38" i="105"/>
  <c r="K38" i="105" s="1"/>
  <c r="J37" i="105"/>
  <c r="K37" i="105" s="1"/>
  <c r="J36" i="105"/>
  <c r="K36" i="105" s="1"/>
  <c r="K35" i="105"/>
  <c r="J35" i="105"/>
  <c r="K34" i="105"/>
  <c r="J34" i="105"/>
  <c r="J33" i="105"/>
  <c r="K33" i="105" s="1"/>
  <c r="K32" i="105"/>
  <c r="J32" i="105"/>
  <c r="J31" i="105"/>
  <c r="K31" i="105" s="1"/>
  <c r="J30" i="105"/>
  <c r="K30" i="105" s="1"/>
  <c r="K29" i="105"/>
  <c r="J29" i="105"/>
  <c r="K28" i="105"/>
  <c r="J28" i="105"/>
  <c r="J27" i="105"/>
  <c r="K27" i="105" s="1"/>
  <c r="J26" i="105"/>
  <c r="K26" i="105" s="1"/>
  <c r="K25" i="105"/>
  <c r="J25" i="105"/>
  <c r="J24" i="105"/>
  <c r="K24" i="105" s="1"/>
  <c r="K23" i="105"/>
  <c r="J23" i="105"/>
  <c r="K22" i="105"/>
  <c r="J22" i="105"/>
  <c r="J21" i="105"/>
  <c r="K21" i="105" s="1"/>
  <c r="J20" i="105"/>
  <c r="K20" i="105" s="1"/>
  <c r="J19" i="105"/>
  <c r="K19" i="105" s="1"/>
  <c r="J18" i="105"/>
  <c r="K18" i="105" s="1"/>
  <c r="K17" i="105"/>
  <c r="J17" i="105"/>
  <c r="K16" i="105"/>
  <c r="J16" i="105"/>
  <c r="J15" i="105"/>
  <c r="K15" i="105" s="1"/>
  <c r="K14" i="105"/>
  <c r="J14" i="105"/>
  <c r="J13" i="105"/>
  <c r="K13" i="105" s="1"/>
  <c r="J12" i="105"/>
  <c r="K12" i="105" s="1"/>
  <c r="K11" i="105"/>
  <c r="J11" i="105"/>
  <c r="K10" i="105"/>
  <c r="J10" i="105"/>
  <c r="J9" i="105"/>
  <c r="K9" i="105" s="1"/>
  <c r="J8" i="105"/>
  <c r="K8" i="105" s="1"/>
  <c r="K7" i="105"/>
  <c r="J7" i="105"/>
  <c r="J6" i="105"/>
  <c r="K6" i="105" s="1"/>
  <c r="K5" i="105"/>
  <c r="J5" i="105"/>
  <c r="K4" i="105"/>
  <c r="J4" i="105"/>
  <c r="P147" i="129"/>
  <c r="O147" i="129"/>
  <c r="N147" i="129"/>
  <c r="M147" i="129"/>
  <c r="L147" i="129"/>
  <c r="H147" i="129"/>
  <c r="J146" i="129"/>
  <c r="K146" i="129" s="1"/>
  <c r="J145" i="129"/>
  <c r="K145" i="129" s="1"/>
  <c r="J144" i="129"/>
  <c r="K144" i="129" s="1"/>
  <c r="J143" i="129"/>
  <c r="K143" i="129" s="1"/>
  <c r="J142" i="129"/>
  <c r="K142" i="129" s="1"/>
  <c r="J141" i="129"/>
  <c r="K141" i="129" s="1"/>
  <c r="J140" i="129"/>
  <c r="K140" i="129" s="1"/>
  <c r="J139" i="129"/>
  <c r="K139" i="129" s="1"/>
  <c r="J138" i="129"/>
  <c r="K138" i="129" s="1"/>
  <c r="J137" i="129"/>
  <c r="K137" i="129" s="1"/>
  <c r="J136" i="129"/>
  <c r="K136" i="129" s="1"/>
  <c r="J135" i="129"/>
  <c r="K135" i="129" s="1"/>
  <c r="J134" i="129"/>
  <c r="K134" i="129" s="1"/>
  <c r="J133" i="129"/>
  <c r="K133" i="129" s="1"/>
  <c r="J132" i="129"/>
  <c r="K132" i="129" s="1"/>
  <c r="J131" i="129"/>
  <c r="K131" i="129" s="1"/>
  <c r="K130" i="129"/>
  <c r="J130" i="129"/>
  <c r="J129" i="129"/>
  <c r="K129" i="129" s="1"/>
  <c r="J128" i="129"/>
  <c r="K128" i="129" s="1"/>
  <c r="J127" i="129"/>
  <c r="K127" i="129" s="1"/>
  <c r="J126" i="129"/>
  <c r="K126" i="129" s="1"/>
  <c r="J125" i="129"/>
  <c r="K125" i="129" s="1"/>
  <c r="J124" i="129"/>
  <c r="K124" i="129" s="1"/>
  <c r="J123" i="129"/>
  <c r="K123" i="129" s="1"/>
  <c r="J122" i="129"/>
  <c r="K122" i="129" s="1"/>
  <c r="K121" i="129"/>
  <c r="J121" i="129"/>
  <c r="J120" i="129"/>
  <c r="K120" i="129" s="1"/>
  <c r="J119" i="129"/>
  <c r="K119" i="129" s="1"/>
  <c r="J118" i="129"/>
  <c r="K118" i="129" s="1"/>
  <c r="J117" i="129"/>
  <c r="K117" i="129" s="1"/>
  <c r="J116" i="129"/>
  <c r="K116" i="129" s="1"/>
  <c r="J115" i="129"/>
  <c r="K115" i="129" s="1"/>
  <c r="J114" i="129"/>
  <c r="K114" i="129" s="1"/>
  <c r="J113" i="129"/>
  <c r="K113" i="129" s="1"/>
  <c r="K112" i="129"/>
  <c r="J112" i="129"/>
  <c r="J111" i="129"/>
  <c r="K111" i="129" s="1"/>
  <c r="J110" i="129"/>
  <c r="K110" i="129" s="1"/>
  <c r="J109" i="129"/>
  <c r="K109" i="129" s="1"/>
  <c r="J108" i="129"/>
  <c r="K108" i="129" s="1"/>
  <c r="J107" i="129"/>
  <c r="K107" i="129" s="1"/>
  <c r="J106" i="129"/>
  <c r="K106" i="129" s="1"/>
  <c r="J105" i="129"/>
  <c r="K105" i="129" s="1"/>
  <c r="J104" i="129"/>
  <c r="K104" i="129" s="1"/>
  <c r="K103" i="129"/>
  <c r="J103" i="129"/>
  <c r="J102" i="129"/>
  <c r="K102" i="129" s="1"/>
  <c r="J101" i="129"/>
  <c r="K101" i="129" s="1"/>
  <c r="J100" i="129"/>
  <c r="K100" i="129" s="1"/>
  <c r="J99" i="129"/>
  <c r="K99" i="129" s="1"/>
  <c r="J98" i="129"/>
  <c r="K98" i="129" s="1"/>
  <c r="J97" i="129"/>
  <c r="K97" i="129" s="1"/>
  <c r="J96" i="129"/>
  <c r="K96" i="129" s="1"/>
  <c r="J95" i="129"/>
  <c r="K95" i="129" s="1"/>
  <c r="K94" i="129"/>
  <c r="J94" i="129"/>
  <c r="J93" i="129"/>
  <c r="K93" i="129" s="1"/>
  <c r="J92" i="129"/>
  <c r="K92" i="129" s="1"/>
  <c r="J91" i="129"/>
  <c r="K91" i="129" s="1"/>
  <c r="J90" i="129"/>
  <c r="K90" i="129" s="1"/>
  <c r="J89" i="129"/>
  <c r="K89" i="129" s="1"/>
  <c r="J88" i="129"/>
  <c r="K88" i="129" s="1"/>
  <c r="J87" i="129"/>
  <c r="K87" i="129" s="1"/>
  <c r="J86" i="129"/>
  <c r="K86" i="129" s="1"/>
  <c r="K85" i="129"/>
  <c r="J85" i="129"/>
  <c r="J84" i="129"/>
  <c r="K84" i="129" s="1"/>
  <c r="J83" i="129"/>
  <c r="K83" i="129" s="1"/>
  <c r="J82" i="129"/>
  <c r="K82" i="129" s="1"/>
  <c r="J81" i="129"/>
  <c r="K81" i="129" s="1"/>
  <c r="J80" i="129"/>
  <c r="K80" i="129" s="1"/>
  <c r="J79" i="129"/>
  <c r="K79" i="129" s="1"/>
  <c r="J78" i="129"/>
  <c r="K78" i="129" s="1"/>
  <c r="J77" i="129"/>
  <c r="K77" i="129" s="1"/>
  <c r="J76" i="129"/>
  <c r="K76" i="129" s="1"/>
  <c r="J75" i="129"/>
  <c r="K75" i="129" s="1"/>
  <c r="J74" i="129"/>
  <c r="K74" i="129" s="1"/>
  <c r="J73" i="129"/>
  <c r="K73" i="129" s="1"/>
  <c r="J72" i="129"/>
  <c r="K72" i="129" s="1"/>
  <c r="J71" i="129"/>
  <c r="K71" i="129" s="1"/>
  <c r="J70" i="129"/>
  <c r="K70" i="129" s="1"/>
  <c r="J69" i="129"/>
  <c r="K69" i="129" s="1"/>
  <c r="J68" i="129"/>
  <c r="K68" i="129" s="1"/>
  <c r="J67" i="129"/>
  <c r="K67" i="129" s="1"/>
  <c r="J66" i="129"/>
  <c r="K66" i="129" s="1"/>
  <c r="J65" i="129"/>
  <c r="K65" i="129" s="1"/>
  <c r="J64" i="129"/>
  <c r="K64" i="129" s="1"/>
  <c r="J63" i="129"/>
  <c r="K63" i="129" s="1"/>
  <c r="J62" i="129"/>
  <c r="K62" i="129" s="1"/>
  <c r="J61" i="129"/>
  <c r="K61" i="129" s="1"/>
  <c r="J60" i="129"/>
  <c r="K60" i="129" s="1"/>
  <c r="J59" i="129"/>
  <c r="K59" i="129" s="1"/>
  <c r="J58" i="129"/>
  <c r="K58" i="129" s="1"/>
  <c r="J57" i="129"/>
  <c r="K57" i="129" s="1"/>
  <c r="J56" i="129"/>
  <c r="K56" i="129" s="1"/>
  <c r="J55" i="129"/>
  <c r="K55" i="129" s="1"/>
  <c r="J54" i="129"/>
  <c r="K54" i="129" s="1"/>
  <c r="J53" i="129"/>
  <c r="K53" i="129" s="1"/>
  <c r="J52" i="129"/>
  <c r="K52" i="129" s="1"/>
  <c r="J51" i="129"/>
  <c r="K51" i="129" s="1"/>
  <c r="J50" i="129"/>
  <c r="K50" i="129" s="1"/>
  <c r="J49" i="129"/>
  <c r="K49" i="129" s="1"/>
  <c r="J48" i="129"/>
  <c r="K48" i="129" s="1"/>
  <c r="J47" i="129"/>
  <c r="K47" i="129" s="1"/>
  <c r="J46" i="129"/>
  <c r="K46" i="129" s="1"/>
  <c r="J45" i="129"/>
  <c r="K45" i="129" s="1"/>
  <c r="J44" i="129"/>
  <c r="K44" i="129" s="1"/>
  <c r="J43" i="129"/>
  <c r="K43" i="129" s="1"/>
  <c r="J42" i="129"/>
  <c r="K42" i="129" s="1"/>
  <c r="J41" i="129"/>
  <c r="K41" i="129" s="1"/>
  <c r="J40" i="129"/>
  <c r="K40" i="129" s="1"/>
  <c r="J39" i="129"/>
  <c r="K39" i="129" s="1"/>
  <c r="J38" i="129"/>
  <c r="K38" i="129" s="1"/>
  <c r="J37" i="129"/>
  <c r="K37" i="129" s="1"/>
  <c r="J36" i="129"/>
  <c r="K36" i="129" s="1"/>
  <c r="J35" i="129"/>
  <c r="K35" i="129" s="1"/>
  <c r="J34" i="129"/>
  <c r="K34" i="129" s="1"/>
  <c r="J33" i="129"/>
  <c r="K33" i="129" s="1"/>
  <c r="J32" i="129"/>
  <c r="K32" i="129" s="1"/>
  <c r="J31" i="129"/>
  <c r="K31" i="129" s="1"/>
  <c r="J30" i="129"/>
  <c r="K30" i="129" s="1"/>
  <c r="J29" i="129"/>
  <c r="K29" i="129" s="1"/>
  <c r="J28" i="129"/>
  <c r="K28" i="129" s="1"/>
  <c r="J27" i="129"/>
  <c r="K27" i="129" s="1"/>
  <c r="J26" i="129"/>
  <c r="K26" i="129" s="1"/>
  <c r="J25" i="129"/>
  <c r="K25" i="129" s="1"/>
  <c r="J24" i="129"/>
  <c r="K24" i="129" s="1"/>
  <c r="J23" i="129"/>
  <c r="K23" i="129" s="1"/>
  <c r="J22" i="129"/>
  <c r="K22" i="129" s="1"/>
  <c r="J21" i="129"/>
  <c r="K21" i="129" s="1"/>
  <c r="J20" i="129"/>
  <c r="K20" i="129" s="1"/>
  <c r="J19" i="129"/>
  <c r="K19" i="129" s="1"/>
  <c r="J18" i="129"/>
  <c r="K18" i="129" s="1"/>
  <c r="J17" i="129"/>
  <c r="K17" i="129" s="1"/>
  <c r="J16" i="129"/>
  <c r="K16" i="129" s="1"/>
  <c r="J15" i="129"/>
  <c r="K15" i="129" s="1"/>
  <c r="J14" i="129"/>
  <c r="K14" i="129" s="1"/>
  <c r="J13" i="129"/>
  <c r="K13" i="129" s="1"/>
  <c r="J12" i="129"/>
  <c r="K12" i="129" s="1"/>
  <c r="J11" i="129"/>
  <c r="K11" i="129" s="1"/>
  <c r="J10" i="129"/>
  <c r="K10" i="129" s="1"/>
  <c r="J9" i="129"/>
  <c r="K9" i="129" s="1"/>
  <c r="J8" i="129"/>
  <c r="K8" i="129" s="1"/>
  <c r="J7" i="129"/>
  <c r="K7" i="129" s="1"/>
  <c r="J6" i="129"/>
  <c r="K6" i="129" s="1"/>
  <c r="J5" i="129"/>
  <c r="K5" i="129" s="1"/>
  <c r="J4" i="129"/>
  <c r="K4" i="129" s="1"/>
  <c r="J145" i="113"/>
  <c r="K145" i="113" s="1"/>
  <c r="J122" i="113"/>
  <c r="K122" i="113" s="1"/>
  <c r="J123" i="113"/>
  <c r="K123" i="113" s="1"/>
  <c r="J124" i="113"/>
  <c r="K124" i="113" s="1"/>
  <c r="J125" i="113"/>
  <c r="K125" i="113" s="1"/>
  <c r="J126" i="113"/>
  <c r="K126" i="113" s="1"/>
  <c r="J127" i="113"/>
  <c r="K127" i="113" s="1"/>
  <c r="J128" i="113"/>
  <c r="K128" i="113" s="1"/>
  <c r="J129" i="113"/>
  <c r="K129" i="113" s="1"/>
  <c r="J130" i="113"/>
  <c r="K130" i="113" s="1"/>
  <c r="J131" i="113"/>
  <c r="K131" i="113" s="1"/>
  <c r="J132" i="113"/>
  <c r="K132" i="113" s="1"/>
  <c r="J133" i="113"/>
  <c r="K133" i="113" s="1"/>
  <c r="J134" i="113"/>
  <c r="K134" i="113" s="1"/>
  <c r="J135" i="113"/>
  <c r="K135" i="113" s="1"/>
  <c r="J136" i="113"/>
  <c r="K136" i="113" s="1"/>
  <c r="J137" i="113"/>
  <c r="K137" i="113" s="1"/>
  <c r="J138" i="113"/>
  <c r="K138" i="113" s="1"/>
  <c r="J139" i="113"/>
  <c r="K139" i="113" s="1"/>
  <c r="J140" i="113"/>
  <c r="K140" i="113" s="1"/>
  <c r="J141" i="113"/>
  <c r="K141" i="113" s="1"/>
  <c r="J84" i="113"/>
  <c r="J85" i="113"/>
  <c r="J86" i="113"/>
  <c r="J87" i="113"/>
  <c r="J88" i="113"/>
  <c r="J89" i="113"/>
  <c r="J90" i="113"/>
  <c r="J91" i="113"/>
  <c r="J92" i="113"/>
  <c r="K92" i="113" s="1"/>
  <c r="J93" i="113"/>
  <c r="K93" i="113" s="1"/>
  <c r="J94" i="113"/>
  <c r="K94" i="113" s="1"/>
  <c r="J95" i="113"/>
  <c r="K95" i="113" s="1"/>
  <c r="J96" i="113"/>
  <c r="K96" i="113" s="1"/>
  <c r="J97" i="113"/>
  <c r="K97" i="113" s="1"/>
  <c r="J98" i="113"/>
  <c r="K98" i="113" s="1"/>
  <c r="J99" i="113"/>
  <c r="K99" i="113" s="1"/>
  <c r="J100" i="113"/>
  <c r="K100" i="113" s="1"/>
  <c r="J101" i="113"/>
  <c r="K101" i="113" s="1"/>
  <c r="J102" i="113"/>
  <c r="K102" i="113" s="1"/>
  <c r="J103" i="113"/>
  <c r="K103" i="113" s="1"/>
  <c r="J104" i="113"/>
  <c r="K104" i="113" s="1"/>
  <c r="J105" i="113"/>
  <c r="K105" i="113" s="1"/>
  <c r="J106" i="113"/>
  <c r="K106" i="113" s="1"/>
  <c r="J107" i="113"/>
  <c r="K107" i="113" s="1"/>
  <c r="J108" i="113"/>
  <c r="K108" i="113" s="1"/>
  <c r="J109" i="113"/>
  <c r="K109" i="113" s="1"/>
  <c r="J110" i="113"/>
  <c r="K110" i="113" s="1"/>
  <c r="J111" i="113"/>
  <c r="K111" i="113" s="1"/>
  <c r="J112" i="113"/>
  <c r="K112" i="113" s="1"/>
  <c r="J113" i="113"/>
  <c r="K113" i="113" s="1"/>
  <c r="J114" i="113"/>
  <c r="K114" i="113" s="1"/>
  <c r="J115" i="113"/>
  <c r="K115" i="113" s="1"/>
  <c r="J116" i="113"/>
  <c r="K116" i="113" s="1"/>
  <c r="I90" i="128" l="1"/>
  <c r="I145" i="128"/>
  <c r="K143" i="117"/>
  <c r="I84" i="128"/>
  <c r="I89" i="128"/>
  <c r="I88" i="128"/>
  <c r="I85" i="128"/>
  <c r="I86" i="128"/>
  <c r="I91" i="128"/>
  <c r="I87" i="128"/>
  <c r="I115" i="128"/>
  <c r="I109" i="128"/>
  <c r="I103" i="128"/>
  <c r="I97" i="128"/>
  <c r="I137" i="128"/>
  <c r="I131" i="128"/>
  <c r="I125" i="128"/>
  <c r="I110" i="128"/>
  <c r="I98" i="128"/>
  <c r="I138" i="128"/>
  <c r="I114" i="128"/>
  <c r="I108" i="128"/>
  <c r="I102" i="128"/>
  <c r="I96" i="128"/>
  <c r="I136" i="128"/>
  <c r="I130" i="128"/>
  <c r="I124" i="128"/>
  <c r="I116" i="128"/>
  <c r="I104" i="128"/>
  <c r="I92" i="128"/>
  <c r="I132" i="128"/>
  <c r="I113" i="128"/>
  <c r="I107" i="128"/>
  <c r="I101" i="128"/>
  <c r="I95" i="128"/>
  <c r="I141" i="128"/>
  <c r="I135" i="128"/>
  <c r="I129" i="128"/>
  <c r="I123" i="128"/>
  <c r="I126" i="128"/>
  <c r="I112" i="128"/>
  <c r="I106" i="128"/>
  <c r="I100" i="128"/>
  <c r="I94" i="128"/>
  <c r="I140" i="128"/>
  <c r="I134" i="128"/>
  <c r="I128" i="128"/>
  <c r="I122" i="128"/>
  <c r="I111" i="128"/>
  <c r="I105" i="128"/>
  <c r="I99" i="128"/>
  <c r="I93" i="128"/>
  <c r="I139" i="128"/>
  <c r="I133" i="128"/>
  <c r="I127" i="128"/>
  <c r="J4" i="113"/>
  <c r="P147" i="113"/>
  <c r="O147" i="113"/>
  <c r="N147" i="113"/>
  <c r="M147" i="113"/>
  <c r="L147" i="113"/>
  <c r="K147" i="128" l="1"/>
  <c r="L120" i="128"/>
  <c r="L123" i="128"/>
  <c r="L125" i="128"/>
  <c r="L129" i="128"/>
  <c r="L130" i="128"/>
  <c r="L135" i="128"/>
  <c r="L137" i="128"/>
  <c r="L141" i="128"/>
  <c r="L143" i="128"/>
  <c r="L145" i="128"/>
  <c r="L136" i="128" l="1"/>
  <c r="L146" i="128"/>
  <c r="L124" i="128"/>
  <c r="L131" i="128"/>
  <c r="L138" i="128"/>
  <c r="L132" i="128"/>
  <c r="L126" i="128"/>
  <c r="L117" i="128"/>
  <c r="L142" i="128"/>
  <c r="L139" i="128"/>
  <c r="L133" i="128"/>
  <c r="L127" i="128"/>
  <c r="L121" i="128"/>
  <c r="L118" i="128"/>
  <c r="L144" i="128"/>
  <c r="L140" i="128"/>
  <c r="L134" i="128"/>
  <c r="L128" i="128"/>
  <c r="L122" i="128"/>
  <c r="L119" i="128"/>
  <c r="J83" i="113" l="1"/>
  <c r="I83" i="128" s="1"/>
  <c r="J117" i="113"/>
  <c r="I117" i="128" s="1"/>
  <c r="J118" i="113"/>
  <c r="I118" i="128" s="1"/>
  <c r="J119" i="113"/>
  <c r="I119" i="128" s="1"/>
  <c r="J120" i="113"/>
  <c r="I120" i="128" s="1"/>
  <c r="J121" i="113"/>
  <c r="I121" i="128" s="1"/>
  <c r="J142" i="113"/>
  <c r="I142" i="128" s="1"/>
  <c r="J143" i="113"/>
  <c r="I143" i="128" s="1"/>
  <c r="J144" i="113"/>
  <c r="I144" i="128" s="1"/>
  <c r="J146" i="113"/>
  <c r="I146" i="128" s="1"/>
  <c r="H147" i="113"/>
  <c r="K118" i="113" l="1"/>
  <c r="K85" i="113"/>
  <c r="M144" i="128"/>
  <c r="J144" i="128"/>
  <c r="K90" i="113"/>
  <c r="M137" i="128"/>
  <c r="J137" i="128"/>
  <c r="K119" i="113"/>
  <c r="K86" i="113"/>
  <c r="M131" i="128"/>
  <c r="J131" i="128"/>
  <c r="M122" i="128"/>
  <c r="J122" i="128"/>
  <c r="K89" i="113"/>
  <c r="M119" i="128"/>
  <c r="J119" i="128"/>
  <c r="M140" i="128"/>
  <c r="J140" i="128"/>
  <c r="K146" i="113"/>
  <c r="K121" i="113"/>
  <c r="K117" i="113"/>
  <c r="K88" i="113"/>
  <c r="K84" i="113"/>
  <c r="M134" i="128"/>
  <c r="J134" i="128"/>
  <c r="M128" i="128"/>
  <c r="J128" i="128"/>
  <c r="K144" i="113"/>
  <c r="M125" i="128"/>
  <c r="J125" i="128"/>
  <c r="K83" i="113"/>
  <c r="K143" i="113"/>
  <c r="K142" i="113"/>
  <c r="K120" i="113"/>
  <c r="K91" i="113"/>
  <c r="K87" i="113"/>
  <c r="J145" i="128" l="1"/>
  <c r="M145" i="128"/>
  <c r="J130" i="128"/>
  <c r="M130" i="128"/>
  <c r="M146" i="128"/>
  <c r="J146" i="128"/>
  <c r="M126" i="128"/>
  <c r="J126" i="128"/>
  <c r="M132" i="128"/>
  <c r="J132" i="128"/>
  <c r="M127" i="128"/>
  <c r="J127" i="128"/>
  <c r="M124" i="128"/>
  <c r="J124" i="128"/>
  <c r="M143" i="128"/>
  <c r="J143" i="128"/>
  <c r="M138" i="128"/>
  <c r="J138" i="128"/>
  <c r="J120" i="128"/>
  <c r="M120" i="128"/>
  <c r="M136" i="128"/>
  <c r="J136" i="128"/>
  <c r="M118" i="128"/>
  <c r="J118" i="128"/>
  <c r="M121" i="128"/>
  <c r="J121" i="128"/>
  <c r="M139" i="128"/>
  <c r="J139" i="128"/>
  <c r="M142" i="128"/>
  <c r="J142" i="128"/>
  <c r="M133" i="128"/>
  <c r="J133" i="128"/>
  <c r="M117" i="128"/>
  <c r="J117" i="128"/>
  <c r="J129" i="128"/>
  <c r="M129" i="128"/>
  <c r="J141" i="128"/>
  <c r="M141" i="128"/>
  <c r="J135" i="128"/>
  <c r="M135" i="128"/>
  <c r="J123" i="128"/>
  <c r="M123" i="128"/>
  <c r="H151" i="128" l="1"/>
  <c r="H150" i="128"/>
  <c r="H149" i="128"/>
  <c r="H5" i="128"/>
  <c r="H6" i="128"/>
  <c r="H7" i="128"/>
  <c r="H8" i="128"/>
  <c r="H9" i="128"/>
  <c r="H10" i="128"/>
  <c r="H11" i="128"/>
  <c r="H12" i="128"/>
  <c r="L13" i="128"/>
  <c r="L14" i="128"/>
  <c r="L15" i="128"/>
  <c r="L16" i="128"/>
  <c r="L17" i="128"/>
  <c r="L18" i="128"/>
  <c r="L19" i="128"/>
  <c r="L20" i="128"/>
  <c r="L21" i="128"/>
  <c r="L22" i="128"/>
  <c r="L23" i="128"/>
  <c r="L24" i="128"/>
  <c r="L25" i="128"/>
  <c r="L26" i="128"/>
  <c r="L27" i="128"/>
  <c r="L28" i="128"/>
  <c r="L29" i="128"/>
  <c r="L30" i="128"/>
  <c r="L31" i="128"/>
  <c r="L32" i="128"/>
  <c r="L33" i="128"/>
  <c r="L34" i="128"/>
  <c r="L35" i="128"/>
  <c r="L36" i="128"/>
  <c r="L37" i="128"/>
  <c r="L38" i="128"/>
  <c r="L39" i="128"/>
  <c r="L40" i="128"/>
  <c r="L41" i="128"/>
  <c r="L42" i="128"/>
  <c r="L43" i="128"/>
  <c r="L44" i="128"/>
  <c r="L45" i="128"/>
  <c r="L46" i="128"/>
  <c r="L47" i="128"/>
  <c r="L48" i="128"/>
  <c r="L49" i="128"/>
  <c r="L50" i="128"/>
  <c r="L51" i="128"/>
  <c r="L52" i="128"/>
  <c r="L53" i="128"/>
  <c r="L54" i="128"/>
  <c r="L55" i="128"/>
  <c r="L56" i="128"/>
  <c r="L57" i="128"/>
  <c r="L58" i="128"/>
  <c r="L59" i="128"/>
  <c r="L60" i="128"/>
  <c r="L61" i="128"/>
  <c r="L62" i="128"/>
  <c r="L63" i="128"/>
  <c r="L64" i="128"/>
  <c r="L65" i="128"/>
  <c r="L66" i="128"/>
  <c r="L67" i="128"/>
  <c r="L68" i="128"/>
  <c r="L69" i="128"/>
  <c r="L70" i="128"/>
  <c r="L71" i="128"/>
  <c r="L72" i="128"/>
  <c r="L73" i="128"/>
  <c r="L74" i="128"/>
  <c r="L75" i="128"/>
  <c r="L76" i="128"/>
  <c r="L77" i="128"/>
  <c r="L78" i="128"/>
  <c r="L79" i="128"/>
  <c r="L80" i="128"/>
  <c r="L81" i="128"/>
  <c r="L82" i="128"/>
  <c r="L83" i="128"/>
  <c r="L84" i="128"/>
  <c r="L85" i="128"/>
  <c r="L86" i="128"/>
  <c r="L87" i="128"/>
  <c r="L88" i="128"/>
  <c r="L89" i="128"/>
  <c r="L90" i="128"/>
  <c r="L91" i="128"/>
  <c r="L92" i="128"/>
  <c r="L93" i="128"/>
  <c r="L94" i="128"/>
  <c r="L95" i="128"/>
  <c r="L96" i="128"/>
  <c r="L97" i="128"/>
  <c r="L98" i="128"/>
  <c r="L99" i="128"/>
  <c r="L100" i="128"/>
  <c r="L101" i="128"/>
  <c r="L102" i="128"/>
  <c r="L103" i="128"/>
  <c r="L104" i="128"/>
  <c r="L105" i="128"/>
  <c r="L106" i="128"/>
  <c r="L107" i="128"/>
  <c r="L108" i="128"/>
  <c r="L109" i="128"/>
  <c r="L110" i="128"/>
  <c r="L111" i="128"/>
  <c r="L112" i="128"/>
  <c r="L113" i="128"/>
  <c r="L114" i="128"/>
  <c r="L115" i="128"/>
  <c r="L116" i="128"/>
  <c r="L7" i="128" l="1"/>
  <c r="L12" i="128"/>
  <c r="L6" i="128"/>
  <c r="L11" i="128"/>
  <c r="L5" i="128"/>
  <c r="L10" i="128"/>
  <c r="L9" i="128"/>
  <c r="L8" i="128"/>
  <c r="H4" i="128"/>
  <c r="J5" i="113"/>
  <c r="J6" i="113"/>
  <c r="J7" i="113"/>
  <c r="J8" i="113"/>
  <c r="J9" i="113"/>
  <c r="J10" i="113"/>
  <c r="J11" i="113"/>
  <c r="J12" i="113"/>
  <c r="J13" i="113"/>
  <c r="I13" i="128" s="1"/>
  <c r="J13" i="128" s="1"/>
  <c r="J14" i="113"/>
  <c r="I14" i="128" s="1"/>
  <c r="J14" i="128" s="1"/>
  <c r="J15" i="113"/>
  <c r="I15" i="128" s="1"/>
  <c r="J15" i="128" s="1"/>
  <c r="J16" i="113"/>
  <c r="I16" i="128" s="1"/>
  <c r="J16" i="128" s="1"/>
  <c r="J17" i="113"/>
  <c r="I17" i="128" s="1"/>
  <c r="J17" i="128" s="1"/>
  <c r="J18" i="113"/>
  <c r="I18" i="128" s="1"/>
  <c r="J18" i="128" s="1"/>
  <c r="J19" i="113"/>
  <c r="I19" i="128" s="1"/>
  <c r="J19" i="128" s="1"/>
  <c r="J20" i="113"/>
  <c r="I20" i="128" s="1"/>
  <c r="J20" i="128" s="1"/>
  <c r="J21" i="113"/>
  <c r="I21" i="128" s="1"/>
  <c r="J21" i="128" s="1"/>
  <c r="J22" i="113"/>
  <c r="I22" i="128" s="1"/>
  <c r="J22" i="128" s="1"/>
  <c r="J23" i="113"/>
  <c r="I23" i="128" s="1"/>
  <c r="J23" i="128" s="1"/>
  <c r="J24" i="113"/>
  <c r="I24" i="128" s="1"/>
  <c r="J24" i="128" s="1"/>
  <c r="J25" i="113"/>
  <c r="I25" i="128" s="1"/>
  <c r="J25" i="128" s="1"/>
  <c r="J26" i="113"/>
  <c r="I26" i="128" s="1"/>
  <c r="J26" i="128" s="1"/>
  <c r="J27" i="113"/>
  <c r="I27" i="128" s="1"/>
  <c r="J27" i="128" s="1"/>
  <c r="J28" i="113"/>
  <c r="I28" i="128" s="1"/>
  <c r="J28" i="128" s="1"/>
  <c r="J29" i="113"/>
  <c r="I29" i="128" s="1"/>
  <c r="J29" i="128" s="1"/>
  <c r="J30" i="113"/>
  <c r="I30" i="128" s="1"/>
  <c r="J30" i="128" s="1"/>
  <c r="J31" i="113"/>
  <c r="I31" i="128" s="1"/>
  <c r="J31" i="128" s="1"/>
  <c r="J32" i="113"/>
  <c r="I32" i="128" s="1"/>
  <c r="J32" i="128" s="1"/>
  <c r="J33" i="113"/>
  <c r="I33" i="128" s="1"/>
  <c r="J33" i="128" s="1"/>
  <c r="J34" i="113"/>
  <c r="I34" i="128" s="1"/>
  <c r="J34" i="128" s="1"/>
  <c r="J35" i="113"/>
  <c r="I35" i="128" s="1"/>
  <c r="J35" i="128" s="1"/>
  <c r="J36" i="113"/>
  <c r="I36" i="128" s="1"/>
  <c r="J36" i="128" s="1"/>
  <c r="J37" i="113"/>
  <c r="I37" i="128" s="1"/>
  <c r="J37" i="128" s="1"/>
  <c r="J38" i="113"/>
  <c r="I38" i="128" s="1"/>
  <c r="J38" i="128" s="1"/>
  <c r="J39" i="113"/>
  <c r="I39" i="128" s="1"/>
  <c r="J39" i="128" s="1"/>
  <c r="J40" i="113"/>
  <c r="I40" i="128" s="1"/>
  <c r="J40" i="128" s="1"/>
  <c r="J41" i="113"/>
  <c r="I41" i="128" s="1"/>
  <c r="J41" i="128" s="1"/>
  <c r="J42" i="113"/>
  <c r="I42" i="128" s="1"/>
  <c r="J42" i="128" s="1"/>
  <c r="J43" i="113"/>
  <c r="I43" i="128" s="1"/>
  <c r="J43" i="128" s="1"/>
  <c r="J44" i="113"/>
  <c r="I44" i="128" s="1"/>
  <c r="J44" i="128" s="1"/>
  <c r="J45" i="113"/>
  <c r="I45" i="128" s="1"/>
  <c r="J45" i="128" s="1"/>
  <c r="J46" i="113"/>
  <c r="I46" i="128" s="1"/>
  <c r="J46" i="128" s="1"/>
  <c r="J47" i="113"/>
  <c r="I47" i="128" s="1"/>
  <c r="J47" i="128" s="1"/>
  <c r="J48" i="113"/>
  <c r="I48" i="128" s="1"/>
  <c r="J49" i="113"/>
  <c r="I49" i="128" s="1"/>
  <c r="J50" i="113"/>
  <c r="I50" i="128" s="1"/>
  <c r="J51" i="113"/>
  <c r="I51" i="128" s="1"/>
  <c r="J52" i="113"/>
  <c r="I52" i="128" s="1"/>
  <c r="J53" i="113"/>
  <c r="I53" i="128" s="1"/>
  <c r="J54" i="113"/>
  <c r="I54" i="128" s="1"/>
  <c r="J55" i="113"/>
  <c r="I55" i="128" s="1"/>
  <c r="J56" i="113"/>
  <c r="I56" i="128" s="1"/>
  <c r="J57" i="113"/>
  <c r="I57" i="128" s="1"/>
  <c r="J58" i="113"/>
  <c r="I58" i="128" s="1"/>
  <c r="J59" i="113"/>
  <c r="I59" i="128" s="1"/>
  <c r="J60" i="113"/>
  <c r="I60" i="128" s="1"/>
  <c r="J61" i="113"/>
  <c r="I61" i="128" s="1"/>
  <c r="J62" i="113"/>
  <c r="I62" i="128" s="1"/>
  <c r="J63" i="113"/>
  <c r="I63" i="128" s="1"/>
  <c r="J64" i="113"/>
  <c r="I64" i="128" s="1"/>
  <c r="J65" i="113"/>
  <c r="I65" i="128" s="1"/>
  <c r="J66" i="113"/>
  <c r="I66" i="128" s="1"/>
  <c r="J67" i="113"/>
  <c r="I67" i="128" s="1"/>
  <c r="J68" i="113"/>
  <c r="I68" i="128" s="1"/>
  <c r="J69" i="113"/>
  <c r="I69" i="128" s="1"/>
  <c r="J70" i="113"/>
  <c r="I70" i="128" s="1"/>
  <c r="J71" i="113"/>
  <c r="I71" i="128" s="1"/>
  <c r="J72" i="113"/>
  <c r="I72" i="128" s="1"/>
  <c r="J73" i="113"/>
  <c r="I73" i="128" s="1"/>
  <c r="J74" i="113"/>
  <c r="I74" i="128" s="1"/>
  <c r="J75" i="113"/>
  <c r="I75" i="128" s="1"/>
  <c r="J76" i="113"/>
  <c r="I76" i="128" s="1"/>
  <c r="J77" i="113"/>
  <c r="I77" i="128" s="1"/>
  <c r="J78" i="113"/>
  <c r="I78" i="128" s="1"/>
  <c r="J79" i="113"/>
  <c r="I79" i="128" s="1"/>
  <c r="J80" i="113"/>
  <c r="I80" i="128" s="1"/>
  <c r="J81" i="113"/>
  <c r="I81" i="128" s="1"/>
  <c r="J82" i="113"/>
  <c r="I82" i="128" s="1"/>
  <c r="I4" i="128"/>
  <c r="M4" i="128" s="1"/>
  <c r="L4" i="128" l="1"/>
  <c r="L147" i="128" s="1"/>
  <c r="M152" i="128" s="1"/>
  <c r="K81" i="113"/>
  <c r="K75" i="113"/>
  <c r="K67" i="113"/>
  <c r="K63" i="113"/>
  <c r="K55" i="113"/>
  <c r="K53" i="113"/>
  <c r="K49" i="113"/>
  <c r="K44" i="113"/>
  <c r="K80" i="113"/>
  <c r="K78" i="113"/>
  <c r="K74" i="113"/>
  <c r="K70" i="113"/>
  <c r="K66" i="113"/>
  <c r="K62" i="113"/>
  <c r="K58" i="113"/>
  <c r="K52" i="113"/>
  <c r="K48" i="113"/>
  <c r="K47" i="113"/>
  <c r="K43" i="113"/>
  <c r="K40" i="113"/>
  <c r="K36" i="113"/>
  <c r="K32" i="113"/>
  <c r="K28" i="113"/>
  <c r="K24" i="113"/>
  <c r="K19" i="113"/>
  <c r="K15" i="113"/>
  <c r="K11" i="113"/>
  <c r="I11" i="128"/>
  <c r="J11" i="128" s="1"/>
  <c r="K7" i="113"/>
  <c r="I7" i="128"/>
  <c r="J7" i="128" s="1"/>
  <c r="K69" i="113"/>
  <c r="K61" i="113"/>
  <c r="K39" i="113"/>
  <c r="K35" i="113"/>
  <c r="K31" i="113"/>
  <c r="K27" i="113"/>
  <c r="K23" i="113"/>
  <c r="K18" i="113"/>
  <c r="K14" i="113"/>
  <c r="K10" i="113"/>
  <c r="I10" i="128"/>
  <c r="J10" i="128" s="1"/>
  <c r="K6" i="113"/>
  <c r="I6" i="128"/>
  <c r="J6" i="128" s="1"/>
  <c r="K77" i="113"/>
  <c r="K73" i="113"/>
  <c r="K65" i="113"/>
  <c r="K57" i="113"/>
  <c r="K51" i="113"/>
  <c r="K46" i="113"/>
  <c r="K82" i="113"/>
  <c r="K76" i="113"/>
  <c r="K72" i="113"/>
  <c r="K68" i="113"/>
  <c r="K64" i="113"/>
  <c r="K60" i="113"/>
  <c r="K56" i="113"/>
  <c r="K54" i="113"/>
  <c r="K50" i="113"/>
  <c r="K45" i="113"/>
  <c r="K42" i="113"/>
  <c r="K38" i="113"/>
  <c r="K34" i="113"/>
  <c r="K30" i="113"/>
  <c r="K26" i="113"/>
  <c r="K22" i="113"/>
  <c r="K17" i="113"/>
  <c r="K13" i="113"/>
  <c r="K9" i="113"/>
  <c r="I9" i="128"/>
  <c r="J9" i="128" s="1"/>
  <c r="K5" i="113"/>
  <c r="I5" i="128"/>
  <c r="J5" i="128" s="1"/>
  <c r="K79" i="113"/>
  <c r="K71" i="113"/>
  <c r="K59" i="113"/>
  <c r="K41" i="113"/>
  <c r="K37" i="113"/>
  <c r="K33" i="113"/>
  <c r="K29" i="113"/>
  <c r="K25" i="113"/>
  <c r="K21" i="113"/>
  <c r="K20" i="113"/>
  <c r="K16" i="113"/>
  <c r="K12" i="113"/>
  <c r="I12" i="128"/>
  <c r="J12" i="128" s="1"/>
  <c r="K8" i="113"/>
  <c r="I8" i="128"/>
  <c r="J8" i="128" s="1"/>
  <c r="M8" i="128" l="1"/>
  <c r="J114" i="128"/>
  <c r="M114" i="128"/>
  <c r="M20" i="128"/>
  <c r="M21" i="128"/>
  <c r="J108" i="128"/>
  <c r="M108" i="128"/>
  <c r="M9" i="128"/>
  <c r="M26" i="128"/>
  <c r="J73" i="128"/>
  <c r="M73" i="128"/>
  <c r="J85" i="128"/>
  <c r="M85" i="128"/>
  <c r="J109" i="128"/>
  <c r="M109" i="128"/>
  <c r="M6" i="128"/>
  <c r="M23" i="128"/>
  <c r="M46" i="128"/>
  <c r="J70" i="128"/>
  <c r="M70" i="128"/>
  <c r="M11" i="128"/>
  <c r="M15" i="128"/>
  <c r="M28" i="128"/>
  <c r="M40" i="128"/>
  <c r="J52" i="128"/>
  <c r="M52" i="128"/>
  <c r="J63" i="128"/>
  <c r="M63" i="128"/>
  <c r="J75" i="128"/>
  <c r="M75" i="128"/>
  <c r="J87" i="128"/>
  <c r="M87" i="128"/>
  <c r="J99" i="128"/>
  <c r="M99" i="128"/>
  <c r="J111" i="128"/>
  <c r="M111" i="128"/>
  <c r="J68" i="128"/>
  <c r="M68" i="128"/>
  <c r="J84" i="128"/>
  <c r="M84" i="128"/>
  <c r="J104" i="128"/>
  <c r="M104" i="128"/>
  <c r="J90" i="128"/>
  <c r="M90" i="128"/>
  <c r="M37" i="128"/>
  <c r="M16" i="128"/>
  <c r="M33" i="128"/>
  <c r="M44" i="128"/>
  <c r="J53" i="128"/>
  <c r="M53" i="128"/>
  <c r="J72" i="128"/>
  <c r="M72" i="128"/>
  <c r="M13" i="128"/>
  <c r="M38" i="128"/>
  <c r="J50" i="128"/>
  <c r="M50" i="128"/>
  <c r="J61" i="128"/>
  <c r="M61" i="128"/>
  <c r="J97" i="128"/>
  <c r="M97" i="128"/>
  <c r="J74" i="128"/>
  <c r="M74" i="128"/>
  <c r="M35" i="128"/>
  <c r="M25" i="128"/>
  <c r="J92" i="128"/>
  <c r="M92" i="128"/>
  <c r="M17" i="128"/>
  <c r="M42" i="128"/>
  <c r="J54" i="128"/>
  <c r="M54" i="128"/>
  <c r="J65" i="128"/>
  <c r="M65" i="128"/>
  <c r="J101" i="128"/>
  <c r="M101" i="128"/>
  <c r="J51" i="128"/>
  <c r="M51" i="128"/>
  <c r="J58" i="128"/>
  <c r="M58" i="128"/>
  <c r="J82" i="128"/>
  <c r="M82" i="128"/>
  <c r="J94" i="128"/>
  <c r="M94" i="128"/>
  <c r="M10" i="128"/>
  <c r="M27" i="128"/>
  <c r="J78" i="128"/>
  <c r="M78" i="128"/>
  <c r="J55" i="128"/>
  <c r="M55" i="128"/>
  <c r="J67" i="128"/>
  <c r="M67" i="128"/>
  <c r="J79" i="128"/>
  <c r="M79" i="128"/>
  <c r="J91" i="128"/>
  <c r="M91" i="128"/>
  <c r="J103" i="128"/>
  <c r="M103" i="128"/>
  <c r="J115" i="128"/>
  <c r="M115" i="128"/>
  <c r="J49" i="128"/>
  <c r="M49" i="128"/>
  <c r="J56" i="128"/>
  <c r="M56" i="128"/>
  <c r="J76" i="128"/>
  <c r="M76" i="128"/>
  <c r="J88" i="128"/>
  <c r="M88" i="128"/>
  <c r="J112" i="128"/>
  <c r="M112" i="128"/>
  <c r="J110" i="128"/>
  <c r="M110" i="128"/>
  <c r="J116" i="128"/>
  <c r="M116" i="128"/>
  <c r="J98" i="128"/>
  <c r="M98" i="128"/>
  <c r="M30" i="128"/>
  <c r="J77" i="128"/>
  <c r="M77" i="128"/>
  <c r="J89" i="128"/>
  <c r="M89" i="128"/>
  <c r="J113" i="128"/>
  <c r="M113" i="128"/>
  <c r="M14" i="128"/>
  <c r="M39" i="128"/>
  <c r="J86" i="128"/>
  <c r="M86" i="128"/>
  <c r="M19" i="128"/>
  <c r="M32" i="128"/>
  <c r="M43" i="128"/>
  <c r="M12" i="128"/>
  <c r="M29" i="128"/>
  <c r="J100" i="128"/>
  <c r="M100" i="128"/>
  <c r="M5" i="128"/>
  <c r="M22" i="128"/>
  <c r="J69" i="128"/>
  <c r="M69" i="128"/>
  <c r="J105" i="128"/>
  <c r="M105" i="128"/>
  <c r="J66" i="128"/>
  <c r="M66" i="128"/>
  <c r="J106" i="128"/>
  <c r="M106" i="128"/>
  <c r="M31" i="128"/>
  <c r="J102" i="128"/>
  <c r="M102" i="128"/>
  <c r="M36" i="128"/>
  <c r="M47" i="128"/>
  <c r="J48" i="128"/>
  <c r="M48" i="128"/>
  <c r="J71" i="128"/>
  <c r="M71" i="128"/>
  <c r="J83" i="128"/>
  <c r="M83" i="128"/>
  <c r="J95" i="128"/>
  <c r="M95" i="128"/>
  <c r="J107" i="128"/>
  <c r="M107" i="128"/>
  <c r="J60" i="128"/>
  <c r="M60" i="128"/>
  <c r="J80" i="128"/>
  <c r="M80" i="128"/>
  <c r="J96" i="128"/>
  <c r="M96" i="128"/>
  <c r="M41" i="128"/>
  <c r="J64" i="128"/>
  <c r="M64" i="128"/>
  <c r="M34" i="128"/>
  <c r="M45" i="128"/>
  <c r="J57" i="128"/>
  <c r="M57" i="128"/>
  <c r="J81" i="128"/>
  <c r="M81" i="128"/>
  <c r="J93" i="128"/>
  <c r="M93" i="128"/>
  <c r="M18" i="128"/>
  <c r="J62" i="128"/>
  <c r="M62" i="128"/>
  <c r="M7" i="128"/>
  <c r="M24" i="128"/>
  <c r="J59" i="128"/>
  <c r="M59" i="128"/>
  <c r="J4" i="128"/>
  <c r="M147" i="128" l="1"/>
  <c r="M153" i="128" s="1"/>
  <c r="J147" i="128"/>
  <c r="K4" i="113"/>
  <c r="M155"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21" authorId="0" shapeId="0" xr:uid="{4C305FB0-879E-49F4-B6C1-7750A6D7CADA}">
      <text>
        <r>
          <rPr>
            <b/>
            <sz val="9"/>
            <color indexed="81"/>
            <rFont val="Segoe UI"/>
            <charset val="1"/>
          </rPr>
          <t>PAULO EDISON DE LIMA:</t>
        </r>
        <r>
          <rPr>
            <sz val="9"/>
            <color indexed="81"/>
            <rFont val="Segoe UI"/>
            <charset val="1"/>
          </rPr>
          <t xml:space="preserve">
-20 cedidas ao CEFID 03/08/2022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40" authorId="0" shapeId="0" xr:uid="{054CE205-68C5-4F70-A9A5-94D5969EF237}">
      <text>
        <r>
          <rPr>
            <b/>
            <sz val="9"/>
            <color indexed="81"/>
            <rFont val="Segoe UI"/>
            <charset val="1"/>
          </rPr>
          <t>PAULO EDISON DE LIMA:</t>
        </r>
        <r>
          <rPr>
            <sz val="9"/>
            <color indexed="81"/>
            <rFont val="Segoe UI"/>
            <charset val="1"/>
          </rPr>
          <t xml:space="preserve">
-04 unidades cedidas para o CEFID 04/08/2022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21" authorId="0" shapeId="0" xr:uid="{3C6B9EE2-5B4A-43FF-BF94-887F17CD7191}">
      <text>
        <r>
          <rPr>
            <b/>
            <sz val="9"/>
            <color indexed="81"/>
            <rFont val="Segoe UI"/>
            <charset val="1"/>
          </rPr>
          <t>PAULO EDISON DE LIMA:</t>
        </r>
        <r>
          <rPr>
            <sz val="9"/>
            <color indexed="81"/>
            <rFont val="Segoe UI"/>
            <charset val="1"/>
          </rPr>
          <t xml:space="preserve">
+20 cedidas pela Reitoria 03/08/2022</t>
        </r>
      </text>
    </comment>
    <comment ref="I140" authorId="0" shapeId="0" xr:uid="{31184EC8-0FE4-4CCA-8D52-8A3EA9B46E16}">
      <text>
        <r>
          <rPr>
            <b/>
            <sz val="9"/>
            <color indexed="81"/>
            <rFont val="Segoe UI"/>
            <charset val="1"/>
          </rPr>
          <t>PAULO EDISON DE LIMA:</t>
        </r>
        <r>
          <rPr>
            <sz val="9"/>
            <color indexed="81"/>
            <rFont val="Segoe UI"/>
            <charset val="1"/>
          </rPr>
          <t xml:space="preserve">
+4 unidades cedidas pela ESAG 04/08/2022</t>
        </r>
      </text>
    </comment>
    <comment ref="I143" authorId="0" shapeId="0" xr:uid="{774F405C-9394-4966-8481-F62FC07F7695}">
      <text>
        <r>
          <rPr>
            <b/>
            <sz val="9"/>
            <color indexed="81"/>
            <rFont val="Segoe UI"/>
            <family val="2"/>
          </rPr>
          <t>PAULO EDISON DE LIMA:</t>
        </r>
        <r>
          <rPr>
            <sz val="9"/>
            <color indexed="81"/>
            <rFont val="Segoe UI"/>
            <family val="2"/>
          </rPr>
          <t xml:space="preserve">
+ 01 unidade cedida pelo CERES 15/03/2022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I143" authorId="0" shapeId="0" xr:uid="{8C1F5787-22E6-4953-B151-5BFF85B0FB7E}">
      <text>
        <r>
          <rPr>
            <b/>
            <sz val="9"/>
            <color indexed="81"/>
            <rFont val="Segoe UI"/>
            <family val="2"/>
          </rPr>
          <t>PAULO EDISON DE LIMA:</t>
        </r>
        <r>
          <rPr>
            <sz val="9"/>
            <color indexed="81"/>
            <rFont val="Segoe UI"/>
            <family val="2"/>
          </rPr>
          <t xml:space="preserve">
- 01 unidade cedida ao CEFID 15/03/2022</t>
        </r>
      </text>
    </comment>
  </commentList>
</comments>
</file>

<file path=xl/sharedStrings.xml><?xml version="1.0" encoding="utf-8"?>
<sst xmlns="http://schemas.openxmlformats.org/spreadsheetml/2006/main" count="6322" uniqueCount="301">
  <si>
    <t>Saldo / Automático</t>
  </si>
  <si>
    <t>...../...../......</t>
  </si>
  <si>
    <t>ALERTA</t>
  </si>
  <si>
    <t>Unidade</t>
  </si>
  <si>
    <t>SALDO</t>
  </si>
  <si>
    <t>Qtde Registrada</t>
  </si>
  <si>
    <t>Valor Total Utilizado</t>
  </si>
  <si>
    <t>Valor Utilizado</t>
  </si>
  <si>
    <t>% Aditivos</t>
  </si>
  <si>
    <t>% Utilizado</t>
  </si>
  <si>
    <t>Qtde Utilizada</t>
  </si>
  <si>
    <t>CENTRO PARTICIPANTE: GESTOR</t>
  </si>
  <si>
    <t>Rolo</t>
  </si>
  <si>
    <t>Pacote</t>
  </si>
  <si>
    <t>Peça</t>
  </si>
  <si>
    <t>339030.28</t>
  </si>
  <si>
    <t>339030.24</t>
  </si>
  <si>
    <t>Kg</t>
  </si>
  <si>
    <t>Galão</t>
  </si>
  <si>
    <t>Litro</t>
  </si>
  <si>
    <t>Lata</t>
  </si>
  <si>
    <t>Frasco</t>
  </si>
  <si>
    <t>Bisnaga</t>
  </si>
  <si>
    <t>339030.42</t>
  </si>
  <si>
    <t>m³</t>
  </si>
  <si>
    <t>Saco</t>
  </si>
  <si>
    <t>m²</t>
  </si>
  <si>
    <t>Metro</t>
  </si>
  <si>
    <t>Jogo</t>
  </si>
  <si>
    <t>Curva 90 curta esgoto secundário 40mm</t>
  </si>
  <si>
    <t>Joelho 45 esgoto primário 50mm</t>
  </si>
  <si>
    <t>Kit</t>
  </si>
  <si>
    <t>339030.25</t>
  </si>
  <si>
    <t>Par</t>
  </si>
  <si>
    <t>339030.22</t>
  </si>
  <si>
    <t>339030.19</t>
  </si>
  <si>
    <t>Conjunto</t>
  </si>
  <si>
    <t>449052.42</t>
  </si>
  <si>
    <t>Valor Total da Ata</t>
  </si>
  <si>
    <t>CENTRO PARTICIPANTE:</t>
  </si>
  <si>
    <t>Empresa</t>
  </si>
  <si>
    <t>Especificação</t>
  </si>
  <si>
    <t>Marca</t>
  </si>
  <si>
    <t>Detalhamento</t>
  </si>
  <si>
    <t xml:space="preserve">Valor Unitário </t>
  </si>
  <si>
    <t xml:space="preserve">Total Registrado </t>
  </si>
  <si>
    <t>LOTE</t>
  </si>
  <si>
    <t>ITEM</t>
  </si>
  <si>
    <t>VALOR UNIT</t>
  </si>
  <si>
    <t>ELFORT IMPORTAÇÃO E DISTRIBUICAO DE PRODUTOS EIRELI CNPJ 09.213.849/0001-18</t>
  </si>
  <si>
    <t>VONDER</t>
  </si>
  <si>
    <t>TEKBOND</t>
  </si>
  <si>
    <t>AJAX</t>
  </si>
  <si>
    <t>IDEIA BRASIL COMÉRCIO E SERVIÇOS EIRELI CNPJ 15.343.579/0001-62</t>
  </si>
  <si>
    <t>GERDAU</t>
  </si>
  <si>
    <t>QTDADE</t>
  </si>
  <si>
    <t>PROCESSO: 1457/2021/UDESC</t>
  </si>
  <si>
    <t>OBJETO: AQUISIÇÃO DE FERRAMENTAS, MATERIAIS DE CONSTRUÇÃO E EQUIPAMENTOS DE 
PROTEÇÃO INDIVIDUAL E COLETIVA PARA A UDESC</t>
  </si>
  <si>
    <t>VIGÊNCIA DA ATA: 28/01/2022 até 28/01/2023</t>
  </si>
  <si>
    <t xml:space="preserve"> AF/OS nº  xxxx/2022 Qtde. DT</t>
  </si>
  <si>
    <t>SUPERA BLOCOS LICITAÇÕES LTDA CNPJ 26.749.211/0001-15</t>
  </si>
  <si>
    <t>ABRAÇADEIRA, PLÁSTICA 15CM, PACOTE COM 100 UNIDADES. PARA FIO, COR PRETA OU BRANCA. EMBALAGEM COM 100 PEÇAS - LARGURA 3MM X 15CM DE COMPRIMENTO.</t>
  </si>
  <si>
    <t>CONEX</t>
  </si>
  <si>
    <t>SILICONE, COM BICO DOSADOR, TUBO COM 300ML, INCOLOR.</t>
  </si>
  <si>
    <t>POLYBRAS</t>
  </si>
  <si>
    <t>ADESIVO PARA PVC, PARA TUBOS DE PVC RÍGIDO. COMPOSIÇÃO: RESINA PVC E SOLVENTE, APARÊNCIA INCOLOR, BISNAGA COM 75G.</t>
  </si>
  <si>
    <t>PLASTILIT</t>
  </si>
  <si>
    <t>ADESIVO SELANTE MONOCOMPONENTE – À BASE DE POLIURETANO – QUE CURA EM CONTATO COM O AR, PARA A FIXAÇÃO E VEDAÇÃO DE CUBAS EM AÇO INOX E PORCELANA EM PIAS DE MÁRMORE OU GRANITO.</t>
  </si>
  <si>
    <t>CONEX PU 40</t>
  </si>
  <si>
    <t>COLA BICOMPONENTE, À BASE DE RESINA EPÓXI, POLIAMIDA E CARGAS MINERAIS ( TIPO "DUREPOXI"). EMBALAGEM COM 100G.</t>
  </si>
  <si>
    <t>DUREPOX</t>
  </si>
  <si>
    <t>COLA TIPO SUPER BONDER, ADESIVO INSTANTÂNEO. PRODUTO MONOCOMPONENTE A BASE DE CIANOACRILATO. EMBALAGEM COM 20G.</t>
  </si>
  <si>
    <t xml:space="preserve">MASSA COLA PLÁSTICA CINZA COM CATALISADOR, EMBALAGEM DE 1KG. </t>
  </si>
  <si>
    <t>IBERÊ</t>
  </si>
  <si>
    <t>ÓLEO DESENGRIPANTE EM SPRAY, PARA FERRAGENS, EMBALAGEM COM NO MÍNIMO 300ML, VALIDADE MÍNIMA DE 12 MESES.</t>
  </si>
  <si>
    <t>MUNDI</t>
  </si>
  <si>
    <t>GRAXA, DE ROLAMENTO, EMBALAGEM DE 1 KG., GRAXA PARA PINOS E ROLAMENTOS MP-2</t>
  </si>
  <si>
    <t>UNIT BLUE</t>
  </si>
  <si>
    <t>339030.39</t>
  </si>
  <si>
    <t>339030.03</t>
  </si>
  <si>
    <t xml:space="preserve">ALICATE DE PRESSÃO 10” COM MORDENTE TRIANGULAR. MORDENTES FORJADOS EM AÇO CROMO VANÁDIO. CORPO FORMADO POR CHAPAS CONFORMADAS. ACABAMENTO CROMADO. ABERTURA REGULÁVEL. ALAVANCA PARA DESTRAVAR. POSSUI MORDENTES COM PERFIL TRIANGULAR. TAMANHO: 10". </t>
  </si>
  <si>
    <t>ALICATE UNIVERSAL, FORJADO EM AÇO CROMO VANÁDIO. CABEÇA E ARTICULAÇÃO POLIDAS. TÊMPERA TOTAL NO CORPO. TÊMPERA POR INDUÇÃO NO GUME DE CORTE. DIN ISO 5746. ISOLAÇÃO ELÉTRICA DE 1.000V C. A. PRODUTO EM CONFORMIDADE COM A NBR9699 E NR10. TAMANHO: 8".</t>
  </si>
  <si>
    <t>TRAMONTINA</t>
  </si>
  <si>
    <t>ARCO COM SERRA, TAMANHO MINI, COM LÂMINA DE 10". CABO ERGONÔMICO INJETADO. TAMANHO: 10". MARCA DE REFERÊNCIA: TRAMONTINA.</t>
  </si>
  <si>
    <t xml:space="preserve">ENXADA COM CABO DE MADEIRA; FORJADA EM AÇO CARBONO, TEMPERADA EM TODO O CORPO DA PEÇA, DIMENSÕES APROXIMADAS 22 X 22 X 130CM. </t>
  </si>
  <si>
    <t>PANDOLFO</t>
  </si>
  <si>
    <t>ESTILETE DE CORTE, COM 18MM, DE PRECISÃO COM GUIA DE AÇO.</t>
  </si>
  <si>
    <t>MARTELO UNIVERSAL TIPO UNHA, 25MM, EM AÇO FORJADO E TEMPERADO, ACABAMENTO POLIDO, CABO DE MADEIRA COM APROXIMADAMENTE 30CM.</t>
  </si>
  <si>
    <t>PÁ DE BICO COM CABO EM MADEIRA. MEDIDAS APROXIMADAS: COMPRIMENTO TOTAL: 150,3CM; TAMANHO DO CABO: 120CM; LARGURA DA PÁ: 27CM.</t>
  </si>
  <si>
    <t xml:space="preserve">PISTOLA PARA APLICACAO DE SILICONE EM BISNAGA, ESPESSURA 0,75MM, PARA TUBOS DE 300G  </t>
  </si>
  <si>
    <t>ARAME DE AÇO, GALVANIZADO, FIO 16.</t>
  </si>
  <si>
    <t>AREIA MÉDIA</t>
  </si>
  <si>
    <t>INATURA</t>
  </si>
  <si>
    <t>ARGAMASSA, SACA 20KG</t>
  </si>
  <si>
    <t>CIBLOCO</t>
  </si>
  <si>
    <t>REJUNTE, CINZA, SACO 1KG</t>
  </si>
  <si>
    <t>CERANFIX</t>
  </si>
  <si>
    <t>BARRA DE FERRO 5/16", 8MM, 12M</t>
  </si>
  <si>
    <t xml:space="preserve">CHAPA DE MDF, COR A ESCOLHER, TAMANHO (A X L) 2750 X 1830MM, ESPESSURA 15MM, PESO 54 KG, MADEIRA EUCALIPTO, ACABAMENTO REVESTIDO, GARANTIA 6 MESES, CERTIFICAÇÃO ECO </t>
  </si>
  <si>
    <t>GUARARAPE</t>
  </si>
  <si>
    <t>ESPUMA EXPANSIVA DE POLIURETANO 500 ML</t>
  </si>
  <si>
    <t>CIMENTO COLA, AC2, SACA DE 20KG</t>
  </si>
  <si>
    <t>CIMENTO, SACO COM 50 KG, CIMENTO CPIV</t>
  </si>
  <si>
    <t>POZOSUL</t>
  </si>
  <si>
    <t>MANGUEIRA DE NÍVEL 5/16" CRISTAL</t>
  </si>
  <si>
    <t>CRISTAL</t>
  </si>
  <si>
    <t>Metros</t>
  </si>
  <si>
    <t xml:space="preserve">MANTA BIDIM FEITO COM FIBRAS DE POLIPROPILENO DE UTILIZAÇÃO NA CONSTRUÇÃO CIVIL PARA IMPERMEABILIZAÇÃO - pedido por metro quadrado. </t>
  </si>
  <si>
    <t>BIDIN</t>
  </si>
  <si>
    <t>NÍVEL DE ALUMÍNIO 3 BOLHAS 300MM/12"</t>
  </si>
  <si>
    <t>TOMPSON</t>
  </si>
  <si>
    <t>MASSA P/ VEDACAO, MASSA DE CALAFETAR, para TELHADOS DE FIBRA CIMENTO, Massa para telha, 350 gramas</t>
  </si>
  <si>
    <t>POLY</t>
  </si>
  <si>
    <t>Barra roscada 1/2 polegada 13 fios, 1 metro</t>
  </si>
  <si>
    <t>Chapa de compensado 15mm, cor crua, dimensões 2,2mx1,6m</t>
  </si>
  <si>
    <t>COMPERVID</t>
  </si>
  <si>
    <t>ASSENTO SANITÁRIO OVAL/REDONDO EM PVC, ALTA RESISTÊNCIA, ALMOFADADO COM TAMPA, SIMILAR À MARCA TIGRE.</t>
  </si>
  <si>
    <t>METASUL</t>
  </si>
  <si>
    <t>CUBA OVAL, NA COR BRANCA, DE SOBREPOR, PARA BANHEIRO - MEDIDAS MÁXIMAS: 44,50CM DE LARGURA – 32,50CM DE COMPRIMENTO – 15CM DE ALTURA.</t>
  </si>
  <si>
    <t>ICASA</t>
  </si>
  <si>
    <t>SUPORTE PARA PRATELEIRA/ESTANTE EM MADEIRA, MÃO FRANCESA, 25CM X 30CM, COR BRANCO, MATERIAL AÇO, PINTURA ELETROSTÁTICA</t>
  </si>
  <si>
    <t>FITA ADESIVA, ANTIDERRAPANTE, À PROVA D'ÁGUA, 5CM X 18M, EM VINIL TEXTURIZADO AUTOADESIVO.</t>
  </si>
  <si>
    <t>TECNIBRA</t>
  </si>
  <si>
    <t>FITA PARA ISOLAMENTO DE AREA, ZEBRADA, EM POLIETILENO ZEBRADA PRETA/AMARELA 6,5CM OU 7CM LARGURA. ROLO COM 200M.</t>
  </si>
  <si>
    <t>ADERE</t>
  </si>
  <si>
    <t xml:space="preserve">Piso Metalico para Andaime tubular, torre de 1,5m, fabricado em aço. Antiderrapante com sistema de drenagem, trava anti soltura, espessura de chapa 1,5mm e capacidade de carga de até 1600 kg.
</t>
  </si>
  <si>
    <t>IW8</t>
  </si>
  <si>
    <t xml:space="preserve">Fechadura 40mm Externa Espelho Acabamento Inox </t>
  </si>
  <si>
    <t>ALIANÇA</t>
  </si>
  <si>
    <t>TÁBUA EM MADEIRA DE ANGELIM PEDRA - PLAINADA - MEDIDA 2,5CM X 15CM X 6M.</t>
  </si>
  <si>
    <t>GD</t>
  </si>
  <si>
    <t>TÁBUA EM MADEIRA DE ANGELIM PEDRA - PLAINADA - MEDIDA 2,5CM X 30CM X 6M.</t>
  </si>
  <si>
    <t>CAIBRO EM MADEIRA DE ANGELIM PEDRA - PLAINADO - MEDIDA 5CM X 10CM X 6M.</t>
  </si>
  <si>
    <t>Pilar em madeira de angelim pedra aplainado, medidas  15cm x 15cm x 3 metros</t>
  </si>
  <si>
    <t>Caibro em madeira de angelim pedra aplainado, medidas 8cm x 16cm x 6m</t>
  </si>
  <si>
    <t>Lamina para roçadeira, de espessura mínima de 1,7mm, comprimento 350mm e furo de 1" pol. em aço fibra de carbono facão/hélice compatível com a roçadeira de marca Garthen, modelo CG550 (roçadeira a gasolina)</t>
  </si>
  <si>
    <t>GARTHEN</t>
  </si>
  <si>
    <t>Carretel completo para roçadeira elétrica compatível com a roçadeira de marca Garthen, modelo GAM1000 de potência de 1000w</t>
  </si>
  <si>
    <t>Ponteira caixa transmissão roçadeira de eixo de 28mm, compatível com a roçadeira de marca Garthen,  modelo CG550 (roçadeira a gasolina)</t>
  </si>
  <si>
    <t>Pulverizador Manual 20 Litros. Capacidade do Tanque: 20 Lts, Cilindro Polipropileno, Comprimento da Mangueira de no mínimo 1,17 Metros, com Pressão do Tanque 4,0 A 5,0 Kg/Cm²</t>
  </si>
  <si>
    <t xml:space="preserve">MANGUEIRA DE JARDIM 30M REVESTIDA, pressão de trabalho de  até 10 bar. </t>
  </si>
  <si>
    <t>Fio de nylon, rolo com 100 metros. Fio de nylon 1,80mm, carretel com 100 metros, 100% poliamida</t>
  </si>
  <si>
    <t>DOURADO</t>
  </si>
  <si>
    <t>Fio de nylon, rolo com 100 metros. Fio de nylon 2,00mm, carretel com 100 metros, 100% poliamida</t>
  </si>
  <si>
    <t xml:space="preserve">449052.40 </t>
  </si>
  <si>
    <t>BROCA DE AÇO RÁPIDO, MEDINDO 2MM</t>
  </si>
  <si>
    <t>BROCA DE AÇO RÁPIDO, MEDINDO 4MM</t>
  </si>
  <si>
    <t>BROCA DE AÇO RÁPIDO, MEDINDO 5MM</t>
  </si>
  <si>
    <t>BROCA DE AÇO RÁPIDO, MEDINDO 8MM</t>
  </si>
  <si>
    <t>BROCA DE VIDEA, MEDINDO 10MM</t>
  </si>
  <si>
    <t>BROCA DE VIDEA, MEDINDO 4MM</t>
  </si>
  <si>
    <t>BROCA DE VIDEA, MEDINDO 5MM</t>
  </si>
  <si>
    <t>BROCA DE VIDEA, MEDINDO 6MM</t>
  </si>
  <si>
    <t>BROCA DE VIDEA, MEDINDO 7MM</t>
  </si>
  <si>
    <t>BROCA DE VIDEA, MEDINDO 8MM</t>
  </si>
  <si>
    <t>BUCHA PLÁSTICA PARA FIXAÇÃO, DE NYLON 8MM. PACOTE COM 100 UNIDADES</t>
  </si>
  <si>
    <t xml:space="preserve">Pacote </t>
  </si>
  <si>
    <t xml:space="preserve">JOGO COM 09 (NOVE) CHAVES ALLEN PONTAS ABAULADAS, FABRICADAS E AÇO CROMO VANÁDIO TEMPERADA E ACABAMENTO FOSFATIZADO. NORMA DIN ISO 2936. CONTENDO CHAVE DE  2MM, 3MM, 4MM, 5MM, 6MM, 8MM,  10MM, 1.5MM E 2.5 MM. </t>
  </si>
  <si>
    <t>PARAFUSO METÁLICO, PHILLIPS, DIMENSÕES: 4.0 X 25MM. Caixa com 100 unidades</t>
  </si>
  <si>
    <t>JOMARCA</t>
  </si>
  <si>
    <t xml:space="preserve">Caixa </t>
  </si>
  <si>
    <t xml:space="preserve">PARAFUSO METÁLICO, PHILLIPS, DIMENSÕES: 4.0 X 40MM. Caixa com 100 unidades </t>
  </si>
  <si>
    <t>PARAFUSO PARA VASO SANITÁRIO S10.</t>
  </si>
  <si>
    <t>PREGO DE AÇO, 10 X 10, COM CABEÇA, POLIDO. PACOTE DE 1KG.</t>
  </si>
  <si>
    <t>PREGO DE AÇO, 12 X 12, COM CABEÇA, ZINCADO, PACOTE COM 1KG.</t>
  </si>
  <si>
    <t>PREGO DE AÇO, 17 X 27, COM CABEÇA, GALVANIZADO. PACOTE DE 1KG.</t>
  </si>
  <si>
    <t>PREGO DE AÇO, 18 X 27, PARA TELHEIRO, GALVANIZADO, COM 2 ARRUELAS E CABEÇA DE CHAPA METÁLICA ESTAMPADA. PACOTE DE 1KG.</t>
  </si>
  <si>
    <t>PREGO DE AÇO, 18 X 36, PARA TELHEIRO, GALVANIZADO, COM 2 ARRUELAS  E CABEÇA DE CHAPA METÁLICA ESTAMPADA. PACOTE DE 1KG.</t>
  </si>
  <si>
    <t>DISCO DE CORTE PARA AÇO, MEDINDO 115 X 1 X 22,23MM</t>
  </si>
  <si>
    <t>DISCO DIAMANTADO 110 X 20MM COM REDUTOR 16MM PARA SERRA MÁRMORE.</t>
  </si>
  <si>
    <t>DISCO DIAMANTADO SEGMENTADO CORTE SECO 110 X 22,23MM</t>
  </si>
  <si>
    <t>SERRA COPO P/CONCRETO E CERÂMICA DE VÍDEA KIT C/ 12 PEÇAS COM HASTE DE ENCAIXE</t>
  </si>
  <si>
    <t>DRILLPROO</t>
  </si>
  <si>
    <t xml:space="preserve">Porca sextavada zincada 1/2 pol. 13 fios </t>
  </si>
  <si>
    <t>CRISTIANI LOURI RODRIGUES ME CNPJ 08.676.816/0001-41</t>
  </si>
  <si>
    <t>RODA PNEUMÁTICA ROLAMENTADA 3.50" X 8", PNEU COMPOSTO POR 4 LONAS. ALTA RESISTÊNCIA À CARGAS MAIS PESADAS, SUPORTANDO ATÉ 200KG. USO INDICADO PARA VEÍCULOS NÃO MOTORIZADOS, COMO CARRINHOS DE MÃO E CARRINHOS PLATAFORMA</t>
  </si>
  <si>
    <t>CELPAN</t>
  </si>
  <si>
    <t>CÂMARA DE AR RESISTENTE PARA PNEU TAMANHO 3,25 X 8" (PARA CARRINHO DE TRANSPORTE)</t>
  </si>
  <si>
    <t xml:space="preserve">CARRINHO DE MÃO COM PNEU E CÂMARA DE AR 8" E ESTRUTURA METÁLICA, CAPACIDADE MÍNIMA 55L. </t>
  </si>
  <si>
    <t>MAESTRO</t>
  </si>
  <si>
    <t>BOIA ELÉTRICA (CHAVE DE NÍVEL) DE 15A COM 1,5M. SIMILAR MARCA MARGIRIUS CB-2001.</t>
  </si>
  <si>
    <t>MARGIRIUS</t>
  </si>
  <si>
    <t xml:space="preserve">INSTALAÇÕES HIDRÁULICAS/SANITÁRIAS, ADAPTADOR CURTO SOLDÁVEL 40 X 1. 1/2" </t>
  </si>
  <si>
    <t>TUBOZAN</t>
  </si>
  <si>
    <t>INSTALAÇÕES HIDRÁULICAS/SANITÁRIAS, ENGATE PLÁSTICO DE 1/2", COM 40CM DE COMPRIMENTO.</t>
  </si>
  <si>
    <t>ALUMASA</t>
  </si>
  <si>
    <t>INSTALAÇÕES HIDRÁULICAS/SANITÁRIAS, JOELHO 45 SOLDÁVEL 60MM ÁGUA</t>
  </si>
  <si>
    <t>MULTILIT</t>
  </si>
  <si>
    <t>INSTALAÇÕES HIDRÁULICAS/SANITÁRIAS, JOELHO 90 BRANCO COM ANEL 40 X 1.1/2"</t>
  </si>
  <si>
    <t>TIGRE</t>
  </si>
  <si>
    <t>INSTALAÇÕES HIDRÁULICAS/SANITÁRIAS, JOELHO 90 SOLDÁVEL 25</t>
  </si>
  <si>
    <t>INSTALAÇÕES HIDRÁULICAS/SANITÁRIAS, JOELHO 90 SOLDÁVEL 60MM ÁGUA</t>
  </si>
  <si>
    <t xml:space="preserve">INSTALAÇÕES HIDRÁULICAS/SANITÁRIAS, LUVA DE CORRER PARA ESGOTO DE 100MM </t>
  </si>
  <si>
    <t>INSTALAÇÕES HIDRÁULICAS/SANITÁRIAS, LUVA SIMPLES SOLDÁVEL 25MM</t>
  </si>
  <si>
    <t>PASTUBOS</t>
  </si>
  <si>
    <t>INSTALAÇÕES HIDRÁULICAS/SANITÁRIAS, PARA ÁGUA, ADAPTADOR SOLDÁVEL CURTO 32MM X 1"</t>
  </si>
  <si>
    <t xml:space="preserve">INSTALAÇÕES HIDRÁULICAS/SANITÁRIAS, PARA ÁGUA, ADAPTADOR SOLDÁVEL CURTO 50MM X 1.1/2" </t>
  </si>
  <si>
    <t>INSTALAÇÕES HIDRÁULICAS/SANITÁRIAS, PARA ÁGUA, PLUG ROSCÁVEL 1/2"</t>
  </si>
  <si>
    <t>INSTALAÇÕES HIDRÁULICAS/SANITÁRIAS, PARA ÁGUA, TAMPÃO ROSCÁVEL 1/2"</t>
  </si>
  <si>
    <t>INSTALAÇÕES HIDRÁULICAS/SANITÁRIAS, PARA ÁGUA, TAMPÃO SOLDÁVEL 1/2"</t>
  </si>
  <si>
    <t>INSTALAÇÕES HIDRÁULICAS/SANITÁRIAS, PARA ÁGUA, UNIÃO SOLDÁVEL 32MM</t>
  </si>
  <si>
    <t>SIFÃO MULTIUSO, COMPONENTES PRODUZIDOS EM POLIPROPILENO COM ADITIVO ANTIFUNGO, BUCHA DE REDUÇÃO PARA ACOPLAMENTO DE VÁLVULAS DE DIÂMETROS 7/8, 1, 1.1/4 E 1.1/2", PARA PIA, TANQUE E LAVATÓRIO.</t>
  </si>
  <si>
    <t>BLUKIT</t>
  </si>
  <si>
    <t>TUBO DE LIGAÇÃO AJUSTÁVEL CROMADO PARA VASO SANITÁRIO</t>
  </si>
  <si>
    <t>TUBO PLÁSTICO, PVC, PARA ÁGUA, 25MM, BARRA COM 6M.</t>
  </si>
  <si>
    <t>L.O.</t>
  </si>
  <si>
    <t>TUBO PLÁSTICO, PVC, PARA ÁGUA, 32MM, BARRA COM 6M.</t>
  </si>
  <si>
    <t>INSTALAÇÕES HIDRÁULICAS/SANITÁRIAS, ENGATE PLÁSTICO FLEXIVEL 60CM 1/2"</t>
  </si>
  <si>
    <t>Luva de correr esgoto primário 100mm</t>
  </si>
  <si>
    <t>Te 90 esgoto primário 100mm</t>
  </si>
  <si>
    <t>Joelho 90 esgoto primário 100mm</t>
  </si>
  <si>
    <t>Conjunto ralo e porta-grelha de plástico 100mm branco</t>
  </si>
  <si>
    <t>Caixa sifonada pvc 3 entradas 100x100x50mm quadrada com grelha branca</t>
  </si>
  <si>
    <t xml:space="preserve">Caixa de inspeção PVC com tampa 100mm </t>
  </si>
  <si>
    <t>ROMA</t>
  </si>
  <si>
    <t>TAMPA DESCARGA, COMPATÍVEL COM HYDRA BITOLA 1.1/2" E 1.1/4”. MARCA DE REFERÊNCIA: DOCOL.</t>
  </si>
  <si>
    <t>HIGIBAN</t>
  </si>
  <si>
    <t>TANQUE SIMPLES DE PLÁSTICO BRANCO 20L.</t>
  </si>
  <si>
    <t>HERC</t>
  </si>
  <si>
    <t>Reparo válvula completo para caixa de descarga acoplada</t>
  </si>
  <si>
    <t xml:space="preserve">Boia para caixa d'água de alta vazão </t>
  </si>
  <si>
    <t>DOCOL 3/4</t>
  </si>
  <si>
    <t>Fita veda rosca, medindo 18mm X 10m, para tubos e conexões em PVC, roscável.</t>
  </si>
  <si>
    <t>NACIONAL</t>
  </si>
  <si>
    <t>Reparo completo para caixa de descarga acoplada. Acionamento superior.</t>
  </si>
  <si>
    <t>339030.26</t>
  </si>
  <si>
    <t>CONE DE SINALIZAÇÃO EM PVC, COR VERMELHO, TAMANHO 75CM. COM OITO SAPATAS (PÉS DE APOIO) EM SUA BASE; DUAS FAIXAS REFLETIVAS TIPO COLMÉIA NA COR BRANCA; RETRO REFLETÂNCIA DE 250 CANDELAS, SOLDADAS ELETRONICAMENTE NO CONE.</t>
  </si>
  <si>
    <t>PLASTCOR</t>
  </si>
  <si>
    <t xml:space="preserve">PROTETOR AURICULAR TIPO INSERÇÃO PRÉ-MOLDADO. CONFECCIONADO EM COPOLÍMERO; COM CORDÃO DE POLIÉSTER; TAMANHO ÚNICO; DE AÇORDO COM A NORMA ANSI S 12.6/1997 - MÉTODO B (OUVIDO REAL, COLOCAÇÃO PELO OUVINTE), COM ATENUAÇÃO DE NRRSF 16DB. COM Nº DE CA (CERTIFICADO DE APROVAÇÃO DO MINISTÉRIO DO TRABALHO) VÁLIDO. </t>
  </si>
  <si>
    <t>Kit proteção roçador operador de roçadeira completo composto por: 1 unid. avental de pvc preto, 1 unid. perneira de proteção sem velcro (veste na perna), 1 unid. protetor auditivo concha mínimo 14db, 1 par luva de vaqueta total tamanho único, 1 unid. óculos de proteção incolor</t>
  </si>
  <si>
    <t>DIVERSAS</t>
  </si>
  <si>
    <t>Ventosa Tripla para vidro e chapas de mármore com capacidade de até 100kg</t>
  </si>
  <si>
    <t>MTX</t>
  </si>
  <si>
    <t>CORANTE PARA TINTA, FRASCO 50ML. COR A DEFINIR NA AF.</t>
  </si>
  <si>
    <t>RESICOLOR</t>
  </si>
  <si>
    <t>ROLO DE ESPONJA PARA PINTURA, MEDINDO 9CM COM CABO.</t>
  </si>
  <si>
    <t>ROLO DE ESPUMA PARA PINTURA, MEDINDO 23CM COM GARFO.</t>
  </si>
  <si>
    <t>ROLO DE LÃ PARA PINTURA, MEDINDO 15CM, ANTI-GOTA. COM GARFO.</t>
  </si>
  <si>
    <t>ROLO DE LÃ PARA PINTURA, MEDINDO 23CM, ANTI-GOTA. COM GARFO.</t>
  </si>
  <si>
    <t>SOLVENTE AGUARRÁS PARA DILUIÇÃO DE ESMALTE SINTÉTICO, TINTA A ÓLEO E VERNIZES, PARA LIMPEZA DE EQUIPAMENTOS DE PINTURA. FRASCO COM 900ML.</t>
  </si>
  <si>
    <t>THINNER ACRÍLICO, FRASCO COM 900ML.</t>
  </si>
  <si>
    <t>THINNER PARA DILUIÇÃO, 5L.</t>
  </si>
  <si>
    <t>TINTA ACRÍLICA FOSCA, GALÃO 3,6L. LINHA PREMIUM. COR A DEFINIR NA AF. VALIDADE MÍNIMA DE 12 MESES.</t>
  </si>
  <si>
    <t>ALESSI</t>
  </si>
  <si>
    <t>TINTA ACRÍLICA P/ SINALIZAÇÃO (DEMARCAÇÃO) VIÁRIA, BASE DE RESINA ACRÍLICA, 18L, EMULS. EM ÁGUA, TINTA PARA SINALIZAÇÃO DE RODOVIAS E VIAS URBANAS. CORES A DEFINIR NA AF - AMARELO, AZUL, BRANCA.</t>
  </si>
  <si>
    <t>TINTA ACRÍLICA, GALÃO DE 18L, PARA USO EXTERNO,  LIMPEZA FÁCIL. LINHA PREMIUM. ACABAMENTO SEMI-BRILHO. COR A DEFINIR NA AF. VALIDADE MÍNIMA DE 12 MESES.</t>
  </si>
  <si>
    <t>TINTA ACRÍLICA, PARA PISO E ACIMENTADOS, COR CINZA, GALÃO DE 18L, TINTA PISO PARA CIMENTADO, ACABAMENTO LISO. COR CONCRETO. VALIDADE MÍNIMA DE 12 MESES.</t>
  </si>
  <si>
    <t>TINTA ACRÍLICA, SEMI-BRILHO, PREMIUM. GALÃO 3,6L. COR A DEFINIR NA AF. VALIDADE MÍNIMA DE 12 MESES.</t>
  </si>
  <si>
    <t>TINTA ESMALTE, GALÃO COM 3,6L. ESMALTE SINTÉTICO BRILHANTE NA COR A DEFINIR NA AF.</t>
  </si>
  <si>
    <t>ISABELA</t>
  </si>
  <si>
    <t>TINTA SPRAY FOSCA, NO MINIMO 300ML, COR A DEFINIR NA AF.</t>
  </si>
  <si>
    <t>MISTER</t>
  </si>
  <si>
    <t>VERNIZ PARA MADEIRA. FRASCO COM NO MÍNIMO 900ML.</t>
  </si>
  <si>
    <t>PINCEL, CERDA PELO SINTÉTICO, MEDIDA 2"</t>
  </si>
  <si>
    <t>PINCEL , CERDA PELO SINTÉTICO, MEDIDA 3"</t>
  </si>
  <si>
    <t>CAL HIDRATADO, EMBALAGEM COM 20 KG</t>
  </si>
  <si>
    <t>CALCEM</t>
  </si>
  <si>
    <t>Massa corrida acrílica para uso em superfície externa em alvenaria. Galão (3,6 litros). Validade mínima de 12 meses.</t>
  </si>
  <si>
    <t>LONA POLIETILENO 6 X 5M AZUL 150 MICRAS MÉDIA</t>
  </si>
  <si>
    <t>JPS MATERIAIS DE CONSTRUCAO E LOCACAO DE MAO DE OBRA LTDA ME CNPJ 02.648.900/0001-75</t>
  </si>
  <si>
    <t>FRACASSADO</t>
  </si>
  <si>
    <t xml:space="preserve">Andaime de alumínio  1,2 x 1,0 x 7,0 metros de altura com escada e plataforma </t>
  </si>
  <si>
    <t xml:space="preserve">KIT Fechadura Para Porta De Correr Blindex Vidro - Peças inclusas no kit: 1 fechadura para porta de correr, contra fechadura com furo: modelo de referência (para HE3530) 3534 Marca: lgl 
Cores ESPECIFICAR 
</t>
  </si>
  <si>
    <t>PACRE</t>
  </si>
  <si>
    <t>FECHADURA DIGITAL DE SOBREPOR COM BIOMETRIA E MAÇANETA.  Especificações técnicas Tensão: 12VCC Corrente de operação: 345mA Potência: 4,14W  Dimensões APROXIMADAS : 47 x 145 x 28(AxLxP)mm Força de Tração: 150kgf .  Modelo de referência FR300 D.  Inclui: 1 fechadura digital 1 mecanismo de tranca 1 chapa de fixação, 3 tags adesivas, 8 pilhas alcalinas AA parafusos de fixação.</t>
  </si>
  <si>
    <t>INTELBRAS</t>
  </si>
  <si>
    <t>449052.24</t>
  </si>
  <si>
    <t xml:space="preserve">Bomba submersível - Profundidade máxima de imersão: 5m - Temperatura máxima do líquido: 35 °C - Ph do líquido: 6-8 -2 opções de recalque: lateral e superior - Selo mecânico em grafite cerâmica buna - Características do motor: - Rolamentos blindados - Enrolamento em cobre - Protetor térmico - Classe de isolamento: F - Classe de proteção: IPX8. - Tensão: 220V monofásico. - Potencia: 1HP - Recalque: 25mm/38mm/1".  </t>
  </si>
  <si>
    <t>WILLEMANN</t>
  </si>
  <si>
    <t>449052.39</t>
  </si>
  <si>
    <t>Betoneira com rodas, de no mínimo 120 litros, com Protetor de Cremalheira e Chave de Emergência. Tensão 220V, Capacidade mínimo de tambor 120L, e capacidade mínima de mistura de 50L, de rotação mínima de 32rpm e Frequencia de 60hz</t>
  </si>
  <si>
    <t>PRIMER</t>
  </si>
  <si>
    <t>449052.28</t>
  </si>
  <si>
    <t xml:space="preserve"> AF nº 1010/2022 Qtde. DT</t>
  </si>
  <si>
    <t xml:space="preserve"> AF nº 1024/2022 Qtde. DT</t>
  </si>
  <si>
    <t xml:space="preserve"> AF/OS nº  408/2022 </t>
  </si>
  <si>
    <t xml:space="preserve"> AF/OS nº  510/2022 </t>
  </si>
  <si>
    <t xml:space="preserve"> AF/OS nº  523/2022 </t>
  </si>
  <si>
    <t xml:space="preserve"> AF/OS nº  544/2022 Qtde. DT</t>
  </si>
  <si>
    <t xml:space="preserve"> AF/OS nº  218/2022 Qtde. DT</t>
  </si>
  <si>
    <t>03/03/2022 CRISTIANI</t>
  </si>
  <si>
    <t xml:space="preserve"> AF/OS nº  300/2022 Qtde. DT</t>
  </si>
  <si>
    <t xml:space="preserve"> AF/OS nº  707/2022 Qtde. DT</t>
  </si>
  <si>
    <t>17/03/2022 CRISTIANI</t>
  </si>
  <si>
    <t>26/05/2022      IDEIA BRASIL</t>
  </si>
  <si>
    <t xml:space="preserve"> AF/OS nº 0235/2022 Qtde. DT</t>
  </si>
  <si>
    <t xml:space="preserve"> AF/OS nº 0312/2022 Qtde. DT</t>
  </si>
  <si>
    <t xml:space="preserve"> AF/OS nº 0317/2022 Qtde. DT</t>
  </si>
  <si>
    <t xml:space="preserve"> AF/OS nº  0349/2022 Qtde. DT</t>
  </si>
  <si>
    <t xml:space="preserve"> AF/OS nº 0836/2022 Qtde. DT</t>
  </si>
  <si>
    <t xml:space="preserve"> 22/03/2022</t>
  </si>
  <si>
    <t xml:space="preserve"> AF/OS nº  363/2022 Qtde. DT</t>
  </si>
  <si>
    <t xml:space="preserve"> AF/OS nº  364/2022 Qtde. DT</t>
  </si>
  <si>
    <t xml:space="preserve"> AF/OS nº  365/2022 Qtde. DT</t>
  </si>
  <si>
    <t xml:space="preserve"> AF/OS nº  557/2022 Qtde. DT</t>
  </si>
  <si>
    <t xml:space="preserve"> AF/OS nº  558/2022 Qtde. DT</t>
  </si>
  <si>
    <t xml:space="preserve"> AF/OS nº  559/2022 Qtde. DT</t>
  </si>
  <si>
    <t xml:space="preserve"> AF/OS nº  560/2022 Qtde. DT</t>
  </si>
  <si>
    <t xml:space="preserve"> AF/OS nº  632/2022 Qtde. DT</t>
  </si>
  <si>
    <t xml:space="preserve"> AF/OS nº  633/2022 Qtde. DT</t>
  </si>
  <si>
    <t>Atualizado em 05/07/2022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</si>
</sst>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20"/>
      <name val="Calibri"/>
      <family val="2"/>
      <scheme val="minor"/>
    </font>
    <font>
      <b/>
      <sz val="8"/>
      <color theme="1"/>
      <name val="Calibri"/>
      <family val="2"/>
      <scheme val="minor"/>
    </font>
    <font>
      <sz val="8"/>
      <name val="Arial"/>
      <family val="2"/>
    </font>
    <font>
      <sz val="8"/>
      <name val="Calibri"/>
      <family val="2"/>
      <scheme val="minor"/>
    </font>
    <font>
      <sz val="8"/>
      <color rgb="FF000000"/>
      <name val="Calibri"/>
      <family val="2"/>
      <scheme val="minor"/>
    </font>
    <font>
      <sz val="8"/>
      <color theme="1"/>
      <name val="Arial"/>
      <family val="2"/>
    </font>
    <font>
      <b/>
      <sz val="16"/>
      <color theme="1"/>
      <name val="Calibri"/>
      <family val="2"/>
      <scheme val="minor"/>
    </font>
    <font>
      <sz val="11"/>
      <color rgb="FF333333"/>
      <name val="Calibri"/>
      <family val="2"/>
      <scheme val="minor"/>
    </font>
    <font>
      <b/>
      <sz val="10"/>
      <name val="Arial"/>
      <family val="2"/>
    </font>
    <font>
      <sz val="9"/>
      <color indexed="81"/>
      <name val="Segoe UI"/>
      <family val="2"/>
    </font>
    <font>
      <b/>
      <sz val="9"/>
      <color indexed="81"/>
      <name val="Segoe UI"/>
      <family val="2"/>
    </font>
    <font>
      <b/>
      <sz val="11"/>
      <name val="Calibri"/>
      <family val="2"/>
      <scheme val="minor"/>
    </font>
    <font>
      <sz val="9"/>
      <color indexed="81"/>
      <name val="Segoe UI"/>
      <charset val="1"/>
    </font>
    <font>
      <b/>
      <sz val="9"/>
      <color indexed="81"/>
      <name val="Segoe UI"/>
      <charset val="1"/>
    </font>
  </fonts>
  <fills count="14">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9">
    <xf numFmtId="0" fontId="0" fillId="0" borderId="0"/>
    <xf numFmtId="0" fontId="4" fillId="0" borderId="0"/>
    <xf numFmtId="164" fontId="4" fillId="0" borderId="0" applyFill="0" applyBorder="0" applyAlignment="0" applyProtection="0"/>
    <xf numFmtId="165" fontId="4" fillId="0" borderId="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4" fillId="0" borderId="0" applyFont="0" applyFill="0" applyBorder="0" applyAlignment="0" applyProtection="0"/>
    <xf numFmtId="43" fontId="4" fillId="0" borderId="0" applyFill="0" applyBorder="0" applyAlignment="0" applyProtection="0"/>
    <xf numFmtId="43" fontId="4" fillId="0" borderId="0" applyFill="0" applyBorder="0" applyAlignment="0" applyProtection="0"/>
    <xf numFmtId="44" fontId="1" fillId="0" borderId="0" applyFont="0" applyFill="0" applyBorder="0" applyAlignment="0" applyProtection="0"/>
  </cellStyleXfs>
  <cellXfs count="197">
    <xf numFmtId="0" fontId="0" fillId="0" borderId="0" xfId="0"/>
    <xf numFmtId="0" fontId="6" fillId="0" borderId="0" xfId="1" applyFont="1" applyFill="1" applyAlignment="1">
      <alignment horizontal="center" vertical="center" wrapText="1"/>
    </xf>
    <xf numFmtId="0" fontId="6" fillId="0" borderId="0" xfId="1" applyFont="1" applyAlignment="1">
      <alignment wrapText="1"/>
    </xf>
    <xf numFmtId="0" fontId="6" fillId="0" borderId="0" xfId="1" applyFont="1" applyFill="1" applyAlignment="1">
      <alignment vertical="center" wrapText="1"/>
    </xf>
    <xf numFmtId="0" fontId="6" fillId="0" borderId="0" xfId="1" applyFont="1" applyFill="1" applyAlignment="1" applyProtection="1">
      <alignment wrapText="1"/>
      <protection locked="0"/>
    </xf>
    <xf numFmtId="3" fontId="6" fillId="0" borderId="0" xfId="1" applyNumberFormat="1" applyFont="1" applyAlignment="1" applyProtection="1">
      <alignment wrapText="1"/>
      <protection locked="0"/>
    </xf>
    <xf numFmtId="0" fontId="6" fillId="0" borderId="0" xfId="1" applyFont="1" applyAlignment="1" applyProtection="1">
      <alignment wrapText="1"/>
      <protection locked="0"/>
    </xf>
    <xf numFmtId="168" fontId="8" fillId="9" borderId="2" xfId="1" applyNumberFormat="1" applyFont="1" applyFill="1" applyBorder="1" applyAlignment="1" applyProtection="1">
      <alignment horizontal="right"/>
      <protection locked="0"/>
    </xf>
    <xf numFmtId="168" fontId="8" fillId="9" borderId="3" xfId="1" applyNumberFormat="1" applyFont="1" applyFill="1" applyBorder="1" applyAlignment="1" applyProtection="1">
      <alignment horizontal="right"/>
      <protection locked="0"/>
    </xf>
    <xf numFmtId="9" fontId="8" fillId="9" borderId="4" xfId="13" applyFont="1" applyFill="1" applyBorder="1" applyAlignment="1" applyProtection="1">
      <alignment horizontal="right"/>
      <protection locked="0"/>
    </xf>
    <xf numFmtId="2" fontId="8" fillId="9" borderId="3" xfId="1" applyNumberFormat="1" applyFont="1" applyFill="1" applyBorder="1" applyAlignment="1">
      <alignment horizontal="right"/>
    </xf>
    <xf numFmtId="0" fontId="8" fillId="9" borderId="8" xfId="1" applyFont="1" applyFill="1" applyBorder="1" applyAlignment="1" applyProtection="1">
      <alignment horizontal="left"/>
      <protection locked="0"/>
    </xf>
    <xf numFmtId="0" fontId="8" fillId="9" borderId="15" xfId="1" applyFont="1" applyFill="1" applyBorder="1" applyAlignment="1" applyProtection="1">
      <alignment horizontal="left"/>
      <protection locked="0"/>
    </xf>
    <xf numFmtId="0" fontId="8" fillId="9" borderId="10" xfId="1" applyFont="1" applyFill="1" applyBorder="1" applyAlignment="1" applyProtection="1">
      <alignment horizontal="left"/>
      <protection locked="0"/>
    </xf>
    <xf numFmtId="0" fontId="8" fillId="9" borderId="0" xfId="1" applyFont="1" applyFill="1" applyBorder="1" applyAlignment="1" applyProtection="1">
      <alignment horizontal="left"/>
      <protection locked="0"/>
    </xf>
    <xf numFmtId="0" fontId="8" fillId="9" borderId="12" xfId="1" applyFont="1" applyFill="1" applyBorder="1" applyAlignment="1" applyProtection="1">
      <alignment horizontal="left"/>
      <protection locked="0"/>
    </xf>
    <xf numFmtId="0" fontId="8" fillId="9" borderId="14" xfId="1" applyFont="1" applyFill="1" applyBorder="1" applyAlignment="1" applyProtection="1">
      <alignment horizontal="left"/>
      <protection locked="0"/>
    </xf>
    <xf numFmtId="44" fontId="6" fillId="8" borderId="1" xfId="1" applyNumberFormat="1" applyFont="1" applyFill="1" applyBorder="1" applyAlignment="1">
      <alignment vertical="center" wrapText="1"/>
    </xf>
    <xf numFmtId="3" fontId="6" fillId="0" borderId="1" xfId="1" applyNumberFormat="1"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44" fontId="6" fillId="8" borderId="1" xfId="1" applyNumberFormat="1" applyFont="1" applyFill="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xf>
    <xf numFmtId="166" fontId="6" fillId="2" borderId="1" xfId="1" applyNumberFormat="1" applyFont="1" applyFill="1" applyBorder="1" applyAlignment="1">
      <alignment horizontal="center" vertical="center" wrapText="1"/>
    </xf>
    <xf numFmtId="0" fontId="6" fillId="2" borderId="1" xfId="1"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lignment horizontal="center" vertical="center" wrapText="1"/>
    </xf>
    <xf numFmtId="3" fontId="6" fillId="3" borderId="1" xfId="1" applyNumberFormat="1" applyFont="1" applyFill="1" applyBorder="1" applyAlignment="1" applyProtection="1">
      <alignment horizontal="center" vertical="center" wrapText="1"/>
      <protection locked="0"/>
    </xf>
    <xf numFmtId="4" fontId="6" fillId="0" borderId="0" xfId="1" applyNumberFormat="1" applyFont="1" applyFill="1" applyAlignment="1">
      <alignment horizontal="center" vertical="center" wrapText="1"/>
    </xf>
    <xf numFmtId="166" fontId="6" fillId="0" borderId="0" xfId="0" applyNumberFormat="1" applyFont="1" applyFill="1" applyAlignment="1">
      <alignment horizontal="center" vertical="center" wrapText="1"/>
    </xf>
    <xf numFmtId="44" fontId="6" fillId="0" borderId="0" xfId="5" applyFont="1" applyFill="1" applyAlignment="1">
      <alignment horizontal="center" vertical="center" wrapText="1"/>
    </xf>
    <xf numFmtId="168" fontId="6" fillId="2" borderId="1" xfId="3" applyNumberFormat="1" applyFont="1" applyFill="1" applyBorder="1" applyAlignment="1" applyProtection="1">
      <alignment horizontal="center" vertical="center" wrapText="1"/>
    </xf>
    <xf numFmtId="3" fontId="6" fillId="10" borderId="5" xfId="1" applyNumberFormat="1" applyFont="1" applyFill="1" applyBorder="1" applyAlignment="1" applyProtection="1">
      <alignment horizontal="center" vertical="center" wrapText="1"/>
      <protection locked="0"/>
    </xf>
    <xf numFmtId="0" fontId="6" fillId="0" borderId="1" xfId="1" applyFont="1" applyBorder="1" applyAlignment="1">
      <alignment wrapText="1"/>
    </xf>
    <xf numFmtId="0" fontId="0" fillId="0" borderId="1" xfId="0" applyFont="1" applyBorder="1" applyAlignment="1">
      <alignment horizontal="center" vertical="center" wrapText="1"/>
    </xf>
    <xf numFmtId="0" fontId="0" fillId="11" borderId="1"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12" borderId="1" xfId="0" applyFont="1" applyFill="1" applyBorder="1" applyAlignment="1">
      <alignment horizontal="center" vertical="center"/>
    </xf>
    <xf numFmtId="4" fontId="8" fillId="0" borderId="0" xfId="1" applyNumberFormat="1" applyFont="1" applyFill="1" applyAlignment="1">
      <alignment horizontal="center" vertical="center" wrapText="1"/>
    </xf>
    <xf numFmtId="0" fontId="12" fillId="0" borderId="0" xfId="1" applyFont="1" applyFill="1" applyAlignment="1">
      <alignment horizontal="center" vertical="center" wrapText="1"/>
    </xf>
    <xf numFmtId="0" fontId="6" fillId="0" borderId="1" xfId="1" applyFont="1" applyBorder="1" applyAlignment="1" applyProtection="1">
      <alignment wrapText="1"/>
      <protection locked="0"/>
    </xf>
    <xf numFmtId="0" fontId="9" fillId="13" borderId="16" xfId="0" applyFont="1" applyFill="1" applyBorder="1" applyAlignment="1">
      <alignment horizontal="center" vertical="center"/>
    </xf>
    <xf numFmtId="0" fontId="9" fillId="13" borderId="1" xfId="0" applyFont="1" applyFill="1" applyBorder="1" applyAlignment="1">
      <alignment horizontal="center" vertical="center"/>
    </xf>
    <xf numFmtId="0" fontId="9" fillId="13" borderId="1" xfId="0" applyFont="1" applyFill="1" applyBorder="1" applyAlignment="1">
      <alignment horizontal="center" vertical="center" wrapText="1"/>
    </xf>
    <xf numFmtId="0" fontId="6" fillId="13" borderId="0" xfId="1" applyFont="1" applyFill="1" applyAlignment="1">
      <alignment horizontal="center" vertical="center" wrapText="1"/>
    </xf>
    <xf numFmtId="0" fontId="9" fillId="11" borderId="1" xfId="0" applyFont="1" applyFill="1" applyBorder="1" applyAlignment="1">
      <alignment horizontal="center" vertical="center" wrapText="1"/>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13" fillId="13" borderId="1" xfId="0" applyFont="1" applyFill="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11"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15" fillId="12" borderId="1" xfId="0" applyFont="1" applyFill="1" applyBorder="1" applyAlignment="1">
      <alignment horizontal="left" vertical="center" wrapText="1"/>
    </xf>
    <xf numFmtId="0" fontId="16" fillId="11" borderId="1" xfId="0" applyFont="1" applyFill="1" applyBorder="1" applyAlignment="1">
      <alignment horizontal="left" vertical="center"/>
    </xf>
    <xf numFmtId="0" fontId="16" fillId="11" borderId="1" xfId="0" applyFont="1" applyFill="1" applyBorder="1" applyAlignment="1">
      <alignment horizontal="left" vertical="center" wrapText="1"/>
    </xf>
    <xf numFmtId="0" fontId="17" fillId="12" borderId="1" xfId="0" applyFont="1" applyFill="1" applyBorder="1" applyAlignment="1">
      <alignment vertical="center" wrapText="1"/>
    </xf>
    <xf numFmtId="0" fontId="14" fillId="12" borderId="1" xfId="0" applyFont="1" applyFill="1" applyBorder="1" applyAlignment="1">
      <alignment horizontal="justify" vertical="center"/>
    </xf>
    <xf numFmtId="0" fontId="14" fillId="12" borderId="1" xfId="0" applyFont="1" applyFill="1" applyBorder="1" applyAlignment="1">
      <alignment horizontal="left" vertical="center"/>
    </xf>
    <xf numFmtId="0" fontId="15" fillId="0" borderId="0" xfId="1" applyFont="1" applyFill="1" applyAlignment="1">
      <alignment horizontal="center" vertical="center"/>
    </xf>
    <xf numFmtId="44" fontId="0" fillId="11" borderId="1" xfId="5" applyFont="1" applyFill="1" applyBorder="1" applyAlignment="1">
      <alignment horizontal="center" vertical="center" wrapText="1"/>
    </xf>
    <xf numFmtId="44" fontId="0" fillId="11" borderId="1" xfId="5" applyFont="1" applyFill="1" applyBorder="1" applyAlignment="1">
      <alignment horizontal="center" vertical="center"/>
    </xf>
    <xf numFmtId="44" fontId="0" fillId="12" borderId="1" xfId="5" applyFont="1" applyFill="1" applyBorder="1" applyAlignment="1">
      <alignment horizontal="center" vertical="center"/>
    </xf>
    <xf numFmtId="44" fontId="0" fillId="12" borderId="1" xfId="5"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6" fillId="11" borderId="1" xfId="0" applyFont="1" applyFill="1" applyBorder="1" applyAlignment="1">
      <alignment horizontal="center" vertical="center"/>
    </xf>
    <xf numFmtId="0" fontId="16"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0" fontId="15" fillId="0" borderId="0" xfId="1" applyFont="1" applyFill="1" applyAlignment="1">
      <alignment horizontal="center" vertical="center" wrapText="1"/>
    </xf>
    <xf numFmtId="0" fontId="10" fillId="12" borderId="1" xfId="0" applyFont="1" applyFill="1" applyBorder="1" applyAlignment="1">
      <alignment horizontal="center" vertical="center" wrapText="1"/>
    </xf>
    <xf numFmtId="166" fontId="6" fillId="13" borderId="1" xfId="1" applyNumberFormat="1" applyFont="1" applyFill="1" applyBorder="1" applyAlignment="1">
      <alignment horizontal="center" vertical="center" wrapText="1"/>
    </xf>
    <xf numFmtId="0" fontId="6" fillId="13" borderId="1" xfId="1" applyFont="1" applyFill="1" applyBorder="1" applyAlignment="1" applyProtection="1">
      <alignment horizontal="center" vertical="center" wrapText="1"/>
      <protection locked="0"/>
    </xf>
    <xf numFmtId="0" fontId="8" fillId="9" borderId="5" xfId="1" applyFont="1" applyFill="1" applyBorder="1" applyAlignment="1" applyProtection="1">
      <protection locked="0"/>
    </xf>
    <xf numFmtId="0" fontId="8" fillId="9" borderId="6" xfId="1" applyFont="1" applyFill="1" applyBorder="1" applyAlignment="1" applyProtection="1">
      <protection locked="0"/>
    </xf>
    <xf numFmtId="0" fontId="8" fillId="9" borderId="7" xfId="1" applyFont="1" applyFill="1" applyBorder="1" applyAlignment="1" applyProtection="1">
      <protection locked="0"/>
    </xf>
    <xf numFmtId="44" fontId="6" fillId="0" borderId="0" xfId="1" applyNumberFormat="1" applyFont="1" applyAlignment="1">
      <alignment wrapText="1"/>
    </xf>
    <xf numFmtId="3" fontId="6" fillId="0" borderId="1" xfId="1" applyNumberFormat="1" applyFont="1" applyBorder="1" applyAlignment="1" applyProtection="1">
      <alignment horizontal="center" vertical="center" wrapText="1"/>
      <protection locked="0"/>
    </xf>
    <xf numFmtId="0" fontId="6" fillId="11" borderId="1" xfId="1" applyFont="1" applyFill="1" applyBorder="1" applyAlignment="1" applyProtection="1">
      <alignment wrapText="1"/>
      <protection locked="0"/>
    </xf>
    <xf numFmtId="0" fontId="6" fillId="11" borderId="1" xfId="1" applyFont="1" applyFill="1" applyBorder="1" applyAlignment="1" applyProtection="1">
      <alignment horizontal="center" wrapText="1"/>
      <protection locked="0"/>
    </xf>
    <xf numFmtId="44" fontId="6" fillId="0" borderId="0" xfId="9" applyFont="1" applyAlignment="1" applyProtection="1">
      <alignment wrapText="1"/>
      <protection locked="0"/>
    </xf>
    <xf numFmtId="44" fontId="6" fillId="11" borderId="1" xfId="1" applyNumberFormat="1" applyFont="1" applyFill="1" applyBorder="1" applyAlignment="1" applyProtection="1">
      <alignment wrapText="1"/>
      <protection locked="0"/>
    </xf>
    <xf numFmtId="49" fontId="14" fillId="12" borderId="1" xfId="0" applyNumberFormat="1" applyFont="1" applyFill="1" applyBorder="1" applyAlignment="1">
      <alignment horizontal="center" vertical="center" wrapText="1"/>
    </xf>
    <xf numFmtId="0" fontId="11" fillId="0" borderId="16" xfId="0" applyFont="1" applyBorder="1" applyAlignment="1">
      <alignment horizontal="center" vertical="center"/>
    </xf>
    <xf numFmtId="0" fontId="11" fillId="12" borderId="16" xfId="0" applyFont="1" applyFill="1" applyBorder="1" applyAlignment="1">
      <alignment horizontal="center" vertical="center"/>
    </xf>
    <xf numFmtId="0" fontId="11" fillId="11" borderId="16" xfId="0" applyFont="1" applyFill="1" applyBorder="1" applyAlignment="1">
      <alignment horizontal="center" vertical="center"/>
    </xf>
    <xf numFmtId="0" fontId="10" fillId="11" borderId="1" xfId="0" applyFont="1" applyFill="1" applyBorder="1" applyAlignment="1">
      <alignment horizontal="center" vertical="center" wrapText="1"/>
    </xf>
    <xf numFmtId="0" fontId="11" fillId="7" borderId="16" xfId="0" applyFont="1" applyFill="1" applyBorder="1" applyAlignment="1">
      <alignment horizontal="center" vertical="center"/>
    </xf>
    <xf numFmtId="0" fontId="10"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14" fillId="7"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0" fillId="7" borderId="1" xfId="0" applyFont="1" applyFill="1" applyBorder="1" applyAlignment="1">
      <alignment horizontal="center" vertical="center"/>
    </xf>
    <xf numFmtId="44" fontId="0" fillId="7" borderId="1" xfId="5" applyFont="1" applyFill="1" applyBorder="1" applyAlignment="1">
      <alignment horizontal="center" vertical="center" wrapText="1"/>
    </xf>
    <xf numFmtId="0" fontId="11" fillId="11" borderId="17" xfId="0" applyFont="1" applyFill="1" applyBorder="1" applyAlignment="1">
      <alignment horizontal="center" vertical="center"/>
    </xf>
    <xf numFmtId="0" fontId="10" fillId="11" borderId="2" xfId="0" applyFont="1" applyFill="1"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44" fontId="6" fillId="8" borderId="5" xfId="1" applyNumberFormat="1" applyFont="1" applyFill="1" applyBorder="1" applyAlignment="1">
      <alignment vertical="center" wrapText="1"/>
    </xf>
    <xf numFmtId="0" fontId="0" fillId="0" borderId="1" xfId="0" applyFill="1" applyBorder="1" applyAlignment="1">
      <alignment horizontal="center" vertical="center"/>
    </xf>
    <xf numFmtId="0" fontId="11" fillId="12" borderId="17" xfId="0" applyFont="1" applyFill="1" applyBorder="1" applyAlignment="1">
      <alignment horizontal="center" vertical="center"/>
    </xf>
    <xf numFmtId="0" fontId="18" fillId="1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12" borderId="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0" fillId="7" borderId="1" xfId="0" applyFont="1" applyFill="1" applyBorder="1" applyAlignment="1">
      <alignment horizontal="center" vertical="center"/>
    </xf>
    <xf numFmtId="0" fontId="19"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0" borderId="1" xfId="0" applyFill="1" applyBorder="1" applyAlignment="1">
      <alignment vertical="center" wrapText="1"/>
    </xf>
    <xf numFmtId="0" fontId="0" fillId="12" borderId="1" xfId="0" applyFill="1" applyBorder="1" applyAlignment="1">
      <alignment vertical="center" wrapText="1"/>
    </xf>
    <xf numFmtId="0" fontId="0" fillId="12" borderId="1" xfId="0" applyFill="1" applyBorder="1" applyAlignment="1">
      <alignment horizontal="center" vertical="center" wrapText="1"/>
    </xf>
    <xf numFmtId="0" fontId="20" fillId="0" borderId="1" xfId="0" applyFont="1" applyFill="1" applyBorder="1" applyAlignment="1">
      <alignment horizontal="center" vertical="center"/>
    </xf>
    <xf numFmtId="0" fontId="20" fillId="12" borderId="1" xfId="0" applyFont="1" applyFill="1" applyBorder="1" applyAlignment="1">
      <alignment horizontal="center" vertical="center"/>
    </xf>
    <xf numFmtId="0" fontId="20" fillId="7" borderId="1" xfId="0" applyFont="1" applyFill="1" applyBorder="1" applyAlignment="1">
      <alignment horizontal="center" vertical="center"/>
    </xf>
    <xf numFmtId="0" fontId="0" fillId="12" borderId="1" xfId="0" applyFont="1" applyFill="1" applyBorder="1" applyAlignment="1">
      <alignment vertical="center" wrapText="1"/>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44" fontId="6" fillId="0" borderId="1" xfId="18" applyFont="1" applyBorder="1" applyAlignment="1" applyProtection="1">
      <alignment horizontal="center" vertical="center" wrapText="1"/>
      <protection locked="0"/>
    </xf>
    <xf numFmtId="0" fontId="6" fillId="0" borderId="1" xfId="1" applyFont="1" applyBorder="1" applyAlignment="1" applyProtection="1">
      <alignment horizontal="center" wrapText="1"/>
      <protection locked="0"/>
    </xf>
    <xf numFmtId="0" fontId="6" fillId="7" borderId="1" xfId="1" applyFont="1" applyFill="1" applyBorder="1" applyAlignment="1" applyProtection="1">
      <alignment horizontal="center" wrapText="1"/>
      <protection locked="0"/>
    </xf>
    <xf numFmtId="3"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wrapText="1"/>
      <protection locked="0"/>
    </xf>
    <xf numFmtId="14" fontId="6" fillId="2" borderId="1" xfId="1" applyNumberFormat="1" applyFont="1" applyFill="1" applyBorder="1" applyAlignment="1" applyProtection="1">
      <alignment horizontal="center" vertical="center" wrapText="1"/>
      <protection locked="0"/>
    </xf>
    <xf numFmtId="0" fontId="6" fillId="7" borderId="1" xfId="1" applyFont="1" applyFill="1" applyBorder="1" applyAlignment="1" applyProtection="1">
      <alignment wrapText="1"/>
      <protection locked="0"/>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0" fontId="23" fillId="7" borderId="1" xfId="1" applyFont="1" applyFill="1" applyBorder="1" applyAlignment="1" applyProtection="1">
      <alignment horizontal="center" vertical="center" wrapText="1"/>
      <protection locked="0"/>
    </xf>
    <xf numFmtId="0" fontId="6" fillId="2"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0" fontId="6" fillId="7" borderId="1" xfId="1" applyFont="1" applyFill="1" applyBorder="1" applyAlignment="1" applyProtection="1">
      <alignment horizontal="center" vertical="center" wrapText="1"/>
      <protection locked="0"/>
    </xf>
    <xf numFmtId="0" fontId="6" fillId="11" borderId="1" xfId="1" applyFont="1" applyFill="1" applyBorder="1" applyAlignment="1" applyProtection="1">
      <alignment horizontal="center" vertical="center" wrapText="1"/>
      <protection locked="0"/>
    </xf>
    <xf numFmtId="0" fontId="6" fillId="2"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0" fontId="6" fillId="11" borderId="1" xfId="1" applyFont="1" applyFill="1" applyBorder="1" applyAlignment="1" applyProtection="1">
      <alignment wrapText="1"/>
      <protection locked="0"/>
    </xf>
    <xf numFmtId="0" fontId="6" fillId="11" borderId="1" xfId="1" applyFont="1" applyFill="1" applyBorder="1" applyAlignment="1" applyProtection="1">
      <alignment horizontal="center" wrapText="1"/>
      <protection locked="0"/>
    </xf>
    <xf numFmtId="44" fontId="6" fillId="11" borderId="1" xfId="1" applyNumberFormat="1" applyFont="1" applyFill="1" applyBorder="1" applyAlignment="1" applyProtection="1">
      <alignment wrapText="1"/>
      <protection locked="0"/>
    </xf>
    <xf numFmtId="0" fontId="6" fillId="7" borderId="1" xfId="1" applyFont="1" applyFill="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0" fontId="6" fillId="11" borderId="1" xfId="1" applyFont="1" applyFill="1" applyBorder="1" applyAlignment="1" applyProtection="1">
      <alignment wrapText="1"/>
      <protection locked="0"/>
    </xf>
    <xf numFmtId="0" fontId="6" fillId="11" borderId="1" xfId="1" applyFont="1" applyFill="1" applyBorder="1" applyAlignment="1" applyProtection="1">
      <alignment horizontal="center" wrapText="1"/>
      <protection locked="0"/>
    </xf>
    <xf numFmtId="44" fontId="6" fillId="11" borderId="1" xfId="1" applyNumberFormat="1" applyFont="1" applyFill="1" applyBorder="1" applyAlignment="1" applyProtection="1">
      <alignment wrapText="1"/>
      <protection locked="0"/>
    </xf>
    <xf numFmtId="14" fontId="6" fillId="2" borderId="1" xfId="1" applyNumberFormat="1" applyFont="1" applyFill="1" applyBorder="1" applyAlignment="1" applyProtection="1">
      <alignment horizontal="center" vertical="center" wrapText="1"/>
      <protection locked="0"/>
    </xf>
    <xf numFmtId="0" fontId="23" fillId="7" borderId="1" xfId="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wrapText="1"/>
      <protection locked="0"/>
    </xf>
    <xf numFmtId="3" fontId="6" fillId="0" borderId="1" xfId="1" applyNumberFormat="1" applyFont="1" applyBorder="1" applyAlignment="1" applyProtection="1">
      <alignment horizontal="center" vertical="center" wrapText="1"/>
      <protection locked="0"/>
    </xf>
    <xf numFmtId="0" fontId="6" fillId="11" borderId="1" xfId="1" applyFont="1" applyFill="1" applyBorder="1" applyAlignment="1" applyProtection="1">
      <alignment wrapText="1"/>
      <protection locked="0"/>
    </xf>
    <xf numFmtId="0" fontId="6" fillId="11" borderId="1" xfId="1" applyFont="1" applyFill="1" applyBorder="1" applyAlignment="1" applyProtection="1">
      <alignment horizontal="center" wrapText="1"/>
      <protection locked="0"/>
    </xf>
    <xf numFmtId="0" fontId="6" fillId="0" borderId="1" xfId="1" applyFont="1" applyBorder="1" applyAlignment="1" applyProtection="1">
      <alignment horizontal="center" vertical="center" wrapText="1"/>
      <protection locked="0"/>
    </xf>
    <xf numFmtId="3" fontId="6" fillId="7" borderId="1" xfId="1" applyNumberFormat="1" applyFont="1" applyFill="1" applyBorder="1" applyAlignment="1" applyProtection="1">
      <alignment horizontal="center" vertical="center" wrapText="1"/>
      <protection locked="0"/>
    </xf>
    <xf numFmtId="0" fontId="6" fillId="7" borderId="1" xfId="1" applyFont="1" applyFill="1" applyBorder="1" applyAlignment="1" applyProtection="1">
      <alignment horizontal="center" vertical="center" wrapText="1"/>
      <protection locked="0"/>
    </xf>
    <xf numFmtId="3" fontId="6" fillId="0" borderId="7" xfId="1" applyNumberFormat="1" applyFont="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3" fontId="6" fillId="5" borderId="1" xfId="1" applyNumberFormat="1" applyFont="1" applyFill="1" applyBorder="1" applyAlignment="1" applyProtection="1">
      <alignment horizontal="center" vertical="center" wrapText="1"/>
      <protection locked="0"/>
    </xf>
    <xf numFmtId="0" fontId="11" fillId="12" borderId="17" xfId="0" applyFont="1" applyFill="1" applyBorder="1" applyAlignment="1">
      <alignment horizontal="center" vertical="center"/>
    </xf>
    <xf numFmtId="0" fontId="11" fillId="12" borderId="18" xfId="0" applyFont="1" applyFill="1" applyBorder="1" applyAlignment="1">
      <alignment horizontal="center" vertical="center"/>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6" fillId="6" borderId="1" xfId="0" applyNumberFormat="1" applyFont="1" applyFill="1" applyBorder="1" applyAlignment="1">
      <alignment horizontal="left" vertical="center" wrapText="1"/>
    </xf>
    <xf numFmtId="0" fontId="11" fillId="11" borderId="17" xfId="0" applyFont="1" applyFill="1" applyBorder="1" applyAlignment="1">
      <alignment horizontal="center" vertical="center"/>
    </xf>
    <xf numFmtId="0" fontId="11" fillId="11" borderId="18"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2" borderId="19" xfId="0" applyFont="1" applyFill="1" applyBorder="1" applyAlignment="1">
      <alignment horizontal="center" vertical="center"/>
    </xf>
    <xf numFmtId="0" fontId="11" fillId="12" borderId="4"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9" borderId="8"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9" xfId="1" applyFont="1" applyFill="1" applyBorder="1" applyAlignment="1">
      <alignment horizontal="center" vertical="center" wrapText="1"/>
    </xf>
    <xf numFmtId="0" fontId="8" fillId="9" borderId="10" xfId="1" applyFont="1" applyFill="1" applyBorder="1" applyAlignment="1">
      <alignment horizontal="center" vertical="center" wrapText="1"/>
    </xf>
    <xf numFmtId="0" fontId="8" fillId="9" borderId="0" xfId="1" applyFont="1" applyFill="1" applyBorder="1" applyAlignment="1">
      <alignment horizontal="center" vertical="center" wrapText="1"/>
    </xf>
    <xf numFmtId="0" fontId="8" fillId="9" borderId="11" xfId="1" applyFont="1" applyFill="1" applyBorder="1" applyAlignment="1">
      <alignment horizontal="center" vertical="center" wrapText="1"/>
    </xf>
    <xf numFmtId="0" fontId="8" fillId="9" borderId="12" xfId="1" applyFont="1" applyFill="1" applyBorder="1" applyAlignment="1">
      <alignment horizontal="center" vertical="center" wrapText="1"/>
    </xf>
    <xf numFmtId="0" fontId="8" fillId="9" borderId="14" xfId="1" applyFont="1" applyFill="1" applyBorder="1" applyAlignment="1">
      <alignment horizontal="center" vertical="center" wrapText="1"/>
    </xf>
    <xf numFmtId="0" fontId="8" fillId="9" borderId="13" xfId="1" applyFont="1" applyFill="1" applyBorder="1" applyAlignment="1">
      <alignment horizontal="center" vertical="center" wrapText="1"/>
    </xf>
    <xf numFmtId="0" fontId="10" fillId="12" borderId="1" xfId="0" applyFont="1" applyFill="1" applyBorder="1" applyAlignment="1">
      <alignment horizontal="center" vertical="center" wrapText="1"/>
    </xf>
    <xf numFmtId="0" fontId="6" fillId="6" borderId="1" xfId="0" applyNumberFormat="1" applyFont="1" applyFill="1" applyBorder="1" applyAlignment="1">
      <alignment horizontal="center" vertical="center" wrapText="1"/>
    </xf>
  </cellXfs>
  <cellStyles count="29">
    <cellStyle name="Moeda" xfId="5" builtinId="4"/>
    <cellStyle name="Moeda 10 2" xfId="14" xr:uid="{00000000-0005-0000-0000-000002000000}"/>
    <cellStyle name="Moeda 10 2 2" xfId="21" xr:uid="{00000000-0005-0000-0000-000002000000}"/>
    <cellStyle name="Moeda 10 2 3" xfId="28" xr:uid="{00000000-0005-0000-0000-000001000000}"/>
    <cellStyle name="Moeda 2" xfId="6" xr:uid="{00000000-0005-0000-0000-000003000000}"/>
    <cellStyle name="Moeda 2 2" xfId="10" xr:uid="{00000000-0005-0000-0000-000004000000}"/>
    <cellStyle name="Moeda 3" xfId="9" xr:uid="{00000000-0005-0000-0000-000005000000}"/>
    <cellStyle name="Moeda 3 2" xfId="18" xr:uid="{00000000-0005-0000-0000-000005000000}"/>
    <cellStyle name="Moeda 3 3" xfId="25" xr:uid="{00000000-0005-0000-0000-000004000000}"/>
    <cellStyle name="Moeda 4" xfId="15" xr:uid="{00000000-0005-0000-0000-00003E000000}"/>
    <cellStyle name="Moeda 5" xfId="22" xr:uid="{00000000-0005-0000-0000-000045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20" xr:uid="{00000000-0005-0000-0000-00000B000000}"/>
    <cellStyle name="Separador de milhares 2 2 2 3" xfId="27" xr:uid="{00000000-0005-0000-0000-00000A000000}"/>
    <cellStyle name="Separador de milhares 2 2 3" xfId="17" xr:uid="{00000000-0005-0000-0000-00000A000000}"/>
    <cellStyle name="Separador de milhares 2 2 4" xfId="24" xr:uid="{00000000-0005-0000-0000-000009000000}"/>
    <cellStyle name="Separador de milhares 2 3" xfId="7" xr:uid="{00000000-0005-0000-0000-00000C000000}"/>
    <cellStyle name="Separador de milhares 2 3 2" xfId="11" xr:uid="{00000000-0005-0000-0000-00000D000000}"/>
    <cellStyle name="Separador de milhares 2 3 2 2" xfId="19" xr:uid="{00000000-0005-0000-0000-00000D000000}"/>
    <cellStyle name="Separador de milhares 2 3 2 3" xfId="26" xr:uid="{00000000-0005-0000-0000-00000C000000}"/>
    <cellStyle name="Separador de milhares 2 3 3" xfId="16" xr:uid="{00000000-0005-0000-0000-00000C000000}"/>
    <cellStyle name="Separador de milhares 2 3 4" xfId="23" xr:uid="{00000000-0005-0000-0000-00000B000000}"/>
    <cellStyle name="Separador de milhares 3" xfId="3" xr:uid="{00000000-0005-0000-0000-00000E000000}"/>
    <cellStyle name="Título 5" xfId="4" xr:uid="{00000000-0005-0000-0000-00000F000000}"/>
  </cellStyles>
  <dxfs count="40">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28E8C7AA-0B7A-4CC4-A264-592F69046221}"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63" dT="2020-05-26T15:36:58.18" personId="{28E8C7AA-0B7A-4CC4-A264-592F69046221}" id="{90A84073-5156-4DD7-A7CF-FA04D1BC0AFB}">
    <text>Cedido 03 UN ao CESFI dia 26/05/2020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7"/>
  <sheetViews>
    <sheetView topLeftCell="A64" zoomScale="80" zoomScaleNormal="80" workbookViewId="0">
      <selection activeCell="O124" sqref="O124"/>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273</v>
      </c>
      <c r="M1" s="169" t="s">
        <v>274</v>
      </c>
      <c r="N1" s="169" t="s">
        <v>59</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27">
        <v>44741</v>
      </c>
      <c r="M3" s="127">
        <v>44741</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30</v>
      </c>
      <c r="J4" s="25">
        <f>I4-(SUM(L4:AC4))</f>
        <v>0</v>
      </c>
      <c r="K4" s="26" t="str">
        <f>IF(J4&lt;0,"ATENÇÃO","OK")</f>
        <v>OK</v>
      </c>
      <c r="L4" s="126">
        <v>30</v>
      </c>
      <c r="M4" s="128"/>
      <c r="N4" s="85"/>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15</v>
      </c>
      <c r="J5" s="25">
        <f t="shared" ref="J5:J12" si="0">I5-(SUM(L5:AC5))</f>
        <v>10</v>
      </c>
      <c r="K5" s="26" t="str">
        <f t="shared" ref="K5:K12" si="1">IF(J5&lt;0,"ATENÇÃO","OK")</f>
        <v>OK</v>
      </c>
      <c r="L5" s="126">
        <v>5</v>
      </c>
      <c r="M5" s="128"/>
      <c r="N5" s="85"/>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15</v>
      </c>
      <c r="J6" s="25">
        <f t="shared" si="0"/>
        <v>0</v>
      </c>
      <c r="K6" s="26" t="str">
        <f t="shared" si="1"/>
        <v>OK</v>
      </c>
      <c r="L6" s="126">
        <v>15</v>
      </c>
      <c r="M6" s="128"/>
      <c r="N6" s="85"/>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5</v>
      </c>
      <c r="J7" s="25">
        <f t="shared" si="0"/>
        <v>5</v>
      </c>
      <c r="K7" s="26" t="str">
        <f t="shared" si="1"/>
        <v>OK</v>
      </c>
      <c r="L7" s="126"/>
      <c r="M7" s="128"/>
      <c r="N7" s="85"/>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10</v>
      </c>
      <c r="J8" s="25">
        <f t="shared" si="0"/>
        <v>10</v>
      </c>
      <c r="K8" s="26" t="str">
        <f t="shared" si="1"/>
        <v>OK</v>
      </c>
      <c r="L8" s="126"/>
      <c r="M8" s="128"/>
      <c r="N8" s="85"/>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15</v>
      </c>
      <c r="J9" s="25">
        <f t="shared" si="0"/>
        <v>10</v>
      </c>
      <c r="K9" s="26" t="str">
        <f t="shared" si="1"/>
        <v>OK</v>
      </c>
      <c r="L9" s="126">
        <v>5</v>
      </c>
      <c r="M9" s="128"/>
      <c r="N9" s="85"/>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c r="J10" s="25">
        <f t="shared" si="0"/>
        <v>0</v>
      </c>
      <c r="K10" s="26" t="str">
        <f t="shared" si="1"/>
        <v>OK</v>
      </c>
      <c r="L10" s="126"/>
      <c r="M10" s="128"/>
      <c r="N10" s="85"/>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c r="J11" s="25">
        <f t="shared" si="0"/>
        <v>0</v>
      </c>
      <c r="K11" s="26" t="str">
        <f t="shared" si="1"/>
        <v>OK</v>
      </c>
      <c r="L11" s="126"/>
      <c r="M11" s="128"/>
      <c r="N11" s="85"/>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2</v>
      </c>
      <c r="J12" s="25">
        <f t="shared" si="0"/>
        <v>1</v>
      </c>
      <c r="K12" s="26" t="str">
        <f t="shared" si="1"/>
        <v>OK</v>
      </c>
      <c r="L12" s="126">
        <v>1</v>
      </c>
      <c r="M12" s="128"/>
      <c r="N12" s="85"/>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5</v>
      </c>
      <c r="J13" s="25">
        <f t="shared" ref="J13:J20" si="2">I13-(SUM(L13:AC13))</f>
        <v>5</v>
      </c>
      <c r="K13" s="26" t="str">
        <f t="shared" ref="K13:K20" si="3">IF(J13&lt;0,"ATENÇÃO","OK")</f>
        <v>OK</v>
      </c>
      <c r="L13" s="126"/>
      <c r="M13" s="126"/>
      <c r="N13" s="85"/>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5</v>
      </c>
      <c r="J14" s="25">
        <f t="shared" si="2"/>
        <v>5</v>
      </c>
      <c r="K14" s="26" t="str">
        <f t="shared" si="3"/>
        <v>OK</v>
      </c>
      <c r="L14" s="126"/>
      <c r="M14" s="126"/>
      <c r="N14" s="85"/>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c r="J15" s="25">
        <f t="shared" si="2"/>
        <v>0</v>
      </c>
      <c r="K15" s="26" t="str">
        <f t="shared" si="3"/>
        <v>OK</v>
      </c>
      <c r="L15" s="126"/>
      <c r="M15" s="126"/>
      <c r="N15" s="85"/>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2</v>
      </c>
      <c r="J16" s="25">
        <f t="shared" si="2"/>
        <v>2</v>
      </c>
      <c r="K16" s="26" t="str">
        <f t="shared" si="3"/>
        <v>OK</v>
      </c>
      <c r="L16" s="126"/>
      <c r="M16" s="126"/>
      <c r="N16" s="85"/>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c r="J17" s="25">
        <f t="shared" si="2"/>
        <v>0</v>
      </c>
      <c r="K17" s="26" t="str">
        <f t="shared" si="3"/>
        <v>OK</v>
      </c>
      <c r="L17" s="126"/>
      <c r="M17" s="126"/>
      <c r="N17" s="85"/>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2</v>
      </c>
      <c r="J18" s="25">
        <f t="shared" si="2"/>
        <v>2</v>
      </c>
      <c r="K18" s="26" t="str">
        <f t="shared" si="3"/>
        <v>OK</v>
      </c>
      <c r="L18" s="126"/>
      <c r="M18" s="126"/>
      <c r="N18" s="85"/>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c r="J19" s="25">
        <f t="shared" si="2"/>
        <v>0</v>
      </c>
      <c r="K19" s="26" t="str">
        <f t="shared" si="3"/>
        <v>OK</v>
      </c>
      <c r="L19" s="126"/>
      <c r="M19" s="126"/>
      <c r="N19" s="85"/>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2</v>
      </c>
      <c r="J20" s="25">
        <f t="shared" si="2"/>
        <v>2</v>
      </c>
      <c r="K20" s="26" t="str">
        <f t="shared" si="3"/>
        <v>OK</v>
      </c>
      <c r="L20" s="126"/>
      <c r="M20" s="126"/>
      <c r="N20" s="85"/>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2</v>
      </c>
      <c r="J21" s="25">
        <f t="shared" ref="J21:J42" si="4">I21-(SUM(L21:AC21))</f>
        <v>2</v>
      </c>
      <c r="K21" s="26" t="str">
        <f t="shared" ref="K21:K42" si="5">IF(J21&lt;0,"ATENÇÃO","OK")</f>
        <v>OK</v>
      </c>
      <c r="L21" s="126"/>
      <c r="M21" s="126"/>
      <c r="N21" s="85"/>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10</v>
      </c>
      <c r="J22" s="25">
        <f t="shared" si="4"/>
        <v>10</v>
      </c>
      <c r="K22" s="26" t="str">
        <f t="shared" si="5"/>
        <v>OK</v>
      </c>
      <c r="L22" s="126"/>
      <c r="M22" s="126"/>
      <c r="N22" s="85"/>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10</v>
      </c>
      <c r="J23" s="25">
        <f t="shared" si="4"/>
        <v>10</v>
      </c>
      <c r="K23" s="26" t="str">
        <f t="shared" si="5"/>
        <v>OK</v>
      </c>
      <c r="L23" s="126"/>
      <c r="M23" s="126"/>
      <c r="N23" s="85"/>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10</v>
      </c>
      <c r="J24" s="25">
        <f t="shared" si="4"/>
        <v>10</v>
      </c>
      <c r="K24" s="26" t="str">
        <f t="shared" si="5"/>
        <v>OK</v>
      </c>
      <c r="L24" s="126"/>
      <c r="M24" s="126"/>
      <c r="N24" s="85"/>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10</v>
      </c>
      <c r="J25" s="25">
        <f t="shared" si="4"/>
        <v>10</v>
      </c>
      <c r="K25" s="26" t="str">
        <f t="shared" si="5"/>
        <v>OK</v>
      </c>
      <c r="L25" s="126"/>
      <c r="M25" s="126"/>
      <c r="N25" s="85"/>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20</v>
      </c>
      <c r="J26" s="25">
        <f t="shared" si="4"/>
        <v>20</v>
      </c>
      <c r="K26" s="26" t="str">
        <f t="shared" si="5"/>
        <v>OK</v>
      </c>
      <c r="L26" s="126"/>
      <c r="M26" s="126"/>
      <c r="N26" s="85"/>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10</v>
      </c>
      <c r="J27" s="25">
        <f t="shared" si="4"/>
        <v>10</v>
      </c>
      <c r="K27" s="26" t="str">
        <f t="shared" si="5"/>
        <v>OK</v>
      </c>
      <c r="L27" s="126"/>
      <c r="M27" s="126"/>
      <c r="N27" s="85"/>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30</v>
      </c>
      <c r="J28" s="25">
        <f t="shared" si="4"/>
        <v>30</v>
      </c>
      <c r="K28" s="26" t="str">
        <f t="shared" si="5"/>
        <v>OK</v>
      </c>
      <c r="L28" s="126"/>
      <c r="M28" s="126"/>
      <c r="N28" s="85"/>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20</v>
      </c>
      <c r="J29" s="25">
        <f t="shared" si="4"/>
        <v>20</v>
      </c>
      <c r="K29" s="26" t="str">
        <f t="shared" si="5"/>
        <v>OK</v>
      </c>
      <c r="L29" s="126"/>
      <c r="M29" s="126"/>
      <c r="N29" s="85"/>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c r="J30" s="25">
        <f t="shared" si="4"/>
        <v>0</v>
      </c>
      <c r="K30" s="26" t="str">
        <f t="shared" si="5"/>
        <v>OK</v>
      </c>
      <c r="L30" s="126"/>
      <c r="M30" s="126"/>
      <c r="N30" s="85"/>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c r="J31" s="25">
        <f t="shared" si="4"/>
        <v>0</v>
      </c>
      <c r="K31" s="26" t="str">
        <f t="shared" si="5"/>
        <v>OK</v>
      </c>
      <c r="L31" s="126"/>
      <c r="M31" s="126"/>
      <c r="N31" s="85"/>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2</v>
      </c>
      <c r="J32" s="25">
        <f t="shared" si="4"/>
        <v>2</v>
      </c>
      <c r="K32" s="26" t="str">
        <f t="shared" si="5"/>
        <v>OK</v>
      </c>
      <c r="L32" s="126"/>
      <c r="M32" s="126"/>
      <c r="N32" s="85"/>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4"/>
        <v>0</v>
      </c>
      <c r="K33" s="26" t="str">
        <f t="shared" si="5"/>
        <v>OK</v>
      </c>
      <c r="L33" s="126"/>
      <c r="M33" s="126"/>
      <c r="N33" s="85"/>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4"/>
        <v>0</v>
      </c>
      <c r="K34" s="26" t="str">
        <f t="shared" si="5"/>
        <v>OK</v>
      </c>
      <c r="L34" s="126"/>
      <c r="M34" s="126"/>
      <c r="N34" s="85"/>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4"/>
        <v>0</v>
      </c>
      <c r="K35" s="26" t="str">
        <f t="shared" si="5"/>
        <v>OK</v>
      </c>
      <c r="L35" s="126"/>
      <c r="M35" s="126"/>
      <c r="N35" s="85"/>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50</v>
      </c>
      <c r="J36" s="25">
        <f t="shared" si="4"/>
        <v>50</v>
      </c>
      <c r="K36" s="26" t="str">
        <f t="shared" si="5"/>
        <v>OK</v>
      </c>
      <c r="L36" s="126"/>
      <c r="M36" s="126"/>
      <c r="N36" s="85"/>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5</v>
      </c>
      <c r="J37" s="25">
        <f t="shared" si="4"/>
        <v>5</v>
      </c>
      <c r="K37" s="26" t="str">
        <f t="shared" si="5"/>
        <v>OK</v>
      </c>
      <c r="L37" s="126"/>
      <c r="M37" s="126"/>
      <c r="N37" s="85"/>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20</v>
      </c>
      <c r="J38" s="25">
        <f t="shared" si="4"/>
        <v>20</v>
      </c>
      <c r="K38" s="26" t="str">
        <f t="shared" si="5"/>
        <v>OK</v>
      </c>
      <c r="L38" s="126"/>
      <c r="M38" s="126"/>
      <c r="N38" s="85"/>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10</v>
      </c>
      <c r="J39" s="25">
        <f t="shared" si="4"/>
        <v>10</v>
      </c>
      <c r="K39" s="26" t="str">
        <f t="shared" si="5"/>
        <v>OK</v>
      </c>
      <c r="L39" s="126"/>
      <c r="M39" s="126"/>
      <c r="N39" s="85"/>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c r="J40" s="25">
        <f t="shared" si="4"/>
        <v>0</v>
      </c>
      <c r="K40" s="26" t="str">
        <f t="shared" si="5"/>
        <v>OK</v>
      </c>
      <c r="L40" s="126"/>
      <c r="M40" s="126"/>
      <c r="N40" s="85"/>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4"/>
        <v>0</v>
      </c>
      <c r="K41" s="26" t="str">
        <f t="shared" si="5"/>
        <v>OK</v>
      </c>
      <c r="L41" s="126"/>
      <c r="M41" s="126"/>
      <c r="N41" s="85"/>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4"/>
        <v>0</v>
      </c>
      <c r="K42" s="26" t="str">
        <f t="shared" si="5"/>
        <v>OK</v>
      </c>
      <c r="L42" s="126"/>
      <c r="M42" s="126"/>
      <c r="N42" s="85"/>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20</v>
      </c>
      <c r="J43" s="25">
        <f t="shared" ref="J43:J44" si="6">I43-(SUM(L43:AC43))</f>
        <v>20</v>
      </c>
      <c r="K43" s="26" t="str">
        <f t="shared" ref="K43:K44" si="7">IF(J43&lt;0,"ATENÇÃO","OK")</f>
        <v>OK</v>
      </c>
      <c r="L43" s="126"/>
      <c r="M43" s="126"/>
      <c r="N43" s="85"/>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20</v>
      </c>
      <c r="J44" s="25">
        <f t="shared" si="6"/>
        <v>20</v>
      </c>
      <c r="K44" s="26" t="str">
        <f t="shared" si="7"/>
        <v>OK</v>
      </c>
      <c r="L44" s="126"/>
      <c r="M44" s="126"/>
      <c r="N44" s="85"/>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20</v>
      </c>
      <c r="J45" s="25">
        <f t="shared" ref="J45:J54" si="8">I45-(SUM(L45:AC45))</f>
        <v>20</v>
      </c>
      <c r="K45" s="26" t="str">
        <f t="shared" ref="K45:K54" si="9">IF(J45&lt;0,"ATENÇÃO","OK")</f>
        <v>OK</v>
      </c>
      <c r="L45" s="126"/>
      <c r="M45" s="126"/>
      <c r="N45" s="85"/>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8"/>
        <v>0</v>
      </c>
      <c r="K46" s="26" t="str">
        <f t="shared" si="9"/>
        <v>OK</v>
      </c>
      <c r="L46" s="126"/>
      <c r="M46" s="126"/>
      <c r="N46" s="85"/>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8"/>
        <v>0</v>
      </c>
      <c r="K47" s="26" t="str">
        <f t="shared" si="9"/>
        <v>OK</v>
      </c>
      <c r="L47" s="126"/>
      <c r="M47" s="126"/>
      <c r="N47" s="85"/>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8"/>
        <v>0</v>
      </c>
      <c r="K48" s="26" t="str">
        <f t="shared" si="9"/>
        <v>OK</v>
      </c>
      <c r="L48" s="126"/>
      <c r="M48" s="126"/>
      <c r="N48" s="85"/>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8"/>
        <v>0</v>
      </c>
      <c r="K49" s="26" t="str">
        <f t="shared" si="9"/>
        <v>OK</v>
      </c>
      <c r="L49" s="126"/>
      <c r="M49" s="126"/>
      <c r="N49" s="85"/>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8"/>
        <v>0</v>
      </c>
      <c r="K50" s="26" t="str">
        <f t="shared" si="9"/>
        <v>OK</v>
      </c>
      <c r="L50" s="126"/>
      <c r="M50" s="126"/>
      <c r="N50" s="85"/>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8"/>
        <v>0</v>
      </c>
      <c r="K51" s="26" t="str">
        <f t="shared" si="9"/>
        <v>OK</v>
      </c>
      <c r="L51" s="126"/>
      <c r="M51" s="126"/>
      <c r="N51" s="85"/>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5</v>
      </c>
      <c r="J52" s="25">
        <f t="shared" si="8"/>
        <v>5</v>
      </c>
      <c r="K52" s="26" t="str">
        <f t="shared" si="9"/>
        <v>OK</v>
      </c>
      <c r="L52" s="126"/>
      <c r="M52" s="126"/>
      <c r="N52" s="85"/>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8"/>
        <v>0</v>
      </c>
      <c r="K53" s="26" t="str">
        <f t="shared" si="9"/>
        <v>OK</v>
      </c>
      <c r="L53" s="126"/>
      <c r="M53" s="126"/>
      <c r="N53" s="85"/>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8"/>
        <v>0</v>
      </c>
      <c r="K54" s="26" t="str">
        <f t="shared" si="9"/>
        <v>OK</v>
      </c>
      <c r="L54" s="126"/>
      <c r="M54" s="126"/>
      <c r="N54" s="85"/>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c r="J55" s="25">
        <f t="shared" ref="J55:J79" si="10">I55-(SUM(L55:AC55))</f>
        <v>0</v>
      </c>
      <c r="K55" s="26" t="str">
        <f t="shared" ref="K55:K79" si="11">IF(J55&lt;0,"ATENÇÃO","OK")</f>
        <v>OK</v>
      </c>
      <c r="L55" s="126"/>
      <c r="M55" s="126"/>
      <c r="N55" s="85"/>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c r="J56" s="25">
        <f t="shared" si="10"/>
        <v>0</v>
      </c>
      <c r="K56" s="26" t="str">
        <f t="shared" si="11"/>
        <v>OK</v>
      </c>
      <c r="L56" s="126"/>
      <c r="M56" s="126"/>
      <c r="N56" s="85"/>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c r="J57" s="25">
        <f t="shared" si="10"/>
        <v>0</v>
      </c>
      <c r="K57" s="26" t="str">
        <f t="shared" si="11"/>
        <v>OK</v>
      </c>
      <c r="L57" s="126"/>
      <c r="M57" s="126"/>
      <c r="N57" s="85"/>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c r="J58" s="25">
        <f t="shared" si="10"/>
        <v>0</v>
      </c>
      <c r="K58" s="26" t="str">
        <f t="shared" si="11"/>
        <v>OK</v>
      </c>
      <c r="L58" s="126"/>
      <c r="M58" s="126"/>
      <c r="N58" s="85"/>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c r="J59" s="25">
        <f t="shared" si="10"/>
        <v>0</v>
      </c>
      <c r="K59" s="26" t="str">
        <f t="shared" si="11"/>
        <v>OK</v>
      </c>
      <c r="L59" s="126"/>
      <c r="M59" s="126"/>
      <c r="N59" s="85"/>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c r="J60" s="25">
        <f t="shared" si="10"/>
        <v>0</v>
      </c>
      <c r="K60" s="26" t="str">
        <f t="shared" si="11"/>
        <v>OK</v>
      </c>
      <c r="L60" s="126"/>
      <c r="M60" s="126"/>
      <c r="N60" s="85"/>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c r="J61" s="25">
        <f t="shared" si="10"/>
        <v>0</v>
      </c>
      <c r="K61" s="26" t="str">
        <f t="shared" si="11"/>
        <v>OK</v>
      </c>
      <c r="L61" s="126"/>
      <c r="M61" s="126"/>
      <c r="N61" s="85"/>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c r="J62" s="25">
        <f t="shared" si="10"/>
        <v>0</v>
      </c>
      <c r="K62" s="26" t="str">
        <f t="shared" si="11"/>
        <v>OK</v>
      </c>
      <c r="L62" s="126"/>
      <c r="M62" s="126"/>
      <c r="N62" s="85"/>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c r="J63" s="25">
        <f t="shared" si="10"/>
        <v>0</v>
      </c>
      <c r="K63" s="26" t="str">
        <f t="shared" si="11"/>
        <v>OK</v>
      </c>
      <c r="L63" s="126"/>
      <c r="M63" s="126"/>
      <c r="N63" s="85"/>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c r="J64" s="25">
        <f t="shared" si="10"/>
        <v>0</v>
      </c>
      <c r="K64" s="26" t="str">
        <f t="shared" si="11"/>
        <v>OK</v>
      </c>
      <c r="L64" s="126"/>
      <c r="M64" s="126"/>
      <c r="N64" s="85"/>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2</v>
      </c>
      <c r="J65" s="25">
        <f t="shared" si="10"/>
        <v>0</v>
      </c>
      <c r="K65" s="26" t="str">
        <f t="shared" si="11"/>
        <v>OK</v>
      </c>
      <c r="L65" s="126">
        <v>2</v>
      </c>
      <c r="M65" s="128"/>
      <c r="N65" s="85"/>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c r="J66" s="25">
        <f t="shared" si="10"/>
        <v>0</v>
      </c>
      <c r="K66" s="26" t="str">
        <f t="shared" si="11"/>
        <v>OK</v>
      </c>
      <c r="L66" s="126"/>
      <c r="M66" s="128"/>
      <c r="N66" s="85"/>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2</v>
      </c>
      <c r="J67" s="25">
        <f t="shared" si="10"/>
        <v>0</v>
      </c>
      <c r="K67" s="26" t="str">
        <f t="shared" si="11"/>
        <v>OK</v>
      </c>
      <c r="L67" s="126">
        <v>2</v>
      </c>
      <c r="M67" s="128"/>
      <c r="N67" s="85"/>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2</v>
      </c>
      <c r="J68" s="25">
        <f t="shared" si="10"/>
        <v>0</v>
      </c>
      <c r="K68" s="26" t="str">
        <f t="shared" si="11"/>
        <v>OK</v>
      </c>
      <c r="L68" s="126">
        <v>2</v>
      </c>
      <c r="M68" s="128"/>
      <c r="N68" s="85"/>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c r="J69" s="25">
        <f t="shared" si="10"/>
        <v>0</v>
      </c>
      <c r="K69" s="26" t="str">
        <f t="shared" si="11"/>
        <v>OK</v>
      </c>
      <c r="L69" s="126"/>
      <c r="M69" s="126"/>
      <c r="N69" s="85"/>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c r="J70" s="25">
        <f t="shared" si="10"/>
        <v>0</v>
      </c>
      <c r="K70" s="26" t="str">
        <f t="shared" si="11"/>
        <v>OK</v>
      </c>
      <c r="L70" s="126"/>
      <c r="M70" s="126"/>
      <c r="N70" s="85"/>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c r="J71" s="25">
        <f t="shared" si="10"/>
        <v>0</v>
      </c>
      <c r="K71" s="26" t="str">
        <f t="shared" si="11"/>
        <v>OK</v>
      </c>
      <c r="L71" s="126"/>
      <c r="M71" s="126"/>
      <c r="N71" s="85"/>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c r="J72" s="25">
        <f t="shared" si="10"/>
        <v>0</v>
      </c>
      <c r="K72" s="26" t="str">
        <f t="shared" si="11"/>
        <v>OK</v>
      </c>
      <c r="L72" s="126"/>
      <c r="M72" s="126"/>
      <c r="N72" s="85"/>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c r="J73" s="25">
        <f t="shared" si="10"/>
        <v>0</v>
      </c>
      <c r="K73" s="26" t="str">
        <f t="shared" si="11"/>
        <v>OK</v>
      </c>
      <c r="L73" s="126"/>
      <c r="M73" s="126"/>
      <c r="N73" s="85"/>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c r="J74" s="25">
        <f t="shared" si="10"/>
        <v>0</v>
      </c>
      <c r="K74" s="26" t="str">
        <f t="shared" si="11"/>
        <v>OK</v>
      </c>
      <c r="L74" s="126"/>
      <c r="M74" s="126"/>
      <c r="N74" s="85"/>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50</v>
      </c>
      <c r="J75" s="25">
        <f t="shared" si="10"/>
        <v>50</v>
      </c>
      <c r="K75" s="26" t="str">
        <f t="shared" si="11"/>
        <v>OK</v>
      </c>
      <c r="L75" s="126"/>
      <c r="M75" s="126"/>
      <c r="N75" s="85"/>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20</v>
      </c>
      <c r="J76" s="25">
        <f t="shared" si="10"/>
        <v>20</v>
      </c>
      <c r="K76" s="26" t="str">
        <f t="shared" si="11"/>
        <v>OK</v>
      </c>
      <c r="L76" s="126"/>
      <c r="M76" s="126"/>
      <c r="N76" s="85"/>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1</v>
      </c>
      <c r="J77" s="25">
        <f t="shared" si="10"/>
        <v>1</v>
      </c>
      <c r="K77" s="26" t="str">
        <f t="shared" si="11"/>
        <v>OK</v>
      </c>
      <c r="L77" s="126"/>
      <c r="M77" s="126"/>
      <c r="N77" s="85"/>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c r="J78" s="25">
        <f t="shared" si="10"/>
        <v>0</v>
      </c>
      <c r="K78" s="26" t="str">
        <f t="shared" si="11"/>
        <v>OK</v>
      </c>
      <c r="L78" s="126"/>
      <c r="M78" s="126"/>
      <c r="N78" s="85"/>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10"/>
        <v>0</v>
      </c>
      <c r="K79" s="26" t="str">
        <f t="shared" si="11"/>
        <v>OK</v>
      </c>
      <c r="L79" s="126"/>
      <c r="M79" s="126"/>
      <c r="N79" s="85"/>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20</v>
      </c>
      <c r="J80" s="25">
        <f t="shared" ref="J80:J82" si="12">I80-(SUM(L80:AC80))</f>
        <v>20</v>
      </c>
      <c r="K80" s="26" t="str">
        <f t="shared" ref="K80:K82" si="13">IF(J80&lt;0,"ATENÇÃO","OK")</f>
        <v>OK</v>
      </c>
      <c r="L80" s="126"/>
      <c r="M80" s="126"/>
      <c r="N80" s="85"/>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c r="J81" s="25">
        <f t="shared" si="12"/>
        <v>0</v>
      </c>
      <c r="K81" s="26" t="str">
        <f t="shared" si="13"/>
        <v>OK</v>
      </c>
      <c r="L81" s="126"/>
      <c r="M81" s="126"/>
      <c r="N81" s="85"/>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c r="J82" s="25">
        <f t="shared" si="12"/>
        <v>0</v>
      </c>
      <c r="K82" s="26" t="str">
        <f t="shared" si="13"/>
        <v>OK</v>
      </c>
      <c r="L82" s="126"/>
      <c r="M82" s="126"/>
      <c r="N82" s="85"/>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10</v>
      </c>
      <c r="J83" s="25">
        <f t="shared" ref="J83:J141" si="14">I83-(SUM(L83:AC83))</f>
        <v>5</v>
      </c>
      <c r="K83" s="26" t="str">
        <f t="shared" ref="K83:K141" si="15">IF(J83&lt;0,"ATENÇÃO","OK")</f>
        <v>OK</v>
      </c>
      <c r="L83" s="125"/>
      <c r="M83" s="130">
        <v>5</v>
      </c>
      <c r="N83" s="40"/>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c r="J84" s="25">
        <f t="shared" si="14"/>
        <v>0</v>
      </c>
      <c r="K84" s="26" t="str">
        <f t="shared" si="15"/>
        <v>OK</v>
      </c>
      <c r="L84" s="125"/>
      <c r="M84" s="129"/>
      <c r="N84" s="40"/>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c r="J85" s="25">
        <f t="shared" si="14"/>
        <v>0</v>
      </c>
      <c r="K85" s="26" t="str">
        <f t="shared" si="15"/>
        <v>OK</v>
      </c>
      <c r="L85" s="125"/>
      <c r="M85" s="129"/>
      <c r="N85" s="40"/>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c r="J86" s="25">
        <f t="shared" si="14"/>
        <v>0</v>
      </c>
      <c r="K86" s="26" t="str">
        <f t="shared" si="15"/>
        <v>OK</v>
      </c>
      <c r="L86" s="125"/>
      <c r="M86" s="129"/>
      <c r="N86" s="40"/>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c r="J87" s="25">
        <f t="shared" si="14"/>
        <v>0</v>
      </c>
      <c r="K87" s="26" t="str">
        <f t="shared" si="15"/>
        <v>OK</v>
      </c>
      <c r="L87" s="125"/>
      <c r="M87" s="129"/>
      <c r="N87" s="40"/>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10</v>
      </c>
      <c r="J88" s="25">
        <f t="shared" si="14"/>
        <v>0</v>
      </c>
      <c r="K88" s="26" t="str">
        <f t="shared" si="15"/>
        <v>OK</v>
      </c>
      <c r="L88" s="125"/>
      <c r="M88" s="130">
        <v>10</v>
      </c>
      <c r="N88" s="40"/>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c r="J89" s="25">
        <f t="shared" si="14"/>
        <v>0</v>
      </c>
      <c r="K89" s="26" t="str">
        <f t="shared" si="15"/>
        <v>OK</v>
      </c>
      <c r="L89" s="125"/>
      <c r="M89" s="129"/>
      <c r="N89" s="40"/>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c r="J90" s="25">
        <f t="shared" si="14"/>
        <v>0</v>
      </c>
      <c r="K90" s="26" t="str">
        <f t="shared" si="15"/>
        <v>OK</v>
      </c>
      <c r="L90" s="125"/>
      <c r="M90" s="129"/>
      <c r="N90" s="40"/>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c r="J91" s="25">
        <f t="shared" si="14"/>
        <v>0</v>
      </c>
      <c r="K91" s="26" t="str">
        <f t="shared" si="15"/>
        <v>OK</v>
      </c>
      <c r="L91" s="125"/>
      <c r="M91" s="129"/>
      <c r="N91" s="40"/>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c r="J92" s="25">
        <f t="shared" si="14"/>
        <v>0</v>
      </c>
      <c r="K92" s="26" t="str">
        <f t="shared" si="15"/>
        <v>OK</v>
      </c>
      <c r="L92" s="125"/>
      <c r="M92" s="129"/>
      <c r="N92" s="40"/>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c r="J93" s="25">
        <f t="shared" si="14"/>
        <v>0</v>
      </c>
      <c r="K93" s="26" t="str">
        <f t="shared" si="15"/>
        <v>OK</v>
      </c>
      <c r="L93" s="125"/>
      <c r="M93" s="129"/>
      <c r="N93" s="40"/>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c r="J94" s="25">
        <f t="shared" si="14"/>
        <v>0</v>
      </c>
      <c r="K94" s="26" t="str">
        <f t="shared" si="15"/>
        <v>OK</v>
      </c>
      <c r="L94" s="125"/>
      <c r="M94" s="129"/>
      <c r="N94" s="40"/>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c r="J95" s="25">
        <f t="shared" si="14"/>
        <v>0</v>
      </c>
      <c r="K95" s="26" t="str">
        <f t="shared" si="15"/>
        <v>OK</v>
      </c>
      <c r="L95" s="125"/>
      <c r="M95" s="129"/>
      <c r="N95" s="40"/>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c r="J96" s="25">
        <f t="shared" si="14"/>
        <v>0</v>
      </c>
      <c r="K96" s="26" t="str">
        <f t="shared" si="15"/>
        <v>OK</v>
      </c>
      <c r="L96" s="125"/>
      <c r="M96" s="129"/>
      <c r="N96" s="40"/>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c r="J97" s="25">
        <f t="shared" si="14"/>
        <v>0</v>
      </c>
      <c r="K97" s="26" t="str">
        <f t="shared" si="15"/>
        <v>OK</v>
      </c>
      <c r="L97" s="125"/>
      <c r="M97" s="129"/>
      <c r="N97" s="40"/>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30</v>
      </c>
      <c r="J98" s="25">
        <f t="shared" si="14"/>
        <v>30</v>
      </c>
      <c r="K98" s="26" t="str">
        <f t="shared" si="15"/>
        <v>OK</v>
      </c>
      <c r="L98" s="125"/>
      <c r="M98" s="129"/>
      <c r="N98" s="40"/>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10</v>
      </c>
      <c r="J99" s="25">
        <f t="shared" si="14"/>
        <v>10</v>
      </c>
      <c r="K99" s="26" t="str">
        <f t="shared" si="15"/>
        <v>OK</v>
      </c>
      <c r="L99" s="125"/>
      <c r="M99" s="129"/>
      <c r="N99" s="40"/>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c r="J100" s="25">
        <f t="shared" si="14"/>
        <v>0</v>
      </c>
      <c r="K100" s="26" t="str">
        <f t="shared" si="15"/>
        <v>OK</v>
      </c>
      <c r="L100" s="125"/>
      <c r="M100" s="129"/>
      <c r="N100" s="40"/>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c r="J101" s="25">
        <f t="shared" si="14"/>
        <v>0</v>
      </c>
      <c r="K101" s="26" t="str">
        <f t="shared" si="15"/>
        <v>OK</v>
      </c>
      <c r="L101" s="125"/>
      <c r="M101" s="129"/>
      <c r="N101" s="40"/>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v>30</v>
      </c>
      <c r="J102" s="25">
        <f t="shared" si="14"/>
        <v>0</v>
      </c>
      <c r="K102" s="26" t="str">
        <f t="shared" si="15"/>
        <v>OK</v>
      </c>
      <c r="L102" s="125"/>
      <c r="M102" s="130">
        <v>30</v>
      </c>
      <c r="N102" s="40"/>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14"/>
        <v>0</v>
      </c>
      <c r="K103" s="26" t="str">
        <f t="shared" si="15"/>
        <v>OK</v>
      </c>
      <c r="L103" s="125"/>
      <c r="M103" s="129"/>
      <c r="N103" s="40"/>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14"/>
        <v>0</v>
      </c>
      <c r="K104" s="26" t="str">
        <f t="shared" si="15"/>
        <v>OK</v>
      </c>
      <c r="L104" s="125"/>
      <c r="M104" s="129"/>
      <c r="N104" s="40"/>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14"/>
        <v>0</v>
      </c>
      <c r="K105" s="26" t="str">
        <f t="shared" si="15"/>
        <v>OK</v>
      </c>
      <c r="L105" s="125"/>
      <c r="M105" s="129"/>
      <c r="N105" s="40"/>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14"/>
        <v>0</v>
      </c>
      <c r="K106" s="26" t="str">
        <f t="shared" si="15"/>
        <v>OK</v>
      </c>
      <c r="L106" s="125"/>
      <c r="M106" s="129"/>
      <c r="N106" s="40"/>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14"/>
        <v>0</v>
      </c>
      <c r="K107" s="26" t="str">
        <f t="shared" si="15"/>
        <v>OK</v>
      </c>
      <c r="L107" s="125"/>
      <c r="M107" s="129"/>
      <c r="N107" s="40"/>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14"/>
        <v>0</v>
      </c>
      <c r="K108" s="26" t="str">
        <f t="shared" si="15"/>
        <v>OK</v>
      </c>
      <c r="L108" s="125"/>
      <c r="M108" s="129"/>
      <c r="N108" s="40"/>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14"/>
        <v>0</v>
      </c>
      <c r="K109" s="26" t="str">
        <f t="shared" si="15"/>
        <v>OK</v>
      </c>
      <c r="L109" s="125"/>
      <c r="M109" s="129"/>
      <c r="N109" s="40"/>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14"/>
        <v>0</v>
      </c>
      <c r="K110" s="26" t="str">
        <f t="shared" si="15"/>
        <v>OK</v>
      </c>
      <c r="L110" s="125"/>
      <c r="M110" s="129"/>
      <c r="N110" s="40"/>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30</v>
      </c>
      <c r="J111" s="25">
        <f t="shared" si="14"/>
        <v>30</v>
      </c>
      <c r="K111" s="26" t="str">
        <f t="shared" si="15"/>
        <v>OK</v>
      </c>
      <c r="L111" s="125"/>
      <c r="M111" s="129"/>
      <c r="N111" s="40"/>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2</v>
      </c>
      <c r="J112" s="25">
        <f t="shared" si="14"/>
        <v>2</v>
      </c>
      <c r="K112" s="26" t="str">
        <f t="shared" si="15"/>
        <v>OK</v>
      </c>
      <c r="L112" s="125"/>
      <c r="M112" s="129"/>
      <c r="N112" s="40"/>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14"/>
        <v>0</v>
      </c>
      <c r="K113" s="26" t="str">
        <f t="shared" si="15"/>
        <v>OK</v>
      </c>
      <c r="L113" s="125"/>
      <c r="M113" s="129"/>
      <c r="N113" s="40"/>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14"/>
        <v>0</v>
      </c>
      <c r="K114" s="26" t="str">
        <f t="shared" si="15"/>
        <v>OK</v>
      </c>
      <c r="L114" s="125"/>
      <c r="M114" s="129"/>
      <c r="N114" s="40"/>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14"/>
        <v>0</v>
      </c>
      <c r="K115" s="26" t="str">
        <f t="shared" si="15"/>
        <v>OK</v>
      </c>
      <c r="L115" s="125"/>
      <c r="M115" s="129"/>
      <c r="N115" s="40"/>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14"/>
        <v>0</v>
      </c>
      <c r="K116" s="26" t="str">
        <f t="shared" si="15"/>
        <v>OK</v>
      </c>
      <c r="L116" s="125"/>
      <c r="M116" s="129"/>
      <c r="N116" s="40"/>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10</v>
      </c>
      <c r="J117" s="25">
        <f t="shared" si="14"/>
        <v>10</v>
      </c>
      <c r="K117" s="26" t="str">
        <f t="shared" si="15"/>
        <v>OK</v>
      </c>
      <c r="L117" s="125"/>
      <c r="M117" s="129"/>
      <c r="N117" s="40"/>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c r="J118" s="25">
        <f t="shared" si="14"/>
        <v>0</v>
      </c>
      <c r="K118" s="26" t="str">
        <f t="shared" si="15"/>
        <v>OK</v>
      </c>
      <c r="L118" s="125"/>
      <c r="M118" s="129"/>
      <c r="N118" s="40"/>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14"/>
        <v>0</v>
      </c>
      <c r="K119" s="26" t="str">
        <f t="shared" si="15"/>
        <v>OK</v>
      </c>
      <c r="L119" s="125"/>
      <c r="M119" s="129"/>
      <c r="N119" s="40"/>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14"/>
        <v>0</v>
      </c>
      <c r="K120" s="26" t="str">
        <f t="shared" si="15"/>
        <v>OK</v>
      </c>
      <c r="L120" s="125"/>
      <c r="M120" s="129"/>
      <c r="N120" s="40"/>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f>20-20</f>
        <v>0</v>
      </c>
      <c r="J121" s="25">
        <f t="shared" si="14"/>
        <v>0</v>
      </c>
      <c r="K121" s="26" t="str">
        <f t="shared" si="15"/>
        <v>OK</v>
      </c>
      <c r="L121" s="125"/>
      <c r="M121" s="129"/>
      <c r="N121" s="40"/>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10</v>
      </c>
      <c r="J122" s="25">
        <f t="shared" si="14"/>
        <v>10</v>
      </c>
      <c r="K122" s="26" t="str">
        <f t="shared" si="15"/>
        <v>OK</v>
      </c>
      <c r="L122" s="125"/>
      <c r="M122" s="129"/>
      <c r="N122" s="40"/>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10</v>
      </c>
      <c r="J123" s="25">
        <f t="shared" si="14"/>
        <v>10</v>
      </c>
      <c r="K123" s="26" t="str">
        <f t="shared" si="15"/>
        <v>OK</v>
      </c>
      <c r="L123" s="125"/>
      <c r="M123" s="129"/>
      <c r="N123" s="40"/>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c r="J124" s="25">
        <f t="shared" si="14"/>
        <v>0</v>
      </c>
      <c r="K124" s="26" t="str">
        <f t="shared" si="15"/>
        <v>OK</v>
      </c>
      <c r="L124" s="125"/>
      <c r="M124" s="129"/>
      <c r="N124" s="40"/>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50</v>
      </c>
      <c r="J125" s="25">
        <f t="shared" si="14"/>
        <v>30</v>
      </c>
      <c r="K125" s="26" t="str">
        <f t="shared" si="15"/>
        <v>OK</v>
      </c>
      <c r="L125" s="125"/>
      <c r="M125" s="130">
        <v>20</v>
      </c>
      <c r="N125" s="40"/>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10</v>
      </c>
      <c r="J126" s="25">
        <f t="shared" si="14"/>
        <v>0</v>
      </c>
      <c r="K126" s="26" t="str">
        <f t="shared" si="15"/>
        <v>OK</v>
      </c>
      <c r="L126" s="125"/>
      <c r="M126" s="130">
        <v>10</v>
      </c>
      <c r="N126" s="40"/>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10</v>
      </c>
      <c r="J127" s="25">
        <f t="shared" si="14"/>
        <v>10</v>
      </c>
      <c r="K127" s="26" t="str">
        <f t="shared" si="15"/>
        <v>OK</v>
      </c>
      <c r="L127" s="125"/>
      <c r="M127" s="129"/>
      <c r="N127" s="40"/>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10</v>
      </c>
      <c r="J128" s="25">
        <f t="shared" si="14"/>
        <v>10</v>
      </c>
      <c r="K128" s="26" t="str">
        <f t="shared" si="15"/>
        <v>OK</v>
      </c>
      <c r="L128" s="125"/>
      <c r="M128" s="129"/>
      <c r="N128" s="40"/>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15</v>
      </c>
      <c r="J129" s="25">
        <f t="shared" si="14"/>
        <v>15</v>
      </c>
      <c r="K129" s="26" t="str">
        <f t="shared" si="15"/>
        <v>OK</v>
      </c>
      <c r="L129" s="125"/>
      <c r="M129" s="129"/>
      <c r="N129" s="40"/>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20</v>
      </c>
      <c r="J130" s="25">
        <f t="shared" si="14"/>
        <v>20</v>
      </c>
      <c r="K130" s="26" t="str">
        <f t="shared" si="15"/>
        <v>OK</v>
      </c>
      <c r="L130" s="125"/>
      <c r="M130" s="129"/>
      <c r="N130" s="40"/>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10</v>
      </c>
      <c r="J131" s="25">
        <f t="shared" si="14"/>
        <v>5</v>
      </c>
      <c r="K131" s="26" t="str">
        <f t="shared" si="15"/>
        <v>OK</v>
      </c>
      <c r="L131" s="125"/>
      <c r="M131" s="130">
        <v>5</v>
      </c>
      <c r="N131" s="40"/>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5</v>
      </c>
      <c r="J132" s="25">
        <f t="shared" si="14"/>
        <v>0</v>
      </c>
      <c r="K132" s="26" t="str">
        <f t="shared" si="15"/>
        <v>OK</v>
      </c>
      <c r="L132" s="125"/>
      <c r="M132" s="130">
        <v>5</v>
      </c>
      <c r="N132" s="40"/>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15</v>
      </c>
      <c r="J133" s="25">
        <f t="shared" si="14"/>
        <v>15</v>
      </c>
      <c r="K133" s="26" t="str">
        <f t="shared" si="15"/>
        <v>OK</v>
      </c>
      <c r="L133" s="125"/>
      <c r="M133" s="129"/>
      <c r="N133" s="40"/>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10</v>
      </c>
      <c r="J134" s="25">
        <f t="shared" si="14"/>
        <v>10</v>
      </c>
      <c r="K134" s="26" t="str">
        <f t="shared" si="15"/>
        <v>OK</v>
      </c>
      <c r="L134" s="125"/>
      <c r="M134" s="129"/>
      <c r="N134" s="40"/>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10</v>
      </c>
      <c r="J135" s="25">
        <f t="shared" si="14"/>
        <v>5</v>
      </c>
      <c r="K135" s="26" t="str">
        <f t="shared" si="15"/>
        <v>OK</v>
      </c>
      <c r="L135" s="125"/>
      <c r="M135" s="130">
        <v>5</v>
      </c>
      <c r="N135" s="40"/>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5</v>
      </c>
      <c r="J136" s="25">
        <f t="shared" si="14"/>
        <v>0</v>
      </c>
      <c r="K136" s="26" t="str">
        <f t="shared" si="15"/>
        <v>OK</v>
      </c>
      <c r="L136" s="125"/>
      <c r="M136" s="130">
        <v>5</v>
      </c>
      <c r="N136" s="40"/>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c r="J137" s="25">
        <f t="shared" si="14"/>
        <v>0</v>
      </c>
      <c r="K137" s="26" t="str">
        <f t="shared" si="15"/>
        <v>OK</v>
      </c>
      <c r="L137" s="125"/>
      <c r="M137" s="129"/>
      <c r="N137" s="40"/>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30</v>
      </c>
      <c r="J138" s="25">
        <f t="shared" si="14"/>
        <v>30</v>
      </c>
      <c r="K138" s="26" t="str">
        <f t="shared" si="15"/>
        <v>OK</v>
      </c>
      <c r="L138" s="125"/>
      <c r="M138" s="129"/>
      <c r="N138" s="40"/>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10</v>
      </c>
      <c r="J139" s="25">
        <f t="shared" si="14"/>
        <v>10</v>
      </c>
      <c r="K139" s="26" t="str">
        <f t="shared" si="15"/>
        <v>OK</v>
      </c>
      <c r="L139" s="125"/>
      <c r="M139" s="129"/>
      <c r="N139" s="40"/>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14"/>
        <v>0</v>
      </c>
      <c r="K140" s="26" t="str">
        <f t="shared" si="15"/>
        <v>OK</v>
      </c>
      <c r="L140" s="125"/>
      <c r="M140" s="129"/>
      <c r="N140" s="40"/>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2</v>
      </c>
      <c r="J141" s="25">
        <f t="shared" si="14"/>
        <v>2</v>
      </c>
      <c r="K141" s="26" t="str">
        <f t="shared" si="15"/>
        <v>OK</v>
      </c>
      <c r="L141" s="125"/>
      <c r="M141" s="129"/>
      <c r="N141" s="40"/>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16">I142-(SUM(L142:AC142))</f>
        <v>0</v>
      </c>
      <c r="K142" s="26" t="str">
        <f t="shared" ref="K142:K146" si="17">IF(J142&lt;0,"ATENÇÃO","OK")</f>
        <v>OK</v>
      </c>
      <c r="L142" s="125"/>
      <c r="M142" s="129"/>
      <c r="N142" s="40"/>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16"/>
        <v>0</v>
      </c>
      <c r="K143" s="26" t="str">
        <f t="shared" si="17"/>
        <v>OK</v>
      </c>
      <c r="L143" s="125"/>
      <c r="M143" s="129"/>
      <c r="N143" s="40"/>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16"/>
        <v>0</v>
      </c>
      <c r="K144" s="26" t="str">
        <f t="shared" si="17"/>
        <v>OK</v>
      </c>
      <c r="L144" s="125"/>
      <c r="M144" s="129"/>
      <c r="N144" s="40"/>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16"/>
        <v>0</v>
      </c>
      <c r="K145" s="26" t="str">
        <f t="shared" si="17"/>
        <v>OK</v>
      </c>
      <c r="L145" s="125"/>
      <c r="M145" s="129"/>
      <c r="N145" s="40"/>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16"/>
        <v>0</v>
      </c>
      <c r="K146" s="26" t="str">
        <f t="shared" si="17"/>
        <v>OK</v>
      </c>
      <c r="L146" s="125"/>
      <c r="M146" s="129"/>
      <c r="N146" s="89"/>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551.80000000000007</v>
      </c>
      <c r="M147" s="88">
        <f>SUMPRODUCT(H4:H146,M4:M146)</f>
        <v>3476.3500000000004</v>
      </c>
      <c r="N147" s="88">
        <f>SUMPRODUCT(H4:H146,N4:N146)</f>
        <v>0</v>
      </c>
      <c r="O147" s="88">
        <f>SUMPRODUCT(H4:H146,O4:O146)</f>
        <v>0</v>
      </c>
      <c r="P147" s="88">
        <f>SUMPRODUCT(H4:H146,P4:P146)</f>
        <v>0</v>
      </c>
    </row>
  </sheetData>
  <mergeCells count="42">
    <mergeCell ref="L1:L2"/>
    <mergeCell ref="M1:M2"/>
    <mergeCell ref="B21:B42"/>
    <mergeCell ref="A4:A12"/>
    <mergeCell ref="B4:B12"/>
    <mergeCell ref="A13:A20"/>
    <mergeCell ref="B13:B20"/>
    <mergeCell ref="A21:A42"/>
    <mergeCell ref="A43:A47"/>
    <mergeCell ref="B43:B47"/>
    <mergeCell ref="A48:A54"/>
    <mergeCell ref="B48:B54"/>
    <mergeCell ref="A55:A79"/>
    <mergeCell ref="B55:B79"/>
    <mergeCell ref="A80:A82"/>
    <mergeCell ref="B80:B82"/>
    <mergeCell ref="A83:A116"/>
    <mergeCell ref="B83:B116"/>
    <mergeCell ref="A117:A120"/>
    <mergeCell ref="B117:B120"/>
    <mergeCell ref="A121:A141"/>
    <mergeCell ref="B121:B141"/>
    <mergeCell ref="S1:S2"/>
    <mergeCell ref="W1:W2"/>
    <mergeCell ref="U1:U2"/>
    <mergeCell ref="V1:V2"/>
    <mergeCell ref="T1:T2"/>
    <mergeCell ref="D1:H1"/>
    <mergeCell ref="I1:K1"/>
    <mergeCell ref="A2:K2"/>
    <mergeCell ref="A1:C1"/>
    <mergeCell ref="R1:R2"/>
    <mergeCell ref="N1:N2"/>
    <mergeCell ref="O1:O2"/>
    <mergeCell ref="P1:P2"/>
    <mergeCell ref="Q1:Q2"/>
    <mergeCell ref="AC1:AC2"/>
    <mergeCell ref="X1:X2"/>
    <mergeCell ref="Y1:Y2"/>
    <mergeCell ref="Z1:Z2"/>
    <mergeCell ref="AA1:AA2"/>
    <mergeCell ref="AB1:AB2"/>
  </mergeCells>
  <conditionalFormatting sqref="L4:W82">
    <cfRule type="cellIs" dxfId="39" priority="43" stopIfTrue="1" operator="greaterThan">
      <formula>0</formula>
    </cfRule>
    <cfRule type="cellIs" dxfId="38" priority="44" stopIfTrue="1" operator="greaterThan">
      <formula>0</formula>
    </cfRule>
    <cfRule type="cellIs" dxfId="37" priority="45" stopIfTrue="1" operator="greaterThan">
      <formula>0</formula>
    </cfRule>
  </conditionalFormatting>
  <hyperlinks>
    <hyperlink ref="D103" r:id="rId1" display="https://www.havan.com.br/mangueira-para-gas-de-cozinha-glp-1-20m-durin-05207.html" xr:uid="{00000000-0004-0000-0000-000000000000}"/>
  </hyperlinks>
  <pageMargins left="0.511811024" right="0.511811024" top="0.78740157499999996" bottom="0.78740157499999996" header="0.31496062000000002" footer="0.31496062000000002"/>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56"/>
  <sheetViews>
    <sheetView tabSelected="1" zoomScale="98" zoomScaleNormal="98" workbookViewId="0">
      <selection activeCell="J66" sqref="J66"/>
    </sheetView>
  </sheetViews>
  <sheetFormatPr defaultColWidth="9.7109375" defaultRowHeight="39.950000000000003" customHeight="1" x14ac:dyDescent="0.25"/>
  <cols>
    <col min="1" max="1" width="10" style="1" customWidth="1"/>
    <col min="2" max="2" width="41.42578125" style="1" customWidth="1"/>
    <col min="3" max="3" width="6.42578125" style="27" customWidth="1"/>
    <col min="4" max="4" width="49" style="1" customWidth="1"/>
    <col min="5" max="5" width="19.42578125" style="1" customWidth="1"/>
    <col min="6" max="6" width="12.42578125" style="1" customWidth="1"/>
    <col min="7" max="7" width="16.7109375" style="1" customWidth="1"/>
    <col min="8" max="8" width="12.5703125" style="4" customWidth="1"/>
    <col min="9" max="9" width="13.28515625" style="28" customWidth="1"/>
    <col min="10" max="10" width="12.5703125" style="5" customWidth="1"/>
    <col min="11" max="12" width="16" style="2" customWidth="1"/>
    <col min="13" max="13" width="20.85546875" style="2" customWidth="1"/>
    <col min="14" max="14" width="9.7109375" style="2" customWidth="1"/>
    <col min="15" max="16384" width="9.7109375" style="2"/>
  </cols>
  <sheetData>
    <row r="1" spans="1:13" ht="39.950000000000003" customHeight="1" x14ac:dyDescent="0.25">
      <c r="A1" s="174" t="s">
        <v>56</v>
      </c>
      <c r="B1" s="174"/>
      <c r="C1" s="174"/>
      <c r="D1" s="174" t="s">
        <v>57</v>
      </c>
      <c r="E1" s="174"/>
      <c r="F1" s="174"/>
      <c r="G1" s="174"/>
      <c r="H1" s="196" t="s">
        <v>58</v>
      </c>
      <c r="I1" s="196"/>
      <c r="J1" s="196"/>
      <c r="K1" s="196"/>
      <c r="L1" s="196"/>
      <c r="M1" s="196"/>
    </row>
    <row r="2" spans="1:13" ht="39.950000000000003" customHeight="1" x14ac:dyDescent="0.25">
      <c r="A2" s="174" t="s">
        <v>11</v>
      </c>
      <c r="B2" s="174"/>
      <c r="C2" s="174"/>
      <c r="D2" s="174"/>
      <c r="E2" s="174"/>
      <c r="F2" s="174"/>
      <c r="G2" s="174"/>
      <c r="H2" s="174"/>
      <c r="I2" s="174"/>
      <c r="J2" s="174"/>
      <c r="K2" s="174"/>
      <c r="L2" s="174"/>
      <c r="M2" s="174"/>
    </row>
    <row r="3" spans="1:13" s="3" customFormat="1" ht="39.950000000000003" customHeight="1" x14ac:dyDescent="0.2">
      <c r="A3" s="41" t="s">
        <v>46</v>
      </c>
      <c r="B3" s="43" t="s">
        <v>40</v>
      </c>
      <c r="C3" s="42" t="s">
        <v>47</v>
      </c>
      <c r="D3" s="51" t="s">
        <v>41</v>
      </c>
      <c r="E3" s="51" t="s">
        <v>42</v>
      </c>
      <c r="F3" s="43" t="s">
        <v>3</v>
      </c>
      <c r="G3" s="43" t="s">
        <v>43</v>
      </c>
      <c r="H3" s="22" t="s">
        <v>5</v>
      </c>
      <c r="I3" s="23" t="s">
        <v>10</v>
      </c>
      <c r="J3" s="21" t="s">
        <v>4</v>
      </c>
      <c r="K3" s="30" t="s">
        <v>44</v>
      </c>
      <c r="L3" s="30" t="s">
        <v>45</v>
      </c>
      <c r="M3" s="30" t="s">
        <v>6</v>
      </c>
    </row>
    <row r="4" spans="1:13" ht="39.950000000000003" customHeight="1" x14ac:dyDescent="0.25">
      <c r="A4" s="182">
        <v>1</v>
      </c>
      <c r="B4" s="184" t="s">
        <v>60</v>
      </c>
      <c r="C4" s="104">
        <v>1</v>
      </c>
      <c r="D4" s="105" t="s">
        <v>61</v>
      </c>
      <c r="E4" s="106" t="s">
        <v>62</v>
      </c>
      <c r="F4" s="106" t="s">
        <v>13</v>
      </c>
      <c r="G4" s="46" t="s">
        <v>16</v>
      </c>
      <c r="H4" s="19">
        <f>REITORIA!I4+MUSEU!I4+ESAG!I4+CEART!I4+FAED!I4+CEAD!I4+CEFID!I4+CESFI!I4+CERES!I4</f>
        <v>109</v>
      </c>
      <c r="I4" s="25">
        <f>(REITORIA!I4-REITORIA!J4)+(MUSEU!I4-MUSEU!J4)+(ESAG!I4-ESAG!J4)+(CEART!I4-CEART!J4)+(FAED!I4-FAED!J4)+(CEAD!I4-CEAD!J4)+(CEFID!I4-CEFID!J4)+(CESFI!I4-CESFI!J4)+(CERES!I4-CERES!J4)</f>
        <v>35</v>
      </c>
      <c r="J4" s="31">
        <f>H4-I4</f>
        <v>74</v>
      </c>
      <c r="K4" s="20">
        <v>7.49</v>
      </c>
      <c r="L4" s="20">
        <f>K4*H4</f>
        <v>816.41</v>
      </c>
      <c r="M4" s="17">
        <f>K4*I4</f>
        <v>262.15000000000003</v>
      </c>
    </row>
    <row r="5" spans="1:13" ht="39.950000000000003" customHeight="1" x14ac:dyDescent="0.25">
      <c r="A5" s="183"/>
      <c r="B5" s="185"/>
      <c r="C5" s="104">
        <v>2</v>
      </c>
      <c r="D5" s="105" t="s">
        <v>63</v>
      </c>
      <c r="E5" s="106" t="s">
        <v>64</v>
      </c>
      <c r="F5" s="106" t="s">
        <v>14</v>
      </c>
      <c r="G5" s="33" t="s">
        <v>16</v>
      </c>
      <c r="H5" s="19">
        <f>REITORIA!I5+MUSEU!I5+ESAG!I5+CEART!I5+FAED!I5+CEAD!I5+CEFID!I5+CESFI!I5+CERES!I5</f>
        <v>196</v>
      </c>
      <c r="I5" s="25">
        <f>(REITORIA!I5-REITORIA!J5)+(MUSEU!I5-MUSEU!J5)+(ESAG!I5-ESAG!J5)+(CEART!I5-CEART!J5)+(FAED!I5-FAED!J5)+(CEAD!I5-CEAD!J5)+(CEFID!I5-CEFID!J5)+(CESFI!I5-CESFI!J5)+(CERES!I5-CERES!J5)</f>
        <v>15</v>
      </c>
      <c r="J5" s="31">
        <f t="shared" ref="J5:J47" si="0">H5-I5</f>
        <v>181</v>
      </c>
      <c r="K5" s="20">
        <v>23.35</v>
      </c>
      <c r="L5" s="20">
        <f t="shared" ref="L5:L12" si="1">K5*H5</f>
        <v>4576.6000000000004</v>
      </c>
      <c r="M5" s="17">
        <f t="shared" ref="M5:M12" si="2">K5*I5</f>
        <v>350.25</v>
      </c>
    </row>
    <row r="6" spans="1:13" ht="39.950000000000003" customHeight="1" x14ac:dyDescent="0.25">
      <c r="A6" s="183"/>
      <c r="B6" s="185"/>
      <c r="C6" s="104">
        <v>3</v>
      </c>
      <c r="D6" s="105" t="s">
        <v>65</v>
      </c>
      <c r="E6" s="106" t="s">
        <v>66</v>
      </c>
      <c r="F6" s="106" t="s">
        <v>22</v>
      </c>
      <c r="G6" s="33" t="s">
        <v>16</v>
      </c>
      <c r="H6" s="19">
        <f>REITORIA!I6+MUSEU!I6+ESAG!I6+CEART!I6+FAED!I6+CEAD!I6+CEFID!I6+CESFI!I6+CERES!I6</f>
        <v>99</v>
      </c>
      <c r="I6" s="25">
        <f>(REITORIA!I6-REITORIA!J6)+(MUSEU!I6-MUSEU!J6)+(ESAG!I6-ESAG!J6)+(CEART!I6-CEART!J6)+(FAED!I6-FAED!J6)+(CEAD!I6-CEAD!J6)+(CEFID!I6-CEFID!J6)+(CESFI!I6-CESFI!J6)+(CERES!I6-CERES!J6)</f>
        <v>25</v>
      </c>
      <c r="J6" s="31">
        <f t="shared" si="0"/>
        <v>74</v>
      </c>
      <c r="K6" s="20">
        <v>5.2</v>
      </c>
      <c r="L6" s="20">
        <f t="shared" si="1"/>
        <v>514.80000000000007</v>
      </c>
      <c r="M6" s="17">
        <f t="shared" si="2"/>
        <v>130</v>
      </c>
    </row>
    <row r="7" spans="1:13" ht="39.950000000000003" customHeight="1" x14ac:dyDescent="0.25">
      <c r="A7" s="183"/>
      <c r="B7" s="185"/>
      <c r="C7" s="104">
        <v>4</v>
      </c>
      <c r="D7" s="105" t="s">
        <v>67</v>
      </c>
      <c r="E7" s="106" t="s">
        <v>68</v>
      </c>
      <c r="F7" s="106" t="s">
        <v>14</v>
      </c>
      <c r="G7" s="33" t="s">
        <v>16</v>
      </c>
      <c r="H7" s="19">
        <f>REITORIA!I7+MUSEU!I7+ESAG!I7+CEART!I7+FAED!I7+CEAD!I7+CEFID!I7+CESFI!I7+CERES!I7</f>
        <v>53</v>
      </c>
      <c r="I7" s="25">
        <f>(REITORIA!I7-REITORIA!J7)+(MUSEU!I7-MUSEU!J7)+(ESAG!I7-ESAG!J7)+(CEART!I7-CEART!J7)+(FAED!I7-FAED!J7)+(CEAD!I7-CEAD!J7)+(CEFID!I7-CEFID!J7)+(CESFI!I7-CESFI!J7)+(CERES!I7-CERES!J7)</f>
        <v>5</v>
      </c>
      <c r="J7" s="31">
        <f t="shared" si="0"/>
        <v>48</v>
      </c>
      <c r="K7" s="20">
        <v>23.09</v>
      </c>
      <c r="L7" s="20">
        <f t="shared" si="1"/>
        <v>1223.77</v>
      </c>
      <c r="M7" s="17">
        <f t="shared" si="2"/>
        <v>115.45</v>
      </c>
    </row>
    <row r="8" spans="1:13" ht="39.950000000000003" customHeight="1" x14ac:dyDescent="0.25">
      <c r="A8" s="183"/>
      <c r="B8" s="185"/>
      <c r="C8" s="104">
        <v>5</v>
      </c>
      <c r="D8" s="105" t="s">
        <v>69</v>
      </c>
      <c r="E8" s="106" t="s">
        <v>70</v>
      </c>
      <c r="F8" s="106" t="s">
        <v>14</v>
      </c>
      <c r="G8" s="33" t="s">
        <v>16</v>
      </c>
      <c r="H8" s="19">
        <f>REITORIA!I8+MUSEU!I8+ESAG!I8+CEART!I8+FAED!I8+CEAD!I8+CEFID!I8+CESFI!I8+CERES!I8</f>
        <v>67</v>
      </c>
      <c r="I8" s="25">
        <f>(REITORIA!I8-REITORIA!J8)+(MUSEU!I8-MUSEU!J8)+(ESAG!I8-ESAG!J8)+(CEART!I8-CEART!J8)+(FAED!I8-FAED!J8)+(CEAD!I8-CEAD!J8)+(CEFID!I8-CEFID!J8)+(CESFI!I8-CESFI!J8)+(CERES!I8-CERES!J8)</f>
        <v>10</v>
      </c>
      <c r="J8" s="31">
        <f t="shared" si="0"/>
        <v>57</v>
      </c>
      <c r="K8" s="20">
        <v>6.39</v>
      </c>
      <c r="L8" s="20">
        <f t="shared" si="1"/>
        <v>428.13</v>
      </c>
      <c r="M8" s="17">
        <f t="shared" si="2"/>
        <v>63.9</v>
      </c>
    </row>
    <row r="9" spans="1:13" ht="39.950000000000003" customHeight="1" x14ac:dyDescent="0.25">
      <c r="A9" s="183"/>
      <c r="B9" s="185"/>
      <c r="C9" s="104">
        <v>6</v>
      </c>
      <c r="D9" s="105" t="s">
        <v>71</v>
      </c>
      <c r="E9" s="106" t="s">
        <v>62</v>
      </c>
      <c r="F9" s="106" t="s">
        <v>14</v>
      </c>
      <c r="G9" s="46" t="s">
        <v>16</v>
      </c>
      <c r="H9" s="19">
        <f>REITORIA!I9+MUSEU!I9+ESAG!I9+CEART!I9+FAED!I9+CEAD!I9+CEFID!I9+CESFI!I9+CERES!I9</f>
        <v>130</v>
      </c>
      <c r="I9" s="25">
        <f>(REITORIA!I9-REITORIA!J9)+(MUSEU!I9-MUSEU!J9)+(ESAG!I9-ESAG!J9)+(CEART!I9-CEART!J9)+(FAED!I9-FAED!J9)+(CEAD!I9-CEAD!J9)+(CEFID!I9-CEFID!J9)+(CESFI!I9-CESFI!J9)+(CERES!I9-CERES!J9)</f>
        <v>39</v>
      </c>
      <c r="J9" s="31">
        <f t="shared" si="0"/>
        <v>91</v>
      </c>
      <c r="K9" s="20">
        <v>6.44</v>
      </c>
      <c r="L9" s="20">
        <f t="shared" si="1"/>
        <v>837.2</v>
      </c>
      <c r="M9" s="17">
        <f t="shared" si="2"/>
        <v>251.16000000000003</v>
      </c>
    </row>
    <row r="10" spans="1:13" ht="39.950000000000003" customHeight="1" x14ac:dyDescent="0.25">
      <c r="A10" s="183"/>
      <c r="B10" s="185"/>
      <c r="C10" s="104">
        <v>7</v>
      </c>
      <c r="D10" s="105" t="s">
        <v>72</v>
      </c>
      <c r="E10" s="106" t="s">
        <v>73</v>
      </c>
      <c r="F10" s="106" t="s">
        <v>14</v>
      </c>
      <c r="G10" s="34" t="s">
        <v>78</v>
      </c>
      <c r="H10" s="19">
        <f>REITORIA!I10+MUSEU!I10+ESAG!I10+CEART!I10+FAED!I10+CEAD!I10+CEFID!I10+CESFI!I10+CERES!I10</f>
        <v>28</v>
      </c>
      <c r="I10" s="25">
        <f>(REITORIA!I10-REITORIA!J10)+(MUSEU!I10-MUSEU!J10)+(ESAG!I10-ESAG!J10)+(CEART!I10-CEART!J10)+(FAED!I10-FAED!J10)+(CEAD!I10-CEAD!J10)+(CEFID!I10-CEFID!J10)+(CESFI!I10-CESFI!J10)+(CERES!I10-CERES!J10)</f>
        <v>10</v>
      </c>
      <c r="J10" s="31">
        <f t="shared" si="0"/>
        <v>18</v>
      </c>
      <c r="K10" s="20">
        <v>18.05</v>
      </c>
      <c r="L10" s="20">
        <f t="shared" si="1"/>
        <v>505.40000000000003</v>
      </c>
      <c r="M10" s="17">
        <f t="shared" si="2"/>
        <v>180.5</v>
      </c>
    </row>
    <row r="11" spans="1:13" ht="39.950000000000003" customHeight="1" x14ac:dyDescent="0.25">
      <c r="A11" s="183"/>
      <c r="B11" s="185"/>
      <c r="C11" s="104">
        <v>8</v>
      </c>
      <c r="D11" s="105" t="s">
        <v>74</v>
      </c>
      <c r="E11" s="106" t="s">
        <v>75</v>
      </c>
      <c r="F11" s="106" t="s">
        <v>14</v>
      </c>
      <c r="G11" s="34" t="s">
        <v>16</v>
      </c>
      <c r="H11" s="19">
        <f>REITORIA!I11+MUSEU!I11+ESAG!I11+CEART!I11+FAED!I11+CEAD!I11+CEFID!I11+CESFI!I11+CERES!I11</f>
        <v>102</v>
      </c>
      <c r="I11" s="25">
        <f>(REITORIA!I11-REITORIA!J11)+(MUSEU!I11-MUSEU!J11)+(ESAG!I11-ESAG!J11)+(CEART!I11-CEART!J11)+(FAED!I11-FAED!J11)+(CEAD!I11-CEAD!J11)+(CEFID!I11-CEFID!J11)+(CESFI!I11-CESFI!J11)+(CERES!I11-CERES!J11)</f>
        <v>12</v>
      </c>
      <c r="J11" s="31">
        <f t="shared" si="0"/>
        <v>90</v>
      </c>
      <c r="K11" s="20">
        <v>10.79</v>
      </c>
      <c r="L11" s="20">
        <f t="shared" si="1"/>
        <v>1100.58</v>
      </c>
      <c r="M11" s="17">
        <f t="shared" si="2"/>
        <v>129.47999999999999</v>
      </c>
    </row>
    <row r="12" spans="1:13" ht="39.950000000000003" customHeight="1" x14ac:dyDescent="0.25">
      <c r="A12" s="183"/>
      <c r="B12" s="185"/>
      <c r="C12" s="104">
        <v>9</v>
      </c>
      <c r="D12" s="105" t="s">
        <v>76</v>
      </c>
      <c r="E12" s="106" t="s">
        <v>77</v>
      </c>
      <c r="F12" s="106" t="s">
        <v>14</v>
      </c>
      <c r="G12" s="34" t="s">
        <v>79</v>
      </c>
      <c r="H12" s="19">
        <f>REITORIA!I12+MUSEU!I12+ESAG!I12+CEART!I12+FAED!I12+CEAD!I12+CEFID!I12+CESFI!I12+CERES!I12</f>
        <v>38</v>
      </c>
      <c r="I12" s="25">
        <f>(REITORIA!I12-REITORIA!J12)+(MUSEU!I12-MUSEU!J12)+(ESAG!I12-ESAG!J12)+(CEART!I12-CEART!J12)+(FAED!I12-FAED!J12)+(CEAD!I12-CEAD!J12)+(CEFID!I12-CEFID!J12)+(CESFI!I12-CESFI!J12)+(CERES!I12-CERES!J12)</f>
        <v>6</v>
      </c>
      <c r="J12" s="31">
        <f t="shared" si="0"/>
        <v>32</v>
      </c>
      <c r="K12" s="20">
        <v>27.17</v>
      </c>
      <c r="L12" s="20">
        <f t="shared" si="1"/>
        <v>1032.46</v>
      </c>
      <c r="M12" s="17">
        <f t="shared" si="2"/>
        <v>163.02000000000001</v>
      </c>
    </row>
    <row r="13" spans="1:13" ht="39.950000000000003" customHeight="1" x14ac:dyDescent="0.25">
      <c r="A13" s="170">
        <v>2</v>
      </c>
      <c r="B13" s="172" t="s">
        <v>60</v>
      </c>
      <c r="C13" s="49">
        <v>10</v>
      </c>
      <c r="D13" s="55" t="s">
        <v>80</v>
      </c>
      <c r="E13" s="70" t="s">
        <v>62</v>
      </c>
      <c r="F13" s="36" t="s">
        <v>14</v>
      </c>
      <c r="G13" s="36" t="s">
        <v>23</v>
      </c>
      <c r="H13" s="19">
        <f>REITORIA!I13+MUSEU!I13+ESAG!I13+CEART!I13+FAED!I13+CEAD!I13+CEFID!I13+CESFI!I13+CERES!I13</f>
        <v>19</v>
      </c>
      <c r="I13" s="25">
        <f>(REITORIA!I13-REITORIA!J13)+(MUSEU!I13-MUSEU!J13)+(ESAG!I13-ESAG!J13)+(CEART!I13-CEART!J13)+(FAED!I13-FAED!J13)+(CEAD!I13-CEAD!J13)+(CEFID!I13-CEFID!J13)+(CESFI!I13-CESFI!J13)+(CERES!I13-CERES!J13)</f>
        <v>4</v>
      </c>
      <c r="J13" s="31">
        <f t="shared" si="0"/>
        <v>15</v>
      </c>
      <c r="K13" s="20">
        <v>58.25</v>
      </c>
      <c r="L13" s="20">
        <f t="shared" ref="L13:L20" si="3">K13*H13</f>
        <v>1106.75</v>
      </c>
      <c r="M13" s="17">
        <f t="shared" ref="M13:M20" si="4">K13*I13</f>
        <v>233</v>
      </c>
    </row>
    <row r="14" spans="1:13" ht="39.950000000000003" customHeight="1" x14ac:dyDescent="0.25">
      <c r="A14" s="171"/>
      <c r="B14" s="173"/>
      <c r="C14" s="49">
        <v>11</v>
      </c>
      <c r="D14" s="55" t="s">
        <v>81</v>
      </c>
      <c r="E14" s="70" t="s">
        <v>82</v>
      </c>
      <c r="F14" s="36" t="s">
        <v>14</v>
      </c>
      <c r="G14" s="36" t="s">
        <v>23</v>
      </c>
      <c r="H14" s="19">
        <f>REITORIA!I14+MUSEU!I14+ESAG!I14+CEART!I14+FAED!I14+CEAD!I14+CEFID!I14+CESFI!I14+CERES!I14</f>
        <v>23</v>
      </c>
      <c r="I14" s="25">
        <f>(REITORIA!I14-REITORIA!J14)+(MUSEU!I14-MUSEU!J14)+(ESAG!I14-ESAG!J14)+(CEART!I14-CEART!J14)+(FAED!I14-FAED!J14)+(CEAD!I14-CEAD!J14)+(CEFID!I14-CEFID!J14)+(CESFI!I14-CESFI!J14)+(CERES!I14-CERES!J14)</f>
        <v>5</v>
      </c>
      <c r="J14" s="31">
        <f t="shared" si="0"/>
        <v>18</v>
      </c>
      <c r="K14" s="20">
        <v>56.31</v>
      </c>
      <c r="L14" s="20">
        <f t="shared" si="3"/>
        <v>1295.1300000000001</v>
      </c>
      <c r="M14" s="17">
        <f t="shared" si="4"/>
        <v>281.55</v>
      </c>
    </row>
    <row r="15" spans="1:13" ht="39.950000000000003" customHeight="1" x14ac:dyDescent="0.25">
      <c r="A15" s="171"/>
      <c r="B15" s="173"/>
      <c r="C15" s="49">
        <v>12</v>
      </c>
      <c r="D15" s="55" t="s">
        <v>83</v>
      </c>
      <c r="E15" s="70" t="s">
        <v>75</v>
      </c>
      <c r="F15" s="36" t="s">
        <v>14</v>
      </c>
      <c r="G15" s="36" t="s">
        <v>23</v>
      </c>
      <c r="H15" s="19">
        <f>REITORIA!I15+MUSEU!I15+ESAG!I15+CEART!I15+FAED!I15+CEAD!I15+CEFID!I15+CESFI!I15+CERES!I15</f>
        <v>19</v>
      </c>
      <c r="I15" s="25">
        <f>(REITORIA!I15-REITORIA!J15)+(MUSEU!I15-MUSEU!J15)+(ESAG!I15-ESAG!J15)+(CEART!I15-CEART!J15)+(FAED!I15-FAED!J15)+(CEAD!I15-CEAD!J15)+(CEFID!I15-CEFID!J15)+(CESFI!I15-CESFI!J15)+(CERES!I15-CERES!J15)</f>
        <v>0</v>
      </c>
      <c r="J15" s="31">
        <f t="shared" si="0"/>
        <v>19</v>
      </c>
      <c r="K15" s="20">
        <v>13.13</v>
      </c>
      <c r="L15" s="20">
        <f t="shared" si="3"/>
        <v>249.47000000000003</v>
      </c>
      <c r="M15" s="17">
        <f t="shared" si="4"/>
        <v>0</v>
      </c>
    </row>
    <row r="16" spans="1:13" ht="39.950000000000003" customHeight="1" x14ac:dyDescent="0.25">
      <c r="A16" s="171"/>
      <c r="B16" s="173"/>
      <c r="C16" s="49">
        <v>13</v>
      </c>
      <c r="D16" s="55" t="s">
        <v>84</v>
      </c>
      <c r="E16" s="70" t="s">
        <v>85</v>
      </c>
      <c r="F16" s="36" t="s">
        <v>14</v>
      </c>
      <c r="G16" s="36" t="s">
        <v>23</v>
      </c>
      <c r="H16" s="19">
        <f>REITORIA!I16+MUSEU!I16+ESAG!I16+CEART!I16+FAED!I16+CEAD!I16+CEFID!I16+CESFI!I16+CERES!I16</f>
        <v>13</v>
      </c>
      <c r="I16" s="25">
        <f>(REITORIA!I16-REITORIA!J16)+(MUSEU!I16-MUSEU!J16)+(ESAG!I16-ESAG!J16)+(CEART!I16-CEART!J16)+(FAED!I16-FAED!J16)+(CEAD!I16-CEAD!J16)+(CEFID!I16-CEFID!J16)+(CESFI!I16-CESFI!J16)+(CERES!I16-CERES!J16)</f>
        <v>3</v>
      </c>
      <c r="J16" s="31">
        <f t="shared" si="0"/>
        <v>10</v>
      </c>
      <c r="K16" s="20">
        <v>52.03</v>
      </c>
      <c r="L16" s="20">
        <f t="shared" si="3"/>
        <v>676.39</v>
      </c>
      <c r="M16" s="17">
        <f t="shared" si="4"/>
        <v>156.09</v>
      </c>
    </row>
    <row r="17" spans="1:13" ht="39.950000000000003" customHeight="1" x14ac:dyDescent="0.25">
      <c r="A17" s="171"/>
      <c r="B17" s="173"/>
      <c r="C17" s="49">
        <v>14</v>
      </c>
      <c r="D17" s="55" t="s">
        <v>86</v>
      </c>
      <c r="E17" s="70" t="s">
        <v>62</v>
      </c>
      <c r="F17" s="36" t="s">
        <v>14</v>
      </c>
      <c r="G17" s="36" t="s">
        <v>23</v>
      </c>
      <c r="H17" s="19">
        <f>REITORIA!I17+MUSEU!I17+ESAG!I17+CEART!I17+FAED!I17+CEAD!I17+CEFID!I17+CESFI!I17+CERES!I17</f>
        <v>77</v>
      </c>
      <c r="I17" s="25">
        <f>(REITORIA!I17-REITORIA!J17)+(MUSEU!I17-MUSEU!J17)+(ESAG!I17-ESAG!J17)+(CEART!I17-CEART!J17)+(FAED!I17-FAED!J17)+(CEAD!I17-CEAD!J17)+(CEFID!I17-CEFID!J17)+(CESFI!I17-CESFI!J17)+(CERES!I17-CERES!J17)</f>
        <v>5</v>
      </c>
      <c r="J17" s="31">
        <f t="shared" si="0"/>
        <v>72</v>
      </c>
      <c r="K17" s="20">
        <v>12.71</v>
      </c>
      <c r="L17" s="20">
        <f t="shared" si="3"/>
        <v>978.67000000000007</v>
      </c>
      <c r="M17" s="17">
        <f t="shared" si="4"/>
        <v>63.550000000000004</v>
      </c>
    </row>
    <row r="18" spans="1:13" ht="39.950000000000003" customHeight="1" x14ac:dyDescent="0.25">
      <c r="A18" s="171"/>
      <c r="B18" s="173"/>
      <c r="C18" s="49">
        <v>15</v>
      </c>
      <c r="D18" s="55" t="s">
        <v>87</v>
      </c>
      <c r="E18" s="70" t="s">
        <v>75</v>
      </c>
      <c r="F18" s="36" t="s">
        <v>14</v>
      </c>
      <c r="G18" s="36" t="s">
        <v>23</v>
      </c>
      <c r="H18" s="19">
        <f>REITORIA!I18+MUSEU!I18+ESAG!I18+CEART!I18+FAED!I18+CEAD!I18+CEFID!I18+CESFI!I18+CERES!I18</f>
        <v>23</v>
      </c>
      <c r="I18" s="25">
        <f>(REITORIA!I18-REITORIA!J18)+(MUSEU!I18-MUSEU!J18)+(ESAG!I18-ESAG!J18)+(CEART!I18-CEART!J18)+(FAED!I18-FAED!J18)+(CEAD!I18-CEAD!J18)+(CEFID!I18-CEFID!J18)+(CESFI!I18-CESFI!J18)+(CERES!I18-CERES!J18)</f>
        <v>3</v>
      </c>
      <c r="J18" s="31">
        <f t="shared" si="0"/>
        <v>20</v>
      </c>
      <c r="K18" s="20">
        <v>28.64</v>
      </c>
      <c r="L18" s="20">
        <f t="shared" si="3"/>
        <v>658.72</v>
      </c>
      <c r="M18" s="17">
        <f t="shared" si="4"/>
        <v>85.92</v>
      </c>
    </row>
    <row r="19" spans="1:13" ht="39.950000000000003" customHeight="1" x14ac:dyDescent="0.25">
      <c r="A19" s="171"/>
      <c r="B19" s="173"/>
      <c r="C19" s="49">
        <v>16</v>
      </c>
      <c r="D19" s="55" t="s">
        <v>88</v>
      </c>
      <c r="E19" s="70" t="s">
        <v>85</v>
      </c>
      <c r="F19" s="36" t="s">
        <v>14</v>
      </c>
      <c r="G19" s="36" t="s">
        <v>23</v>
      </c>
      <c r="H19" s="19">
        <f>REITORIA!I19+MUSEU!I19+ESAG!I19+CEART!I19+FAED!I19+CEAD!I19+CEFID!I19+CESFI!I19+CERES!I19</f>
        <v>13</v>
      </c>
      <c r="I19" s="25">
        <f>(REITORIA!I19-REITORIA!J19)+(MUSEU!I19-MUSEU!J19)+(ESAG!I19-ESAG!J19)+(CEART!I19-CEART!J19)+(FAED!I19-FAED!J19)+(CEAD!I19-CEAD!J19)+(CEFID!I19-CEFID!J19)+(CESFI!I19-CESFI!J19)+(CERES!I19-CERES!J19)</f>
        <v>1</v>
      </c>
      <c r="J19" s="31">
        <f t="shared" si="0"/>
        <v>12</v>
      </c>
      <c r="K19" s="20">
        <v>45.43</v>
      </c>
      <c r="L19" s="20">
        <f t="shared" si="3"/>
        <v>590.59</v>
      </c>
      <c r="M19" s="17">
        <f t="shared" si="4"/>
        <v>45.43</v>
      </c>
    </row>
    <row r="20" spans="1:13" ht="39.950000000000003" customHeight="1" x14ac:dyDescent="0.25">
      <c r="A20" s="171"/>
      <c r="B20" s="173"/>
      <c r="C20" s="49">
        <v>17</v>
      </c>
      <c r="D20" s="55" t="s">
        <v>89</v>
      </c>
      <c r="E20" s="70" t="s">
        <v>62</v>
      </c>
      <c r="F20" s="36" t="s">
        <v>14</v>
      </c>
      <c r="G20" s="36" t="s">
        <v>32</v>
      </c>
      <c r="H20" s="19">
        <f>REITORIA!I20+MUSEU!I20+ESAG!I20+CEART!I20+FAED!I20+CEAD!I20+CEFID!I20+CESFI!I20+CERES!I20</f>
        <v>26</v>
      </c>
      <c r="I20" s="25">
        <f>(REITORIA!I20-REITORIA!J20)+(MUSEU!I20-MUSEU!J20)+(ESAG!I20-ESAG!J20)+(CEART!I20-CEART!J20)+(FAED!I20-FAED!J20)+(CEAD!I20-CEAD!J20)+(CEFID!I20-CEFID!J20)+(CESFI!I20-CESFI!J20)+(CERES!I20-CERES!J20)</f>
        <v>4</v>
      </c>
      <c r="J20" s="31">
        <f t="shared" si="0"/>
        <v>22</v>
      </c>
      <c r="K20" s="20">
        <v>18.93</v>
      </c>
      <c r="L20" s="20">
        <f t="shared" si="3"/>
        <v>492.18</v>
      </c>
      <c r="M20" s="17">
        <f t="shared" si="4"/>
        <v>75.72</v>
      </c>
    </row>
    <row r="21" spans="1:13" ht="39.950000000000003" customHeight="1" x14ac:dyDescent="0.25">
      <c r="A21" s="175">
        <v>3</v>
      </c>
      <c r="B21" s="177" t="s">
        <v>53</v>
      </c>
      <c r="C21" s="48">
        <v>18</v>
      </c>
      <c r="D21" s="54" t="s">
        <v>90</v>
      </c>
      <c r="E21" s="69" t="s">
        <v>54</v>
      </c>
      <c r="F21" s="34" t="s">
        <v>17</v>
      </c>
      <c r="G21" s="34" t="s">
        <v>16</v>
      </c>
      <c r="H21" s="19">
        <f>REITORIA!I21+MUSEU!I21+ESAG!I21+CEART!I21+FAED!I21+CEAD!I21+CEFID!I21+CESFI!I21+CERES!I21</f>
        <v>20</v>
      </c>
      <c r="I21" s="25">
        <f>(REITORIA!I21-REITORIA!J21)+(MUSEU!I21-MUSEU!J21)+(ESAG!I21-ESAG!J21)+(CEART!I21-CEART!J21)+(FAED!I21-FAED!J21)+(CEAD!I21-CEAD!J21)+(CEFID!I21-CEFID!J21)+(CESFI!I21-CESFI!J21)+(CERES!I21-CERES!J21)</f>
        <v>2</v>
      </c>
      <c r="J21" s="31">
        <f t="shared" si="0"/>
        <v>18</v>
      </c>
      <c r="K21" s="20">
        <v>23.16</v>
      </c>
      <c r="L21" s="20">
        <f t="shared" ref="L21:L47" si="5">K21*H21</f>
        <v>463.2</v>
      </c>
      <c r="M21" s="17">
        <f t="shared" ref="M21:M47" si="6">K21*I21</f>
        <v>46.32</v>
      </c>
    </row>
    <row r="22" spans="1:13" ht="39.950000000000003" customHeight="1" x14ac:dyDescent="0.25">
      <c r="A22" s="176"/>
      <c r="B22" s="178"/>
      <c r="C22" s="48">
        <v>19</v>
      </c>
      <c r="D22" s="54" t="s">
        <v>91</v>
      </c>
      <c r="E22" s="69" t="s">
        <v>92</v>
      </c>
      <c r="F22" s="34" t="s">
        <v>24</v>
      </c>
      <c r="G22" s="34" t="s">
        <v>16</v>
      </c>
      <c r="H22" s="19">
        <f>REITORIA!I22+MUSEU!I22+ESAG!I22+CEART!I22+FAED!I22+CEAD!I22+CEFID!I22+CESFI!I22+CERES!I22</f>
        <v>114</v>
      </c>
      <c r="I22" s="25">
        <f>(REITORIA!I22-REITORIA!J22)+(MUSEU!I22-MUSEU!J22)+(ESAG!I22-ESAG!J22)+(CEART!I22-CEART!J22)+(FAED!I22-FAED!J22)+(CEAD!I22-CEAD!J22)+(CEFID!I22-CEFID!J22)+(CESFI!I22-CESFI!J22)+(CERES!I22-CERES!J22)</f>
        <v>8</v>
      </c>
      <c r="J22" s="31">
        <f t="shared" si="0"/>
        <v>106</v>
      </c>
      <c r="K22" s="20">
        <v>143.96</v>
      </c>
      <c r="L22" s="20">
        <f t="shared" si="5"/>
        <v>16411.440000000002</v>
      </c>
      <c r="M22" s="17">
        <f t="shared" si="6"/>
        <v>1151.68</v>
      </c>
    </row>
    <row r="23" spans="1:13" ht="39.950000000000003" customHeight="1" x14ac:dyDescent="0.25">
      <c r="A23" s="176"/>
      <c r="B23" s="178"/>
      <c r="C23" s="48">
        <v>20</v>
      </c>
      <c r="D23" s="54" t="s">
        <v>93</v>
      </c>
      <c r="E23" s="69" t="s">
        <v>94</v>
      </c>
      <c r="F23" s="34" t="s">
        <v>25</v>
      </c>
      <c r="G23" s="34" t="s">
        <v>16</v>
      </c>
      <c r="H23" s="19">
        <f>REITORIA!I23+MUSEU!I23+ESAG!I23+CEART!I23+FAED!I23+CEAD!I23+CEFID!I23+CESFI!I23+CERES!I23</f>
        <v>206</v>
      </c>
      <c r="I23" s="25">
        <f>(REITORIA!I23-REITORIA!J23)+(MUSEU!I23-MUSEU!J23)+(ESAG!I23-ESAG!J23)+(CEART!I23-CEART!J23)+(FAED!I23-FAED!J23)+(CEAD!I23-CEAD!J23)+(CEFID!I23-CEFID!J23)+(CESFI!I23-CESFI!J23)+(CERES!I23-CERES!J23)</f>
        <v>36</v>
      </c>
      <c r="J23" s="31">
        <f t="shared" si="0"/>
        <v>170</v>
      </c>
      <c r="K23" s="20">
        <v>13.93</v>
      </c>
      <c r="L23" s="20">
        <f t="shared" si="5"/>
        <v>2869.58</v>
      </c>
      <c r="M23" s="17">
        <f t="shared" si="6"/>
        <v>501.48</v>
      </c>
    </row>
    <row r="24" spans="1:13" ht="39.950000000000003" customHeight="1" x14ac:dyDescent="0.25">
      <c r="A24" s="176"/>
      <c r="B24" s="178"/>
      <c r="C24" s="48">
        <v>21</v>
      </c>
      <c r="D24" s="54" t="s">
        <v>95</v>
      </c>
      <c r="E24" s="69" t="s">
        <v>96</v>
      </c>
      <c r="F24" s="34" t="s">
        <v>17</v>
      </c>
      <c r="G24" s="34" t="s">
        <v>16</v>
      </c>
      <c r="H24" s="19">
        <f>REITORIA!I24+MUSEU!I24+ESAG!I24+CEART!I24+FAED!I24+CEAD!I24+CEFID!I24+CESFI!I24+CERES!I24</f>
        <v>143</v>
      </c>
      <c r="I24" s="25">
        <f>(REITORIA!I24-REITORIA!J24)+(MUSEU!I24-MUSEU!J24)+(ESAG!I24-ESAG!J24)+(CEART!I24-CEART!J24)+(FAED!I24-FAED!J24)+(CEAD!I24-CEAD!J24)+(CEFID!I24-CEFID!J24)+(CESFI!I24-CESFI!J24)+(CERES!I24-CERES!J24)</f>
        <v>49</v>
      </c>
      <c r="J24" s="31">
        <f t="shared" si="0"/>
        <v>94</v>
      </c>
      <c r="K24" s="20">
        <v>7.06</v>
      </c>
      <c r="L24" s="20">
        <f t="shared" si="5"/>
        <v>1009.5799999999999</v>
      </c>
      <c r="M24" s="107">
        <f t="shared" si="6"/>
        <v>345.94</v>
      </c>
    </row>
    <row r="25" spans="1:13" ht="39.950000000000003" customHeight="1" x14ac:dyDescent="0.25">
      <c r="A25" s="176"/>
      <c r="B25" s="178"/>
      <c r="C25" s="48">
        <v>22</v>
      </c>
      <c r="D25" s="54" t="s">
        <v>97</v>
      </c>
      <c r="E25" s="69" t="s">
        <v>54</v>
      </c>
      <c r="F25" s="34" t="s">
        <v>14</v>
      </c>
      <c r="G25" s="34" t="s">
        <v>16</v>
      </c>
      <c r="H25" s="19">
        <f>REITORIA!I25+MUSEU!I25+ESAG!I25+CEART!I25+FAED!I25+CEAD!I25+CEFID!I25+CESFI!I25+CERES!I25</f>
        <v>64</v>
      </c>
      <c r="I25" s="25">
        <f>(REITORIA!I25-REITORIA!J25)+(MUSEU!I25-MUSEU!J25)+(ESAG!I25-ESAG!J25)+(CEART!I25-CEART!J25)+(FAED!I25-FAED!J25)+(CEAD!I25-CEAD!J25)+(CEFID!I25-CEFID!J25)+(CESFI!I25-CESFI!J25)+(CERES!I25-CERES!J25)</f>
        <v>11</v>
      </c>
      <c r="J25" s="31">
        <f t="shared" si="0"/>
        <v>53</v>
      </c>
      <c r="K25" s="20">
        <v>42.78</v>
      </c>
      <c r="L25" s="20">
        <f t="shared" si="5"/>
        <v>2737.92</v>
      </c>
      <c r="M25" s="107">
        <f t="shared" si="6"/>
        <v>470.58000000000004</v>
      </c>
    </row>
    <row r="26" spans="1:13" ht="39.950000000000003" customHeight="1" x14ac:dyDescent="0.25">
      <c r="A26" s="176"/>
      <c r="B26" s="178"/>
      <c r="C26" s="48">
        <v>23</v>
      </c>
      <c r="D26" s="54" t="s">
        <v>98</v>
      </c>
      <c r="E26" s="69" t="s">
        <v>99</v>
      </c>
      <c r="F26" s="34" t="s">
        <v>26</v>
      </c>
      <c r="G26" s="34" t="s">
        <v>16</v>
      </c>
      <c r="H26" s="19">
        <f>REITORIA!I26+MUSEU!I26+ESAG!I26+CEART!I26+FAED!I26+CEAD!I26+CEFID!I26+CESFI!I26+CERES!I26</f>
        <v>197</v>
      </c>
      <c r="I26" s="25">
        <f>(REITORIA!I26-REITORIA!J26)+(MUSEU!I26-MUSEU!J26)+(ESAG!I26-ESAG!J26)+(CEART!I26-CEART!J26)+(FAED!I26-FAED!J26)+(CEAD!I26-CEAD!J26)+(CEFID!I26-CEFID!J26)+(CESFI!I26-CESFI!J26)+(CERES!I26-CERES!J26)</f>
        <v>42</v>
      </c>
      <c r="J26" s="31">
        <f t="shared" si="0"/>
        <v>155</v>
      </c>
      <c r="K26" s="20">
        <v>219.07</v>
      </c>
      <c r="L26" s="20">
        <f t="shared" si="5"/>
        <v>43156.79</v>
      </c>
      <c r="M26" s="107">
        <f t="shared" si="6"/>
        <v>9200.94</v>
      </c>
    </row>
    <row r="27" spans="1:13" ht="39.950000000000003" customHeight="1" x14ac:dyDescent="0.25">
      <c r="A27" s="176"/>
      <c r="B27" s="178"/>
      <c r="C27" s="48">
        <v>24</v>
      </c>
      <c r="D27" s="54" t="s">
        <v>100</v>
      </c>
      <c r="E27" s="69" t="s">
        <v>51</v>
      </c>
      <c r="F27" s="34" t="s">
        <v>14</v>
      </c>
      <c r="G27" s="34" t="s">
        <v>16</v>
      </c>
      <c r="H27" s="19">
        <f>REITORIA!I27+MUSEU!I27+ESAG!I27+CEART!I27+FAED!I27+CEAD!I27+CEFID!I27+CESFI!I27+CERES!I27</f>
        <v>110</v>
      </c>
      <c r="I27" s="25">
        <f>(REITORIA!I27-REITORIA!J27)+(MUSEU!I27-MUSEU!J27)+(ESAG!I27-ESAG!J27)+(CEART!I27-CEART!J27)+(FAED!I27-FAED!J27)+(CEAD!I27-CEAD!J27)+(CEFID!I27-CEFID!J27)+(CESFI!I27-CESFI!J27)+(CERES!I27-CERES!J27)</f>
        <v>26</v>
      </c>
      <c r="J27" s="31">
        <f t="shared" si="0"/>
        <v>84</v>
      </c>
      <c r="K27" s="20">
        <v>20.93</v>
      </c>
      <c r="L27" s="20">
        <f t="shared" si="5"/>
        <v>2302.3000000000002</v>
      </c>
      <c r="M27" s="107">
        <f t="shared" si="6"/>
        <v>544.17999999999995</v>
      </c>
    </row>
    <row r="28" spans="1:13" ht="39.950000000000003" customHeight="1" x14ac:dyDescent="0.25">
      <c r="A28" s="176"/>
      <c r="B28" s="178"/>
      <c r="C28" s="48">
        <v>25</v>
      </c>
      <c r="D28" s="54" t="s">
        <v>101</v>
      </c>
      <c r="E28" s="69" t="s">
        <v>96</v>
      </c>
      <c r="F28" s="34" t="s">
        <v>25</v>
      </c>
      <c r="G28" s="34" t="s">
        <v>16</v>
      </c>
      <c r="H28" s="19">
        <f>REITORIA!I28+MUSEU!I28+ESAG!I28+CEART!I28+FAED!I28+CEAD!I28+CEFID!I28+CESFI!I28+CERES!I28</f>
        <v>269</v>
      </c>
      <c r="I28" s="25">
        <f>(REITORIA!I28-REITORIA!J28)+(MUSEU!I28-MUSEU!J28)+(ESAG!I28-ESAG!J28)+(CEART!I28-CEART!J28)+(FAED!I28-FAED!J28)+(CEAD!I28-CEAD!J28)+(CEFID!I28-CEFID!J28)+(CESFI!I28-CESFI!J28)+(CERES!I28-CERES!J28)</f>
        <v>73</v>
      </c>
      <c r="J28" s="31">
        <f t="shared" si="0"/>
        <v>196</v>
      </c>
      <c r="K28" s="20">
        <v>22.69</v>
      </c>
      <c r="L28" s="20">
        <f t="shared" si="5"/>
        <v>6103.6100000000006</v>
      </c>
      <c r="M28" s="17">
        <f t="shared" si="6"/>
        <v>1656.3700000000001</v>
      </c>
    </row>
    <row r="29" spans="1:13" ht="39.950000000000003" customHeight="1" x14ac:dyDescent="0.25">
      <c r="A29" s="176"/>
      <c r="B29" s="178"/>
      <c r="C29" s="48">
        <v>26</v>
      </c>
      <c r="D29" s="54" t="s">
        <v>102</v>
      </c>
      <c r="E29" s="69" t="s">
        <v>103</v>
      </c>
      <c r="F29" s="34" t="s">
        <v>25</v>
      </c>
      <c r="G29" s="34" t="s">
        <v>16</v>
      </c>
      <c r="H29" s="19">
        <f>REITORIA!I29+MUSEU!I29+ESAG!I29+CEART!I29+FAED!I29+CEAD!I29+CEFID!I29+CESFI!I29+CERES!I29</f>
        <v>324</v>
      </c>
      <c r="I29" s="25">
        <f>(REITORIA!I29-REITORIA!J29)+(MUSEU!I29-MUSEU!J29)+(ESAG!I29-ESAG!J29)+(CEART!I29-CEART!J29)+(FAED!I29-FAED!J29)+(CEAD!I29-CEAD!J29)+(CEFID!I29-CEFID!J29)+(CESFI!I29-CESFI!J29)+(CERES!I29-CERES!J29)</f>
        <v>49</v>
      </c>
      <c r="J29" s="31">
        <f t="shared" si="0"/>
        <v>275</v>
      </c>
      <c r="K29" s="20">
        <v>31.85</v>
      </c>
      <c r="L29" s="20">
        <f t="shared" si="5"/>
        <v>10319.4</v>
      </c>
      <c r="M29" s="17">
        <f t="shared" si="6"/>
        <v>1560.65</v>
      </c>
    </row>
    <row r="30" spans="1:13" ht="39.950000000000003" customHeight="1" x14ac:dyDescent="0.25">
      <c r="A30" s="176"/>
      <c r="B30" s="178"/>
      <c r="C30" s="48">
        <v>27</v>
      </c>
      <c r="D30" s="54" t="s">
        <v>104</v>
      </c>
      <c r="E30" s="69" t="s">
        <v>105</v>
      </c>
      <c r="F30" s="34" t="s">
        <v>106</v>
      </c>
      <c r="G30" s="34" t="s">
        <v>32</v>
      </c>
      <c r="H30" s="19">
        <f>REITORIA!I30+MUSEU!I30+ESAG!I30+CEART!I30+FAED!I30+CEAD!I30+CEFID!I30+CESFI!I30+CERES!I30</f>
        <v>112</v>
      </c>
      <c r="I30" s="25">
        <f>(REITORIA!I30-REITORIA!J30)+(MUSEU!I30-MUSEU!J30)+(ESAG!I30-ESAG!J30)+(CEART!I30-CEART!J30)+(FAED!I30-FAED!J30)+(CEAD!I30-CEAD!J30)+(CEFID!I30-CEFID!J30)+(CESFI!I30-CESFI!J30)+(CERES!I30-CERES!J30)</f>
        <v>2</v>
      </c>
      <c r="J30" s="31">
        <f t="shared" si="0"/>
        <v>110</v>
      </c>
      <c r="K30" s="20">
        <v>2.5099999999999998</v>
      </c>
      <c r="L30" s="20">
        <f t="shared" si="5"/>
        <v>281.12</v>
      </c>
      <c r="M30" s="17">
        <f t="shared" si="6"/>
        <v>5.0199999999999996</v>
      </c>
    </row>
    <row r="31" spans="1:13" ht="39.950000000000003" customHeight="1" x14ac:dyDescent="0.25">
      <c r="A31" s="176"/>
      <c r="B31" s="178"/>
      <c r="C31" s="48">
        <v>28</v>
      </c>
      <c r="D31" s="54" t="s">
        <v>107</v>
      </c>
      <c r="E31" s="69" t="s">
        <v>108</v>
      </c>
      <c r="F31" s="34" t="s">
        <v>27</v>
      </c>
      <c r="G31" s="34" t="s">
        <v>16</v>
      </c>
      <c r="H31" s="19">
        <f>REITORIA!I31+MUSEU!I31+ESAG!I31+CEART!I31+FAED!I31+CEAD!I31+CEFID!I31+CESFI!I31+CERES!I31</f>
        <v>130</v>
      </c>
      <c r="I31" s="25">
        <f>(REITORIA!I31-REITORIA!J31)+(MUSEU!I31-MUSEU!J31)+(ESAG!I31-ESAG!J31)+(CEART!I31-CEART!J31)+(FAED!I31-FAED!J31)+(CEAD!I31-CEAD!J31)+(CEFID!I31-CEFID!J31)+(CESFI!I31-CESFI!J31)+(CERES!I31-CERES!J31)</f>
        <v>13</v>
      </c>
      <c r="J31" s="31">
        <f t="shared" si="0"/>
        <v>117</v>
      </c>
      <c r="K31" s="20">
        <v>11.49</v>
      </c>
      <c r="L31" s="20">
        <f t="shared" si="5"/>
        <v>1493.7</v>
      </c>
      <c r="M31" s="17">
        <f t="shared" si="6"/>
        <v>149.37</v>
      </c>
    </row>
    <row r="32" spans="1:13" ht="39.950000000000003" customHeight="1" x14ac:dyDescent="0.25">
      <c r="A32" s="176"/>
      <c r="B32" s="178"/>
      <c r="C32" s="48">
        <v>29</v>
      </c>
      <c r="D32" s="54" t="s">
        <v>109</v>
      </c>
      <c r="E32" s="69" t="s">
        <v>110</v>
      </c>
      <c r="F32" s="34" t="s">
        <v>14</v>
      </c>
      <c r="G32" s="34" t="s">
        <v>23</v>
      </c>
      <c r="H32" s="19">
        <f>REITORIA!I32+MUSEU!I32+ESAG!I32+CEART!I32+FAED!I32+CEAD!I32+CEFID!I32+CESFI!I32+CERES!I32</f>
        <v>18</v>
      </c>
      <c r="I32" s="25">
        <f>(REITORIA!I32-REITORIA!J32)+(MUSEU!I32-MUSEU!J32)+(ESAG!I32-ESAG!J32)+(CEART!I32-CEART!J32)+(FAED!I32-FAED!J32)+(CEAD!I32-CEAD!J32)+(CEFID!I32-CEFID!J32)+(CESFI!I32-CESFI!J32)+(CERES!I32-CERES!J32)</f>
        <v>5</v>
      </c>
      <c r="J32" s="31">
        <f t="shared" si="0"/>
        <v>13</v>
      </c>
      <c r="K32" s="20">
        <v>27.45</v>
      </c>
      <c r="L32" s="20">
        <f t="shared" si="5"/>
        <v>494.09999999999997</v>
      </c>
      <c r="M32" s="17">
        <f t="shared" si="6"/>
        <v>137.25</v>
      </c>
    </row>
    <row r="33" spans="1:13" ht="39.950000000000003" customHeight="1" x14ac:dyDescent="0.25">
      <c r="A33" s="176"/>
      <c r="B33" s="178"/>
      <c r="C33" s="48">
        <v>30</v>
      </c>
      <c r="D33" s="54" t="s">
        <v>111</v>
      </c>
      <c r="E33" s="69" t="s">
        <v>112</v>
      </c>
      <c r="F33" s="34" t="s">
        <v>14</v>
      </c>
      <c r="G33" s="34" t="s">
        <v>16</v>
      </c>
      <c r="H33" s="19">
        <f>REITORIA!I33+MUSEU!I33+ESAG!I33+CEART!I33+FAED!I33+CEAD!I33+CEFID!I33+CESFI!I33+CERES!I33</f>
        <v>4</v>
      </c>
      <c r="I33" s="25">
        <f>(REITORIA!I33-REITORIA!J33)+(MUSEU!I33-MUSEU!J33)+(ESAG!I33-ESAG!J33)+(CEART!I33-CEART!J33)+(FAED!I33-FAED!J33)+(CEAD!I33-CEAD!J33)+(CEFID!I33-CEFID!J33)+(CESFI!I33-CESFI!J33)+(CERES!I33-CERES!J33)</f>
        <v>0</v>
      </c>
      <c r="J33" s="31">
        <f t="shared" si="0"/>
        <v>4</v>
      </c>
      <c r="K33" s="20">
        <v>11.11</v>
      </c>
      <c r="L33" s="20">
        <f t="shared" si="5"/>
        <v>44.44</v>
      </c>
      <c r="M33" s="17">
        <f t="shared" si="6"/>
        <v>0</v>
      </c>
    </row>
    <row r="34" spans="1:13" ht="39.950000000000003" customHeight="1" x14ac:dyDescent="0.25">
      <c r="A34" s="176"/>
      <c r="B34" s="178"/>
      <c r="C34" s="48">
        <v>31</v>
      </c>
      <c r="D34" s="57" t="s">
        <v>113</v>
      </c>
      <c r="E34" s="72" t="s">
        <v>54</v>
      </c>
      <c r="F34" s="34" t="s">
        <v>14</v>
      </c>
      <c r="G34" s="35" t="s">
        <v>16</v>
      </c>
      <c r="H34" s="19">
        <f>REITORIA!I34+MUSEU!I34+ESAG!I34+CEART!I34+FAED!I34+CEAD!I34+CEFID!I34+CESFI!I34+CERES!I34</f>
        <v>70</v>
      </c>
      <c r="I34" s="25">
        <f>(REITORIA!I34-REITORIA!J34)+(MUSEU!I34-MUSEU!J34)+(ESAG!I34-ESAG!J34)+(CEART!I34-CEART!J34)+(FAED!I34-FAED!J34)+(CEAD!I34-CEAD!J34)+(CEFID!I34-CEFID!J34)+(CESFI!I34-CESFI!J34)+(CERES!I34-CERES!J34)</f>
        <v>50</v>
      </c>
      <c r="J34" s="31">
        <f t="shared" si="0"/>
        <v>20</v>
      </c>
      <c r="K34" s="20">
        <v>18.59</v>
      </c>
      <c r="L34" s="20">
        <f t="shared" si="5"/>
        <v>1301.3</v>
      </c>
      <c r="M34" s="17">
        <f t="shared" si="6"/>
        <v>929.5</v>
      </c>
    </row>
    <row r="35" spans="1:13" ht="39.950000000000003" customHeight="1" x14ac:dyDescent="0.25">
      <c r="A35" s="176"/>
      <c r="B35" s="178"/>
      <c r="C35" s="48">
        <v>32</v>
      </c>
      <c r="D35" s="58" t="s">
        <v>114</v>
      </c>
      <c r="E35" s="73" t="s">
        <v>115</v>
      </c>
      <c r="F35" s="34" t="s">
        <v>14</v>
      </c>
      <c r="G35" s="35" t="s">
        <v>16</v>
      </c>
      <c r="H35" s="19">
        <f>REITORIA!I35+MUSEU!I35+ESAG!I35+CEART!I35+FAED!I35+CEAD!I35+CEFID!I35+CESFI!I35+CERES!I35</f>
        <v>40</v>
      </c>
      <c r="I35" s="25">
        <f>(REITORIA!I35-REITORIA!J35)+(MUSEU!I35-MUSEU!J35)+(ESAG!I35-ESAG!J35)+(CEART!I35-CEART!J35)+(FAED!I35-FAED!J35)+(CEAD!I35-CEAD!J35)+(CEFID!I35-CEFID!J35)+(CESFI!I35-CESFI!J35)+(CERES!I35-CERES!J35)</f>
        <v>6</v>
      </c>
      <c r="J35" s="31">
        <f t="shared" si="0"/>
        <v>34</v>
      </c>
      <c r="K35" s="20">
        <v>233.65</v>
      </c>
      <c r="L35" s="20">
        <f t="shared" si="5"/>
        <v>9346</v>
      </c>
      <c r="M35" s="17">
        <f t="shared" si="6"/>
        <v>1401.9</v>
      </c>
    </row>
    <row r="36" spans="1:13" ht="39.950000000000003" customHeight="1" x14ac:dyDescent="0.25">
      <c r="A36" s="176"/>
      <c r="B36" s="178"/>
      <c r="C36" s="48">
        <v>33</v>
      </c>
      <c r="D36" s="58" t="s">
        <v>116</v>
      </c>
      <c r="E36" s="73" t="s">
        <v>117</v>
      </c>
      <c r="F36" s="34" t="s">
        <v>14</v>
      </c>
      <c r="G36" s="35" t="s">
        <v>16</v>
      </c>
      <c r="H36" s="19">
        <f>REITORIA!I36+MUSEU!I36+ESAG!I36+CEART!I36+FAED!I36+CEAD!I36+CEFID!I36+CESFI!I36+CERES!I36</f>
        <v>246</v>
      </c>
      <c r="I36" s="25">
        <f>(REITORIA!I36-REITORIA!J36)+(MUSEU!I36-MUSEU!J36)+(ESAG!I36-ESAG!J36)+(CEART!I36-CEART!J36)+(FAED!I36-FAED!J36)+(CEAD!I36-CEAD!J36)+(CEFID!I36-CEFID!J36)+(CESFI!I36-CESFI!J36)+(CERES!I36-CERES!J36)</f>
        <v>42</v>
      </c>
      <c r="J36" s="31">
        <f t="shared" si="0"/>
        <v>204</v>
      </c>
      <c r="K36" s="20">
        <v>44.95</v>
      </c>
      <c r="L36" s="20">
        <f t="shared" si="5"/>
        <v>11057.7</v>
      </c>
      <c r="M36" s="17">
        <f t="shared" si="6"/>
        <v>1887.9</v>
      </c>
    </row>
    <row r="37" spans="1:13" ht="39.950000000000003" customHeight="1" x14ac:dyDescent="0.25">
      <c r="A37" s="176"/>
      <c r="B37" s="178"/>
      <c r="C37" s="48">
        <v>34</v>
      </c>
      <c r="D37" s="54" t="s">
        <v>118</v>
      </c>
      <c r="E37" s="69" t="s">
        <v>119</v>
      </c>
      <c r="F37" s="34" t="s">
        <v>14</v>
      </c>
      <c r="G37" s="34" t="s">
        <v>16</v>
      </c>
      <c r="H37" s="19">
        <f>REITORIA!I37+MUSEU!I37+ESAG!I37+CEART!I37+FAED!I37+CEAD!I37+CEFID!I37+CESFI!I37+CERES!I37</f>
        <v>18</v>
      </c>
      <c r="I37" s="25">
        <f>(REITORIA!I37-REITORIA!J37)+(MUSEU!I37-MUSEU!J37)+(ESAG!I37-ESAG!J37)+(CEART!I37-CEART!J37)+(FAED!I37-FAED!J37)+(CEAD!I37-CEAD!J37)+(CEFID!I37-CEFID!J37)+(CESFI!I37-CESFI!J37)+(CERES!I37-CERES!J37)</f>
        <v>3</v>
      </c>
      <c r="J37" s="31">
        <f t="shared" si="0"/>
        <v>15</v>
      </c>
      <c r="K37" s="20">
        <v>97.93</v>
      </c>
      <c r="L37" s="20">
        <f t="shared" si="5"/>
        <v>1762.7400000000002</v>
      </c>
      <c r="M37" s="17">
        <f t="shared" si="6"/>
        <v>293.79000000000002</v>
      </c>
    </row>
    <row r="38" spans="1:13" ht="39.950000000000003" customHeight="1" x14ac:dyDescent="0.25">
      <c r="A38" s="176"/>
      <c r="B38" s="178"/>
      <c r="C38" s="48">
        <v>35</v>
      </c>
      <c r="D38" s="54" t="s">
        <v>120</v>
      </c>
      <c r="E38" s="69" t="s">
        <v>110</v>
      </c>
      <c r="F38" s="34" t="s">
        <v>3</v>
      </c>
      <c r="G38" s="34" t="s">
        <v>23</v>
      </c>
      <c r="H38" s="19">
        <f>REITORIA!I38+MUSEU!I38+ESAG!I38+CEART!I38+FAED!I38+CEAD!I38+CEFID!I38+CESFI!I38+CERES!I38</f>
        <v>174</v>
      </c>
      <c r="I38" s="25">
        <f>(REITORIA!I38-REITORIA!J38)+(MUSEU!I38-MUSEU!J38)+(ESAG!I38-ESAG!J38)+(CEART!I38-CEART!J38)+(FAED!I38-FAED!J38)+(CEAD!I38-CEAD!J38)+(CEFID!I38-CEFID!J38)+(CESFI!I38-CESFI!J38)+(CERES!I38-CERES!J38)</f>
        <v>36</v>
      </c>
      <c r="J38" s="31">
        <f t="shared" si="0"/>
        <v>138</v>
      </c>
      <c r="K38" s="20">
        <v>18.2</v>
      </c>
      <c r="L38" s="20">
        <f t="shared" si="5"/>
        <v>3166.7999999999997</v>
      </c>
      <c r="M38" s="17">
        <f t="shared" si="6"/>
        <v>655.19999999999993</v>
      </c>
    </row>
    <row r="39" spans="1:13" ht="39.950000000000003" customHeight="1" x14ac:dyDescent="0.25">
      <c r="A39" s="176"/>
      <c r="B39" s="178"/>
      <c r="C39" s="48">
        <v>36</v>
      </c>
      <c r="D39" s="54" t="s">
        <v>121</v>
      </c>
      <c r="E39" s="69" t="s">
        <v>122</v>
      </c>
      <c r="F39" s="34" t="s">
        <v>14</v>
      </c>
      <c r="G39" s="34" t="s">
        <v>16</v>
      </c>
      <c r="H39" s="19">
        <f>REITORIA!I39+MUSEU!I39+ESAG!I39+CEART!I39+FAED!I39+CEAD!I39+CEFID!I39+CESFI!I39+CERES!I39</f>
        <v>89</v>
      </c>
      <c r="I39" s="25">
        <f>(REITORIA!I39-REITORIA!J39)+(MUSEU!I39-MUSEU!J39)+(ESAG!I39-ESAG!J39)+(CEART!I39-CEART!J39)+(FAED!I39-FAED!J39)+(CEAD!I39-CEAD!J39)+(CEFID!I39-CEFID!J39)+(CESFI!I39-CESFI!J39)+(CERES!I39-CERES!J39)</f>
        <v>11</v>
      </c>
      <c r="J39" s="31">
        <f t="shared" si="0"/>
        <v>78</v>
      </c>
      <c r="K39" s="20">
        <v>87.07</v>
      </c>
      <c r="L39" s="20">
        <f t="shared" si="5"/>
        <v>7749.23</v>
      </c>
      <c r="M39" s="17">
        <f t="shared" si="6"/>
        <v>957.77</v>
      </c>
    </row>
    <row r="40" spans="1:13" ht="39.950000000000003" customHeight="1" x14ac:dyDescent="0.25">
      <c r="A40" s="176"/>
      <c r="B40" s="178"/>
      <c r="C40" s="48">
        <v>37</v>
      </c>
      <c r="D40" s="54" t="s">
        <v>123</v>
      </c>
      <c r="E40" s="69" t="s">
        <v>124</v>
      </c>
      <c r="F40" s="34" t="s">
        <v>14</v>
      </c>
      <c r="G40" s="34" t="s">
        <v>15</v>
      </c>
      <c r="H40" s="19">
        <f>REITORIA!I40+MUSEU!I40+ESAG!I40+CEART!I40+FAED!I40+CEAD!I40+CEFID!I40+CESFI!I40+CERES!I40</f>
        <v>133</v>
      </c>
      <c r="I40" s="25">
        <f>(REITORIA!I40-REITORIA!J40)+(MUSEU!I40-MUSEU!J40)+(ESAG!I40-ESAG!J40)+(CEART!I40-CEART!J40)+(FAED!I40-FAED!J40)+(CEAD!I40-CEAD!J40)+(CEFID!I40-CEFID!J40)+(CESFI!I40-CESFI!J40)+(CERES!I40-CERES!J40)</f>
        <v>20</v>
      </c>
      <c r="J40" s="31">
        <f t="shared" si="0"/>
        <v>113</v>
      </c>
      <c r="K40" s="20">
        <v>10.1</v>
      </c>
      <c r="L40" s="20">
        <f t="shared" si="5"/>
        <v>1343.3</v>
      </c>
      <c r="M40" s="17">
        <f t="shared" si="6"/>
        <v>202</v>
      </c>
    </row>
    <row r="41" spans="1:13" ht="39.950000000000003" customHeight="1" x14ac:dyDescent="0.25">
      <c r="A41" s="176"/>
      <c r="B41" s="178"/>
      <c r="C41" s="48">
        <v>38</v>
      </c>
      <c r="D41" s="54" t="s">
        <v>125</v>
      </c>
      <c r="E41" s="69" t="s">
        <v>126</v>
      </c>
      <c r="F41" s="34" t="s">
        <v>14</v>
      </c>
      <c r="G41" s="34" t="s">
        <v>37</v>
      </c>
      <c r="H41" s="19">
        <f>REITORIA!I41+MUSEU!I41+ESAG!I41+CEART!I41+FAED!I41+CEAD!I41+CEFID!I41+CESFI!I41+CERES!I41</f>
        <v>8</v>
      </c>
      <c r="I41" s="25">
        <f>(REITORIA!I41-REITORIA!J41)+(MUSEU!I41-MUSEU!J41)+(ESAG!I41-ESAG!J41)+(CEART!I41-CEART!J41)+(FAED!I41-FAED!J41)+(CEAD!I41-CEAD!J41)+(CEFID!I41-CEFID!J41)+(CESFI!I41-CESFI!J41)+(CERES!I41-CERES!J41)</f>
        <v>0</v>
      </c>
      <c r="J41" s="31">
        <f t="shared" si="0"/>
        <v>8</v>
      </c>
      <c r="K41" s="20">
        <v>416.2</v>
      </c>
      <c r="L41" s="20">
        <f t="shared" si="5"/>
        <v>3329.6</v>
      </c>
      <c r="M41" s="17">
        <f t="shared" si="6"/>
        <v>0</v>
      </c>
    </row>
    <row r="42" spans="1:13" ht="39.950000000000003" customHeight="1" x14ac:dyDescent="0.25">
      <c r="A42" s="176"/>
      <c r="B42" s="181"/>
      <c r="C42" s="48">
        <v>39</v>
      </c>
      <c r="D42" s="54" t="s">
        <v>127</v>
      </c>
      <c r="E42" s="69" t="s">
        <v>128</v>
      </c>
      <c r="F42" s="34" t="s">
        <v>14</v>
      </c>
      <c r="G42" s="34" t="s">
        <v>16</v>
      </c>
      <c r="H42" s="19">
        <f>REITORIA!I42+MUSEU!I42+ESAG!I42+CEART!I42+FAED!I42+CEAD!I42+CEFID!I42+CESFI!I42+CERES!I42</f>
        <v>10</v>
      </c>
      <c r="I42" s="25">
        <f>(REITORIA!I42-REITORIA!J42)+(MUSEU!I42-MUSEU!J42)+(ESAG!I42-ESAG!J42)+(CEART!I42-CEART!J42)+(FAED!I42-FAED!J42)+(CEAD!I42-CEAD!J42)+(CEFID!I42-CEFID!J42)+(CESFI!I42-CESFI!J42)+(CERES!I42-CERES!J42)</f>
        <v>10</v>
      </c>
      <c r="J42" s="31">
        <f t="shared" si="0"/>
        <v>0</v>
      </c>
      <c r="K42" s="20">
        <v>94.19</v>
      </c>
      <c r="L42" s="20">
        <f t="shared" si="5"/>
        <v>941.9</v>
      </c>
      <c r="M42" s="17">
        <f t="shared" si="6"/>
        <v>941.9</v>
      </c>
    </row>
    <row r="43" spans="1:13" ht="39.950000000000003" customHeight="1" x14ac:dyDescent="0.25">
      <c r="A43" s="170">
        <v>4</v>
      </c>
      <c r="B43" s="172" t="s">
        <v>49</v>
      </c>
      <c r="C43" s="49">
        <v>40</v>
      </c>
      <c r="D43" s="55" t="s">
        <v>129</v>
      </c>
      <c r="E43" s="70" t="s">
        <v>130</v>
      </c>
      <c r="F43" s="36" t="s">
        <v>14</v>
      </c>
      <c r="G43" s="36" t="s">
        <v>16</v>
      </c>
      <c r="H43" s="19">
        <f>REITORIA!I43+MUSEU!I43+ESAG!I43+CEART!I43+FAED!I43+CEAD!I43+CEFID!I43+CESFI!I43+CERES!I43</f>
        <v>208</v>
      </c>
      <c r="I43" s="25">
        <f>(REITORIA!I43-REITORIA!J43)+(MUSEU!I43-MUSEU!J43)+(ESAG!I43-ESAG!J43)+(CEART!I43-CEART!J43)+(FAED!I43-FAED!J43)+(CEAD!I43-CEAD!J43)+(CEFID!I43-CEFID!J43)+(CESFI!I43-CESFI!J43)+(CERES!I43-CERES!J43)</f>
        <v>10</v>
      </c>
      <c r="J43" s="31">
        <f t="shared" si="0"/>
        <v>198</v>
      </c>
      <c r="K43" s="20">
        <v>144</v>
      </c>
      <c r="L43" s="20">
        <f t="shared" si="5"/>
        <v>29952</v>
      </c>
      <c r="M43" s="17">
        <f t="shared" si="6"/>
        <v>1440</v>
      </c>
    </row>
    <row r="44" spans="1:13" ht="39.950000000000003" customHeight="1" x14ac:dyDescent="0.25">
      <c r="A44" s="171"/>
      <c r="B44" s="173"/>
      <c r="C44" s="49">
        <v>41</v>
      </c>
      <c r="D44" s="55" t="s">
        <v>131</v>
      </c>
      <c r="E44" s="70" t="s">
        <v>130</v>
      </c>
      <c r="F44" s="36" t="s">
        <v>14</v>
      </c>
      <c r="G44" s="36" t="s">
        <v>16</v>
      </c>
      <c r="H44" s="19">
        <f>REITORIA!I44+MUSEU!I44+ESAG!I44+CEART!I44+FAED!I44+CEAD!I44+CEFID!I44+CESFI!I44+CERES!I44</f>
        <v>183</v>
      </c>
      <c r="I44" s="25">
        <f>(REITORIA!I44-REITORIA!J44)+(MUSEU!I44-MUSEU!J44)+(ESAG!I44-ESAG!J44)+(CEART!I44-CEART!J44)+(FAED!I44-FAED!J44)+(CEAD!I44-CEAD!J44)+(CEFID!I44-CEFID!J44)+(CESFI!I44-CESFI!J44)+(CERES!I44-CERES!J44)</f>
        <v>10</v>
      </c>
      <c r="J44" s="31">
        <f t="shared" si="0"/>
        <v>173</v>
      </c>
      <c r="K44" s="20">
        <v>283.89999999999998</v>
      </c>
      <c r="L44" s="20">
        <f t="shared" si="5"/>
        <v>51953.7</v>
      </c>
      <c r="M44" s="17">
        <f t="shared" si="6"/>
        <v>2839</v>
      </c>
    </row>
    <row r="45" spans="1:13" ht="39.950000000000003" customHeight="1" x14ac:dyDescent="0.25">
      <c r="A45" s="171"/>
      <c r="B45" s="173"/>
      <c r="C45" s="49">
        <v>42</v>
      </c>
      <c r="D45" s="55" t="s">
        <v>132</v>
      </c>
      <c r="E45" s="70" t="s">
        <v>130</v>
      </c>
      <c r="F45" s="36" t="s">
        <v>14</v>
      </c>
      <c r="G45" s="36" t="s">
        <v>16</v>
      </c>
      <c r="H45" s="19">
        <f>REITORIA!I45+MUSEU!I45+ESAG!I45+CEART!I45+FAED!I45+CEAD!I45+CEFID!I45+CESFI!I45+CERES!I45</f>
        <v>193</v>
      </c>
      <c r="I45" s="25">
        <f>(REITORIA!I45-REITORIA!J45)+(MUSEU!I45-MUSEU!J45)+(ESAG!I45-ESAG!J45)+(CEART!I45-CEART!J45)+(FAED!I45-FAED!J45)+(CEAD!I45-CEAD!J45)+(CEFID!I45-CEFID!J45)+(CESFI!I45-CESFI!J45)+(CERES!I45-CERES!J45)</f>
        <v>10</v>
      </c>
      <c r="J45" s="31">
        <f t="shared" si="0"/>
        <v>183</v>
      </c>
      <c r="K45" s="20">
        <v>170.82</v>
      </c>
      <c r="L45" s="20">
        <f t="shared" si="5"/>
        <v>32968.26</v>
      </c>
      <c r="M45" s="17">
        <f t="shared" si="6"/>
        <v>1708.1999999999998</v>
      </c>
    </row>
    <row r="46" spans="1:13" ht="39.950000000000003" customHeight="1" x14ac:dyDescent="0.25">
      <c r="A46" s="171"/>
      <c r="B46" s="173"/>
      <c r="C46" s="49">
        <v>43</v>
      </c>
      <c r="D46" s="55" t="s">
        <v>133</v>
      </c>
      <c r="E46" s="70" t="s">
        <v>130</v>
      </c>
      <c r="F46" s="36" t="s">
        <v>14</v>
      </c>
      <c r="G46" s="36" t="s">
        <v>16</v>
      </c>
      <c r="H46" s="19">
        <f>REITORIA!I46+MUSEU!I46+ESAG!I46+CEART!I46+FAED!I46+CEAD!I46+CEFID!I46+CESFI!I46+CERES!I46</f>
        <v>38</v>
      </c>
      <c r="I46" s="25">
        <f>(REITORIA!I46-REITORIA!J46)+(MUSEU!I46-MUSEU!J46)+(ESAG!I46-ESAG!J46)+(CEART!I46-CEART!J46)+(FAED!I46-FAED!J46)+(CEAD!I46-CEAD!J46)+(CEFID!I46-CEFID!J46)+(CESFI!I46-CESFI!J46)+(CERES!I46-CERES!J46)</f>
        <v>6</v>
      </c>
      <c r="J46" s="31">
        <f t="shared" si="0"/>
        <v>32</v>
      </c>
      <c r="K46" s="20">
        <v>462.02</v>
      </c>
      <c r="L46" s="20">
        <f t="shared" si="5"/>
        <v>17556.759999999998</v>
      </c>
      <c r="M46" s="17">
        <f t="shared" si="6"/>
        <v>2772.12</v>
      </c>
    </row>
    <row r="47" spans="1:13" ht="39.950000000000003" customHeight="1" x14ac:dyDescent="0.25">
      <c r="A47" s="171"/>
      <c r="B47" s="173"/>
      <c r="C47" s="49">
        <v>44</v>
      </c>
      <c r="D47" s="55" t="s">
        <v>134</v>
      </c>
      <c r="E47" s="70" t="s">
        <v>130</v>
      </c>
      <c r="F47" s="36" t="s">
        <v>14</v>
      </c>
      <c r="G47" s="36" t="s">
        <v>16</v>
      </c>
      <c r="H47" s="19">
        <f>REITORIA!I47+MUSEU!I47+ESAG!I47+CEART!I47+FAED!I47+CEAD!I47+CEFID!I47+CESFI!I47+CERES!I47</f>
        <v>20</v>
      </c>
      <c r="I47" s="25">
        <f>(REITORIA!I47-REITORIA!J47)+(MUSEU!I47-MUSEU!J47)+(ESAG!I47-ESAG!J47)+(CEART!I47-CEART!J47)+(FAED!I47-FAED!J47)+(CEAD!I47-CEAD!J47)+(CEFID!I47-CEFID!J47)+(CESFI!I47-CESFI!J47)+(CERES!I47-CERES!J47)</f>
        <v>4</v>
      </c>
      <c r="J47" s="31">
        <f t="shared" si="0"/>
        <v>16</v>
      </c>
      <c r="K47" s="20">
        <v>526.22</v>
      </c>
      <c r="L47" s="20">
        <f t="shared" si="5"/>
        <v>10524.400000000001</v>
      </c>
      <c r="M47" s="17">
        <f t="shared" si="6"/>
        <v>2104.88</v>
      </c>
    </row>
    <row r="48" spans="1:13" ht="39.950000000000003" customHeight="1" x14ac:dyDescent="0.25">
      <c r="A48" s="175">
        <v>5</v>
      </c>
      <c r="B48" s="177" t="s">
        <v>174</v>
      </c>
      <c r="C48" s="48">
        <v>45</v>
      </c>
      <c r="D48" s="54" t="s">
        <v>135</v>
      </c>
      <c r="E48" s="69" t="s">
        <v>136</v>
      </c>
      <c r="F48" s="34" t="s">
        <v>14</v>
      </c>
      <c r="G48" s="34" t="s">
        <v>23</v>
      </c>
      <c r="H48" s="19">
        <f>REITORIA!I48+MUSEU!I48+ESAG!I48+CEART!I48+FAED!I48+CEAD!I48+CEFID!I48+CESFI!I48+CERES!I48</f>
        <v>8</v>
      </c>
      <c r="I48" s="25">
        <f>(REITORIA!I48-REITORIA!J48)+(MUSEU!I48-MUSEU!J48)+(ESAG!I48-ESAG!J48)+(CEART!I48-CEART!J48)+(FAED!I48-FAED!J48)+(CEAD!I48-CEAD!J48)+(CEFID!I48-CEFID!J48)+(CESFI!I48-CESFI!J48)+(CERES!I48-CERES!J48)</f>
        <v>4</v>
      </c>
      <c r="J48" s="31">
        <f t="shared" ref="J48:J49" si="7">H48-I48</f>
        <v>4</v>
      </c>
      <c r="K48" s="20">
        <v>35.200000000000003</v>
      </c>
      <c r="L48" s="20">
        <f t="shared" ref="L48:L49" si="8">K48*H48</f>
        <v>281.60000000000002</v>
      </c>
      <c r="M48" s="17">
        <f t="shared" ref="M48:M49" si="9">K48*I48</f>
        <v>140.80000000000001</v>
      </c>
    </row>
    <row r="49" spans="1:13" ht="39.950000000000003" customHeight="1" x14ac:dyDescent="0.25">
      <c r="A49" s="176"/>
      <c r="B49" s="178"/>
      <c r="C49" s="48">
        <v>46</v>
      </c>
      <c r="D49" s="54" t="s">
        <v>137</v>
      </c>
      <c r="E49" s="69" t="s">
        <v>136</v>
      </c>
      <c r="F49" s="34" t="s">
        <v>14</v>
      </c>
      <c r="G49" s="34" t="s">
        <v>78</v>
      </c>
      <c r="H49" s="19">
        <f>REITORIA!I49+MUSEU!I49+ESAG!I49+CEART!I49+FAED!I49+CEAD!I49+CEFID!I49+CESFI!I49+CERES!I49</f>
        <v>6</v>
      </c>
      <c r="I49" s="25">
        <f>(REITORIA!I49-REITORIA!J49)+(MUSEU!I49-MUSEU!J49)+(ESAG!I49-ESAG!J49)+(CEART!I49-CEART!J49)+(FAED!I49-FAED!J49)+(CEAD!I49-CEAD!J49)+(CEFID!I49-CEFID!J49)+(CESFI!I49-CESFI!J49)+(CERES!I49-CERES!J49)</f>
        <v>5</v>
      </c>
      <c r="J49" s="31">
        <f t="shared" si="7"/>
        <v>1</v>
      </c>
      <c r="K49" s="20">
        <v>45.3</v>
      </c>
      <c r="L49" s="20">
        <f t="shared" si="8"/>
        <v>271.79999999999995</v>
      </c>
      <c r="M49" s="17">
        <f t="shared" si="9"/>
        <v>226.5</v>
      </c>
    </row>
    <row r="50" spans="1:13" ht="39.950000000000003" customHeight="1" x14ac:dyDescent="0.25">
      <c r="A50" s="176"/>
      <c r="B50" s="178"/>
      <c r="C50" s="48">
        <v>47</v>
      </c>
      <c r="D50" s="54" t="s">
        <v>138</v>
      </c>
      <c r="E50" s="69" t="s">
        <v>136</v>
      </c>
      <c r="F50" s="34" t="s">
        <v>14</v>
      </c>
      <c r="G50" s="34" t="s">
        <v>32</v>
      </c>
      <c r="H50" s="19">
        <f>REITORIA!I50+MUSEU!I50+ESAG!I50+CEART!I50+FAED!I50+CEAD!I50+CEFID!I50+CESFI!I50+CERES!I50</f>
        <v>4</v>
      </c>
      <c r="I50" s="25">
        <f>(REITORIA!I50-REITORIA!J50)+(MUSEU!I50-MUSEU!J50)+(ESAG!I50-ESAG!J50)+(CEART!I50-CEART!J50)+(FAED!I50-FAED!J50)+(CEAD!I50-CEAD!J50)+(CEFID!I50-CEFID!J50)+(CESFI!I50-CESFI!J50)+(CERES!I50-CERES!J50)</f>
        <v>3</v>
      </c>
      <c r="J50" s="31">
        <f t="shared" ref="J50:J76" si="10">H50-I50</f>
        <v>1</v>
      </c>
      <c r="K50" s="20">
        <v>124.5</v>
      </c>
      <c r="L50" s="20">
        <f t="shared" ref="L50:L76" si="11">K50*H50</f>
        <v>498</v>
      </c>
      <c r="M50" s="17">
        <f t="shared" ref="M50:M76" si="12">K50*I50</f>
        <v>373.5</v>
      </c>
    </row>
    <row r="51" spans="1:13" ht="39.950000000000003" customHeight="1" x14ac:dyDescent="0.25">
      <c r="A51" s="176"/>
      <c r="B51" s="178"/>
      <c r="C51" s="48">
        <v>48</v>
      </c>
      <c r="D51" s="54" t="s">
        <v>139</v>
      </c>
      <c r="E51" s="69" t="s">
        <v>50</v>
      </c>
      <c r="F51" s="34" t="s">
        <v>14</v>
      </c>
      <c r="G51" s="34" t="s">
        <v>144</v>
      </c>
      <c r="H51" s="19">
        <f>REITORIA!I51+MUSEU!I51+ESAG!I51+CEART!I51+FAED!I51+CEAD!I51+CEFID!I51+CESFI!I51+CERES!I51</f>
        <v>2</v>
      </c>
      <c r="I51" s="25">
        <f>(REITORIA!I51-REITORIA!J51)+(MUSEU!I51-MUSEU!J51)+(ESAG!I51-ESAG!J51)+(CEART!I51-CEART!J51)+(FAED!I51-FAED!J51)+(CEAD!I51-CEAD!J51)+(CEFID!I51-CEFID!J51)+(CESFI!I51-CESFI!J51)+(CERES!I51-CERES!J51)</f>
        <v>2</v>
      </c>
      <c r="J51" s="31">
        <f t="shared" si="10"/>
        <v>0</v>
      </c>
      <c r="K51" s="20">
        <v>223</v>
      </c>
      <c r="L51" s="20">
        <f t="shared" si="11"/>
        <v>446</v>
      </c>
      <c r="M51" s="17">
        <f t="shared" si="12"/>
        <v>446</v>
      </c>
    </row>
    <row r="52" spans="1:13" ht="39.950000000000003" customHeight="1" x14ac:dyDescent="0.25">
      <c r="A52" s="176"/>
      <c r="B52" s="178"/>
      <c r="C52" s="48">
        <v>49</v>
      </c>
      <c r="D52" s="54" t="s">
        <v>140</v>
      </c>
      <c r="E52" s="69" t="s">
        <v>82</v>
      </c>
      <c r="F52" s="34" t="s">
        <v>3</v>
      </c>
      <c r="G52" s="34" t="s">
        <v>34</v>
      </c>
      <c r="H52" s="19">
        <f>REITORIA!I52+MUSEU!I52+ESAG!I52+CEART!I52+FAED!I52+CEAD!I52+CEFID!I52+CESFI!I52+CERES!I52</f>
        <v>39</v>
      </c>
      <c r="I52" s="25">
        <f>(REITORIA!I52-REITORIA!J52)+(MUSEU!I52-MUSEU!J52)+(ESAG!I52-ESAG!J52)+(CEART!I52-CEART!J52)+(FAED!I52-FAED!J52)+(CEAD!I52-CEAD!J52)+(CEFID!I52-CEFID!J52)+(CESFI!I52-CESFI!J52)+(CERES!I52-CERES!J52)</f>
        <v>2</v>
      </c>
      <c r="J52" s="31">
        <f t="shared" si="10"/>
        <v>37</v>
      </c>
      <c r="K52" s="20">
        <v>164</v>
      </c>
      <c r="L52" s="20">
        <f t="shared" si="11"/>
        <v>6396</v>
      </c>
      <c r="M52" s="17">
        <f t="shared" si="12"/>
        <v>328</v>
      </c>
    </row>
    <row r="53" spans="1:13" ht="39.950000000000003" customHeight="1" x14ac:dyDescent="0.25">
      <c r="A53" s="176"/>
      <c r="B53" s="178"/>
      <c r="C53" s="48">
        <v>50</v>
      </c>
      <c r="D53" s="54" t="s">
        <v>141</v>
      </c>
      <c r="E53" s="69" t="s">
        <v>142</v>
      </c>
      <c r="F53" s="34" t="s">
        <v>12</v>
      </c>
      <c r="G53" s="34" t="s">
        <v>16</v>
      </c>
      <c r="H53" s="19">
        <f>REITORIA!I53+MUSEU!I53+ESAG!I53+CEART!I53+FAED!I53+CEAD!I53+CEFID!I53+CESFI!I53+CERES!I53</f>
        <v>2</v>
      </c>
      <c r="I53" s="25">
        <f>(REITORIA!I53-REITORIA!J53)+(MUSEU!I53-MUSEU!J53)+(ESAG!I53-ESAG!J53)+(CEART!I53-CEART!J53)+(FAED!I53-FAED!J53)+(CEAD!I53-CEAD!J53)+(CEFID!I53-CEFID!J53)+(CESFI!I53-CESFI!J53)+(CERES!I53-CERES!J53)</f>
        <v>0</v>
      </c>
      <c r="J53" s="31">
        <f t="shared" si="10"/>
        <v>2</v>
      </c>
      <c r="K53" s="20">
        <v>46</v>
      </c>
      <c r="L53" s="20">
        <f t="shared" si="11"/>
        <v>92</v>
      </c>
      <c r="M53" s="17">
        <f t="shared" si="12"/>
        <v>0</v>
      </c>
    </row>
    <row r="54" spans="1:13" ht="39.950000000000003" customHeight="1" x14ac:dyDescent="0.25">
      <c r="A54" s="176"/>
      <c r="B54" s="178"/>
      <c r="C54" s="48">
        <v>51</v>
      </c>
      <c r="D54" s="54" t="s">
        <v>143</v>
      </c>
      <c r="E54" s="69" t="s">
        <v>142</v>
      </c>
      <c r="F54" s="34" t="s">
        <v>12</v>
      </c>
      <c r="G54" s="34" t="s">
        <v>16</v>
      </c>
      <c r="H54" s="19">
        <f>REITORIA!I54+MUSEU!I54+ESAG!I54+CEART!I54+FAED!I54+CEAD!I54+CEFID!I54+CESFI!I54+CERES!I54</f>
        <v>2</v>
      </c>
      <c r="I54" s="25">
        <f>(REITORIA!I54-REITORIA!J54)+(MUSEU!I54-MUSEU!J54)+(ESAG!I54-ESAG!J54)+(CEART!I54-CEART!J54)+(FAED!I54-FAED!J54)+(CEAD!I54-CEAD!J54)+(CEFID!I54-CEFID!J54)+(CESFI!I54-CESFI!J54)+(CERES!I54-CERES!J54)</f>
        <v>0</v>
      </c>
      <c r="J54" s="31">
        <f t="shared" si="10"/>
        <v>2</v>
      </c>
      <c r="K54" s="20">
        <v>57.3</v>
      </c>
      <c r="L54" s="20">
        <f t="shared" si="11"/>
        <v>114.6</v>
      </c>
      <c r="M54" s="17">
        <f t="shared" si="12"/>
        <v>0</v>
      </c>
    </row>
    <row r="55" spans="1:13" ht="39.950000000000003" customHeight="1" x14ac:dyDescent="0.25">
      <c r="A55" s="170">
        <v>6</v>
      </c>
      <c r="B55" s="195" t="s">
        <v>60</v>
      </c>
      <c r="C55" s="49">
        <v>52</v>
      </c>
      <c r="D55" s="55" t="s">
        <v>145</v>
      </c>
      <c r="E55" s="70" t="s">
        <v>75</v>
      </c>
      <c r="F55" s="36" t="s">
        <v>14</v>
      </c>
      <c r="G55" s="36" t="s">
        <v>23</v>
      </c>
      <c r="H55" s="19">
        <f>REITORIA!I55+MUSEU!I55+ESAG!I55+CEART!I55+FAED!I55+CEAD!I55+CEFID!I55+CESFI!I55+CERES!I55</f>
        <v>30</v>
      </c>
      <c r="I55" s="25">
        <f>(REITORIA!I55-REITORIA!J55)+(MUSEU!I55-MUSEU!J55)+(ESAG!I55-ESAG!J55)+(CEART!I55-CEART!J55)+(FAED!I55-FAED!J55)+(CEAD!I55-CEAD!J55)+(CEFID!I55-CEFID!J55)+(CESFI!I55-CESFI!J55)+(CERES!I55-CERES!J55)</f>
        <v>3</v>
      </c>
      <c r="J55" s="31">
        <f t="shared" si="10"/>
        <v>27</v>
      </c>
      <c r="K55" s="20">
        <v>2.52</v>
      </c>
      <c r="L55" s="20">
        <f t="shared" si="11"/>
        <v>75.599999999999994</v>
      </c>
      <c r="M55" s="17">
        <f t="shared" si="12"/>
        <v>7.5600000000000005</v>
      </c>
    </row>
    <row r="56" spans="1:13" ht="39.950000000000003" customHeight="1" x14ac:dyDescent="0.25">
      <c r="A56" s="171"/>
      <c r="B56" s="195"/>
      <c r="C56" s="49">
        <v>53</v>
      </c>
      <c r="D56" s="55" t="s">
        <v>146</v>
      </c>
      <c r="E56" s="70" t="s">
        <v>75</v>
      </c>
      <c r="F56" s="36" t="s">
        <v>14</v>
      </c>
      <c r="G56" s="36" t="s">
        <v>23</v>
      </c>
      <c r="H56" s="19">
        <f>REITORIA!I56+MUSEU!I56+ESAG!I56+CEART!I56+FAED!I56+CEAD!I56+CEFID!I56+CESFI!I56+CERES!I56</f>
        <v>42</v>
      </c>
      <c r="I56" s="25">
        <f>(REITORIA!I56-REITORIA!J56)+(MUSEU!I56-MUSEU!J56)+(ESAG!I56-ESAG!J56)+(CEART!I56-CEART!J56)+(FAED!I56-FAED!J56)+(CEAD!I56-CEAD!J56)+(CEFID!I56-CEFID!J56)+(CESFI!I56-CESFI!J56)+(CERES!I56-CERES!J56)</f>
        <v>3</v>
      </c>
      <c r="J56" s="31">
        <f t="shared" si="10"/>
        <v>39</v>
      </c>
      <c r="K56" s="20">
        <v>4.33</v>
      </c>
      <c r="L56" s="20">
        <f t="shared" si="11"/>
        <v>181.86</v>
      </c>
      <c r="M56" s="17">
        <f t="shared" si="12"/>
        <v>12.99</v>
      </c>
    </row>
    <row r="57" spans="1:13" ht="39.950000000000003" customHeight="1" x14ac:dyDescent="0.25">
      <c r="A57" s="171"/>
      <c r="B57" s="195"/>
      <c r="C57" s="49">
        <v>54</v>
      </c>
      <c r="D57" s="55" t="s">
        <v>147</v>
      </c>
      <c r="E57" s="70" t="s">
        <v>75</v>
      </c>
      <c r="F57" s="36" t="s">
        <v>14</v>
      </c>
      <c r="G57" s="36" t="s">
        <v>23</v>
      </c>
      <c r="H57" s="19">
        <f>REITORIA!I57+MUSEU!I57+ESAG!I57+CEART!I57+FAED!I57+CEAD!I57+CEFID!I57+CESFI!I57+CERES!I57</f>
        <v>44</v>
      </c>
      <c r="I57" s="25">
        <f>(REITORIA!I57-REITORIA!J57)+(MUSEU!I57-MUSEU!J57)+(ESAG!I57-ESAG!J57)+(CEART!I57-CEART!J57)+(FAED!I57-FAED!J57)+(CEAD!I57-CEAD!J57)+(CEFID!I57-CEFID!J57)+(CESFI!I57-CESFI!J57)+(CERES!I57-CERES!J57)</f>
        <v>3</v>
      </c>
      <c r="J57" s="31">
        <f t="shared" si="10"/>
        <v>41</v>
      </c>
      <c r="K57" s="20">
        <v>4.7300000000000004</v>
      </c>
      <c r="L57" s="20">
        <f t="shared" si="11"/>
        <v>208.12</v>
      </c>
      <c r="M57" s="17">
        <f t="shared" si="12"/>
        <v>14.190000000000001</v>
      </c>
    </row>
    <row r="58" spans="1:13" ht="39.950000000000003" customHeight="1" x14ac:dyDescent="0.25">
      <c r="A58" s="171"/>
      <c r="B58" s="195"/>
      <c r="C58" s="49">
        <v>55</v>
      </c>
      <c r="D58" s="55" t="s">
        <v>148</v>
      </c>
      <c r="E58" s="70" t="s">
        <v>75</v>
      </c>
      <c r="F58" s="36" t="s">
        <v>14</v>
      </c>
      <c r="G58" s="36" t="s">
        <v>23</v>
      </c>
      <c r="H58" s="19">
        <f>REITORIA!I58+MUSEU!I58+ESAG!I58+CEART!I58+FAED!I58+CEAD!I58+CEFID!I58+CESFI!I58+CERES!I58</f>
        <v>38</v>
      </c>
      <c r="I58" s="25">
        <f>(REITORIA!I58-REITORIA!J58)+(MUSEU!I58-MUSEU!J58)+(ESAG!I58-ESAG!J58)+(CEART!I58-CEART!J58)+(FAED!I58-FAED!J58)+(CEAD!I58-CEAD!J58)+(CEFID!I58-CEFID!J58)+(CESFI!I58-CESFI!J58)+(CERES!I58-CERES!J58)</f>
        <v>5</v>
      </c>
      <c r="J58" s="31">
        <f t="shared" si="10"/>
        <v>33</v>
      </c>
      <c r="K58" s="20">
        <v>10.56</v>
      </c>
      <c r="L58" s="20">
        <f t="shared" si="11"/>
        <v>401.28000000000003</v>
      </c>
      <c r="M58" s="17">
        <f t="shared" si="12"/>
        <v>52.800000000000004</v>
      </c>
    </row>
    <row r="59" spans="1:13" ht="39.950000000000003" customHeight="1" x14ac:dyDescent="0.25">
      <c r="A59" s="171"/>
      <c r="B59" s="195"/>
      <c r="C59" s="49">
        <v>56</v>
      </c>
      <c r="D59" s="55" t="s">
        <v>149</v>
      </c>
      <c r="E59" s="70" t="s">
        <v>75</v>
      </c>
      <c r="F59" s="36" t="s">
        <v>14</v>
      </c>
      <c r="G59" s="36" t="s">
        <v>23</v>
      </c>
      <c r="H59" s="19">
        <f>REITORIA!I59+MUSEU!I59+ESAG!I59+CEART!I59+FAED!I59+CEAD!I59+CEFID!I59+CESFI!I59+CERES!I59</f>
        <v>33</v>
      </c>
      <c r="I59" s="25">
        <f>(REITORIA!I59-REITORIA!J59)+(MUSEU!I59-MUSEU!J59)+(ESAG!I59-ESAG!J59)+(CEART!I59-CEART!J59)+(FAED!I59-FAED!J59)+(CEAD!I59-CEAD!J59)+(CEFID!I59-CEFID!J59)+(CESFI!I59-CESFI!J59)+(CERES!I59-CERES!J59)</f>
        <v>5</v>
      </c>
      <c r="J59" s="31">
        <f t="shared" si="10"/>
        <v>28</v>
      </c>
      <c r="K59" s="20">
        <v>8.99</v>
      </c>
      <c r="L59" s="20">
        <f t="shared" si="11"/>
        <v>296.67</v>
      </c>
      <c r="M59" s="17">
        <f t="shared" si="12"/>
        <v>44.95</v>
      </c>
    </row>
    <row r="60" spans="1:13" ht="39.950000000000003" customHeight="1" x14ac:dyDescent="0.25">
      <c r="A60" s="171"/>
      <c r="B60" s="195"/>
      <c r="C60" s="49">
        <v>57</v>
      </c>
      <c r="D60" s="55" t="s">
        <v>150</v>
      </c>
      <c r="E60" s="70" t="s">
        <v>75</v>
      </c>
      <c r="F60" s="36" t="s">
        <v>14</v>
      </c>
      <c r="G60" s="36" t="s">
        <v>23</v>
      </c>
      <c r="H60" s="19">
        <f>REITORIA!I60+MUSEU!I60+ESAG!I60+CEART!I60+FAED!I60+CEAD!I60+CEFID!I60+CESFI!I60+CERES!I60</f>
        <v>28</v>
      </c>
      <c r="I60" s="25">
        <f>(REITORIA!I60-REITORIA!J60)+(MUSEU!I60-MUSEU!J60)+(ESAG!I60-ESAG!J60)+(CEART!I60-CEART!J60)+(FAED!I60-FAED!J60)+(CEAD!I60-CEAD!J60)+(CEFID!I60-CEFID!J60)+(CESFI!I60-CESFI!J60)+(CERES!I60-CERES!J60)</f>
        <v>4</v>
      </c>
      <c r="J60" s="31">
        <f t="shared" si="10"/>
        <v>24</v>
      </c>
      <c r="K60" s="20">
        <v>4.88</v>
      </c>
      <c r="L60" s="20">
        <f t="shared" si="11"/>
        <v>136.63999999999999</v>
      </c>
      <c r="M60" s="17">
        <f t="shared" si="12"/>
        <v>19.52</v>
      </c>
    </row>
    <row r="61" spans="1:13" ht="39.950000000000003" customHeight="1" x14ac:dyDescent="0.25">
      <c r="A61" s="171"/>
      <c r="B61" s="195"/>
      <c r="C61" s="49">
        <v>58</v>
      </c>
      <c r="D61" s="55" t="s">
        <v>151</v>
      </c>
      <c r="E61" s="70" t="s">
        <v>75</v>
      </c>
      <c r="F61" s="36" t="s">
        <v>14</v>
      </c>
      <c r="G61" s="36" t="s">
        <v>23</v>
      </c>
      <c r="H61" s="19">
        <f>REITORIA!I61+MUSEU!I61+ESAG!I61+CEART!I61+FAED!I61+CEAD!I61+CEFID!I61+CESFI!I61+CERES!I61</f>
        <v>35</v>
      </c>
      <c r="I61" s="25">
        <f>(REITORIA!I61-REITORIA!J61)+(MUSEU!I61-MUSEU!J61)+(ESAG!I61-ESAG!J61)+(CEART!I61-CEART!J61)+(FAED!I61-FAED!J61)+(CEAD!I61-CEAD!J61)+(CEFID!I61-CEFID!J61)+(CESFI!I61-CESFI!J61)+(CERES!I61-CERES!J61)</f>
        <v>4</v>
      </c>
      <c r="J61" s="31">
        <f t="shared" si="10"/>
        <v>31</v>
      </c>
      <c r="K61" s="20">
        <v>5.52</v>
      </c>
      <c r="L61" s="20">
        <f t="shared" si="11"/>
        <v>193.2</v>
      </c>
      <c r="M61" s="17">
        <f t="shared" si="12"/>
        <v>22.08</v>
      </c>
    </row>
    <row r="62" spans="1:13" ht="39.950000000000003" customHeight="1" x14ac:dyDescent="0.25">
      <c r="A62" s="171"/>
      <c r="B62" s="195"/>
      <c r="C62" s="49">
        <v>59</v>
      </c>
      <c r="D62" s="55" t="s">
        <v>152</v>
      </c>
      <c r="E62" s="70" t="s">
        <v>75</v>
      </c>
      <c r="F62" s="36" t="s">
        <v>14</v>
      </c>
      <c r="G62" s="36" t="s">
        <v>23</v>
      </c>
      <c r="H62" s="19">
        <f>REITORIA!I62+MUSEU!I62+ESAG!I62+CEART!I62+FAED!I62+CEAD!I62+CEFID!I62+CESFI!I62+CERES!I62</f>
        <v>38</v>
      </c>
      <c r="I62" s="25">
        <f>(REITORIA!I62-REITORIA!J62)+(MUSEU!I62-MUSEU!J62)+(ESAG!I62-ESAG!J62)+(CEART!I62-CEART!J62)+(FAED!I62-FAED!J62)+(CEAD!I62-CEAD!J62)+(CEFID!I62-CEFID!J62)+(CESFI!I62-CESFI!J62)+(CERES!I62-CERES!J62)</f>
        <v>5</v>
      </c>
      <c r="J62" s="31">
        <f t="shared" si="10"/>
        <v>33</v>
      </c>
      <c r="K62" s="20">
        <v>5.2</v>
      </c>
      <c r="L62" s="20">
        <f t="shared" si="11"/>
        <v>197.6</v>
      </c>
      <c r="M62" s="17">
        <f t="shared" si="12"/>
        <v>26</v>
      </c>
    </row>
    <row r="63" spans="1:13" ht="39.950000000000003" customHeight="1" x14ac:dyDescent="0.25">
      <c r="A63" s="171"/>
      <c r="B63" s="195"/>
      <c r="C63" s="49">
        <v>60</v>
      </c>
      <c r="D63" s="55" t="s">
        <v>153</v>
      </c>
      <c r="E63" s="70" t="s">
        <v>75</v>
      </c>
      <c r="F63" s="36" t="s">
        <v>14</v>
      </c>
      <c r="G63" s="36" t="s">
        <v>23</v>
      </c>
      <c r="H63" s="19">
        <f>REITORIA!I63+MUSEU!I63+ESAG!I63+CEART!I63+FAED!I63+CEAD!I63+CEFID!I63+CESFI!I63+CERES!I63</f>
        <v>38</v>
      </c>
      <c r="I63" s="25">
        <f>(REITORIA!I63-REITORIA!J63)+(MUSEU!I63-MUSEU!J63)+(ESAG!I63-ESAG!J63)+(CEART!I63-CEART!J63)+(FAED!I63-FAED!J63)+(CEAD!I63-CEAD!J63)+(CEFID!I63-CEFID!J63)+(CESFI!I63-CESFI!J63)+(CERES!I63-CERES!J63)</f>
        <v>5</v>
      </c>
      <c r="J63" s="31">
        <f t="shared" si="10"/>
        <v>33</v>
      </c>
      <c r="K63" s="20">
        <v>5.95</v>
      </c>
      <c r="L63" s="20">
        <f t="shared" si="11"/>
        <v>226.1</v>
      </c>
      <c r="M63" s="17">
        <f t="shared" si="12"/>
        <v>29.75</v>
      </c>
    </row>
    <row r="64" spans="1:13" ht="39.950000000000003" customHeight="1" x14ac:dyDescent="0.25">
      <c r="A64" s="171"/>
      <c r="B64" s="195"/>
      <c r="C64" s="49">
        <v>61</v>
      </c>
      <c r="D64" s="55" t="s">
        <v>154</v>
      </c>
      <c r="E64" s="70" t="s">
        <v>75</v>
      </c>
      <c r="F64" s="36" t="s">
        <v>14</v>
      </c>
      <c r="G64" s="36" t="s">
        <v>23</v>
      </c>
      <c r="H64" s="19">
        <f>REITORIA!I64+MUSEU!I64+ESAG!I64+CEART!I64+FAED!I64+CEAD!I64+CEFID!I64+CESFI!I64+CERES!I64</f>
        <v>41</v>
      </c>
      <c r="I64" s="25">
        <f>(REITORIA!I64-REITORIA!J64)+(MUSEU!I64-MUSEU!J64)+(ESAG!I64-ESAG!J64)+(CEART!I64-CEART!J64)+(FAED!I64-FAED!J64)+(CEAD!I64-CEAD!J64)+(CEFID!I64-CEFID!J64)+(CESFI!I64-CESFI!J64)+(CERES!I64-CERES!J64)</f>
        <v>6</v>
      </c>
      <c r="J64" s="31">
        <f t="shared" si="10"/>
        <v>35</v>
      </c>
      <c r="K64" s="20">
        <v>8.75</v>
      </c>
      <c r="L64" s="20">
        <f t="shared" si="11"/>
        <v>358.75</v>
      </c>
      <c r="M64" s="17">
        <f t="shared" si="12"/>
        <v>52.5</v>
      </c>
    </row>
    <row r="65" spans="1:13" ht="39.950000000000003" customHeight="1" x14ac:dyDescent="0.25">
      <c r="A65" s="171"/>
      <c r="B65" s="195"/>
      <c r="C65" s="49">
        <v>62</v>
      </c>
      <c r="D65" s="55" t="s">
        <v>155</v>
      </c>
      <c r="E65" s="70" t="s">
        <v>62</v>
      </c>
      <c r="F65" s="36" t="s">
        <v>156</v>
      </c>
      <c r="G65" s="36" t="s">
        <v>16</v>
      </c>
      <c r="H65" s="19">
        <f>REITORIA!I65+MUSEU!I65+ESAG!I65+CEART!I65+FAED!I65+CEAD!I65+CEFID!I65+CESFI!I65+CERES!I65</f>
        <v>33</v>
      </c>
      <c r="I65" s="25">
        <f>(REITORIA!I65-REITORIA!J65)+(MUSEU!I65-MUSEU!J65)+(ESAG!I65-ESAG!J65)+(CEART!I65-CEART!J65)+(FAED!I65-FAED!J65)+(CEAD!I65-CEAD!J65)+(CEFID!I65-CEFID!J65)+(CESFI!I65-CESFI!J65)+(CERES!I65-CERES!J65)</f>
        <v>4</v>
      </c>
      <c r="J65" s="31">
        <f t="shared" si="10"/>
        <v>29</v>
      </c>
      <c r="K65" s="20">
        <v>15.53</v>
      </c>
      <c r="L65" s="20">
        <f t="shared" si="11"/>
        <v>512.49</v>
      </c>
      <c r="M65" s="17">
        <f t="shared" si="12"/>
        <v>62.12</v>
      </c>
    </row>
    <row r="66" spans="1:13" ht="39.950000000000003" customHeight="1" x14ac:dyDescent="0.25">
      <c r="A66" s="171"/>
      <c r="B66" s="195"/>
      <c r="C66" s="49">
        <v>63</v>
      </c>
      <c r="D66" s="55" t="s">
        <v>157</v>
      </c>
      <c r="E66" s="70" t="s">
        <v>62</v>
      </c>
      <c r="F66" s="36" t="s">
        <v>14</v>
      </c>
      <c r="G66" s="36" t="s">
        <v>23</v>
      </c>
      <c r="H66" s="19">
        <f>REITORIA!I66+MUSEU!I66+ESAG!I66+CEART!I66+FAED!I66+CEAD!I66+CEFID!I66+CESFI!I66+CERES!I66</f>
        <v>9</v>
      </c>
      <c r="I66" s="25">
        <f>(REITORIA!I66-REITORIA!J66)+(MUSEU!I66-MUSEU!J66)+(ESAG!I66-ESAG!J66)+(CEART!I66-CEART!J66)+(FAED!I66-FAED!J66)+(CEAD!I66-CEAD!J66)+(CEFID!I66-CEFID!J66)+(CESFI!I66-CESFI!J66)+(CERES!I66-CERES!J66)</f>
        <v>2</v>
      </c>
      <c r="J66" s="31">
        <f t="shared" si="10"/>
        <v>7</v>
      </c>
      <c r="K66" s="20">
        <v>41.79</v>
      </c>
      <c r="L66" s="20">
        <f t="shared" si="11"/>
        <v>376.11</v>
      </c>
      <c r="M66" s="17">
        <f t="shared" si="12"/>
        <v>83.58</v>
      </c>
    </row>
    <row r="67" spans="1:13" ht="39.950000000000003" customHeight="1" x14ac:dyDescent="0.25">
      <c r="A67" s="171"/>
      <c r="B67" s="195"/>
      <c r="C67" s="49">
        <v>64</v>
      </c>
      <c r="D67" s="55" t="s">
        <v>158</v>
      </c>
      <c r="E67" s="70" t="s">
        <v>159</v>
      </c>
      <c r="F67" s="36" t="s">
        <v>160</v>
      </c>
      <c r="G67" s="36" t="s">
        <v>16</v>
      </c>
      <c r="H67" s="19">
        <f>REITORIA!I67+MUSEU!I67+ESAG!I67+CEART!I67+FAED!I67+CEAD!I67+CEFID!I67+CESFI!I67+CERES!I67</f>
        <v>89</v>
      </c>
      <c r="I67" s="25">
        <f>(REITORIA!I67-REITORIA!J67)+(MUSEU!I67-MUSEU!J67)+(ESAG!I67-ESAG!J67)+(CEART!I67-CEART!J67)+(FAED!I67-FAED!J67)+(CEAD!I67-CEAD!J67)+(CEFID!I67-CEFID!J67)+(CESFI!I67-CESFI!J67)+(CERES!I67-CERES!J67)</f>
        <v>12</v>
      </c>
      <c r="J67" s="31">
        <f t="shared" si="10"/>
        <v>77</v>
      </c>
      <c r="K67" s="20">
        <v>8.35</v>
      </c>
      <c r="L67" s="20">
        <f t="shared" si="11"/>
        <v>743.15</v>
      </c>
      <c r="M67" s="17">
        <f t="shared" si="12"/>
        <v>100.19999999999999</v>
      </c>
    </row>
    <row r="68" spans="1:13" ht="39.950000000000003" customHeight="1" x14ac:dyDescent="0.25">
      <c r="A68" s="171"/>
      <c r="B68" s="195"/>
      <c r="C68" s="49">
        <v>65</v>
      </c>
      <c r="D68" s="55" t="s">
        <v>161</v>
      </c>
      <c r="E68" s="70" t="s">
        <v>159</v>
      </c>
      <c r="F68" s="36" t="s">
        <v>160</v>
      </c>
      <c r="G68" s="36" t="s">
        <v>16</v>
      </c>
      <c r="H68" s="19">
        <f>REITORIA!I68+MUSEU!I68+ESAG!I68+CEART!I68+FAED!I68+CEAD!I68+CEFID!I68+CESFI!I68+CERES!I68</f>
        <v>39</v>
      </c>
      <c r="I68" s="25">
        <f>(REITORIA!I68-REITORIA!J68)+(MUSEU!I68-MUSEU!J68)+(ESAG!I68-ESAG!J68)+(CEART!I68-CEART!J68)+(FAED!I68-FAED!J68)+(CEAD!I68-CEAD!J68)+(CEFID!I68-CEFID!J68)+(CESFI!I68-CESFI!J68)+(CERES!I68-CERES!J68)</f>
        <v>12</v>
      </c>
      <c r="J68" s="31">
        <f t="shared" si="10"/>
        <v>27</v>
      </c>
      <c r="K68" s="20">
        <v>12.61</v>
      </c>
      <c r="L68" s="20">
        <f t="shared" si="11"/>
        <v>491.78999999999996</v>
      </c>
      <c r="M68" s="17">
        <f t="shared" si="12"/>
        <v>151.32</v>
      </c>
    </row>
    <row r="69" spans="1:13" ht="39.950000000000003" customHeight="1" x14ac:dyDescent="0.25">
      <c r="A69" s="171"/>
      <c r="B69" s="195"/>
      <c r="C69" s="49">
        <v>66</v>
      </c>
      <c r="D69" s="55" t="s">
        <v>162</v>
      </c>
      <c r="E69" s="70" t="s">
        <v>62</v>
      </c>
      <c r="F69" s="36" t="s">
        <v>33</v>
      </c>
      <c r="G69" s="36" t="s">
        <v>16</v>
      </c>
      <c r="H69" s="19">
        <f>REITORIA!I69+MUSEU!I69+ESAG!I69+CEART!I69+FAED!I69+CEAD!I69+CEFID!I69+CESFI!I69+CERES!I69</f>
        <v>145</v>
      </c>
      <c r="I69" s="25">
        <f>(REITORIA!I69-REITORIA!J69)+(MUSEU!I69-MUSEU!J69)+(ESAG!I69-ESAG!J69)+(CEART!I69-CEART!J69)+(FAED!I69-FAED!J69)+(CEAD!I69-CEAD!J69)+(CEFID!I69-CEFID!J69)+(CESFI!I69-CESFI!J69)+(CERES!I69-CERES!J69)</f>
        <v>0</v>
      </c>
      <c r="J69" s="31">
        <f t="shared" si="10"/>
        <v>145</v>
      </c>
      <c r="K69" s="20">
        <v>6.54</v>
      </c>
      <c r="L69" s="20">
        <f t="shared" si="11"/>
        <v>948.3</v>
      </c>
      <c r="M69" s="17">
        <f t="shared" si="12"/>
        <v>0</v>
      </c>
    </row>
    <row r="70" spans="1:13" ht="39.950000000000003" customHeight="1" x14ac:dyDescent="0.25">
      <c r="A70" s="171"/>
      <c r="B70" s="195"/>
      <c r="C70" s="49">
        <v>67</v>
      </c>
      <c r="D70" s="55" t="s">
        <v>163</v>
      </c>
      <c r="E70" s="70" t="s">
        <v>54</v>
      </c>
      <c r="F70" s="36" t="s">
        <v>17</v>
      </c>
      <c r="G70" s="36" t="s">
        <v>16</v>
      </c>
      <c r="H70" s="19">
        <f>REITORIA!I70+MUSEU!I70+ESAG!I70+CEART!I70+FAED!I70+CEAD!I70+CEFID!I70+CESFI!I70+CERES!I70</f>
        <v>31</v>
      </c>
      <c r="I70" s="25">
        <f>(REITORIA!I70-REITORIA!J70)+(MUSEU!I70-MUSEU!J70)+(ESAG!I70-ESAG!J70)+(CEART!I70-CEART!J70)+(FAED!I70-FAED!J70)+(CEAD!I70-CEAD!J70)+(CEFID!I70-CEFID!J70)+(CESFI!I70-CESFI!J70)+(CERES!I70-CERES!J70)</f>
        <v>6</v>
      </c>
      <c r="J70" s="31">
        <f t="shared" si="10"/>
        <v>25</v>
      </c>
      <c r="K70" s="20">
        <v>44.39</v>
      </c>
      <c r="L70" s="20">
        <f t="shared" si="11"/>
        <v>1376.09</v>
      </c>
      <c r="M70" s="17">
        <f t="shared" si="12"/>
        <v>266.34000000000003</v>
      </c>
    </row>
    <row r="71" spans="1:13" ht="39.950000000000003" customHeight="1" x14ac:dyDescent="0.25">
      <c r="A71" s="171"/>
      <c r="B71" s="195"/>
      <c r="C71" s="49">
        <v>68</v>
      </c>
      <c r="D71" s="55" t="s">
        <v>164</v>
      </c>
      <c r="E71" s="70" t="s">
        <v>54</v>
      </c>
      <c r="F71" s="36" t="s">
        <v>17</v>
      </c>
      <c r="G71" s="36" t="s">
        <v>16</v>
      </c>
      <c r="H71" s="19">
        <f>REITORIA!I71+MUSEU!I71+ESAG!I71+CEART!I71+FAED!I71+CEAD!I71+CEFID!I71+CESFI!I71+CERES!I71</f>
        <v>31</v>
      </c>
      <c r="I71" s="25">
        <f>(REITORIA!I71-REITORIA!J71)+(MUSEU!I71-MUSEU!J71)+(ESAG!I71-ESAG!J71)+(CEART!I71-CEART!J71)+(FAED!I71-FAED!J71)+(CEAD!I71-CEAD!J71)+(CEFID!I71-CEFID!J71)+(CESFI!I71-CESFI!J71)+(CERES!I71-CERES!J71)</f>
        <v>6</v>
      </c>
      <c r="J71" s="31">
        <f t="shared" si="10"/>
        <v>25</v>
      </c>
      <c r="K71" s="20">
        <v>31.3</v>
      </c>
      <c r="L71" s="20">
        <f t="shared" si="11"/>
        <v>970.30000000000007</v>
      </c>
      <c r="M71" s="17">
        <f t="shared" si="12"/>
        <v>187.8</v>
      </c>
    </row>
    <row r="72" spans="1:13" ht="39.950000000000003" customHeight="1" x14ac:dyDescent="0.25">
      <c r="A72" s="171"/>
      <c r="B72" s="195"/>
      <c r="C72" s="49">
        <v>69</v>
      </c>
      <c r="D72" s="55" t="s">
        <v>165</v>
      </c>
      <c r="E72" s="70" t="s">
        <v>54</v>
      </c>
      <c r="F72" s="36" t="s">
        <v>17</v>
      </c>
      <c r="G72" s="36" t="s">
        <v>16</v>
      </c>
      <c r="H72" s="19">
        <f>REITORIA!I72+MUSEU!I72+ESAG!I72+CEART!I72+FAED!I72+CEAD!I72+CEFID!I72+CESFI!I72+CERES!I72</f>
        <v>41</v>
      </c>
      <c r="I72" s="25">
        <f>(REITORIA!I72-REITORIA!J72)+(MUSEU!I72-MUSEU!J72)+(ESAG!I72-ESAG!J72)+(CEART!I72-CEART!J72)+(FAED!I72-FAED!J72)+(CEAD!I72-CEAD!J72)+(CEFID!I72-CEFID!J72)+(CESFI!I72-CESFI!J72)+(CERES!I72-CERES!J72)</f>
        <v>6</v>
      </c>
      <c r="J72" s="31">
        <f t="shared" si="10"/>
        <v>35</v>
      </c>
      <c r="K72" s="20">
        <v>26.73</v>
      </c>
      <c r="L72" s="20">
        <f t="shared" si="11"/>
        <v>1095.93</v>
      </c>
      <c r="M72" s="17">
        <f t="shared" si="12"/>
        <v>160.38</v>
      </c>
    </row>
    <row r="73" spans="1:13" ht="39.950000000000003" customHeight="1" x14ac:dyDescent="0.25">
      <c r="A73" s="171"/>
      <c r="B73" s="195"/>
      <c r="C73" s="49">
        <v>70</v>
      </c>
      <c r="D73" s="55" t="s">
        <v>166</v>
      </c>
      <c r="E73" s="70" t="s">
        <v>62</v>
      </c>
      <c r="F73" s="36" t="s">
        <v>17</v>
      </c>
      <c r="G73" s="36" t="s">
        <v>16</v>
      </c>
      <c r="H73" s="19">
        <f>REITORIA!I73+MUSEU!I73+ESAG!I73+CEART!I73+FAED!I73+CEAD!I73+CEFID!I73+CESFI!I73+CERES!I73</f>
        <v>35</v>
      </c>
      <c r="I73" s="25">
        <f>(REITORIA!I73-REITORIA!J73)+(MUSEU!I73-MUSEU!J73)+(ESAG!I73-ESAG!J73)+(CEART!I73-CEART!J73)+(FAED!I73-FAED!J73)+(CEAD!I73-CEAD!J73)+(CEFID!I73-CEFID!J73)+(CESFI!I73-CESFI!J73)+(CERES!I73-CERES!J73)</f>
        <v>1</v>
      </c>
      <c r="J73" s="31">
        <f t="shared" si="10"/>
        <v>34</v>
      </c>
      <c r="K73" s="20">
        <v>32.33</v>
      </c>
      <c r="L73" s="20">
        <f t="shared" si="11"/>
        <v>1131.55</v>
      </c>
      <c r="M73" s="17">
        <f t="shared" si="12"/>
        <v>32.33</v>
      </c>
    </row>
    <row r="74" spans="1:13" ht="39.950000000000003" customHeight="1" x14ac:dyDescent="0.25">
      <c r="A74" s="171"/>
      <c r="B74" s="195"/>
      <c r="C74" s="49">
        <v>71</v>
      </c>
      <c r="D74" s="55" t="s">
        <v>167</v>
      </c>
      <c r="E74" s="70" t="s">
        <v>62</v>
      </c>
      <c r="F74" s="36" t="s">
        <v>17</v>
      </c>
      <c r="G74" s="36" t="s">
        <v>16</v>
      </c>
      <c r="H74" s="19">
        <f>REITORIA!I74+MUSEU!I74+ESAG!I74+CEART!I74+FAED!I74+CEAD!I74+CEFID!I74+CESFI!I74+CERES!I74</f>
        <v>44</v>
      </c>
      <c r="I74" s="25">
        <f>(REITORIA!I74-REITORIA!J74)+(MUSEU!I74-MUSEU!J74)+(ESAG!I74-ESAG!J74)+(CEART!I74-CEART!J74)+(FAED!I74-FAED!J74)+(CEAD!I74-CEAD!J74)+(CEFID!I74-CEFID!J74)+(CESFI!I74-CESFI!J74)+(CERES!I74-CERES!J74)</f>
        <v>1</v>
      </c>
      <c r="J74" s="31">
        <f t="shared" si="10"/>
        <v>43</v>
      </c>
      <c r="K74" s="20">
        <v>29.33</v>
      </c>
      <c r="L74" s="20">
        <f t="shared" si="11"/>
        <v>1290.52</v>
      </c>
      <c r="M74" s="17">
        <f t="shared" si="12"/>
        <v>29.33</v>
      </c>
    </row>
    <row r="75" spans="1:13" ht="39.950000000000003" customHeight="1" x14ac:dyDescent="0.25">
      <c r="A75" s="171"/>
      <c r="B75" s="195"/>
      <c r="C75" s="49">
        <v>72</v>
      </c>
      <c r="D75" s="55" t="s">
        <v>168</v>
      </c>
      <c r="E75" s="70" t="s">
        <v>75</v>
      </c>
      <c r="F75" s="36" t="s">
        <v>14</v>
      </c>
      <c r="G75" s="36" t="s">
        <v>23</v>
      </c>
      <c r="H75" s="19">
        <f>REITORIA!I75+MUSEU!I75+ESAG!I75+CEART!I75+FAED!I75+CEAD!I75+CEFID!I75+CESFI!I75+CERES!I75</f>
        <v>96</v>
      </c>
      <c r="I75" s="25">
        <f>(REITORIA!I75-REITORIA!J75)+(MUSEU!I75-MUSEU!J75)+(ESAG!I75-ESAG!J75)+(CEART!I75-CEART!J75)+(FAED!I75-FAED!J75)+(CEAD!I75-CEAD!J75)+(CEFID!I75-CEFID!J75)+(CESFI!I75-CESFI!J75)+(CERES!I75-CERES!J75)</f>
        <v>30</v>
      </c>
      <c r="J75" s="31">
        <f t="shared" si="10"/>
        <v>66</v>
      </c>
      <c r="K75" s="20">
        <v>2.0499999999999998</v>
      </c>
      <c r="L75" s="20">
        <f t="shared" si="11"/>
        <v>196.79999999999998</v>
      </c>
      <c r="M75" s="17">
        <f t="shared" si="12"/>
        <v>61.499999999999993</v>
      </c>
    </row>
    <row r="76" spans="1:13" ht="39.950000000000003" customHeight="1" x14ac:dyDescent="0.25">
      <c r="A76" s="171"/>
      <c r="B76" s="195"/>
      <c r="C76" s="49">
        <v>73</v>
      </c>
      <c r="D76" s="55" t="s">
        <v>169</v>
      </c>
      <c r="E76" s="70" t="s">
        <v>75</v>
      </c>
      <c r="F76" s="36" t="s">
        <v>14</v>
      </c>
      <c r="G76" s="36" t="s">
        <v>23</v>
      </c>
      <c r="H76" s="19">
        <f>REITORIA!I76+MUSEU!I76+ESAG!I76+CEART!I76+FAED!I76+CEAD!I76+CEFID!I76+CESFI!I76+CERES!I76</f>
        <v>56</v>
      </c>
      <c r="I76" s="25">
        <f>(REITORIA!I76-REITORIA!J76)+(MUSEU!I76-MUSEU!J76)+(ESAG!I76-ESAG!J76)+(CEART!I76-CEART!J76)+(FAED!I76-FAED!J76)+(CEAD!I76-CEAD!J76)+(CEFID!I76-CEFID!J76)+(CESFI!I76-CESFI!J76)+(CERES!I76-CERES!J76)</f>
        <v>3</v>
      </c>
      <c r="J76" s="31">
        <f t="shared" si="10"/>
        <v>53</v>
      </c>
      <c r="K76" s="20">
        <v>10.64</v>
      </c>
      <c r="L76" s="20">
        <f t="shared" si="11"/>
        <v>595.84</v>
      </c>
      <c r="M76" s="17">
        <f t="shared" si="12"/>
        <v>31.92</v>
      </c>
    </row>
    <row r="77" spans="1:13" ht="39.950000000000003" customHeight="1" x14ac:dyDescent="0.25">
      <c r="A77" s="171"/>
      <c r="B77" s="195"/>
      <c r="C77" s="49">
        <v>74</v>
      </c>
      <c r="D77" s="55" t="s">
        <v>170</v>
      </c>
      <c r="E77" s="70" t="s">
        <v>75</v>
      </c>
      <c r="F77" s="36" t="s">
        <v>14</v>
      </c>
      <c r="G77" s="36" t="s">
        <v>23</v>
      </c>
      <c r="H77" s="19">
        <f>REITORIA!I77+MUSEU!I77+ESAG!I77+CEART!I77+FAED!I77+CEAD!I77+CEFID!I77+CESFI!I77+CERES!I77</f>
        <v>32</v>
      </c>
      <c r="I77" s="25">
        <f>(REITORIA!I77-REITORIA!J77)+(MUSEU!I77-MUSEU!J77)+(ESAG!I77-ESAG!J77)+(CEART!I77-CEART!J77)+(FAED!I77-FAED!J77)+(CEAD!I77-CEAD!J77)+(CEFID!I77-CEFID!J77)+(CESFI!I77-CESFI!J77)+(CERES!I77-CERES!J77)</f>
        <v>3</v>
      </c>
      <c r="J77" s="31">
        <f t="shared" ref="J77:J82" si="13">H77-I77</f>
        <v>29</v>
      </c>
      <c r="K77" s="20">
        <v>19.16</v>
      </c>
      <c r="L77" s="20">
        <f t="shared" ref="L77:L82" si="14">K77*H77</f>
        <v>613.12</v>
      </c>
      <c r="M77" s="17">
        <f t="shared" ref="M77:M82" si="15">K77*I77</f>
        <v>57.480000000000004</v>
      </c>
    </row>
    <row r="78" spans="1:13" ht="39.950000000000003" customHeight="1" x14ac:dyDescent="0.25">
      <c r="A78" s="171"/>
      <c r="B78" s="195"/>
      <c r="C78" s="49">
        <v>75</v>
      </c>
      <c r="D78" s="55" t="s">
        <v>171</v>
      </c>
      <c r="E78" s="70" t="s">
        <v>172</v>
      </c>
      <c r="F78" s="36" t="s">
        <v>28</v>
      </c>
      <c r="G78" s="36" t="s">
        <v>23</v>
      </c>
      <c r="H78" s="19">
        <f>REITORIA!I78+MUSEU!I78+ESAG!I78+CEART!I78+FAED!I78+CEAD!I78+CEFID!I78+CESFI!I78+CERES!I78</f>
        <v>17</v>
      </c>
      <c r="I78" s="25">
        <f>(REITORIA!I78-REITORIA!J78)+(MUSEU!I78-MUSEU!J78)+(ESAG!I78-ESAG!J78)+(CEART!I78-CEART!J78)+(FAED!I78-FAED!J78)+(CEAD!I78-CEAD!J78)+(CEFID!I78-CEFID!J78)+(CESFI!I78-CESFI!J78)+(CERES!I78-CERES!J78)</f>
        <v>3</v>
      </c>
      <c r="J78" s="31">
        <f t="shared" si="13"/>
        <v>14</v>
      </c>
      <c r="K78" s="20">
        <v>109</v>
      </c>
      <c r="L78" s="20">
        <f t="shared" si="14"/>
        <v>1853</v>
      </c>
      <c r="M78" s="17">
        <f t="shared" si="15"/>
        <v>327</v>
      </c>
    </row>
    <row r="79" spans="1:13" ht="39.950000000000003" customHeight="1" x14ac:dyDescent="0.25">
      <c r="A79" s="171"/>
      <c r="B79" s="195"/>
      <c r="C79" s="49">
        <v>76</v>
      </c>
      <c r="D79" s="55" t="s">
        <v>173</v>
      </c>
      <c r="E79" s="70" t="s">
        <v>62</v>
      </c>
      <c r="F79" s="36" t="s">
        <v>14</v>
      </c>
      <c r="G79" s="36" t="s">
        <v>16</v>
      </c>
      <c r="H79" s="19">
        <f>REITORIA!I79+MUSEU!I79+ESAG!I79+CEART!I79+FAED!I79+CEAD!I79+CEFID!I79+CESFI!I79+CERES!I79</f>
        <v>200</v>
      </c>
      <c r="I79" s="25">
        <f>(REITORIA!I79-REITORIA!J79)+(MUSEU!I79-MUSEU!J79)+(ESAG!I79-ESAG!J79)+(CEART!I79-CEART!J79)+(FAED!I79-FAED!J79)+(CEAD!I79-CEAD!J79)+(CEFID!I79-CEFID!J79)+(CESFI!I79-CESFI!J79)+(CERES!I79-CERES!J79)</f>
        <v>100</v>
      </c>
      <c r="J79" s="31">
        <f t="shared" si="13"/>
        <v>100</v>
      </c>
      <c r="K79" s="20">
        <v>0.64</v>
      </c>
      <c r="L79" s="20">
        <f t="shared" si="14"/>
        <v>128</v>
      </c>
      <c r="M79" s="17">
        <f t="shared" si="15"/>
        <v>64</v>
      </c>
    </row>
    <row r="80" spans="1:13" ht="39.950000000000003" customHeight="1" x14ac:dyDescent="0.25">
      <c r="A80" s="175">
        <v>7</v>
      </c>
      <c r="B80" s="177" t="s">
        <v>53</v>
      </c>
      <c r="C80" s="48">
        <v>77</v>
      </c>
      <c r="D80" s="54" t="s">
        <v>175</v>
      </c>
      <c r="E80" s="76" t="s">
        <v>176</v>
      </c>
      <c r="F80" s="34" t="s">
        <v>14</v>
      </c>
      <c r="G80" s="34" t="s">
        <v>32</v>
      </c>
      <c r="H80" s="19">
        <f>REITORIA!I80+MUSEU!I80+ESAG!I80+CEART!I80+FAED!I80+CEAD!I80+CEFID!I80+CESFI!I80+CERES!I80</f>
        <v>70</v>
      </c>
      <c r="I80" s="25">
        <f>(REITORIA!I80-REITORIA!J80)+(MUSEU!I80-MUSEU!J80)+(ESAG!I80-ESAG!J80)+(CEART!I80-CEART!J80)+(FAED!I80-FAED!J80)+(CEAD!I80-CEAD!J80)+(CEFID!I80-CEFID!J80)+(CESFI!I80-CESFI!J80)+(CERES!I80-CERES!J80)</f>
        <v>14</v>
      </c>
      <c r="J80" s="31">
        <f t="shared" si="13"/>
        <v>56</v>
      </c>
      <c r="K80" s="20">
        <v>140.53</v>
      </c>
      <c r="L80" s="20">
        <f t="shared" si="14"/>
        <v>9837.1</v>
      </c>
      <c r="M80" s="17">
        <f t="shared" si="15"/>
        <v>1967.42</v>
      </c>
    </row>
    <row r="81" spans="1:13" ht="39.950000000000003" customHeight="1" x14ac:dyDescent="0.25">
      <c r="A81" s="176"/>
      <c r="B81" s="178"/>
      <c r="C81" s="48">
        <v>78</v>
      </c>
      <c r="D81" s="54" t="s">
        <v>177</v>
      </c>
      <c r="E81" s="76" t="s">
        <v>52</v>
      </c>
      <c r="F81" s="34" t="s">
        <v>3</v>
      </c>
      <c r="G81" s="34" t="s">
        <v>78</v>
      </c>
      <c r="H81" s="19">
        <f>REITORIA!I81+MUSEU!I81+ESAG!I81+CEART!I81+FAED!I81+CEAD!I81+CEFID!I81+CESFI!I81+CERES!I81</f>
        <v>51</v>
      </c>
      <c r="I81" s="25">
        <f>(REITORIA!I81-REITORIA!J81)+(MUSEU!I81-MUSEU!J81)+(ESAG!I81-ESAG!J81)+(CEART!I81-CEART!J81)+(FAED!I81-FAED!J81)+(CEAD!I81-CEAD!J81)+(CEFID!I81-CEFID!J81)+(CESFI!I81-CESFI!J81)+(CERES!I81-CERES!J81)</f>
        <v>13</v>
      </c>
      <c r="J81" s="31">
        <f t="shared" si="13"/>
        <v>38</v>
      </c>
      <c r="K81" s="20">
        <v>19.649999999999999</v>
      </c>
      <c r="L81" s="20">
        <f t="shared" si="14"/>
        <v>1002.15</v>
      </c>
      <c r="M81" s="17">
        <f t="shared" si="15"/>
        <v>255.45</v>
      </c>
    </row>
    <row r="82" spans="1:13" ht="39.950000000000003" customHeight="1" x14ac:dyDescent="0.25">
      <c r="A82" s="176"/>
      <c r="B82" s="178"/>
      <c r="C82" s="48">
        <v>79</v>
      </c>
      <c r="D82" s="54" t="s">
        <v>178</v>
      </c>
      <c r="E82" s="76" t="s">
        <v>179</v>
      </c>
      <c r="F82" s="34" t="s">
        <v>3</v>
      </c>
      <c r="G82" s="34" t="s">
        <v>23</v>
      </c>
      <c r="H82" s="19">
        <f>REITORIA!I82+MUSEU!I82+ESAG!I82+CEART!I82+FAED!I82+CEAD!I82+CEFID!I82+CESFI!I82+CERES!I82</f>
        <v>10</v>
      </c>
      <c r="I82" s="25">
        <f>(REITORIA!I82-REITORIA!J82)+(MUSEU!I82-MUSEU!J82)+(ESAG!I82-ESAG!J82)+(CEART!I82-CEART!J82)+(FAED!I82-FAED!J82)+(CEAD!I82-CEAD!J82)+(CEFID!I82-CEFID!J82)+(CESFI!I82-CESFI!J82)+(CERES!I82-CERES!J82)</f>
        <v>3</v>
      </c>
      <c r="J82" s="31">
        <f t="shared" si="13"/>
        <v>7</v>
      </c>
      <c r="K82" s="20">
        <v>235.06</v>
      </c>
      <c r="L82" s="20">
        <f t="shared" si="14"/>
        <v>2350.6</v>
      </c>
      <c r="M82" s="17">
        <f t="shared" si="15"/>
        <v>705.18000000000006</v>
      </c>
    </row>
    <row r="83" spans="1:13" ht="39.950000000000003" customHeight="1" x14ac:dyDescent="0.25">
      <c r="A83" s="170">
        <v>8</v>
      </c>
      <c r="B83" s="172" t="s">
        <v>174</v>
      </c>
      <c r="C83" s="49">
        <v>80</v>
      </c>
      <c r="D83" s="55" t="s">
        <v>180</v>
      </c>
      <c r="E83" s="70" t="s">
        <v>181</v>
      </c>
      <c r="F83" s="36" t="s">
        <v>14</v>
      </c>
      <c r="G83" s="36" t="s">
        <v>16</v>
      </c>
      <c r="H83" s="19">
        <f>REITORIA!I83+MUSEU!I83+ESAG!I83+CEART!I83+FAED!I83+CEAD!I83+CEFID!I83+CESFI!I83+CERES!I83</f>
        <v>32</v>
      </c>
      <c r="I83" s="25">
        <f>(REITORIA!I83-REITORIA!J83)+(MUSEU!I83-MUSEU!J83)+(ESAG!I83-ESAG!J83)+(CEART!I83-CEART!J83)+(FAED!I83-FAED!J83)+(CEAD!I83-CEAD!J83)+(CEFID!I83-CEFID!J83)+(CESFI!I83-CESFI!J83)+(CERES!I83-CERES!J83)</f>
        <v>10</v>
      </c>
      <c r="J83" s="31">
        <f t="shared" ref="J83:J112" si="16">H83-I83</f>
        <v>22</v>
      </c>
      <c r="K83" s="20">
        <v>37.28</v>
      </c>
      <c r="L83" s="20">
        <f t="shared" ref="L83:L112" si="17">K83*H83</f>
        <v>1192.96</v>
      </c>
      <c r="M83" s="17">
        <f t="shared" ref="M83:M112" si="18">K83*I83</f>
        <v>372.8</v>
      </c>
    </row>
    <row r="84" spans="1:13" ht="39.950000000000003" customHeight="1" x14ac:dyDescent="0.25">
      <c r="A84" s="171"/>
      <c r="B84" s="173"/>
      <c r="C84" s="49">
        <v>81</v>
      </c>
      <c r="D84" s="55" t="s">
        <v>182</v>
      </c>
      <c r="E84" s="70" t="s">
        <v>183</v>
      </c>
      <c r="F84" s="36" t="s">
        <v>14</v>
      </c>
      <c r="G84" s="36" t="s">
        <v>16</v>
      </c>
      <c r="H84" s="19">
        <f>REITORIA!I84+MUSEU!I84+ESAG!I84+CEART!I84+FAED!I84+CEAD!I84+CEFID!I84+CESFI!I84+CERES!I84</f>
        <v>60</v>
      </c>
      <c r="I84" s="25">
        <f>(REITORIA!I84-REITORIA!J84)+(MUSEU!I84-MUSEU!J84)+(ESAG!I84-ESAG!J84)+(CEART!I84-CEART!J84)+(FAED!I84-FAED!J84)+(CEAD!I84-CEAD!J84)+(CEFID!I84-CEFID!J84)+(CESFI!I84-CESFI!J84)+(CERES!I84-CERES!J84)</f>
        <v>9</v>
      </c>
      <c r="J84" s="31">
        <f t="shared" si="16"/>
        <v>51</v>
      </c>
      <c r="K84" s="20">
        <v>7.62</v>
      </c>
      <c r="L84" s="20">
        <f t="shared" si="17"/>
        <v>457.2</v>
      </c>
      <c r="M84" s="17">
        <f t="shared" si="18"/>
        <v>68.58</v>
      </c>
    </row>
    <row r="85" spans="1:13" ht="39.950000000000003" customHeight="1" x14ac:dyDescent="0.25">
      <c r="A85" s="171"/>
      <c r="B85" s="173"/>
      <c r="C85" s="49">
        <v>82</v>
      </c>
      <c r="D85" s="55" t="s">
        <v>184</v>
      </c>
      <c r="E85" s="70" t="s">
        <v>185</v>
      </c>
      <c r="F85" s="36" t="s">
        <v>14</v>
      </c>
      <c r="G85" s="36" t="s">
        <v>16</v>
      </c>
      <c r="H85" s="19">
        <f>REITORIA!I85+MUSEU!I85+ESAG!I85+CEART!I85+FAED!I85+CEAD!I85+CEFID!I85+CESFI!I85+CERES!I85</f>
        <v>56</v>
      </c>
      <c r="I85" s="25">
        <f>(REITORIA!I85-REITORIA!J85)+(MUSEU!I85-MUSEU!J85)+(ESAG!I85-ESAG!J85)+(CEART!I85-CEART!J85)+(FAED!I85-FAED!J85)+(CEAD!I85-CEAD!J85)+(CEFID!I85-CEFID!J85)+(CESFI!I85-CESFI!J85)+(CERES!I85-CERES!J85)</f>
        <v>8</v>
      </c>
      <c r="J85" s="31">
        <f t="shared" si="16"/>
        <v>48</v>
      </c>
      <c r="K85" s="20">
        <v>9.3800000000000008</v>
      </c>
      <c r="L85" s="20">
        <f t="shared" si="17"/>
        <v>525.28000000000009</v>
      </c>
      <c r="M85" s="17">
        <f t="shared" si="18"/>
        <v>75.040000000000006</v>
      </c>
    </row>
    <row r="86" spans="1:13" ht="39.950000000000003" customHeight="1" x14ac:dyDescent="0.25">
      <c r="A86" s="171"/>
      <c r="B86" s="173"/>
      <c r="C86" s="49">
        <v>83</v>
      </c>
      <c r="D86" s="55" t="s">
        <v>186</v>
      </c>
      <c r="E86" s="70" t="s">
        <v>187</v>
      </c>
      <c r="F86" s="36" t="s">
        <v>14</v>
      </c>
      <c r="G86" s="36" t="s">
        <v>16</v>
      </c>
      <c r="H86" s="19">
        <f>REITORIA!I86+MUSEU!I86+ESAG!I86+CEART!I86+FAED!I86+CEAD!I86+CEFID!I86+CESFI!I86+CERES!I86</f>
        <v>65</v>
      </c>
      <c r="I86" s="25">
        <f>(REITORIA!I86-REITORIA!J86)+(MUSEU!I86-MUSEU!J86)+(ESAG!I86-ESAG!J86)+(CEART!I86-CEART!J86)+(FAED!I86-FAED!J86)+(CEAD!I86-CEAD!J86)+(CEFID!I86-CEFID!J86)+(CESFI!I86-CESFI!J86)+(CERES!I86-CERES!J86)</f>
        <v>9</v>
      </c>
      <c r="J86" s="31">
        <f t="shared" si="16"/>
        <v>56</v>
      </c>
      <c r="K86" s="20">
        <v>20</v>
      </c>
      <c r="L86" s="20">
        <f t="shared" si="17"/>
        <v>1300</v>
      </c>
      <c r="M86" s="17">
        <f t="shared" si="18"/>
        <v>180</v>
      </c>
    </row>
    <row r="87" spans="1:13" ht="39.950000000000003" customHeight="1" x14ac:dyDescent="0.25">
      <c r="A87" s="171"/>
      <c r="B87" s="173"/>
      <c r="C87" s="49">
        <v>84</v>
      </c>
      <c r="D87" s="55" t="s">
        <v>188</v>
      </c>
      <c r="E87" s="70" t="s">
        <v>189</v>
      </c>
      <c r="F87" s="36" t="s">
        <v>14</v>
      </c>
      <c r="G87" s="36" t="s">
        <v>16</v>
      </c>
      <c r="H87" s="19">
        <f>REITORIA!I87+MUSEU!I87+ESAG!I87+CEART!I87+FAED!I87+CEAD!I87+CEFID!I87+CESFI!I87+CERES!I87</f>
        <v>51</v>
      </c>
      <c r="I87" s="25">
        <f>(REITORIA!I87-REITORIA!J87)+(MUSEU!I87-MUSEU!J87)+(ESAG!I87-ESAG!J87)+(CEART!I87-CEART!J87)+(FAED!I87-FAED!J87)+(CEAD!I87-CEAD!J87)+(CEFID!I87-CEFID!J87)+(CESFI!I87-CESFI!J87)+(CERES!I87-CERES!J87)</f>
        <v>9</v>
      </c>
      <c r="J87" s="31">
        <f t="shared" si="16"/>
        <v>42</v>
      </c>
      <c r="K87" s="20">
        <v>5.34</v>
      </c>
      <c r="L87" s="20">
        <f t="shared" si="17"/>
        <v>272.33999999999997</v>
      </c>
      <c r="M87" s="17">
        <f t="shared" si="18"/>
        <v>48.06</v>
      </c>
    </row>
    <row r="88" spans="1:13" ht="39.950000000000003" customHeight="1" x14ac:dyDescent="0.25">
      <c r="A88" s="171"/>
      <c r="B88" s="173"/>
      <c r="C88" s="49">
        <v>85</v>
      </c>
      <c r="D88" s="55" t="s">
        <v>190</v>
      </c>
      <c r="E88" s="70" t="s">
        <v>187</v>
      </c>
      <c r="F88" s="36" t="s">
        <v>14</v>
      </c>
      <c r="G88" s="36" t="s">
        <v>16</v>
      </c>
      <c r="H88" s="19">
        <f>REITORIA!I88+MUSEU!I88+ESAG!I88+CEART!I88+FAED!I88+CEAD!I88+CEFID!I88+CESFI!I88+CERES!I88</f>
        <v>66</v>
      </c>
      <c r="I88" s="25">
        <f>(REITORIA!I88-REITORIA!J88)+(MUSEU!I88-MUSEU!J88)+(ESAG!I88-ESAG!J88)+(CEART!I88-CEART!J88)+(FAED!I88-FAED!J88)+(CEAD!I88-CEAD!J88)+(CEFID!I88-CEFID!J88)+(CESFI!I88-CESFI!J88)+(CERES!I88-CERES!J88)</f>
        <v>17</v>
      </c>
      <c r="J88" s="31">
        <f t="shared" si="16"/>
        <v>49</v>
      </c>
      <c r="K88" s="20">
        <v>0.95</v>
      </c>
      <c r="L88" s="20">
        <f t="shared" si="17"/>
        <v>62.699999999999996</v>
      </c>
      <c r="M88" s="17">
        <f t="shared" si="18"/>
        <v>16.149999999999999</v>
      </c>
    </row>
    <row r="89" spans="1:13" ht="39.950000000000003" customHeight="1" x14ac:dyDescent="0.25">
      <c r="A89" s="171"/>
      <c r="B89" s="173"/>
      <c r="C89" s="49">
        <v>86</v>
      </c>
      <c r="D89" s="55" t="s">
        <v>191</v>
      </c>
      <c r="E89" s="70" t="s">
        <v>187</v>
      </c>
      <c r="F89" s="36" t="s">
        <v>14</v>
      </c>
      <c r="G89" s="36" t="s">
        <v>16</v>
      </c>
      <c r="H89" s="19">
        <f>REITORIA!I89+MUSEU!I89+ESAG!I89+CEART!I89+FAED!I89+CEAD!I89+CEFID!I89+CESFI!I89+CERES!I89</f>
        <v>55</v>
      </c>
      <c r="I89" s="25">
        <f>(REITORIA!I89-REITORIA!J89)+(MUSEU!I89-MUSEU!J89)+(ESAG!I89-ESAG!J89)+(CEART!I89-CEART!J89)+(FAED!I89-FAED!J89)+(CEAD!I89-CEAD!J89)+(CEFID!I89-CEFID!J89)+(CESFI!I89-CESFI!J89)+(CERES!I89-CERES!J89)</f>
        <v>9</v>
      </c>
      <c r="J89" s="31">
        <f t="shared" si="16"/>
        <v>46</v>
      </c>
      <c r="K89" s="20">
        <v>26.8</v>
      </c>
      <c r="L89" s="20">
        <f t="shared" si="17"/>
        <v>1474</v>
      </c>
      <c r="M89" s="17">
        <f t="shared" si="18"/>
        <v>241.20000000000002</v>
      </c>
    </row>
    <row r="90" spans="1:13" ht="39.950000000000003" customHeight="1" x14ac:dyDescent="0.25">
      <c r="A90" s="171"/>
      <c r="B90" s="173"/>
      <c r="C90" s="49">
        <v>87</v>
      </c>
      <c r="D90" s="55" t="s">
        <v>192</v>
      </c>
      <c r="E90" s="70" t="s">
        <v>187</v>
      </c>
      <c r="F90" s="36" t="s">
        <v>14</v>
      </c>
      <c r="G90" s="36" t="s">
        <v>16</v>
      </c>
      <c r="H90" s="19">
        <f>REITORIA!I90+MUSEU!I90+ESAG!I90+CEART!I90+FAED!I90+CEAD!I90+CEFID!I90+CESFI!I90+CERES!I90</f>
        <v>66</v>
      </c>
      <c r="I90" s="25">
        <f>(REITORIA!I90-REITORIA!J90)+(MUSEU!I90-MUSEU!J90)+(ESAG!I90-ESAG!J90)+(CEART!I90-CEART!J90)+(FAED!I90-FAED!J90)+(CEAD!I90-CEAD!J90)+(CEFID!I90-CEFID!J90)+(CESFI!I90-CESFI!J90)+(CERES!I90-CERES!J90)</f>
        <v>9</v>
      </c>
      <c r="J90" s="31">
        <f t="shared" si="16"/>
        <v>57</v>
      </c>
      <c r="K90" s="20">
        <v>20.05</v>
      </c>
      <c r="L90" s="20">
        <f t="shared" si="17"/>
        <v>1323.3</v>
      </c>
      <c r="M90" s="17">
        <f t="shared" si="18"/>
        <v>180.45000000000002</v>
      </c>
    </row>
    <row r="91" spans="1:13" ht="39.950000000000003" customHeight="1" x14ac:dyDescent="0.25">
      <c r="A91" s="171"/>
      <c r="B91" s="173"/>
      <c r="C91" s="49">
        <v>88</v>
      </c>
      <c r="D91" s="55" t="s">
        <v>193</v>
      </c>
      <c r="E91" s="70" t="s">
        <v>194</v>
      </c>
      <c r="F91" s="36" t="s">
        <v>14</v>
      </c>
      <c r="G91" s="36" t="s">
        <v>16</v>
      </c>
      <c r="H91" s="19">
        <f>REITORIA!I91+MUSEU!I91+ESAG!I91+CEART!I91+FAED!I91+CEAD!I91+CEFID!I91+CESFI!I91+CERES!I91</f>
        <v>70</v>
      </c>
      <c r="I91" s="25">
        <f>(REITORIA!I91-REITORIA!J91)+(MUSEU!I91-MUSEU!J91)+(ESAG!I91-ESAG!J91)+(CEART!I91-CEART!J91)+(FAED!I91-FAED!J91)+(CEAD!I91-CEAD!J91)+(CEFID!I91-CEFID!J91)+(CESFI!I91-CESFI!J91)+(CERES!I91-CERES!J91)</f>
        <v>7</v>
      </c>
      <c r="J91" s="31">
        <f t="shared" si="16"/>
        <v>63</v>
      </c>
      <c r="K91" s="20">
        <v>1.07</v>
      </c>
      <c r="L91" s="20">
        <f t="shared" si="17"/>
        <v>74.900000000000006</v>
      </c>
      <c r="M91" s="17">
        <f t="shared" si="18"/>
        <v>7.49</v>
      </c>
    </row>
    <row r="92" spans="1:13" ht="39.950000000000003" customHeight="1" x14ac:dyDescent="0.25">
      <c r="A92" s="171"/>
      <c r="B92" s="173"/>
      <c r="C92" s="49">
        <v>89</v>
      </c>
      <c r="D92" s="55" t="s">
        <v>195</v>
      </c>
      <c r="E92" s="70" t="s">
        <v>183</v>
      </c>
      <c r="F92" s="36" t="s">
        <v>14</v>
      </c>
      <c r="G92" s="36" t="s">
        <v>16</v>
      </c>
      <c r="H92" s="19">
        <f>REITORIA!I92+MUSEU!I92+ESAG!I92+CEART!I92+FAED!I92+CEAD!I92+CEFID!I92+CESFI!I92+CERES!I92</f>
        <v>60</v>
      </c>
      <c r="I92" s="25">
        <f>(REITORIA!I92-REITORIA!J92)+(MUSEU!I92-MUSEU!J92)+(ESAG!I92-ESAG!J92)+(CEART!I92-CEART!J92)+(FAED!I92-FAED!J92)+(CEAD!I92-CEAD!J92)+(CEFID!I92-CEFID!J92)+(CESFI!I92-CESFI!J92)+(CERES!I92-CERES!J92)</f>
        <v>9</v>
      </c>
      <c r="J92" s="31">
        <f t="shared" si="16"/>
        <v>51</v>
      </c>
      <c r="K92" s="20">
        <v>2.2000000000000002</v>
      </c>
      <c r="L92" s="20">
        <f t="shared" si="17"/>
        <v>132</v>
      </c>
      <c r="M92" s="17">
        <f t="shared" si="18"/>
        <v>19.8</v>
      </c>
    </row>
    <row r="93" spans="1:13" ht="39.950000000000003" customHeight="1" x14ac:dyDescent="0.25">
      <c r="A93" s="171"/>
      <c r="B93" s="173"/>
      <c r="C93" s="49">
        <v>90</v>
      </c>
      <c r="D93" s="55" t="s">
        <v>196</v>
      </c>
      <c r="E93" s="70" t="s">
        <v>187</v>
      </c>
      <c r="F93" s="36" t="s">
        <v>14</v>
      </c>
      <c r="G93" s="36" t="s">
        <v>16</v>
      </c>
      <c r="H93" s="19">
        <f>REITORIA!I93+MUSEU!I93+ESAG!I93+CEART!I93+FAED!I93+CEAD!I93+CEFID!I93+CESFI!I93+CERES!I93</f>
        <v>56</v>
      </c>
      <c r="I93" s="25">
        <f>(REITORIA!I93-REITORIA!J93)+(MUSEU!I93-MUSEU!J93)+(ESAG!I93-ESAG!J93)+(CEART!I93-CEART!J93)+(FAED!I93-FAED!J93)+(CEAD!I93-CEAD!J93)+(CEFID!I93-CEFID!J93)+(CESFI!I93-CESFI!J93)+(CERES!I93-CERES!J93)</f>
        <v>9</v>
      </c>
      <c r="J93" s="31">
        <f t="shared" si="16"/>
        <v>47</v>
      </c>
      <c r="K93" s="20">
        <v>5</v>
      </c>
      <c r="L93" s="20">
        <f t="shared" si="17"/>
        <v>280</v>
      </c>
      <c r="M93" s="17">
        <f t="shared" si="18"/>
        <v>45</v>
      </c>
    </row>
    <row r="94" spans="1:13" ht="39.950000000000003" customHeight="1" x14ac:dyDescent="0.25">
      <c r="A94" s="171"/>
      <c r="B94" s="173"/>
      <c r="C94" s="49">
        <v>91</v>
      </c>
      <c r="D94" s="55" t="s">
        <v>197</v>
      </c>
      <c r="E94" s="70" t="s">
        <v>187</v>
      </c>
      <c r="F94" s="36" t="s">
        <v>14</v>
      </c>
      <c r="G94" s="36" t="s">
        <v>16</v>
      </c>
      <c r="H94" s="19">
        <f>REITORIA!I94+MUSEU!I94+ESAG!I94+CEART!I94+FAED!I94+CEAD!I94+CEFID!I94+CESFI!I94+CERES!I94</f>
        <v>60</v>
      </c>
      <c r="I94" s="25">
        <f>(REITORIA!I94-REITORIA!J94)+(MUSEU!I94-MUSEU!J94)+(ESAG!I94-ESAG!J94)+(CEART!I94-CEART!J94)+(FAED!I94-FAED!J94)+(CEAD!I94-CEAD!J94)+(CEFID!I94-CEFID!J94)+(CESFI!I94-CESFI!J94)+(CERES!I94-CERES!J94)</f>
        <v>9</v>
      </c>
      <c r="J94" s="31">
        <f t="shared" si="16"/>
        <v>51</v>
      </c>
      <c r="K94" s="20">
        <v>0.96</v>
      </c>
      <c r="L94" s="20">
        <f t="shared" si="17"/>
        <v>57.599999999999994</v>
      </c>
      <c r="M94" s="17">
        <f t="shared" si="18"/>
        <v>8.64</v>
      </c>
    </row>
    <row r="95" spans="1:13" ht="39.950000000000003" customHeight="1" x14ac:dyDescent="0.25">
      <c r="A95" s="171"/>
      <c r="B95" s="173"/>
      <c r="C95" s="49">
        <v>92</v>
      </c>
      <c r="D95" s="55" t="s">
        <v>198</v>
      </c>
      <c r="E95" s="70" t="s">
        <v>187</v>
      </c>
      <c r="F95" s="36" t="s">
        <v>14</v>
      </c>
      <c r="G95" s="36" t="s">
        <v>16</v>
      </c>
      <c r="H95" s="19">
        <f>REITORIA!I95+MUSEU!I95+ESAG!I95+CEART!I95+FAED!I95+CEAD!I95+CEFID!I95+CESFI!I95+CERES!I95</f>
        <v>56</v>
      </c>
      <c r="I95" s="25">
        <f>(REITORIA!I95-REITORIA!J95)+(MUSEU!I95-MUSEU!J95)+(ESAG!I95-ESAG!J95)+(CEART!I95-CEART!J95)+(FAED!I95-FAED!J95)+(CEAD!I95-CEAD!J95)+(CEFID!I95-CEFID!J95)+(CESFI!I95-CESFI!J95)+(CERES!I95-CERES!J95)</f>
        <v>9</v>
      </c>
      <c r="J95" s="31">
        <f t="shared" si="16"/>
        <v>47</v>
      </c>
      <c r="K95" s="20">
        <v>1.75</v>
      </c>
      <c r="L95" s="20">
        <f t="shared" si="17"/>
        <v>98</v>
      </c>
      <c r="M95" s="17">
        <f t="shared" si="18"/>
        <v>15.75</v>
      </c>
    </row>
    <row r="96" spans="1:13" ht="39.950000000000003" customHeight="1" x14ac:dyDescent="0.25">
      <c r="A96" s="171"/>
      <c r="B96" s="173"/>
      <c r="C96" s="49">
        <v>93</v>
      </c>
      <c r="D96" s="55" t="s">
        <v>199</v>
      </c>
      <c r="E96" s="70" t="s">
        <v>187</v>
      </c>
      <c r="F96" s="36" t="s">
        <v>14</v>
      </c>
      <c r="G96" s="36" t="s">
        <v>16</v>
      </c>
      <c r="H96" s="19">
        <f>REITORIA!I96+MUSEU!I96+ESAG!I96+CEART!I96+FAED!I96+CEAD!I96+CEFID!I96+CESFI!I96+CERES!I96</f>
        <v>51</v>
      </c>
      <c r="I96" s="25">
        <f>(REITORIA!I96-REITORIA!J96)+(MUSEU!I96-MUSEU!J96)+(ESAG!I96-ESAG!J96)+(CEART!I96-CEART!J96)+(FAED!I96-FAED!J96)+(CEAD!I96-CEAD!J96)+(CEFID!I96-CEFID!J96)+(CESFI!I96-CESFI!J96)+(CERES!I96-CERES!J96)</f>
        <v>9</v>
      </c>
      <c r="J96" s="31">
        <f t="shared" si="16"/>
        <v>42</v>
      </c>
      <c r="K96" s="20">
        <v>1.42</v>
      </c>
      <c r="L96" s="20">
        <f t="shared" si="17"/>
        <v>72.42</v>
      </c>
      <c r="M96" s="17">
        <f t="shared" si="18"/>
        <v>12.78</v>
      </c>
    </row>
    <row r="97" spans="1:13" ht="39.950000000000003" customHeight="1" x14ac:dyDescent="0.25">
      <c r="A97" s="171"/>
      <c r="B97" s="173"/>
      <c r="C97" s="49">
        <v>94</v>
      </c>
      <c r="D97" s="55" t="s">
        <v>200</v>
      </c>
      <c r="E97" s="70" t="s">
        <v>187</v>
      </c>
      <c r="F97" s="36" t="s">
        <v>14</v>
      </c>
      <c r="G97" s="36" t="s">
        <v>16</v>
      </c>
      <c r="H97" s="19">
        <f>REITORIA!I97+MUSEU!I97+ESAG!I97+CEART!I97+FAED!I97+CEAD!I97+CEFID!I97+CESFI!I97+CERES!I97</f>
        <v>61</v>
      </c>
      <c r="I97" s="25">
        <f>(REITORIA!I97-REITORIA!J97)+(MUSEU!I97-MUSEU!J97)+(ESAG!I97-ESAG!J97)+(CEART!I97-CEART!J97)+(FAED!I97-FAED!J97)+(CEAD!I97-CEAD!J97)+(CEFID!I97-CEFID!J97)+(CESFI!I97-CESFI!J97)+(CERES!I97-CERES!J97)</f>
        <v>9</v>
      </c>
      <c r="J97" s="31">
        <f t="shared" si="16"/>
        <v>52</v>
      </c>
      <c r="K97" s="20">
        <v>14.91</v>
      </c>
      <c r="L97" s="20">
        <f t="shared" si="17"/>
        <v>909.51</v>
      </c>
      <c r="M97" s="17">
        <f t="shared" si="18"/>
        <v>134.19</v>
      </c>
    </row>
    <row r="98" spans="1:13" ht="39.950000000000003" customHeight="1" x14ac:dyDescent="0.25">
      <c r="A98" s="171"/>
      <c r="B98" s="173"/>
      <c r="C98" s="49">
        <v>95</v>
      </c>
      <c r="D98" s="55" t="s">
        <v>201</v>
      </c>
      <c r="E98" s="70" t="s">
        <v>202</v>
      </c>
      <c r="F98" s="36" t="s">
        <v>14</v>
      </c>
      <c r="G98" s="36" t="s">
        <v>16</v>
      </c>
      <c r="H98" s="19">
        <f>REITORIA!I98+MUSEU!I98+ESAG!I98+CEART!I98+FAED!I98+CEAD!I98+CEFID!I98+CESFI!I98+CERES!I98</f>
        <v>152</v>
      </c>
      <c r="I98" s="25">
        <f>(REITORIA!I98-REITORIA!J98)+(MUSEU!I98-MUSEU!J98)+(ESAG!I98-ESAG!J98)+(CEART!I98-CEART!J98)+(FAED!I98-FAED!J98)+(CEAD!I98-CEAD!J98)+(CEFID!I98-CEFID!J98)+(CESFI!I98-CESFI!J98)+(CERES!I98-CERES!J98)</f>
        <v>2</v>
      </c>
      <c r="J98" s="31">
        <f t="shared" si="16"/>
        <v>150</v>
      </c>
      <c r="K98" s="20">
        <v>12.13</v>
      </c>
      <c r="L98" s="20">
        <f t="shared" si="17"/>
        <v>1843.7600000000002</v>
      </c>
      <c r="M98" s="17">
        <f t="shared" si="18"/>
        <v>24.26</v>
      </c>
    </row>
    <row r="99" spans="1:13" ht="39.950000000000003" customHeight="1" x14ac:dyDescent="0.25">
      <c r="A99" s="171"/>
      <c r="B99" s="173"/>
      <c r="C99" s="49">
        <v>96</v>
      </c>
      <c r="D99" s="55" t="s">
        <v>203</v>
      </c>
      <c r="E99" s="70" t="s">
        <v>185</v>
      </c>
      <c r="F99" s="36" t="s">
        <v>14</v>
      </c>
      <c r="G99" s="36" t="s">
        <v>16</v>
      </c>
      <c r="H99" s="19">
        <f>REITORIA!I99+MUSEU!I99+ESAG!I99+CEART!I99+FAED!I99+CEAD!I99+CEFID!I99+CESFI!I99+CERES!I99</f>
        <v>75</v>
      </c>
      <c r="I99" s="25">
        <f>(REITORIA!I99-REITORIA!J99)+(MUSEU!I99-MUSEU!J99)+(ESAG!I99-ESAG!J99)+(CEART!I99-CEART!J99)+(FAED!I99-FAED!J99)+(CEAD!I99-CEAD!J99)+(CEFID!I99-CEFID!J99)+(CESFI!I99-CESFI!J99)+(CERES!I99-CERES!J99)</f>
        <v>2</v>
      </c>
      <c r="J99" s="31">
        <f t="shared" si="16"/>
        <v>73</v>
      </c>
      <c r="K99" s="20">
        <v>14.47</v>
      </c>
      <c r="L99" s="20">
        <f t="shared" si="17"/>
        <v>1085.25</v>
      </c>
      <c r="M99" s="17">
        <f t="shared" si="18"/>
        <v>28.94</v>
      </c>
    </row>
    <row r="100" spans="1:13" ht="39.950000000000003" customHeight="1" x14ac:dyDescent="0.25">
      <c r="A100" s="171"/>
      <c r="B100" s="173"/>
      <c r="C100" s="49">
        <v>97</v>
      </c>
      <c r="D100" s="55" t="s">
        <v>204</v>
      </c>
      <c r="E100" s="70" t="s">
        <v>205</v>
      </c>
      <c r="F100" s="36" t="s">
        <v>14</v>
      </c>
      <c r="G100" s="36" t="s">
        <v>16</v>
      </c>
      <c r="H100" s="19">
        <f>REITORIA!I100+MUSEU!I100+ESAG!I100+CEART!I100+FAED!I100+CEAD!I100+CEFID!I100+CESFI!I100+CERES!I100</f>
        <v>95</v>
      </c>
      <c r="I100" s="25">
        <f>(REITORIA!I100-REITORIA!J100)+(MUSEU!I100-MUSEU!J100)+(ESAG!I100-ESAG!J100)+(CEART!I100-CEART!J100)+(FAED!I100-FAED!J100)+(CEAD!I100-CEAD!J100)+(CEFID!I100-CEFID!J100)+(CESFI!I100-CESFI!J100)+(CERES!I100-CERES!J100)</f>
        <v>12</v>
      </c>
      <c r="J100" s="31">
        <f t="shared" si="16"/>
        <v>83</v>
      </c>
      <c r="K100" s="20">
        <v>25.08</v>
      </c>
      <c r="L100" s="20">
        <f t="shared" si="17"/>
        <v>2382.6</v>
      </c>
      <c r="M100" s="17">
        <f t="shared" si="18"/>
        <v>300.95999999999998</v>
      </c>
    </row>
    <row r="101" spans="1:13" ht="39.950000000000003" customHeight="1" x14ac:dyDescent="0.25">
      <c r="A101" s="171"/>
      <c r="B101" s="173"/>
      <c r="C101" s="49">
        <v>98</v>
      </c>
      <c r="D101" s="55" t="s">
        <v>206</v>
      </c>
      <c r="E101" s="70" t="s">
        <v>205</v>
      </c>
      <c r="F101" s="37" t="s">
        <v>14</v>
      </c>
      <c r="G101" s="36" t="s">
        <v>16</v>
      </c>
      <c r="H101" s="19">
        <f>REITORIA!I101+MUSEU!I101+ESAG!I101+CEART!I101+FAED!I101+CEAD!I101+CEFID!I101+CESFI!I101+CERES!I101</f>
        <v>67</v>
      </c>
      <c r="I101" s="25">
        <f>(REITORIA!I101-REITORIA!J101)+(MUSEU!I101-MUSEU!J101)+(ESAG!I101-ESAG!J101)+(CEART!I101-CEART!J101)+(FAED!I101-FAED!J101)+(CEAD!I101-CEAD!J101)+(CEFID!I101-CEFID!J101)+(CESFI!I101-CESFI!J101)+(CERES!I101-CERES!J101)</f>
        <v>6</v>
      </c>
      <c r="J101" s="31">
        <f t="shared" si="16"/>
        <v>61</v>
      </c>
      <c r="K101" s="20">
        <v>55.83</v>
      </c>
      <c r="L101" s="20">
        <f t="shared" si="17"/>
        <v>3740.6099999999997</v>
      </c>
      <c r="M101" s="17">
        <f t="shared" si="18"/>
        <v>334.98</v>
      </c>
    </row>
    <row r="102" spans="1:13" ht="39.950000000000003" customHeight="1" x14ac:dyDescent="0.25">
      <c r="A102" s="171"/>
      <c r="B102" s="173"/>
      <c r="C102" s="49">
        <v>99</v>
      </c>
      <c r="D102" s="55" t="s">
        <v>207</v>
      </c>
      <c r="E102" s="70" t="s">
        <v>185</v>
      </c>
      <c r="F102" s="37" t="s">
        <v>14</v>
      </c>
      <c r="G102" s="36" t="s">
        <v>16</v>
      </c>
      <c r="H102" s="19">
        <f>REITORIA!I102+MUSEU!I102+ESAG!I102+CEART!I102+FAED!I102+CEAD!I102+CEFID!I102+CESFI!I102+CERES!I102</f>
        <v>45</v>
      </c>
      <c r="I102" s="25">
        <f>(REITORIA!I102-REITORIA!J102)+(MUSEU!I102-MUSEU!J102)+(ESAG!I102-ESAG!J102)+(CEART!I102-CEART!J102)+(FAED!I102-FAED!J102)+(CEAD!I102-CEAD!J102)+(CEFID!I102-CEFID!J102)+(CESFI!I102-CESFI!J102)+(CERES!I102-CERES!J102)</f>
        <v>30</v>
      </c>
      <c r="J102" s="31">
        <f t="shared" si="16"/>
        <v>15</v>
      </c>
      <c r="K102" s="20">
        <v>8.93</v>
      </c>
      <c r="L102" s="20">
        <f t="shared" si="17"/>
        <v>401.84999999999997</v>
      </c>
      <c r="M102" s="17">
        <f t="shared" si="18"/>
        <v>267.89999999999998</v>
      </c>
    </row>
    <row r="103" spans="1:13" ht="39.950000000000003" customHeight="1" x14ac:dyDescent="0.25">
      <c r="A103" s="171"/>
      <c r="B103" s="173"/>
      <c r="C103" s="49">
        <v>100</v>
      </c>
      <c r="D103" s="55" t="s">
        <v>29</v>
      </c>
      <c r="E103" s="70" t="s">
        <v>183</v>
      </c>
      <c r="F103" s="37" t="s">
        <v>14</v>
      </c>
      <c r="G103" s="36" t="s">
        <v>16</v>
      </c>
      <c r="H103" s="19">
        <f>REITORIA!I103+MUSEU!I103+ESAG!I103+CEART!I103+FAED!I103+CEAD!I103+CEFID!I103+CESFI!I103+CERES!I103</f>
        <v>10</v>
      </c>
      <c r="I103" s="25">
        <f>(REITORIA!I103-REITORIA!J103)+(MUSEU!I103-MUSEU!J103)+(ESAG!I103-ESAG!J103)+(CEART!I103-CEART!J103)+(FAED!I103-FAED!J103)+(CEAD!I103-CEAD!J103)+(CEFID!I103-CEFID!J103)+(CESFI!I103-CESFI!J103)+(CERES!I103-CERES!J103)</f>
        <v>2</v>
      </c>
      <c r="J103" s="31">
        <f t="shared" si="16"/>
        <v>8</v>
      </c>
      <c r="K103" s="20">
        <v>8.26</v>
      </c>
      <c r="L103" s="20">
        <f t="shared" si="17"/>
        <v>82.6</v>
      </c>
      <c r="M103" s="17">
        <f t="shared" si="18"/>
        <v>16.52</v>
      </c>
    </row>
    <row r="104" spans="1:13" ht="39.950000000000003" customHeight="1" x14ac:dyDescent="0.25">
      <c r="A104" s="171"/>
      <c r="B104" s="173"/>
      <c r="C104" s="49">
        <v>101</v>
      </c>
      <c r="D104" s="55" t="s">
        <v>30</v>
      </c>
      <c r="E104" s="70" t="s">
        <v>183</v>
      </c>
      <c r="F104" s="37" t="s">
        <v>14</v>
      </c>
      <c r="G104" s="36" t="s">
        <v>16</v>
      </c>
      <c r="H104" s="19">
        <f>REITORIA!I104+MUSEU!I104+ESAG!I104+CEART!I104+FAED!I104+CEAD!I104+CEFID!I104+CESFI!I104+CERES!I104</f>
        <v>10</v>
      </c>
      <c r="I104" s="25">
        <f>(REITORIA!I104-REITORIA!J104)+(MUSEU!I104-MUSEU!J104)+(ESAG!I104-ESAG!J104)+(CEART!I104-CEART!J104)+(FAED!I104-FAED!J104)+(CEAD!I104-CEAD!J104)+(CEFID!I104-CEFID!J104)+(CESFI!I104-CESFI!J104)+(CERES!I104-CERES!J104)</f>
        <v>2</v>
      </c>
      <c r="J104" s="31">
        <f t="shared" si="16"/>
        <v>8</v>
      </c>
      <c r="K104" s="20">
        <v>5.56</v>
      </c>
      <c r="L104" s="20">
        <f t="shared" si="17"/>
        <v>55.599999999999994</v>
      </c>
      <c r="M104" s="17">
        <f t="shared" si="18"/>
        <v>11.12</v>
      </c>
    </row>
    <row r="105" spans="1:13" ht="39.950000000000003" customHeight="1" x14ac:dyDescent="0.25">
      <c r="A105" s="171"/>
      <c r="B105" s="173"/>
      <c r="C105" s="49">
        <v>102</v>
      </c>
      <c r="D105" s="55" t="s">
        <v>208</v>
      </c>
      <c r="E105" s="70" t="s">
        <v>187</v>
      </c>
      <c r="F105" s="37" t="s">
        <v>14</v>
      </c>
      <c r="G105" s="36" t="s">
        <v>16</v>
      </c>
      <c r="H105" s="19">
        <f>REITORIA!I105+MUSEU!I105+ESAG!I105+CEART!I105+FAED!I105+CEAD!I105+CEFID!I105+CESFI!I105+CERES!I105</f>
        <v>10</v>
      </c>
      <c r="I105" s="25">
        <f>(REITORIA!I105-REITORIA!J105)+(MUSEU!I105-MUSEU!J105)+(ESAG!I105-ESAG!J105)+(CEART!I105-CEART!J105)+(FAED!I105-FAED!J105)+(CEAD!I105-CEAD!J105)+(CEFID!I105-CEFID!J105)+(CESFI!I105-CESFI!J105)+(CERES!I105-CERES!J105)</f>
        <v>2</v>
      </c>
      <c r="J105" s="31">
        <f t="shared" si="16"/>
        <v>8</v>
      </c>
      <c r="K105" s="20">
        <v>10.28</v>
      </c>
      <c r="L105" s="20">
        <f t="shared" si="17"/>
        <v>102.8</v>
      </c>
      <c r="M105" s="17">
        <f t="shared" si="18"/>
        <v>20.56</v>
      </c>
    </row>
    <row r="106" spans="1:13" ht="39.950000000000003" customHeight="1" x14ac:dyDescent="0.25">
      <c r="A106" s="171"/>
      <c r="B106" s="173"/>
      <c r="C106" s="49">
        <v>103</v>
      </c>
      <c r="D106" s="61" t="s">
        <v>209</v>
      </c>
      <c r="E106" s="70" t="s">
        <v>187</v>
      </c>
      <c r="F106" s="37" t="s">
        <v>14</v>
      </c>
      <c r="G106" s="36" t="s">
        <v>16</v>
      </c>
      <c r="H106" s="19">
        <f>REITORIA!I106+MUSEU!I106+ESAG!I106+CEART!I106+FAED!I106+CEAD!I106+CEFID!I106+CESFI!I106+CERES!I106</f>
        <v>10</v>
      </c>
      <c r="I106" s="25">
        <f>(REITORIA!I106-REITORIA!J106)+(MUSEU!I106-MUSEU!J106)+(ESAG!I106-ESAG!J106)+(CEART!I106-CEART!J106)+(FAED!I106-FAED!J106)+(CEAD!I106-CEAD!J106)+(CEFID!I106-CEFID!J106)+(CESFI!I106-CESFI!J106)+(CERES!I106-CERES!J106)</f>
        <v>2</v>
      </c>
      <c r="J106" s="31">
        <f t="shared" si="16"/>
        <v>8</v>
      </c>
      <c r="K106" s="20">
        <v>15.91</v>
      </c>
      <c r="L106" s="20">
        <f t="shared" si="17"/>
        <v>159.1</v>
      </c>
      <c r="M106" s="17">
        <f t="shared" si="18"/>
        <v>31.82</v>
      </c>
    </row>
    <row r="107" spans="1:13" ht="39.950000000000003" customHeight="1" x14ac:dyDescent="0.25">
      <c r="A107" s="171"/>
      <c r="B107" s="173"/>
      <c r="C107" s="49">
        <v>104</v>
      </c>
      <c r="D107" s="55" t="s">
        <v>210</v>
      </c>
      <c r="E107" s="70" t="s">
        <v>183</v>
      </c>
      <c r="F107" s="36" t="s">
        <v>14</v>
      </c>
      <c r="G107" s="36" t="s">
        <v>16</v>
      </c>
      <c r="H107" s="19">
        <f>REITORIA!I107+MUSEU!I107+ESAG!I107+CEART!I107+FAED!I107+CEAD!I107+CEFID!I107+CESFI!I107+CERES!I107</f>
        <v>10</v>
      </c>
      <c r="I107" s="25">
        <f>(REITORIA!I107-REITORIA!J107)+(MUSEU!I107-MUSEU!J107)+(ESAG!I107-ESAG!J107)+(CEART!I107-CEART!J107)+(FAED!I107-FAED!J107)+(CEAD!I107-CEAD!J107)+(CEFID!I107-CEFID!J107)+(CESFI!I107-CESFI!J107)+(CERES!I107-CERES!J107)</f>
        <v>2</v>
      </c>
      <c r="J107" s="31">
        <f t="shared" si="16"/>
        <v>8</v>
      </c>
      <c r="K107" s="20">
        <v>10.09</v>
      </c>
      <c r="L107" s="20">
        <f t="shared" si="17"/>
        <v>100.9</v>
      </c>
      <c r="M107" s="17">
        <f t="shared" si="18"/>
        <v>20.18</v>
      </c>
    </row>
    <row r="108" spans="1:13" ht="39.950000000000003" customHeight="1" x14ac:dyDescent="0.25">
      <c r="A108" s="171"/>
      <c r="B108" s="173"/>
      <c r="C108" s="49">
        <v>105</v>
      </c>
      <c r="D108" s="55" t="s">
        <v>211</v>
      </c>
      <c r="E108" s="70" t="s">
        <v>187</v>
      </c>
      <c r="F108" s="36" t="s">
        <v>36</v>
      </c>
      <c r="G108" s="36" t="s">
        <v>16</v>
      </c>
      <c r="H108" s="19">
        <f>REITORIA!I108+MUSEU!I108+ESAG!I108+CEART!I108+FAED!I108+CEAD!I108+CEFID!I108+CESFI!I108+CERES!I108</f>
        <v>25</v>
      </c>
      <c r="I108" s="25">
        <f>(REITORIA!I108-REITORIA!J108)+(MUSEU!I108-MUSEU!J108)+(ESAG!I108-ESAG!J108)+(CEART!I108-CEART!J108)+(FAED!I108-FAED!J108)+(CEAD!I108-CEAD!J108)+(CEFID!I108-CEFID!J108)+(CESFI!I108-CESFI!J108)+(CERES!I108-CERES!J108)</f>
        <v>0</v>
      </c>
      <c r="J108" s="31">
        <f t="shared" si="16"/>
        <v>25</v>
      </c>
      <c r="K108" s="20">
        <v>21.23</v>
      </c>
      <c r="L108" s="20">
        <f t="shared" si="17"/>
        <v>530.75</v>
      </c>
      <c r="M108" s="17">
        <f t="shared" si="18"/>
        <v>0</v>
      </c>
    </row>
    <row r="109" spans="1:13" ht="39.950000000000003" customHeight="1" x14ac:dyDescent="0.25">
      <c r="A109" s="171"/>
      <c r="B109" s="173"/>
      <c r="C109" s="49">
        <v>106</v>
      </c>
      <c r="D109" s="55" t="s">
        <v>212</v>
      </c>
      <c r="E109" s="70" t="s">
        <v>187</v>
      </c>
      <c r="F109" s="36" t="s">
        <v>14</v>
      </c>
      <c r="G109" s="36" t="s">
        <v>16</v>
      </c>
      <c r="H109" s="19">
        <f>REITORIA!I109+MUSEU!I109+ESAG!I109+CEART!I109+FAED!I109+CEAD!I109+CEFID!I109+CESFI!I109+CERES!I109</f>
        <v>15</v>
      </c>
      <c r="I109" s="25">
        <f>(REITORIA!I109-REITORIA!J109)+(MUSEU!I109-MUSEU!J109)+(ESAG!I109-ESAG!J109)+(CEART!I109-CEART!J109)+(FAED!I109-FAED!J109)+(CEAD!I109-CEAD!J109)+(CEFID!I109-CEFID!J109)+(CESFI!I109-CESFI!J109)+(CERES!I109-CERES!J109)</f>
        <v>0</v>
      </c>
      <c r="J109" s="31">
        <f t="shared" si="16"/>
        <v>15</v>
      </c>
      <c r="K109" s="20">
        <v>27.85</v>
      </c>
      <c r="L109" s="20">
        <f t="shared" si="17"/>
        <v>417.75</v>
      </c>
      <c r="M109" s="17">
        <f t="shared" si="18"/>
        <v>0</v>
      </c>
    </row>
    <row r="110" spans="1:13" ht="39.950000000000003" customHeight="1" x14ac:dyDescent="0.25">
      <c r="A110" s="171"/>
      <c r="B110" s="173"/>
      <c r="C110" s="49">
        <v>107</v>
      </c>
      <c r="D110" s="55" t="s">
        <v>213</v>
      </c>
      <c r="E110" s="70" t="s">
        <v>214</v>
      </c>
      <c r="F110" s="36" t="s">
        <v>14</v>
      </c>
      <c r="G110" s="36" t="s">
        <v>225</v>
      </c>
      <c r="H110" s="19">
        <f>REITORIA!I110+MUSEU!I110+ESAG!I110+CEART!I110+FAED!I110+CEAD!I110+CEFID!I110+CESFI!I110+CERES!I110</f>
        <v>10</v>
      </c>
      <c r="I110" s="25">
        <f>(REITORIA!I110-REITORIA!J110)+(MUSEU!I110-MUSEU!J110)+(ESAG!I110-ESAG!J110)+(CEART!I110-CEART!J110)+(FAED!I110-FAED!J110)+(CEAD!I110-CEAD!J110)+(CEFID!I110-CEFID!J110)+(CESFI!I110-CESFI!J110)+(CERES!I110-CERES!J110)</f>
        <v>0</v>
      </c>
      <c r="J110" s="31">
        <f t="shared" si="16"/>
        <v>10</v>
      </c>
      <c r="K110" s="20">
        <v>514.92999999999995</v>
      </c>
      <c r="L110" s="20">
        <f t="shared" si="17"/>
        <v>5149.2999999999993</v>
      </c>
      <c r="M110" s="17">
        <f t="shared" si="18"/>
        <v>0</v>
      </c>
    </row>
    <row r="111" spans="1:13" ht="39.950000000000003" customHeight="1" x14ac:dyDescent="0.25">
      <c r="A111" s="171"/>
      <c r="B111" s="173"/>
      <c r="C111" s="49">
        <v>108</v>
      </c>
      <c r="D111" s="55" t="s">
        <v>215</v>
      </c>
      <c r="E111" s="70" t="s">
        <v>216</v>
      </c>
      <c r="F111" s="36" t="s">
        <v>14</v>
      </c>
      <c r="G111" s="36" t="s">
        <v>16</v>
      </c>
      <c r="H111" s="19">
        <f>REITORIA!I111+MUSEU!I111+ESAG!I111+CEART!I111+FAED!I111+CEAD!I111+CEFID!I111+CESFI!I111+CERES!I111</f>
        <v>135</v>
      </c>
      <c r="I111" s="25">
        <f>(REITORIA!I111-REITORIA!J111)+(MUSEU!I111-MUSEU!J111)+(ESAG!I111-ESAG!J111)+(CEART!I111-CEART!J111)+(FAED!I111-FAED!J111)+(CEAD!I111-CEAD!J111)+(CEFID!I111-CEFID!J111)+(CESFI!I111-CESFI!J111)+(CERES!I111-CERES!J111)</f>
        <v>2</v>
      </c>
      <c r="J111" s="31">
        <f t="shared" si="16"/>
        <v>133</v>
      </c>
      <c r="K111" s="20">
        <v>57.95</v>
      </c>
      <c r="L111" s="20">
        <f t="shared" si="17"/>
        <v>7823.25</v>
      </c>
      <c r="M111" s="17">
        <f t="shared" si="18"/>
        <v>115.9</v>
      </c>
    </row>
    <row r="112" spans="1:13" ht="39.950000000000003" customHeight="1" x14ac:dyDescent="0.25">
      <c r="A112" s="171"/>
      <c r="B112" s="173"/>
      <c r="C112" s="49">
        <v>109</v>
      </c>
      <c r="D112" s="55" t="s">
        <v>217</v>
      </c>
      <c r="E112" s="70" t="s">
        <v>218</v>
      </c>
      <c r="F112" s="36" t="s">
        <v>14</v>
      </c>
      <c r="G112" s="36" t="s">
        <v>16</v>
      </c>
      <c r="H112" s="19">
        <f>REITORIA!I112+MUSEU!I112+ESAG!I112+CEART!I112+FAED!I112+CEAD!I112+CEFID!I112+CESFI!I112+CERES!I112</f>
        <v>15</v>
      </c>
      <c r="I112" s="25">
        <f>(REITORIA!I112-REITORIA!J112)+(MUSEU!I112-MUSEU!J112)+(ESAG!I112-ESAG!J112)+(CEART!I112-CEART!J112)+(FAED!I112-FAED!J112)+(CEAD!I112-CEAD!J112)+(CEFID!I112-CEFID!J112)+(CESFI!I112-CESFI!J112)+(CERES!I112-CERES!J112)</f>
        <v>0</v>
      </c>
      <c r="J112" s="31">
        <f t="shared" si="16"/>
        <v>15</v>
      </c>
      <c r="K112" s="20">
        <v>84.9</v>
      </c>
      <c r="L112" s="20">
        <f t="shared" si="17"/>
        <v>1273.5</v>
      </c>
      <c r="M112" s="17">
        <f t="shared" si="18"/>
        <v>0</v>
      </c>
    </row>
    <row r="113" spans="1:13" ht="39.950000000000003" customHeight="1" x14ac:dyDescent="0.25">
      <c r="A113" s="171"/>
      <c r="B113" s="173"/>
      <c r="C113" s="49">
        <v>110</v>
      </c>
      <c r="D113" s="55" t="s">
        <v>219</v>
      </c>
      <c r="E113" s="70" t="s">
        <v>202</v>
      </c>
      <c r="F113" s="36" t="s">
        <v>14</v>
      </c>
      <c r="G113" s="36" t="s">
        <v>16</v>
      </c>
      <c r="H113" s="19">
        <f>REITORIA!I113+MUSEU!I113+ESAG!I113+CEART!I113+FAED!I113+CEAD!I113+CEFID!I113+CESFI!I113+CERES!I113</f>
        <v>4</v>
      </c>
      <c r="I113" s="25">
        <f>(REITORIA!I113-REITORIA!J113)+(MUSEU!I113-MUSEU!J113)+(ESAG!I113-ESAG!J113)+(CEART!I113-CEART!J113)+(FAED!I113-FAED!J113)+(CEAD!I113-CEAD!J113)+(CEFID!I113-CEFID!J113)+(CESFI!I113-CESFI!J113)+(CERES!I113-CERES!J113)</f>
        <v>0</v>
      </c>
      <c r="J113" s="31">
        <f t="shared" ref="J113:J116" si="19">H113-I113</f>
        <v>4</v>
      </c>
      <c r="K113" s="20">
        <v>20.94</v>
      </c>
      <c r="L113" s="20">
        <f t="shared" ref="L113:L116" si="20">K113*H113</f>
        <v>83.76</v>
      </c>
      <c r="M113" s="17">
        <f t="shared" ref="M113:M116" si="21">K113*I113</f>
        <v>0</v>
      </c>
    </row>
    <row r="114" spans="1:13" ht="39.950000000000003" customHeight="1" x14ac:dyDescent="0.25">
      <c r="A114" s="171"/>
      <c r="B114" s="173"/>
      <c r="C114" s="49">
        <v>111</v>
      </c>
      <c r="D114" s="55" t="s">
        <v>220</v>
      </c>
      <c r="E114" s="70" t="s">
        <v>221</v>
      </c>
      <c r="F114" s="36" t="s">
        <v>14</v>
      </c>
      <c r="G114" s="36" t="s">
        <v>16</v>
      </c>
      <c r="H114" s="19">
        <f>REITORIA!I114+MUSEU!I114+ESAG!I114+CEART!I114+FAED!I114+CEAD!I114+CEFID!I114+CESFI!I114+CERES!I114</f>
        <v>4</v>
      </c>
      <c r="I114" s="25">
        <f>(REITORIA!I114-REITORIA!J114)+(MUSEU!I114-MUSEU!J114)+(ESAG!I114-ESAG!J114)+(CEART!I114-CEART!J114)+(FAED!I114-FAED!J114)+(CEAD!I114-CEAD!J114)+(CEFID!I114-CEFID!J114)+(CESFI!I114-CESFI!J114)+(CERES!I114-CERES!J114)</f>
        <v>0</v>
      </c>
      <c r="J114" s="31">
        <f t="shared" si="19"/>
        <v>4</v>
      </c>
      <c r="K114" s="20">
        <v>66.66</v>
      </c>
      <c r="L114" s="20">
        <f t="shared" si="20"/>
        <v>266.64</v>
      </c>
      <c r="M114" s="17">
        <f t="shared" si="21"/>
        <v>0</v>
      </c>
    </row>
    <row r="115" spans="1:13" ht="39.950000000000003" customHeight="1" x14ac:dyDescent="0.25">
      <c r="A115" s="171"/>
      <c r="B115" s="173"/>
      <c r="C115" s="49">
        <v>112</v>
      </c>
      <c r="D115" s="55" t="s">
        <v>222</v>
      </c>
      <c r="E115" s="70" t="s">
        <v>223</v>
      </c>
      <c r="F115" s="36" t="s">
        <v>14</v>
      </c>
      <c r="G115" s="36" t="s">
        <v>16</v>
      </c>
      <c r="H115" s="19">
        <f>REITORIA!I115+MUSEU!I115+ESAG!I115+CEART!I115+FAED!I115+CEAD!I115+CEFID!I115+CESFI!I115+CERES!I115</f>
        <v>20</v>
      </c>
      <c r="I115" s="25">
        <f>(REITORIA!I115-REITORIA!J115)+(MUSEU!I115-MUSEU!J115)+(ESAG!I115-ESAG!J115)+(CEART!I115-CEART!J115)+(FAED!I115-FAED!J115)+(CEAD!I115-CEAD!J115)+(CEFID!I115-CEFID!J115)+(CESFI!I115-CESFI!J115)+(CERES!I115-CERES!J115)</f>
        <v>0</v>
      </c>
      <c r="J115" s="31">
        <f t="shared" si="19"/>
        <v>20</v>
      </c>
      <c r="K115" s="20">
        <v>4.0599999999999996</v>
      </c>
      <c r="L115" s="20">
        <f t="shared" si="20"/>
        <v>81.199999999999989</v>
      </c>
      <c r="M115" s="17">
        <f t="shared" si="21"/>
        <v>0</v>
      </c>
    </row>
    <row r="116" spans="1:13" ht="39.950000000000003" customHeight="1" x14ac:dyDescent="0.25">
      <c r="A116" s="171"/>
      <c r="B116" s="173"/>
      <c r="C116" s="49">
        <v>113</v>
      </c>
      <c r="D116" s="55" t="s">
        <v>224</v>
      </c>
      <c r="E116" s="70" t="s">
        <v>202</v>
      </c>
      <c r="F116" s="36" t="s">
        <v>14</v>
      </c>
      <c r="G116" s="36" t="s">
        <v>16</v>
      </c>
      <c r="H116" s="19">
        <f>REITORIA!I116+MUSEU!I116+ESAG!I116+CEART!I116+FAED!I116+CEAD!I116+CEFID!I116+CESFI!I116+CERES!I116</f>
        <v>10</v>
      </c>
      <c r="I116" s="25">
        <f>(REITORIA!I116-REITORIA!J116)+(MUSEU!I116-MUSEU!J116)+(ESAG!I116-ESAG!J116)+(CEART!I116-CEART!J116)+(FAED!I116-FAED!J116)+(CEAD!I116-CEAD!J116)+(CEFID!I116-CEFID!J116)+(CESFI!I116-CESFI!J116)+(CERES!I116-CERES!J116)</f>
        <v>0</v>
      </c>
      <c r="J116" s="31">
        <f t="shared" si="19"/>
        <v>10</v>
      </c>
      <c r="K116" s="20">
        <v>138.16999999999999</v>
      </c>
      <c r="L116" s="20">
        <f t="shared" si="20"/>
        <v>1381.6999999999998</v>
      </c>
      <c r="M116" s="17">
        <f t="shared" si="21"/>
        <v>0</v>
      </c>
    </row>
    <row r="117" spans="1:13" ht="39.950000000000003" customHeight="1" x14ac:dyDescent="0.25">
      <c r="A117" s="175">
        <v>9</v>
      </c>
      <c r="B117" s="177" t="s">
        <v>174</v>
      </c>
      <c r="C117" s="48">
        <v>114</v>
      </c>
      <c r="D117" s="54" t="s">
        <v>226</v>
      </c>
      <c r="E117" s="69" t="s">
        <v>227</v>
      </c>
      <c r="F117" s="34" t="s">
        <v>14</v>
      </c>
      <c r="G117" s="34" t="s">
        <v>15</v>
      </c>
      <c r="H117" s="19">
        <f>REITORIA!I117+MUSEU!I117+ESAG!I117+CEART!I117+FAED!I117+CEAD!I117+CEFID!I117+CESFI!I117+CERES!I117</f>
        <v>66</v>
      </c>
      <c r="I117" s="25">
        <f>(REITORIA!I117-REITORIA!J117)+(MUSEU!I117-MUSEU!J117)+(ESAG!I117-ESAG!J117)+(CEART!I117-CEART!J117)+(FAED!I117-FAED!J117)+(CEAD!I117-CEAD!J117)+(CEFID!I117-CEFID!J117)+(CESFI!I117-CESFI!J117)+(CERES!I117-CERES!J117)</f>
        <v>13</v>
      </c>
      <c r="J117" s="31">
        <f t="shared" ref="J117:J142" si="22">H117-I117</f>
        <v>53</v>
      </c>
      <c r="K117" s="20">
        <v>56.23</v>
      </c>
      <c r="L117" s="20">
        <f t="shared" ref="L117:L142" si="23">K117*H117</f>
        <v>3711.18</v>
      </c>
      <c r="M117" s="17">
        <f t="shared" ref="M117:M142" si="24">K117*I117</f>
        <v>730.99</v>
      </c>
    </row>
    <row r="118" spans="1:13" ht="39.950000000000003" customHeight="1" x14ac:dyDescent="0.25">
      <c r="A118" s="176"/>
      <c r="B118" s="178"/>
      <c r="C118" s="48">
        <v>115</v>
      </c>
      <c r="D118" s="54" t="s">
        <v>228</v>
      </c>
      <c r="E118" s="69" t="s">
        <v>50</v>
      </c>
      <c r="F118" s="34" t="s">
        <v>14</v>
      </c>
      <c r="G118" s="34" t="s">
        <v>15</v>
      </c>
      <c r="H118" s="19">
        <f>REITORIA!I118+MUSEU!I118+ESAG!I118+CEART!I118+FAED!I118+CEAD!I118+CEFID!I118+CESFI!I118+CERES!I118</f>
        <v>55</v>
      </c>
      <c r="I118" s="25">
        <f>(REITORIA!I118-REITORIA!J118)+(MUSEU!I118-MUSEU!J118)+(ESAG!I118-ESAG!J118)+(CEART!I118-CEART!J118)+(FAED!I118-FAED!J118)+(CEAD!I118-CEAD!J118)+(CEFID!I118-CEFID!J118)+(CESFI!I118-CESFI!J118)+(CERES!I118-CERES!J118)</f>
        <v>5</v>
      </c>
      <c r="J118" s="31">
        <f t="shared" si="22"/>
        <v>50</v>
      </c>
      <c r="K118" s="20">
        <v>3.19</v>
      </c>
      <c r="L118" s="20">
        <f t="shared" si="23"/>
        <v>175.45</v>
      </c>
      <c r="M118" s="17">
        <f t="shared" si="24"/>
        <v>15.95</v>
      </c>
    </row>
    <row r="119" spans="1:13" ht="39.950000000000003" customHeight="1" x14ac:dyDescent="0.25">
      <c r="A119" s="176"/>
      <c r="B119" s="178"/>
      <c r="C119" s="48">
        <v>116</v>
      </c>
      <c r="D119" s="54" t="s">
        <v>229</v>
      </c>
      <c r="E119" s="69" t="s">
        <v>230</v>
      </c>
      <c r="F119" s="34" t="s">
        <v>31</v>
      </c>
      <c r="G119" s="34" t="s">
        <v>15</v>
      </c>
      <c r="H119" s="19">
        <f>REITORIA!I119+MUSEU!I119+ESAG!I119+CEART!I119+FAED!I119+CEAD!I119+CEFID!I119+CESFI!I119+CERES!I119</f>
        <v>2</v>
      </c>
      <c r="I119" s="25">
        <f>(REITORIA!I119-REITORIA!J119)+(MUSEU!I119-MUSEU!J119)+(ESAG!I119-ESAG!J119)+(CEART!I119-CEART!J119)+(FAED!I119-FAED!J119)+(CEAD!I119-CEAD!J119)+(CEFID!I119-CEFID!J119)+(CESFI!I119-CESFI!J119)+(CERES!I119-CERES!J119)</f>
        <v>2</v>
      </c>
      <c r="J119" s="31">
        <f t="shared" si="22"/>
        <v>0</v>
      </c>
      <c r="K119" s="20">
        <v>349.86</v>
      </c>
      <c r="L119" s="20">
        <f t="shared" si="23"/>
        <v>699.72</v>
      </c>
      <c r="M119" s="17">
        <f t="shared" si="24"/>
        <v>699.72</v>
      </c>
    </row>
    <row r="120" spans="1:13" ht="39.950000000000003" customHeight="1" x14ac:dyDescent="0.25">
      <c r="A120" s="176"/>
      <c r="B120" s="178"/>
      <c r="C120" s="48">
        <v>117</v>
      </c>
      <c r="D120" s="54" t="s">
        <v>231</v>
      </c>
      <c r="E120" s="69" t="s">
        <v>232</v>
      </c>
      <c r="F120" s="34" t="s">
        <v>14</v>
      </c>
      <c r="G120" s="34" t="s">
        <v>23</v>
      </c>
      <c r="H120" s="19">
        <f>REITORIA!I120+MUSEU!I120+ESAG!I120+CEART!I120+FAED!I120+CEAD!I120+CEFID!I120+CESFI!I120+CERES!I120</f>
        <v>3</v>
      </c>
      <c r="I120" s="25">
        <f>(REITORIA!I120-REITORIA!J120)+(MUSEU!I120-MUSEU!J120)+(ESAG!I120-ESAG!J120)+(CEART!I120-CEART!J120)+(FAED!I120-FAED!J120)+(CEAD!I120-CEAD!J120)+(CEFID!I120-CEFID!J120)+(CESFI!I120-CESFI!J120)+(CERES!I120-CERES!J120)</f>
        <v>3</v>
      </c>
      <c r="J120" s="31">
        <f t="shared" si="22"/>
        <v>0</v>
      </c>
      <c r="K120" s="20">
        <v>162.47</v>
      </c>
      <c r="L120" s="20">
        <f t="shared" si="23"/>
        <v>487.40999999999997</v>
      </c>
      <c r="M120" s="17">
        <f t="shared" si="24"/>
        <v>487.40999999999997</v>
      </c>
    </row>
    <row r="121" spans="1:13" ht="39.950000000000003" customHeight="1" x14ac:dyDescent="0.25">
      <c r="A121" s="170">
        <v>10</v>
      </c>
      <c r="B121" s="172" t="s">
        <v>174</v>
      </c>
      <c r="C121" s="49">
        <v>118</v>
      </c>
      <c r="D121" s="55" t="s">
        <v>233</v>
      </c>
      <c r="E121" s="70" t="s">
        <v>234</v>
      </c>
      <c r="F121" s="36" t="s">
        <v>21</v>
      </c>
      <c r="G121" s="36" t="s">
        <v>16</v>
      </c>
      <c r="H121" s="19">
        <f>REITORIA!I121+MUSEU!I121+ESAG!I121+CEART!I121+FAED!I121+CEAD!I121+CEFID!I121+CESFI!I121+CERES!I121</f>
        <v>92</v>
      </c>
      <c r="I121" s="25">
        <f>(REITORIA!I121-REITORIA!J121)+(MUSEU!I121-MUSEU!J121)+(ESAG!I121-ESAG!J121)+(CEART!I121-CEART!J121)+(FAED!I121-FAED!J121)+(CEAD!I121-CEAD!J121)+(CEFID!I121-CEFID!J121)+(CESFI!I121-CESFI!J121)+(CERES!I121-CERES!J121)</f>
        <v>0</v>
      </c>
      <c r="J121" s="31">
        <f t="shared" si="22"/>
        <v>92</v>
      </c>
      <c r="K121" s="20">
        <v>2.8</v>
      </c>
      <c r="L121" s="20">
        <f t="shared" si="23"/>
        <v>257.59999999999997</v>
      </c>
      <c r="M121" s="17">
        <f t="shared" si="24"/>
        <v>0</v>
      </c>
    </row>
    <row r="122" spans="1:13" ht="39.950000000000003" customHeight="1" x14ac:dyDescent="0.25">
      <c r="A122" s="171"/>
      <c r="B122" s="173"/>
      <c r="C122" s="49">
        <v>119</v>
      </c>
      <c r="D122" s="55" t="s">
        <v>235</v>
      </c>
      <c r="E122" s="70" t="s">
        <v>214</v>
      </c>
      <c r="F122" s="36" t="s">
        <v>14</v>
      </c>
      <c r="G122" s="36" t="s">
        <v>16</v>
      </c>
      <c r="H122" s="19">
        <f>REITORIA!I122+MUSEU!I122+ESAG!I122+CEART!I122+FAED!I122+CEAD!I122+CEFID!I122+CESFI!I122+CERES!I122</f>
        <v>141</v>
      </c>
      <c r="I122" s="25">
        <f>(REITORIA!I122-REITORIA!J122)+(MUSEU!I122-MUSEU!J122)+(ESAG!I122-ESAG!J122)+(CEART!I122-CEART!J122)+(FAED!I122-FAED!J122)+(CEAD!I122-CEAD!J122)+(CEFID!I122-CEFID!J122)+(CESFI!I122-CESFI!J122)+(CERES!I122-CERES!J122)</f>
        <v>0</v>
      </c>
      <c r="J122" s="31">
        <f t="shared" si="22"/>
        <v>141</v>
      </c>
      <c r="K122" s="20">
        <v>5.99</v>
      </c>
      <c r="L122" s="20">
        <f t="shared" si="23"/>
        <v>844.59</v>
      </c>
      <c r="M122" s="17">
        <f t="shared" si="24"/>
        <v>0</v>
      </c>
    </row>
    <row r="123" spans="1:13" ht="39.950000000000003" customHeight="1" x14ac:dyDescent="0.25">
      <c r="A123" s="171"/>
      <c r="B123" s="173"/>
      <c r="C123" s="49">
        <v>120</v>
      </c>
      <c r="D123" s="55" t="s">
        <v>236</v>
      </c>
      <c r="E123" s="70" t="s">
        <v>214</v>
      </c>
      <c r="F123" s="36" t="s">
        <v>14</v>
      </c>
      <c r="G123" s="36" t="s">
        <v>16</v>
      </c>
      <c r="H123" s="19">
        <f>REITORIA!I123+MUSEU!I123+ESAG!I123+CEART!I123+FAED!I123+CEAD!I123+CEFID!I123+CESFI!I123+CERES!I123</f>
        <v>136</v>
      </c>
      <c r="I123" s="25">
        <f>(REITORIA!I123-REITORIA!J123)+(MUSEU!I123-MUSEU!J123)+(ESAG!I123-ESAG!J123)+(CEART!I123-CEART!J123)+(FAED!I123-FAED!J123)+(CEAD!I123-CEAD!J123)+(CEFID!I123-CEFID!J123)+(CESFI!I123-CESFI!J123)+(CERES!I123-CERES!J123)</f>
        <v>2</v>
      </c>
      <c r="J123" s="31">
        <f t="shared" si="22"/>
        <v>134</v>
      </c>
      <c r="K123" s="20">
        <v>18.010000000000002</v>
      </c>
      <c r="L123" s="20">
        <f t="shared" si="23"/>
        <v>2449.36</v>
      </c>
      <c r="M123" s="17">
        <f t="shared" si="24"/>
        <v>36.020000000000003</v>
      </c>
    </row>
    <row r="124" spans="1:13" ht="39.950000000000003" customHeight="1" x14ac:dyDescent="0.25">
      <c r="A124" s="171"/>
      <c r="B124" s="173"/>
      <c r="C124" s="49">
        <v>121</v>
      </c>
      <c r="D124" s="55" t="s">
        <v>237</v>
      </c>
      <c r="E124" s="70" t="s">
        <v>214</v>
      </c>
      <c r="F124" s="36" t="s">
        <v>14</v>
      </c>
      <c r="G124" s="36" t="s">
        <v>16</v>
      </c>
      <c r="H124" s="19">
        <f>REITORIA!I124+MUSEU!I124+ESAG!I124+CEART!I124+FAED!I124+CEAD!I124+CEFID!I124+CESFI!I124+CERES!I124</f>
        <v>156</v>
      </c>
      <c r="I124" s="25">
        <f>(REITORIA!I124-REITORIA!J124)+(MUSEU!I124-MUSEU!J124)+(ESAG!I124-ESAG!J124)+(CEART!I124-CEART!J124)+(FAED!I124-FAED!J124)+(CEAD!I124-CEAD!J124)+(CEFID!I124-CEFID!J124)+(CESFI!I124-CESFI!J124)+(CERES!I124-CERES!J124)</f>
        <v>5</v>
      </c>
      <c r="J124" s="31">
        <f t="shared" si="22"/>
        <v>151</v>
      </c>
      <c r="K124" s="20">
        <v>15</v>
      </c>
      <c r="L124" s="20">
        <f t="shared" si="23"/>
        <v>2340</v>
      </c>
      <c r="M124" s="17">
        <f t="shared" si="24"/>
        <v>75</v>
      </c>
    </row>
    <row r="125" spans="1:13" ht="39.950000000000003" customHeight="1" x14ac:dyDescent="0.25">
      <c r="A125" s="171"/>
      <c r="B125" s="173"/>
      <c r="C125" s="49">
        <v>122</v>
      </c>
      <c r="D125" s="55" t="s">
        <v>238</v>
      </c>
      <c r="E125" s="70" t="s">
        <v>214</v>
      </c>
      <c r="F125" s="36" t="s">
        <v>14</v>
      </c>
      <c r="G125" s="36" t="s">
        <v>16</v>
      </c>
      <c r="H125" s="19">
        <f>REITORIA!I125+MUSEU!I125+ESAG!I125+CEART!I125+FAED!I125+CEAD!I125+CEFID!I125+CESFI!I125+CERES!I125</f>
        <v>206</v>
      </c>
      <c r="I125" s="25">
        <f>(REITORIA!I125-REITORIA!J125)+(MUSEU!I125-MUSEU!J125)+(ESAG!I125-ESAG!J125)+(CEART!I125-CEART!J125)+(FAED!I125-FAED!J125)+(CEAD!I125-CEAD!J125)+(CEFID!I125-CEFID!J125)+(CESFI!I125-CESFI!J125)+(CERES!I125-CERES!J125)</f>
        <v>55</v>
      </c>
      <c r="J125" s="31">
        <f t="shared" si="22"/>
        <v>151</v>
      </c>
      <c r="K125" s="20">
        <v>19</v>
      </c>
      <c r="L125" s="20">
        <f t="shared" si="23"/>
        <v>3914</v>
      </c>
      <c r="M125" s="17">
        <f t="shared" si="24"/>
        <v>1045</v>
      </c>
    </row>
    <row r="126" spans="1:13" ht="39.950000000000003" customHeight="1" x14ac:dyDescent="0.25">
      <c r="A126" s="171"/>
      <c r="B126" s="173"/>
      <c r="C126" s="49">
        <v>123</v>
      </c>
      <c r="D126" s="56" t="s">
        <v>239</v>
      </c>
      <c r="E126" s="74" t="s">
        <v>234</v>
      </c>
      <c r="F126" s="36" t="s">
        <v>19</v>
      </c>
      <c r="G126" s="36" t="s">
        <v>16</v>
      </c>
      <c r="H126" s="19">
        <f>REITORIA!I126+MUSEU!I126+ESAG!I126+CEART!I126+FAED!I126+CEAD!I126+CEFID!I126+CESFI!I126+CERES!I126</f>
        <v>104</v>
      </c>
      <c r="I126" s="25">
        <f>(REITORIA!I126-REITORIA!J126)+(MUSEU!I126-MUSEU!J126)+(ESAG!I126-ESAG!J126)+(CEART!I126-CEART!J126)+(FAED!I126-FAED!J126)+(CEAD!I126-CEAD!J126)+(CEFID!I126-CEFID!J126)+(CESFI!I126-CESFI!J126)+(CERES!I126-CERES!J126)</f>
        <v>28</v>
      </c>
      <c r="J126" s="31">
        <f t="shared" si="22"/>
        <v>76</v>
      </c>
      <c r="K126" s="20">
        <v>15</v>
      </c>
      <c r="L126" s="20">
        <f t="shared" si="23"/>
        <v>1560</v>
      </c>
      <c r="M126" s="17">
        <f t="shared" si="24"/>
        <v>420</v>
      </c>
    </row>
    <row r="127" spans="1:13" ht="39.950000000000003" customHeight="1" x14ac:dyDescent="0.25">
      <c r="A127" s="171"/>
      <c r="B127" s="173"/>
      <c r="C127" s="49">
        <v>124</v>
      </c>
      <c r="D127" s="55" t="s">
        <v>240</v>
      </c>
      <c r="E127" s="70" t="s">
        <v>234</v>
      </c>
      <c r="F127" s="36" t="s">
        <v>14</v>
      </c>
      <c r="G127" s="36" t="s">
        <v>16</v>
      </c>
      <c r="H127" s="19">
        <f>REITORIA!I127+MUSEU!I127+ESAG!I127+CEART!I127+FAED!I127+CEAD!I127+CEFID!I127+CESFI!I127+CERES!I127</f>
        <v>77</v>
      </c>
      <c r="I127" s="25">
        <f>(REITORIA!I127-REITORIA!J127)+(MUSEU!I127-MUSEU!J127)+(ESAG!I127-ESAG!J127)+(CEART!I127-CEART!J127)+(FAED!I127-FAED!J127)+(CEAD!I127-CEAD!J127)+(CEFID!I127-CEFID!J127)+(CESFI!I127-CESFI!J127)+(CERES!I127-CERES!J127)</f>
        <v>13</v>
      </c>
      <c r="J127" s="31">
        <f t="shared" si="22"/>
        <v>64</v>
      </c>
      <c r="K127" s="20">
        <v>14</v>
      </c>
      <c r="L127" s="20">
        <f t="shared" si="23"/>
        <v>1078</v>
      </c>
      <c r="M127" s="17">
        <f t="shared" si="24"/>
        <v>182</v>
      </c>
    </row>
    <row r="128" spans="1:13" ht="39.950000000000003" customHeight="1" x14ac:dyDescent="0.25">
      <c r="A128" s="171"/>
      <c r="B128" s="173"/>
      <c r="C128" s="49">
        <v>125</v>
      </c>
      <c r="D128" s="55" t="s">
        <v>241</v>
      </c>
      <c r="E128" s="70" t="s">
        <v>234</v>
      </c>
      <c r="F128" s="36" t="s">
        <v>14</v>
      </c>
      <c r="G128" s="36" t="s">
        <v>16</v>
      </c>
      <c r="H128" s="19">
        <f>REITORIA!I128+MUSEU!I128+ESAG!I128+CEART!I128+FAED!I128+CEAD!I128+CEFID!I128+CESFI!I128+CERES!I128</f>
        <v>42</v>
      </c>
      <c r="I128" s="25">
        <f>(REITORIA!I128-REITORIA!J128)+(MUSEU!I128-MUSEU!J128)+(ESAG!I128-ESAG!J128)+(CEART!I128-CEART!J128)+(FAED!I128-FAED!J128)+(CEAD!I128-CEAD!J128)+(CEFID!I128-CEFID!J128)+(CESFI!I128-CESFI!J128)+(CERES!I128-CERES!J128)</f>
        <v>11</v>
      </c>
      <c r="J128" s="31">
        <f t="shared" si="22"/>
        <v>31</v>
      </c>
      <c r="K128" s="20">
        <v>68.900000000000006</v>
      </c>
      <c r="L128" s="20">
        <f t="shared" si="23"/>
        <v>2893.8</v>
      </c>
      <c r="M128" s="17">
        <f t="shared" si="24"/>
        <v>757.90000000000009</v>
      </c>
    </row>
    <row r="129" spans="1:13" ht="39.950000000000003" customHeight="1" x14ac:dyDescent="0.25">
      <c r="A129" s="171"/>
      <c r="B129" s="173"/>
      <c r="C129" s="50">
        <v>126</v>
      </c>
      <c r="D129" s="55" t="s">
        <v>242</v>
      </c>
      <c r="E129" s="70" t="s">
        <v>243</v>
      </c>
      <c r="F129" s="36" t="s">
        <v>18</v>
      </c>
      <c r="G129" s="36" t="s">
        <v>16</v>
      </c>
      <c r="H129" s="19">
        <f>REITORIA!I129+MUSEU!I129+ESAG!I129+CEART!I129+FAED!I129+CEAD!I129+CEFID!I129+CESFI!I129+CERES!I129</f>
        <v>134</v>
      </c>
      <c r="I129" s="25">
        <f>(REITORIA!I129-REITORIA!J129)+(MUSEU!I129-MUSEU!J129)+(ESAG!I129-ESAG!J129)+(CEART!I129-CEART!J129)+(FAED!I129-FAED!J129)+(CEAD!I129-CEAD!J129)+(CEFID!I129-CEFID!J129)+(CESFI!I129-CESFI!J129)+(CERES!I129-CERES!J129)</f>
        <v>15</v>
      </c>
      <c r="J129" s="31">
        <f t="shared" si="22"/>
        <v>119</v>
      </c>
      <c r="K129" s="20">
        <v>82.09</v>
      </c>
      <c r="L129" s="20">
        <f t="shared" si="23"/>
        <v>11000.060000000001</v>
      </c>
      <c r="M129" s="17">
        <f t="shared" si="24"/>
        <v>1231.3500000000001</v>
      </c>
    </row>
    <row r="130" spans="1:13" ht="39.950000000000003" customHeight="1" x14ac:dyDescent="0.25">
      <c r="A130" s="171"/>
      <c r="B130" s="173"/>
      <c r="C130" s="49">
        <v>127</v>
      </c>
      <c r="D130" s="55" t="s">
        <v>244</v>
      </c>
      <c r="E130" s="70" t="s">
        <v>243</v>
      </c>
      <c r="F130" s="36" t="s">
        <v>18</v>
      </c>
      <c r="G130" s="36" t="s">
        <v>16</v>
      </c>
      <c r="H130" s="19">
        <f>REITORIA!I130+MUSEU!I130+ESAG!I130+CEART!I130+FAED!I130+CEAD!I130+CEFID!I130+CESFI!I130+CERES!I130</f>
        <v>98</v>
      </c>
      <c r="I130" s="25">
        <f>(REITORIA!I130-REITORIA!J130)+(MUSEU!I130-MUSEU!J130)+(ESAG!I130-ESAG!J130)+(CEART!I130-CEART!J130)+(FAED!I130-FAED!J130)+(CEAD!I130-CEAD!J130)+(CEFID!I130-CEFID!J130)+(CESFI!I130-CESFI!J130)+(CERES!I130-CERES!J130)</f>
        <v>8</v>
      </c>
      <c r="J130" s="31">
        <f t="shared" si="22"/>
        <v>90</v>
      </c>
      <c r="K130" s="20">
        <v>214.23</v>
      </c>
      <c r="L130" s="20">
        <f t="shared" si="23"/>
        <v>20994.539999999997</v>
      </c>
      <c r="M130" s="17">
        <f t="shared" si="24"/>
        <v>1713.84</v>
      </c>
    </row>
    <row r="131" spans="1:13" ht="39.950000000000003" customHeight="1" x14ac:dyDescent="0.25">
      <c r="A131" s="171"/>
      <c r="B131" s="173"/>
      <c r="C131" s="49">
        <v>128</v>
      </c>
      <c r="D131" s="55" t="s">
        <v>245</v>
      </c>
      <c r="E131" s="70" t="s">
        <v>243</v>
      </c>
      <c r="F131" s="36" t="s">
        <v>18</v>
      </c>
      <c r="G131" s="36" t="s">
        <v>16</v>
      </c>
      <c r="H131" s="19">
        <f>REITORIA!I131+MUSEU!I131+ESAG!I131+CEART!I131+FAED!I131+CEAD!I131+CEFID!I131+CESFI!I131+CERES!I131</f>
        <v>207</v>
      </c>
      <c r="I131" s="25">
        <f>(REITORIA!I131-REITORIA!J131)+(MUSEU!I131-MUSEU!J131)+(ESAG!I131-ESAG!J131)+(CEART!I131-CEART!J131)+(FAED!I131-FAED!J131)+(CEAD!I131-CEAD!J131)+(CEFID!I131-CEFID!J131)+(CESFI!I131-CESFI!J131)+(CERES!I131-CERES!J131)</f>
        <v>37</v>
      </c>
      <c r="J131" s="31">
        <f t="shared" si="22"/>
        <v>170</v>
      </c>
      <c r="K131" s="20">
        <v>282</v>
      </c>
      <c r="L131" s="20">
        <f t="shared" si="23"/>
        <v>58374</v>
      </c>
      <c r="M131" s="17">
        <f t="shared" si="24"/>
        <v>10434</v>
      </c>
    </row>
    <row r="132" spans="1:13" ht="39.950000000000003" customHeight="1" x14ac:dyDescent="0.25">
      <c r="A132" s="171"/>
      <c r="B132" s="173"/>
      <c r="C132" s="49">
        <v>129</v>
      </c>
      <c r="D132" s="56" t="s">
        <v>246</v>
      </c>
      <c r="E132" s="74" t="s">
        <v>243</v>
      </c>
      <c r="F132" s="36" t="s">
        <v>18</v>
      </c>
      <c r="G132" s="36" t="s">
        <v>16</v>
      </c>
      <c r="H132" s="19">
        <f>REITORIA!I132+MUSEU!I132+ESAG!I132+CEART!I132+FAED!I132+CEAD!I132+CEFID!I132+CESFI!I132+CERES!I132</f>
        <v>65</v>
      </c>
      <c r="I132" s="25">
        <f>(REITORIA!I132-REITORIA!J132)+(MUSEU!I132-MUSEU!J132)+(ESAG!I132-ESAG!J132)+(CEART!I132-CEART!J132)+(FAED!I132-FAED!J132)+(CEAD!I132-CEAD!J132)+(CEFID!I132-CEFID!J132)+(CESFI!I132-CESFI!J132)+(CERES!I132-CERES!J132)</f>
        <v>17</v>
      </c>
      <c r="J132" s="31">
        <f t="shared" si="22"/>
        <v>48</v>
      </c>
      <c r="K132" s="20">
        <v>179.01</v>
      </c>
      <c r="L132" s="20">
        <f t="shared" si="23"/>
        <v>11635.65</v>
      </c>
      <c r="M132" s="17">
        <f t="shared" si="24"/>
        <v>3043.17</v>
      </c>
    </row>
    <row r="133" spans="1:13" ht="39.950000000000003" customHeight="1" x14ac:dyDescent="0.25">
      <c r="A133" s="171"/>
      <c r="B133" s="173"/>
      <c r="C133" s="49">
        <v>130</v>
      </c>
      <c r="D133" s="55" t="s">
        <v>247</v>
      </c>
      <c r="E133" s="70" t="s">
        <v>243</v>
      </c>
      <c r="F133" s="36" t="s">
        <v>18</v>
      </c>
      <c r="G133" s="36" t="s">
        <v>16</v>
      </c>
      <c r="H133" s="19">
        <f>REITORIA!I133+MUSEU!I133+ESAG!I133+CEART!I133+FAED!I133+CEAD!I133+CEFID!I133+CESFI!I133+CERES!I133</f>
        <v>118</v>
      </c>
      <c r="I133" s="25">
        <f>(REITORIA!I133-REITORIA!J133)+(MUSEU!I133-MUSEU!J133)+(ESAG!I133-ESAG!J133)+(CEART!I133-CEART!J133)+(FAED!I133-FAED!J133)+(CEAD!I133-CEAD!J133)+(CEFID!I133-CEFID!J133)+(CESFI!I133-CESFI!J133)+(CERES!I133-CERES!J133)</f>
        <v>2</v>
      </c>
      <c r="J133" s="31">
        <f t="shared" si="22"/>
        <v>116</v>
      </c>
      <c r="K133" s="20">
        <v>102.73</v>
      </c>
      <c r="L133" s="20">
        <f t="shared" si="23"/>
        <v>12122.140000000001</v>
      </c>
      <c r="M133" s="17">
        <f t="shared" si="24"/>
        <v>205.46</v>
      </c>
    </row>
    <row r="134" spans="1:13" ht="39.950000000000003" customHeight="1" x14ac:dyDescent="0.25">
      <c r="A134" s="171"/>
      <c r="B134" s="173"/>
      <c r="C134" s="49">
        <v>131</v>
      </c>
      <c r="D134" s="55" t="s">
        <v>248</v>
      </c>
      <c r="E134" s="70" t="s">
        <v>249</v>
      </c>
      <c r="F134" s="36" t="s">
        <v>18</v>
      </c>
      <c r="G134" s="36" t="s">
        <v>16</v>
      </c>
      <c r="H134" s="19">
        <f>REITORIA!I134+MUSEU!I134+ESAG!I134+CEART!I134+FAED!I134+CEAD!I134+CEFID!I134+CESFI!I134+CERES!I134</f>
        <v>107</v>
      </c>
      <c r="I134" s="25">
        <f>(REITORIA!I134-REITORIA!J134)+(MUSEU!I134-MUSEU!J134)+(ESAG!I134-ESAG!J134)+(CEART!I134-CEART!J134)+(FAED!I134-FAED!J134)+(CEAD!I134-CEAD!J134)+(CEFID!I134-CEFID!J134)+(CESFI!I134-CESFI!J134)+(CERES!I134-CERES!J134)</f>
        <v>13</v>
      </c>
      <c r="J134" s="31">
        <f t="shared" si="22"/>
        <v>94</v>
      </c>
      <c r="K134" s="20">
        <v>87.99</v>
      </c>
      <c r="L134" s="20">
        <f t="shared" si="23"/>
        <v>9414.93</v>
      </c>
      <c r="M134" s="17">
        <f t="shared" si="24"/>
        <v>1143.8699999999999</v>
      </c>
    </row>
    <row r="135" spans="1:13" ht="39.950000000000003" customHeight="1" x14ac:dyDescent="0.25">
      <c r="A135" s="171"/>
      <c r="B135" s="173"/>
      <c r="C135" s="49">
        <v>132</v>
      </c>
      <c r="D135" s="55" t="s">
        <v>250</v>
      </c>
      <c r="E135" s="70" t="s">
        <v>251</v>
      </c>
      <c r="F135" s="36" t="s">
        <v>14</v>
      </c>
      <c r="G135" s="36" t="s">
        <v>16</v>
      </c>
      <c r="H135" s="19">
        <f>REITORIA!I135+MUSEU!I135+ESAG!I135+CEART!I135+FAED!I135+CEAD!I135+CEFID!I135+CESFI!I135+CERES!I135</f>
        <v>140</v>
      </c>
      <c r="I135" s="25">
        <f>(REITORIA!I135-REITORIA!J135)+(MUSEU!I135-MUSEU!J135)+(ESAG!I135-ESAG!J135)+(CEART!I135-CEART!J135)+(FAED!I135-FAED!J135)+(CEAD!I135-CEAD!J135)+(CEFID!I135-CEFID!J135)+(CESFI!I135-CESFI!J135)+(CERES!I135-CERES!J135)</f>
        <v>55</v>
      </c>
      <c r="J135" s="31">
        <f t="shared" si="22"/>
        <v>85</v>
      </c>
      <c r="K135" s="20">
        <v>12</v>
      </c>
      <c r="L135" s="20">
        <f t="shared" si="23"/>
        <v>1680</v>
      </c>
      <c r="M135" s="17">
        <f t="shared" si="24"/>
        <v>660</v>
      </c>
    </row>
    <row r="136" spans="1:13" ht="39.950000000000003" customHeight="1" x14ac:dyDescent="0.25">
      <c r="A136" s="171"/>
      <c r="B136" s="173"/>
      <c r="C136" s="49">
        <v>133</v>
      </c>
      <c r="D136" s="55" t="s">
        <v>252</v>
      </c>
      <c r="E136" s="70" t="s">
        <v>234</v>
      </c>
      <c r="F136" s="36" t="s">
        <v>20</v>
      </c>
      <c r="G136" s="36" t="s">
        <v>16</v>
      </c>
      <c r="H136" s="19">
        <f>REITORIA!I136+MUSEU!I136+ESAG!I136+CEART!I136+FAED!I136+CEAD!I136+CEFID!I136+CESFI!I136+CERES!I136</f>
        <v>98</v>
      </c>
      <c r="I136" s="25">
        <f>(REITORIA!I136-REITORIA!J136)+(MUSEU!I136-MUSEU!J136)+(ESAG!I136-ESAG!J136)+(CEART!I136-CEART!J136)+(FAED!I136-FAED!J136)+(CEAD!I136-CEAD!J136)+(CEFID!I136-CEFID!J136)+(CESFI!I136-CESFI!J136)+(CERES!I136-CERES!J136)</f>
        <v>12</v>
      </c>
      <c r="J136" s="31">
        <f t="shared" si="22"/>
        <v>86</v>
      </c>
      <c r="K136" s="20">
        <v>23.5</v>
      </c>
      <c r="L136" s="20">
        <f t="shared" si="23"/>
        <v>2303</v>
      </c>
      <c r="M136" s="17">
        <f t="shared" si="24"/>
        <v>282</v>
      </c>
    </row>
    <row r="137" spans="1:13" ht="39.950000000000003" customHeight="1" x14ac:dyDescent="0.25">
      <c r="A137" s="171"/>
      <c r="B137" s="173"/>
      <c r="C137" s="49">
        <v>134</v>
      </c>
      <c r="D137" s="55" t="s">
        <v>253</v>
      </c>
      <c r="E137" s="70" t="s">
        <v>214</v>
      </c>
      <c r="F137" s="36" t="s">
        <v>14</v>
      </c>
      <c r="G137" s="36" t="s">
        <v>16</v>
      </c>
      <c r="H137" s="19">
        <f>REITORIA!I137+MUSEU!I137+ESAG!I137+CEART!I137+FAED!I137+CEAD!I137+CEFID!I137+CESFI!I137+CERES!I137</f>
        <v>105</v>
      </c>
      <c r="I137" s="25">
        <f>(REITORIA!I137-REITORIA!J137)+(MUSEU!I137-MUSEU!J137)+(ESAG!I137-ESAG!J137)+(CEART!I137-CEART!J137)+(FAED!I137-FAED!J137)+(CEAD!I137-CEAD!J137)+(CEFID!I137-CEFID!J137)+(CESFI!I137-CESFI!J137)+(CERES!I137-CERES!J137)</f>
        <v>35</v>
      </c>
      <c r="J137" s="31">
        <f t="shared" si="22"/>
        <v>70</v>
      </c>
      <c r="K137" s="20">
        <v>3.9</v>
      </c>
      <c r="L137" s="20">
        <f t="shared" si="23"/>
        <v>409.5</v>
      </c>
      <c r="M137" s="17">
        <f t="shared" si="24"/>
        <v>136.5</v>
      </c>
    </row>
    <row r="138" spans="1:13" ht="39.950000000000003" customHeight="1" x14ac:dyDescent="0.25">
      <c r="A138" s="171"/>
      <c r="B138" s="173"/>
      <c r="C138" s="49">
        <v>135</v>
      </c>
      <c r="D138" s="55" t="s">
        <v>254</v>
      </c>
      <c r="E138" s="70" t="s">
        <v>214</v>
      </c>
      <c r="F138" s="36" t="s">
        <v>14</v>
      </c>
      <c r="G138" s="36" t="s">
        <v>16</v>
      </c>
      <c r="H138" s="19">
        <f>REITORIA!I138+MUSEU!I138+ESAG!I138+CEART!I138+FAED!I138+CEAD!I138+CEFID!I138+CESFI!I138+CERES!I138</f>
        <v>140</v>
      </c>
      <c r="I138" s="25">
        <f>(REITORIA!I138-REITORIA!J138)+(MUSEU!I138-MUSEU!J138)+(ESAG!I138-ESAG!J138)+(CEART!I138-CEART!J138)+(FAED!I138-FAED!J138)+(CEAD!I138-CEAD!J138)+(CEFID!I138-CEFID!J138)+(CESFI!I138-CESFI!J138)+(CERES!I138-CERES!J138)</f>
        <v>40</v>
      </c>
      <c r="J138" s="31">
        <f t="shared" si="22"/>
        <v>100</v>
      </c>
      <c r="K138" s="20">
        <v>5.5</v>
      </c>
      <c r="L138" s="20">
        <f t="shared" si="23"/>
        <v>770</v>
      </c>
      <c r="M138" s="17">
        <f t="shared" si="24"/>
        <v>220</v>
      </c>
    </row>
    <row r="139" spans="1:13" ht="39.950000000000003" customHeight="1" x14ac:dyDescent="0.25">
      <c r="A139" s="171"/>
      <c r="B139" s="173"/>
      <c r="C139" s="49">
        <v>136</v>
      </c>
      <c r="D139" s="55" t="s">
        <v>255</v>
      </c>
      <c r="E139" s="70" t="s">
        <v>256</v>
      </c>
      <c r="F139" s="36" t="s">
        <v>25</v>
      </c>
      <c r="G139" s="36" t="s">
        <v>16</v>
      </c>
      <c r="H139" s="19">
        <f>REITORIA!I139+MUSEU!I139+ESAG!I139+CEART!I139+FAED!I139+CEAD!I139+CEFID!I139+CESFI!I139+CERES!I139</f>
        <v>41</v>
      </c>
      <c r="I139" s="25">
        <f>(REITORIA!I139-REITORIA!J139)+(MUSEU!I139-MUSEU!J139)+(ESAG!I139-ESAG!J139)+(CEART!I139-CEART!J139)+(FAED!I139-FAED!J139)+(CEAD!I139-CEAD!J139)+(CEFID!I139-CEFID!J139)+(CESFI!I139-CESFI!J139)+(CERES!I139-CERES!J139)</f>
        <v>1</v>
      </c>
      <c r="J139" s="31">
        <f t="shared" si="22"/>
        <v>40</v>
      </c>
      <c r="K139" s="20">
        <v>13.01</v>
      </c>
      <c r="L139" s="20">
        <f t="shared" si="23"/>
        <v>533.41</v>
      </c>
      <c r="M139" s="17">
        <f t="shared" si="24"/>
        <v>13.01</v>
      </c>
    </row>
    <row r="140" spans="1:13" ht="39.950000000000003" customHeight="1" x14ac:dyDescent="0.25">
      <c r="A140" s="171"/>
      <c r="B140" s="173"/>
      <c r="C140" s="49">
        <v>137</v>
      </c>
      <c r="D140" s="56" t="s">
        <v>257</v>
      </c>
      <c r="E140" s="74" t="s">
        <v>234</v>
      </c>
      <c r="F140" s="36" t="s">
        <v>18</v>
      </c>
      <c r="G140" s="36" t="s">
        <v>16</v>
      </c>
      <c r="H140" s="19">
        <f>REITORIA!I140+MUSEU!I140+ESAG!I140+CEART!I140+FAED!I140+CEAD!I140+CEFID!I140+CESFI!I140+CERES!I140</f>
        <v>15</v>
      </c>
      <c r="I140" s="25">
        <f>(REITORIA!I140-REITORIA!J140)+(MUSEU!I140-MUSEU!J140)+(ESAG!I140-ESAG!J140)+(CEART!I140-CEART!J140)+(FAED!I140-FAED!J140)+(CEAD!I140-CEAD!J140)+(CEFID!I140-CEFID!J140)+(CESFI!I140-CESFI!J140)+(CERES!I140-CERES!J140)</f>
        <v>0</v>
      </c>
      <c r="J140" s="31">
        <f t="shared" si="22"/>
        <v>15</v>
      </c>
      <c r="K140" s="20">
        <v>28</v>
      </c>
      <c r="L140" s="20">
        <f t="shared" si="23"/>
        <v>420</v>
      </c>
      <c r="M140" s="17">
        <f t="shared" si="24"/>
        <v>0</v>
      </c>
    </row>
    <row r="141" spans="1:13" ht="39.950000000000003" customHeight="1" x14ac:dyDescent="0.25">
      <c r="A141" s="171"/>
      <c r="B141" s="173"/>
      <c r="C141" s="49">
        <v>138</v>
      </c>
      <c r="D141" s="55" t="s">
        <v>258</v>
      </c>
      <c r="E141" s="70" t="s">
        <v>50</v>
      </c>
      <c r="F141" s="36" t="s">
        <v>14</v>
      </c>
      <c r="G141" s="36" t="s">
        <v>35</v>
      </c>
      <c r="H141" s="19">
        <f>REITORIA!I141+MUSEU!I141+ESAG!I141+CEART!I141+FAED!I141+CEAD!I141+CEFID!I141+CESFI!I141+CERES!I141</f>
        <v>42</v>
      </c>
      <c r="I141" s="25">
        <f>(REITORIA!I141-REITORIA!J141)+(MUSEU!I141-MUSEU!J141)+(ESAG!I141-ESAG!J141)+(CEART!I141-CEART!J141)+(FAED!I141-FAED!J141)+(CEAD!I141-CEAD!J141)+(CEFID!I141-CEFID!J141)+(CESFI!I141-CESFI!J141)+(CERES!I141-CERES!J141)</f>
        <v>2</v>
      </c>
      <c r="J141" s="31">
        <f t="shared" si="22"/>
        <v>40</v>
      </c>
      <c r="K141" s="20">
        <v>150.01</v>
      </c>
      <c r="L141" s="20">
        <f t="shared" si="23"/>
        <v>6300.42</v>
      </c>
      <c r="M141" s="17">
        <f t="shared" si="24"/>
        <v>300.02</v>
      </c>
    </row>
    <row r="142" spans="1:13" ht="76.5" x14ac:dyDescent="0.25">
      <c r="A142" s="102">
        <v>11</v>
      </c>
      <c r="B142" s="113" t="s">
        <v>53</v>
      </c>
      <c r="C142" s="121">
        <v>139</v>
      </c>
      <c r="D142" s="118" t="s">
        <v>262</v>
      </c>
      <c r="E142" s="106" t="s">
        <v>263</v>
      </c>
      <c r="F142" s="106" t="s">
        <v>14</v>
      </c>
      <c r="G142" s="108" t="s">
        <v>16</v>
      </c>
      <c r="H142" s="19">
        <f>REITORIA!I142+MUSEU!I142+ESAG!I142+CEART!I142+FAED!I142+CEAD!I142+CEFID!I142+CESFI!I142+CERES!I142</f>
        <v>6</v>
      </c>
      <c r="I142" s="25">
        <f>(REITORIA!I142-REITORIA!J142)+(MUSEU!I142-MUSEU!J142)+(ESAG!I142-ESAG!J142)+(CEART!I142-CEART!J142)+(FAED!I142-FAED!J142)+(CEAD!I142-CEAD!J142)+(CEFID!I142-CEFID!J142)+(CESFI!I142-CESFI!J142)+(CERES!I142-CERES!J142)</f>
        <v>0</v>
      </c>
      <c r="J142" s="31">
        <f t="shared" si="22"/>
        <v>6</v>
      </c>
      <c r="K142" s="20">
        <v>99</v>
      </c>
      <c r="L142" s="20">
        <f t="shared" si="23"/>
        <v>594</v>
      </c>
      <c r="M142" s="17">
        <f t="shared" si="24"/>
        <v>0</v>
      </c>
    </row>
    <row r="143" spans="1:13" ht="102" x14ac:dyDescent="0.25">
      <c r="A143" s="109">
        <v>12</v>
      </c>
      <c r="B143" s="110" t="s">
        <v>53</v>
      </c>
      <c r="C143" s="122">
        <v>140</v>
      </c>
      <c r="D143" s="119" t="s">
        <v>264</v>
      </c>
      <c r="E143" s="120" t="s">
        <v>265</v>
      </c>
      <c r="F143" s="120" t="s">
        <v>31</v>
      </c>
      <c r="G143" s="36" t="s">
        <v>266</v>
      </c>
      <c r="H143" s="19">
        <f>REITORIA!I143+MUSEU!I143+ESAG!I143+CEART!I143+FAED!I143+CEAD!I143+CEFID!I143+CESFI!I143+CERES!I143</f>
        <v>20</v>
      </c>
      <c r="I143" s="25">
        <f>(REITORIA!I143-REITORIA!J143)+(MUSEU!I143-MUSEU!J143)+(ESAG!I143-ESAG!J143)+(CEART!I143-CEART!J143)+(FAED!I143-FAED!J143)+(CEAD!I143-CEAD!J143)+(CEFID!I143-CEFID!J143)+(CESFI!I143-CESFI!J143)+(CERES!I143-CERES!J143)</f>
        <v>0</v>
      </c>
      <c r="J143" s="31">
        <f t="shared" ref="J143:J146" si="25">H143-I143</f>
        <v>20</v>
      </c>
      <c r="K143" s="20">
        <v>2537.5</v>
      </c>
      <c r="L143" s="20">
        <f t="shared" ref="L143:L146" si="26">K143*H143</f>
        <v>50750</v>
      </c>
      <c r="M143" s="17">
        <f t="shared" ref="M143:M146" si="27">K143*I143</f>
        <v>0</v>
      </c>
    </row>
    <row r="144" spans="1:13" ht="114.75" x14ac:dyDescent="0.25">
      <c r="A144" s="91">
        <v>13</v>
      </c>
      <c r="B144" s="111" t="s">
        <v>259</v>
      </c>
      <c r="C144" s="45">
        <v>141</v>
      </c>
      <c r="D144" s="118" t="s">
        <v>267</v>
      </c>
      <c r="E144" s="106" t="s">
        <v>268</v>
      </c>
      <c r="F144" s="106" t="s">
        <v>14</v>
      </c>
      <c r="G144" s="46" t="s">
        <v>269</v>
      </c>
      <c r="H144" s="19">
        <f>REITORIA!I144+MUSEU!I144+ESAG!I144+CEART!I144+FAED!I144+CEAD!I144+CEFID!I144+CESFI!I144+CERES!I144</f>
        <v>2</v>
      </c>
      <c r="I144" s="25">
        <f>(REITORIA!I144-REITORIA!J144)+(MUSEU!I144-MUSEU!J144)+(ESAG!I144-ESAG!J144)+(CEART!I144-CEART!J144)+(FAED!I144-FAED!J144)+(CEAD!I144-CEAD!J144)+(CEFID!I144-CEFID!J144)+(CESFI!I144-CESFI!J144)+(CERES!I144-CERES!J144)</f>
        <v>0</v>
      </c>
      <c r="J144" s="31">
        <f t="shared" si="25"/>
        <v>2</v>
      </c>
      <c r="K144" s="20">
        <v>585.22</v>
      </c>
      <c r="L144" s="20">
        <f t="shared" si="26"/>
        <v>1170.44</v>
      </c>
      <c r="M144" s="17">
        <f t="shared" si="27"/>
        <v>0</v>
      </c>
    </row>
    <row r="145" spans="1:13" ht="84" x14ac:dyDescent="0.25">
      <c r="A145" s="92">
        <v>14</v>
      </c>
      <c r="B145" s="112" t="s">
        <v>259</v>
      </c>
      <c r="C145" s="49">
        <v>142</v>
      </c>
      <c r="D145" s="124" t="s">
        <v>270</v>
      </c>
      <c r="E145" s="36" t="s">
        <v>271</v>
      </c>
      <c r="F145" s="120" t="s">
        <v>14</v>
      </c>
      <c r="G145" s="37" t="s">
        <v>272</v>
      </c>
      <c r="H145" s="19">
        <f>REITORIA!I145+MUSEU!I145+ESAG!I145+CEART!I145+FAED!I145+CEAD!I145+CEFID!I145+CESFI!I145+CERES!I145</f>
        <v>2</v>
      </c>
      <c r="I145" s="25">
        <f>(REITORIA!I145-REITORIA!J145)+(MUSEU!I145-MUSEU!J145)+(ESAG!I145-ESAG!J145)+(CEART!I145-CEART!J145)+(FAED!I145-FAED!J145)+(CEAD!I145-CEAD!J145)+(CEFID!I145-CEFID!J145)+(CESFI!I145-CESFI!J145)+(CERES!I145-CERES!J145)</f>
        <v>0</v>
      </c>
      <c r="J145" s="31">
        <f t="shared" si="25"/>
        <v>2</v>
      </c>
      <c r="K145" s="20">
        <v>1985.95</v>
      </c>
      <c r="L145" s="20">
        <f t="shared" si="26"/>
        <v>3971.9</v>
      </c>
      <c r="M145" s="17">
        <f t="shared" si="27"/>
        <v>0</v>
      </c>
    </row>
    <row r="146" spans="1:13" ht="39.950000000000003" customHeight="1" x14ac:dyDescent="0.25">
      <c r="A146" s="95">
        <v>15</v>
      </c>
      <c r="B146" s="114" t="s">
        <v>260</v>
      </c>
      <c r="C146" s="123">
        <v>143</v>
      </c>
      <c r="D146" s="115" t="s">
        <v>261</v>
      </c>
      <c r="E146" s="115"/>
      <c r="F146" s="116" t="s">
        <v>14</v>
      </c>
      <c r="G146" s="117" t="s">
        <v>37</v>
      </c>
      <c r="H146" s="19">
        <f>REITORIA!I146+MUSEU!I146+ESAG!I146+CEART!I146+FAED!I146+CEAD!I146+CEFID!I146+CESFI!I146+CERES!I146</f>
        <v>0</v>
      </c>
      <c r="I146" s="25">
        <f>(REITORIA!I146-REITORIA!J146)+(MUSEU!I146-MUSEU!J146)+(ESAG!I146-ESAG!J146)+(CEART!I146-CEART!J146)+(FAED!I146-FAED!J146)+(CEAD!I146-CEAD!J146)+(CEFID!I146-CEFID!J146)+(CESFI!I146-CESFI!J146)+(CERES!I146-CERES!J146)</f>
        <v>0</v>
      </c>
      <c r="J146" s="31">
        <f t="shared" si="25"/>
        <v>0</v>
      </c>
      <c r="K146" s="20"/>
      <c r="L146" s="20">
        <f t="shared" si="26"/>
        <v>0</v>
      </c>
      <c r="M146" s="17">
        <f t="shared" si="27"/>
        <v>0</v>
      </c>
    </row>
    <row r="147" spans="1:13" ht="39.950000000000003" customHeight="1" x14ac:dyDescent="0.25">
      <c r="J147" s="5">
        <f>SUM(J56:J146)</f>
        <v>4535</v>
      </c>
      <c r="K147" s="84">
        <f>SUM(K4:K146)</f>
        <v>13521.64</v>
      </c>
      <c r="L147" s="84">
        <f>SUM(L4:L146)</f>
        <v>571663.00999999978</v>
      </c>
      <c r="M147" s="84">
        <f>SUM(M4:M146)</f>
        <v>69263.88</v>
      </c>
    </row>
    <row r="149" spans="1:13" ht="39.950000000000003" customHeight="1" x14ac:dyDescent="0.25">
      <c r="H149" s="186" t="str">
        <f>D1</f>
        <v>OBJETO: AQUISIÇÃO DE FERRAMENTAS, MATERIAIS DE CONSTRUÇÃO E EQUIPAMENTOS DE 
PROTEÇÃO INDIVIDUAL E COLETIVA PARA A UDESC</v>
      </c>
      <c r="I149" s="187"/>
      <c r="J149" s="187"/>
      <c r="K149" s="187"/>
      <c r="L149" s="187"/>
      <c r="M149" s="188"/>
    </row>
    <row r="150" spans="1:13" ht="39.950000000000003" customHeight="1" x14ac:dyDescent="0.25">
      <c r="H150" s="189" t="str">
        <f>A1</f>
        <v>PROCESSO: 1457/2021/UDESC</v>
      </c>
      <c r="I150" s="190"/>
      <c r="J150" s="190"/>
      <c r="K150" s="190"/>
      <c r="L150" s="190"/>
      <c r="M150" s="191"/>
    </row>
    <row r="151" spans="1:13" ht="39.950000000000003" customHeight="1" x14ac:dyDescent="0.25">
      <c r="H151" s="192" t="str">
        <f>H1</f>
        <v>VIGÊNCIA DA ATA: 28/01/2022 até 28/01/2023</v>
      </c>
      <c r="I151" s="193"/>
      <c r="J151" s="193"/>
      <c r="K151" s="193"/>
      <c r="L151" s="193"/>
      <c r="M151" s="194"/>
    </row>
    <row r="152" spans="1:13" ht="39.950000000000003" customHeight="1" x14ac:dyDescent="0.25">
      <c r="H152" s="11" t="s">
        <v>38</v>
      </c>
      <c r="I152" s="12"/>
      <c r="J152" s="12"/>
      <c r="K152" s="12"/>
      <c r="L152" s="12"/>
      <c r="M152" s="7">
        <f>L147</f>
        <v>571663.00999999978</v>
      </c>
    </row>
    <row r="153" spans="1:13" ht="39.950000000000003" customHeight="1" x14ac:dyDescent="0.25">
      <c r="H153" s="13" t="s">
        <v>7</v>
      </c>
      <c r="I153" s="14"/>
      <c r="J153" s="14"/>
      <c r="K153" s="14"/>
      <c r="L153" s="14"/>
      <c r="M153" s="8">
        <f>M147</f>
        <v>69263.88</v>
      </c>
    </row>
    <row r="154" spans="1:13" ht="39.950000000000003" customHeight="1" x14ac:dyDescent="0.25">
      <c r="H154" s="13" t="s">
        <v>8</v>
      </c>
      <c r="I154" s="14"/>
      <c r="J154" s="14"/>
      <c r="K154" s="14"/>
      <c r="L154" s="14"/>
      <c r="M154" s="10"/>
    </row>
    <row r="155" spans="1:13" ht="39.950000000000003" customHeight="1" x14ac:dyDescent="0.25">
      <c r="H155" s="15" t="s">
        <v>9</v>
      </c>
      <c r="I155" s="16"/>
      <c r="J155" s="16"/>
      <c r="K155" s="16"/>
      <c r="L155" s="16"/>
      <c r="M155" s="9">
        <f>M153/M152</f>
        <v>0.12116208113587765</v>
      </c>
    </row>
    <row r="156" spans="1:13" ht="39.950000000000003" customHeight="1" x14ac:dyDescent="0.25">
      <c r="H156" s="81" t="s">
        <v>300</v>
      </c>
      <c r="I156" s="82"/>
      <c r="J156" s="82"/>
      <c r="K156" s="82"/>
      <c r="L156" s="82"/>
      <c r="M156" s="83"/>
    </row>
  </sheetData>
  <mergeCells count="27">
    <mergeCell ref="A48:A54"/>
    <mergeCell ref="B48:B54"/>
    <mergeCell ref="B13:B20"/>
    <mergeCell ref="A21:A42"/>
    <mergeCell ref="A43:A47"/>
    <mergeCell ref="B43:B47"/>
    <mergeCell ref="A13:A20"/>
    <mergeCell ref="B21:B42"/>
    <mergeCell ref="H1:M1"/>
    <mergeCell ref="A2:M2"/>
    <mergeCell ref="A1:C1"/>
    <mergeCell ref="D1:G1"/>
    <mergeCell ref="A4:A12"/>
    <mergeCell ref="B4:B12"/>
    <mergeCell ref="A55:A79"/>
    <mergeCell ref="B55:B79"/>
    <mergeCell ref="A80:A82"/>
    <mergeCell ref="B80:B82"/>
    <mergeCell ref="A117:A120"/>
    <mergeCell ref="B117:B120"/>
    <mergeCell ref="A83:A116"/>
    <mergeCell ref="B83:B116"/>
    <mergeCell ref="H149:M149"/>
    <mergeCell ref="H150:M150"/>
    <mergeCell ref="H151:M151"/>
    <mergeCell ref="A121:A141"/>
    <mergeCell ref="B121:B141"/>
  </mergeCells>
  <conditionalFormatting sqref="J4:J146">
    <cfRule type="cellIs" dxfId="0"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7"/>
  <sheetViews>
    <sheetView topLeftCell="A34" zoomScale="98" zoomScaleNormal="98" workbookViewId="0">
      <selection activeCell="I66" sqref="I66"/>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59</v>
      </c>
      <c r="M1" s="169" t="s">
        <v>59</v>
      </c>
      <c r="N1" s="169" t="s">
        <v>59</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24" t="s">
        <v>1</v>
      </c>
      <c r="M3" s="24" t="s">
        <v>1</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c r="J4" s="25">
        <f>I4-(SUM(L4:AC4))</f>
        <v>0</v>
      </c>
      <c r="K4" s="26" t="str">
        <f>IF(J4&lt;0,"ATENÇÃO","OK")</f>
        <v>OK</v>
      </c>
      <c r="L4" s="85"/>
      <c r="M4" s="85"/>
      <c r="N4" s="85"/>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1</v>
      </c>
      <c r="J5" s="25">
        <f t="shared" ref="J5:J68" si="0">I5-(SUM(L5:AC5))</f>
        <v>1</v>
      </c>
      <c r="K5" s="26" t="str">
        <f t="shared" ref="K5:K68" si="1">IF(J5&lt;0,"ATENÇÃO","OK")</f>
        <v>OK</v>
      </c>
      <c r="L5" s="85"/>
      <c r="M5" s="85"/>
      <c r="N5" s="85"/>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c r="J6" s="25">
        <f t="shared" si="0"/>
        <v>0</v>
      </c>
      <c r="K6" s="26" t="str">
        <f t="shared" si="1"/>
        <v>OK</v>
      </c>
      <c r="L6" s="85"/>
      <c r="M6" s="85"/>
      <c r="N6" s="85"/>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c r="J7" s="25">
        <f t="shared" si="0"/>
        <v>0</v>
      </c>
      <c r="K7" s="26" t="str">
        <f t="shared" si="1"/>
        <v>OK</v>
      </c>
      <c r="L7" s="85"/>
      <c r="M7" s="85"/>
      <c r="N7" s="85"/>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c r="J8" s="25">
        <f t="shared" si="0"/>
        <v>0</v>
      </c>
      <c r="K8" s="26" t="str">
        <f t="shared" si="1"/>
        <v>OK</v>
      </c>
      <c r="L8" s="85"/>
      <c r="M8" s="85"/>
      <c r="N8" s="85"/>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1</v>
      </c>
      <c r="J9" s="25">
        <f t="shared" si="0"/>
        <v>1</v>
      </c>
      <c r="K9" s="26" t="str">
        <f t="shared" si="1"/>
        <v>OK</v>
      </c>
      <c r="L9" s="85"/>
      <c r="M9" s="85"/>
      <c r="N9" s="85"/>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c r="J10" s="25">
        <f t="shared" si="0"/>
        <v>0</v>
      </c>
      <c r="K10" s="26" t="str">
        <f t="shared" si="1"/>
        <v>OK</v>
      </c>
      <c r="L10" s="85"/>
      <c r="M10" s="85"/>
      <c r="N10" s="85"/>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1</v>
      </c>
      <c r="J11" s="25">
        <f t="shared" si="0"/>
        <v>1</v>
      </c>
      <c r="K11" s="26" t="str">
        <f t="shared" si="1"/>
        <v>OK</v>
      </c>
      <c r="L11" s="85"/>
      <c r="M11" s="85"/>
      <c r="N11" s="85"/>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c r="J12" s="25">
        <f t="shared" si="0"/>
        <v>0</v>
      </c>
      <c r="K12" s="26" t="str">
        <f t="shared" si="1"/>
        <v>OK</v>
      </c>
      <c r="L12" s="85"/>
      <c r="M12" s="85"/>
      <c r="N12" s="85"/>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c r="J13" s="25">
        <f t="shared" si="0"/>
        <v>0</v>
      </c>
      <c r="K13" s="26" t="str">
        <f t="shared" si="1"/>
        <v>OK</v>
      </c>
      <c r="L13" s="85"/>
      <c r="M13" s="85"/>
      <c r="N13" s="85"/>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c r="J14" s="25">
        <f t="shared" si="0"/>
        <v>0</v>
      </c>
      <c r="K14" s="26" t="str">
        <f t="shared" si="1"/>
        <v>OK</v>
      </c>
      <c r="L14" s="85"/>
      <c r="M14" s="85"/>
      <c r="N14" s="85"/>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c r="J15" s="25">
        <f t="shared" si="0"/>
        <v>0</v>
      </c>
      <c r="K15" s="26" t="str">
        <f t="shared" si="1"/>
        <v>OK</v>
      </c>
      <c r="L15" s="85"/>
      <c r="M15" s="85"/>
      <c r="N15" s="85"/>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c r="J16" s="25">
        <f t="shared" si="0"/>
        <v>0</v>
      </c>
      <c r="K16" s="26" t="str">
        <f t="shared" si="1"/>
        <v>OK</v>
      </c>
      <c r="L16" s="85"/>
      <c r="M16" s="85"/>
      <c r="N16" s="85"/>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v>
      </c>
      <c r="J17" s="25">
        <f t="shared" si="0"/>
        <v>1</v>
      </c>
      <c r="K17" s="26" t="str">
        <f t="shared" si="1"/>
        <v>OK</v>
      </c>
      <c r="L17" s="85"/>
      <c r="M17" s="85"/>
      <c r="N17" s="85"/>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c r="J18" s="25">
        <f t="shared" si="0"/>
        <v>0</v>
      </c>
      <c r="K18" s="26" t="str">
        <f t="shared" si="1"/>
        <v>OK</v>
      </c>
      <c r="L18" s="85"/>
      <c r="M18" s="85"/>
      <c r="N18" s="85"/>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c r="J19" s="25">
        <f t="shared" si="0"/>
        <v>0</v>
      </c>
      <c r="K19" s="26" t="str">
        <f t="shared" si="1"/>
        <v>OK</v>
      </c>
      <c r="L19" s="85"/>
      <c r="M19" s="85"/>
      <c r="N19" s="85"/>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c r="J20" s="25">
        <f t="shared" si="0"/>
        <v>0</v>
      </c>
      <c r="K20" s="26" t="str">
        <f t="shared" si="1"/>
        <v>OK</v>
      </c>
      <c r="L20" s="85"/>
      <c r="M20" s="85"/>
      <c r="N20" s="85"/>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c r="J21" s="25">
        <f t="shared" si="0"/>
        <v>0</v>
      </c>
      <c r="K21" s="26" t="str">
        <f t="shared" si="1"/>
        <v>OK</v>
      </c>
      <c r="L21" s="85"/>
      <c r="M21" s="85"/>
      <c r="N21" s="85"/>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c r="J22" s="25">
        <f t="shared" si="0"/>
        <v>0</v>
      </c>
      <c r="K22" s="26" t="str">
        <f t="shared" si="1"/>
        <v>OK</v>
      </c>
      <c r="L22" s="85"/>
      <c r="M22" s="85"/>
      <c r="N22" s="85"/>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1</v>
      </c>
      <c r="J23" s="25">
        <f t="shared" si="0"/>
        <v>1</v>
      </c>
      <c r="K23" s="26" t="str">
        <f t="shared" si="1"/>
        <v>OK</v>
      </c>
      <c r="L23" s="85"/>
      <c r="M23" s="85"/>
      <c r="N23" s="85"/>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c r="J24" s="25">
        <f t="shared" si="0"/>
        <v>0</v>
      </c>
      <c r="K24" s="26" t="str">
        <f t="shared" si="1"/>
        <v>OK</v>
      </c>
      <c r="L24" s="85"/>
      <c r="M24" s="85"/>
      <c r="N24" s="85"/>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c r="J25" s="25">
        <f t="shared" si="0"/>
        <v>0</v>
      </c>
      <c r="K25" s="26" t="str">
        <f t="shared" si="1"/>
        <v>OK</v>
      </c>
      <c r="L25" s="85"/>
      <c r="M25" s="85"/>
      <c r="N25" s="85"/>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c r="J26" s="25">
        <f t="shared" si="0"/>
        <v>0</v>
      </c>
      <c r="K26" s="26" t="str">
        <f t="shared" si="1"/>
        <v>OK</v>
      </c>
      <c r="L26" s="85"/>
      <c r="M26" s="85"/>
      <c r="N26" s="85"/>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c r="J27" s="25">
        <f t="shared" si="0"/>
        <v>0</v>
      </c>
      <c r="K27" s="26" t="str">
        <f t="shared" si="1"/>
        <v>OK</v>
      </c>
      <c r="L27" s="85"/>
      <c r="M27" s="85"/>
      <c r="N27" s="85"/>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c r="J28" s="25">
        <f t="shared" si="0"/>
        <v>0</v>
      </c>
      <c r="K28" s="26" t="str">
        <f t="shared" si="1"/>
        <v>OK</v>
      </c>
      <c r="L28" s="85"/>
      <c r="M28" s="85"/>
      <c r="N28" s="85"/>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c r="J29" s="25">
        <f t="shared" si="0"/>
        <v>0</v>
      </c>
      <c r="K29" s="26" t="str">
        <f t="shared" si="1"/>
        <v>OK</v>
      </c>
      <c r="L29" s="85"/>
      <c r="M29" s="85"/>
      <c r="N29" s="85"/>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c r="J30" s="25">
        <f t="shared" si="0"/>
        <v>0</v>
      </c>
      <c r="K30" s="26" t="str">
        <f t="shared" si="1"/>
        <v>OK</v>
      </c>
      <c r="L30" s="85"/>
      <c r="M30" s="85"/>
      <c r="N30" s="85"/>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c r="J31" s="25">
        <f t="shared" si="0"/>
        <v>0</v>
      </c>
      <c r="K31" s="26" t="str">
        <f t="shared" si="1"/>
        <v>OK</v>
      </c>
      <c r="L31" s="85"/>
      <c r="M31" s="85"/>
      <c r="N31" s="85"/>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c r="J32" s="25">
        <f t="shared" si="0"/>
        <v>0</v>
      </c>
      <c r="K32" s="26" t="str">
        <f t="shared" si="1"/>
        <v>OK</v>
      </c>
      <c r="L32" s="85"/>
      <c r="M32" s="85"/>
      <c r="N32" s="85"/>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85"/>
      <c r="M33" s="85"/>
      <c r="N33" s="85"/>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85"/>
      <c r="M34" s="85"/>
      <c r="N34" s="85"/>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85"/>
      <c r="M35" s="85"/>
      <c r="N35" s="85"/>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6</v>
      </c>
      <c r="J36" s="25">
        <f t="shared" si="0"/>
        <v>6</v>
      </c>
      <c r="K36" s="26" t="str">
        <f t="shared" si="1"/>
        <v>OK</v>
      </c>
      <c r="L36" s="85"/>
      <c r="M36" s="85"/>
      <c r="N36" s="85"/>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c r="J37" s="25">
        <f t="shared" si="0"/>
        <v>0</v>
      </c>
      <c r="K37" s="26" t="str">
        <f t="shared" si="1"/>
        <v>OK</v>
      </c>
      <c r="L37" s="85"/>
      <c r="M37" s="85"/>
      <c r="N37" s="85"/>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c r="J38" s="25">
        <f t="shared" si="0"/>
        <v>0</v>
      </c>
      <c r="K38" s="26" t="str">
        <f t="shared" si="1"/>
        <v>OK</v>
      </c>
      <c r="L38" s="85"/>
      <c r="M38" s="85"/>
      <c r="N38" s="85"/>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8</v>
      </c>
      <c r="J39" s="25">
        <f t="shared" si="0"/>
        <v>8</v>
      </c>
      <c r="K39" s="26" t="str">
        <f t="shared" si="1"/>
        <v>OK</v>
      </c>
      <c r="L39" s="85"/>
      <c r="M39" s="85"/>
      <c r="N39" s="85"/>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8</v>
      </c>
      <c r="J40" s="25">
        <f t="shared" si="0"/>
        <v>8</v>
      </c>
      <c r="K40" s="26" t="str">
        <f t="shared" si="1"/>
        <v>OK</v>
      </c>
      <c r="L40" s="85"/>
      <c r="M40" s="85"/>
      <c r="N40" s="85"/>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85"/>
      <c r="M41" s="85"/>
      <c r="N41" s="85"/>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85"/>
      <c r="M42" s="85"/>
      <c r="N42" s="85"/>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c r="J43" s="25">
        <f t="shared" si="0"/>
        <v>0</v>
      </c>
      <c r="K43" s="26" t="str">
        <f t="shared" si="1"/>
        <v>OK</v>
      </c>
      <c r="L43" s="85"/>
      <c r="M43" s="85"/>
      <c r="N43" s="85"/>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c r="J44" s="25">
        <f t="shared" si="0"/>
        <v>0</v>
      </c>
      <c r="K44" s="26" t="str">
        <f t="shared" si="1"/>
        <v>OK</v>
      </c>
      <c r="L44" s="85"/>
      <c r="M44" s="85"/>
      <c r="N44" s="85"/>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c r="J45" s="25">
        <f t="shared" si="0"/>
        <v>0</v>
      </c>
      <c r="K45" s="26" t="str">
        <f t="shared" si="1"/>
        <v>OK</v>
      </c>
      <c r="L45" s="85"/>
      <c r="M45" s="85"/>
      <c r="N45" s="85"/>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85"/>
      <c r="M46" s="85"/>
      <c r="N46" s="85"/>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85"/>
      <c r="M47" s="85"/>
      <c r="N47" s="85"/>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85"/>
      <c r="M48" s="85"/>
      <c r="N48" s="85"/>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85"/>
      <c r="M49" s="85"/>
      <c r="N49" s="85"/>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85"/>
      <c r="M50" s="85"/>
      <c r="N50" s="85"/>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85"/>
      <c r="M51" s="85"/>
      <c r="N51" s="85"/>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1</v>
      </c>
      <c r="J52" s="25">
        <f t="shared" si="0"/>
        <v>1</v>
      </c>
      <c r="K52" s="26" t="str">
        <f t="shared" si="1"/>
        <v>OK</v>
      </c>
      <c r="L52" s="85"/>
      <c r="M52" s="85"/>
      <c r="N52" s="85"/>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85"/>
      <c r="M53" s="85"/>
      <c r="N53" s="85"/>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85"/>
      <c r="M54" s="85"/>
      <c r="N54" s="85"/>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c r="J55" s="25">
        <f t="shared" si="0"/>
        <v>0</v>
      </c>
      <c r="K55" s="26" t="str">
        <f t="shared" si="1"/>
        <v>OK</v>
      </c>
      <c r="L55" s="85"/>
      <c r="M55" s="85"/>
      <c r="N55" s="85"/>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c r="J56" s="25">
        <f t="shared" si="0"/>
        <v>0</v>
      </c>
      <c r="K56" s="26" t="str">
        <f t="shared" si="1"/>
        <v>OK</v>
      </c>
      <c r="L56" s="85"/>
      <c r="M56" s="85"/>
      <c r="N56" s="85"/>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c r="J57" s="25">
        <f t="shared" si="0"/>
        <v>0</v>
      </c>
      <c r="K57" s="26" t="str">
        <f t="shared" si="1"/>
        <v>OK</v>
      </c>
      <c r="L57" s="85"/>
      <c r="M57" s="85"/>
      <c r="N57" s="85"/>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c r="J58" s="25">
        <f t="shared" si="0"/>
        <v>0</v>
      </c>
      <c r="K58" s="26" t="str">
        <f t="shared" si="1"/>
        <v>OK</v>
      </c>
      <c r="L58" s="85"/>
      <c r="M58" s="85"/>
      <c r="N58" s="85"/>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c r="J59" s="25">
        <f t="shared" si="0"/>
        <v>0</v>
      </c>
      <c r="K59" s="26" t="str">
        <f t="shared" si="1"/>
        <v>OK</v>
      </c>
      <c r="L59" s="85"/>
      <c r="M59" s="85"/>
      <c r="N59" s="85"/>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c r="J60" s="25">
        <f t="shared" si="0"/>
        <v>0</v>
      </c>
      <c r="K60" s="26" t="str">
        <f t="shared" si="1"/>
        <v>OK</v>
      </c>
      <c r="L60" s="85"/>
      <c r="M60" s="85"/>
      <c r="N60" s="85"/>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c r="J61" s="25">
        <f t="shared" si="0"/>
        <v>0</v>
      </c>
      <c r="K61" s="26" t="str">
        <f t="shared" si="1"/>
        <v>OK</v>
      </c>
      <c r="L61" s="85"/>
      <c r="M61" s="85"/>
      <c r="N61" s="85"/>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c r="J62" s="25">
        <f t="shared" si="0"/>
        <v>0</v>
      </c>
      <c r="K62" s="26" t="str">
        <f t="shared" si="1"/>
        <v>OK</v>
      </c>
      <c r="L62" s="85"/>
      <c r="M62" s="85"/>
      <c r="N62" s="85"/>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c r="J63" s="25">
        <f t="shared" si="0"/>
        <v>0</v>
      </c>
      <c r="K63" s="26" t="str">
        <f t="shared" si="1"/>
        <v>OK</v>
      </c>
      <c r="L63" s="85"/>
      <c r="M63" s="85"/>
      <c r="N63" s="85"/>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c r="J64" s="25">
        <f t="shared" si="0"/>
        <v>0</v>
      </c>
      <c r="K64" s="26" t="str">
        <f t="shared" si="1"/>
        <v>OK</v>
      </c>
      <c r="L64" s="85"/>
      <c r="M64" s="85"/>
      <c r="N64" s="85"/>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c r="J65" s="25">
        <f t="shared" si="0"/>
        <v>0</v>
      </c>
      <c r="K65" s="26" t="str">
        <f t="shared" si="1"/>
        <v>OK</v>
      </c>
      <c r="L65" s="85"/>
      <c r="M65" s="85"/>
      <c r="N65" s="85"/>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1</v>
      </c>
      <c r="J66" s="25">
        <f t="shared" si="0"/>
        <v>1</v>
      </c>
      <c r="K66" s="26" t="str">
        <f t="shared" si="1"/>
        <v>OK</v>
      </c>
      <c r="L66" s="85"/>
      <c r="M66" s="85"/>
      <c r="N66" s="85"/>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c r="J67" s="25">
        <f t="shared" si="0"/>
        <v>0</v>
      </c>
      <c r="K67" s="26" t="str">
        <f t="shared" si="1"/>
        <v>OK</v>
      </c>
      <c r="L67" s="85"/>
      <c r="M67" s="85"/>
      <c r="N67" s="85"/>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c r="J68" s="25">
        <f t="shared" si="0"/>
        <v>0</v>
      </c>
      <c r="K68" s="26" t="str">
        <f t="shared" si="1"/>
        <v>OK</v>
      </c>
      <c r="L68" s="85"/>
      <c r="M68" s="85"/>
      <c r="N68" s="85"/>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c r="J69" s="25">
        <f t="shared" ref="J69:J82" si="2">I69-(SUM(L69:AC69))</f>
        <v>0</v>
      </c>
      <c r="K69" s="26" t="str">
        <f t="shared" ref="K69:K132" si="3">IF(J69&lt;0,"ATENÇÃO","OK")</f>
        <v>OK</v>
      </c>
      <c r="L69" s="85"/>
      <c r="M69" s="85"/>
      <c r="N69" s="85"/>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c r="J70" s="25">
        <f t="shared" si="2"/>
        <v>0</v>
      </c>
      <c r="K70" s="26" t="str">
        <f t="shared" si="3"/>
        <v>OK</v>
      </c>
      <c r="L70" s="85"/>
      <c r="M70" s="85"/>
      <c r="N70" s="85"/>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c r="J71" s="25">
        <f t="shared" si="2"/>
        <v>0</v>
      </c>
      <c r="K71" s="26" t="str">
        <f t="shared" si="3"/>
        <v>OK</v>
      </c>
      <c r="L71" s="85"/>
      <c r="M71" s="85"/>
      <c r="N71" s="85"/>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c r="J72" s="25">
        <f t="shared" si="2"/>
        <v>0</v>
      </c>
      <c r="K72" s="26" t="str">
        <f t="shared" si="3"/>
        <v>OK</v>
      </c>
      <c r="L72" s="85"/>
      <c r="M72" s="85"/>
      <c r="N72" s="85"/>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c r="J73" s="25">
        <f t="shared" si="2"/>
        <v>0</v>
      </c>
      <c r="K73" s="26" t="str">
        <f t="shared" si="3"/>
        <v>OK</v>
      </c>
      <c r="L73" s="85"/>
      <c r="M73" s="85"/>
      <c r="N73" s="85"/>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c r="J74" s="25">
        <f t="shared" si="2"/>
        <v>0</v>
      </c>
      <c r="K74" s="26" t="str">
        <f t="shared" si="3"/>
        <v>OK</v>
      </c>
      <c r="L74" s="85"/>
      <c r="M74" s="85"/>
      <c r="N74" s="85"/>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c r="J75" s="25">
        <f t="shared" si="2"/>
        <v>0</v>
      </c>
      <c r="K75" s="26" t="str">
        <f t="shared" si="3"/>
        <v>OK</v>
      </c>
      <c r="L75" s="85"/>
      <c r="M75" s="85"/>
      <c r="N75" s="85"/>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c r="J76" s="25">
        <f t="shared" si="2"/>
        <v>0</v>
      </c>
      <c r="K76" s="26" t="str">
        <f t="shared" si="3"/>
        <v>OK</v>
      </c>
      <c r="L76" s="85"/>
      <c r="M76" s="85"/>
      <c r="N76" s="85"/>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c r="J77" s="25">
        <f t="shared" si="2"/>
        <v>0</v>
      </c>
      <c r="K77" s="26" t="str">
        <f t="shared" si="3"/>
        <v>OK</v>
      </c>
      <c r="L77" s="85"/>
      <c r="M77" s="85"/>
      <c r="N77" s="85"/>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c r="J78" s="25">
        <f t="shared" si="2"/>
        <v>0</v>
      </c>
      <c r="K78" s="26" t="str">
        <f t="shared" si="3"/>
        <v>OK</v>
      </c>
      <c r="L78" s="85"/>
      <c r="M78" s="85"/>
      <c r="N78" s="85"/>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85"/>
      <c r="M79" s="85"/>
      <c r="N79" s="85"/>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c r="J80" s="25">
        <f t="shared" si="2"/>
        <v>0</v>
      </c>
      <c r="K80" s="26" t="str">
        <f t="shared" si="3"/>
        <v>OK</v>
      </c>
      <c r="L80" s="85"/>
      <c r="M80" s="85"/>
      <c r="N80" s="85"/>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c r="J81" s="25">
        <f t="shared" si="2"/>
        <v>0</v>
      </c>
      <c r="K81" s="26" t="str">
        <f t="shared" si="3"/>
        <v>OK</v>
      </c>
      <c r="L81" s="85"/>
      <c r="M81" s="85"/>
      <c r="N81" s="85"/>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1</v>
      </c>
      <c r="J82" s="25">
        <f t="shared" si="2"/>
        <v>1</v>
      </c>
      <c r="K82" s="26" t="str">
        <f t="shared" si="3"/>
        <v>OK</v>
      </c>
      <c r="L82" s="85"/>
      <c r="M82" s="85"/>
      <c r="N82" s="85"/>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c r="J83" s="25">
        <f t="shared" ref="J83:J141" si="4">I83-(SUM(L83:AC83))</f>
        <v>0</v>
      </c>
      <c r="K83" s="26" t="str">
        <f t="shared" si="3"/>
        <v>OK</v>
      </c>
      <c r="L83" s="40"/>
      <c r="M83" s="40"/>
      <c r="N83" s="40"/>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c r="J84" s="25">
        <f t="shared" si="4"/>
        <v>0</v>
      </c>
      <c r="K84" s="26" t="str">
        <f t="shared" si="3"/>
        <v>OK</v>
      </c>
      <c r="L84" s="40"/>
      <c r="M84" s="40"/>
      <c r="N84" s="40"/>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c r="J85" s="25">
        <f t="shared" si="4"/>
        <v>0</v>
      </c>
      <c r="K85" s="26" t="str">
        <f t="shared" si="3"/>
        <v>OK</v>
      </c>
      <c r="L85" s="40"/>
      <c r="M85" s="40"/>
      <c r="N85" s="40"/>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c r="J86" s="25">
        <f t="shared" si="4"/>
        <v>0</v>
      </c>
      <c r="K86" s="26" t="str">
        <f t="shared" si="3"/>
        <v>OK</v>
      </c>
      <c r="L86" s="40"/>
      <c r="M86" s="40"/>
      <c r="N86" s="40"/>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c r="J87" s="25">
        <f t="shared" si="4"/>
        <v>0</v>
      </c>
      <c r="K87" s="26" t="str">
        <f t="shared" si="3"/>
        <v>OK</v>
      </c>
      <c r="L87" s="40"/>
      <c r="M87" s="40"/>
      <c r="N87" s="40"/>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c r="J88" s="25">
        <f t="shared" si="4"/>
        <v>0</v>
      </c>
      <c r="K88" s="26" t="str">
        <f t="shared" si="3"/>
        <v>OK</v>
      </c>
      <c r="L88" s="40"/>
      <c r="M88" s="40"/>
      <c r="N88" s="40"/>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c r="J89" s="25">
        <f t="shared" si="4"/>
        <v>0</v>
      </c>
      <c r="K89" s="26" t="str">
        <f t="shared" si="3"/>
        <v>OK</v>
      </c>
      <c r="L89" s="40"/>
      <c r="M89" s="40"/>
      <c r="N89" s="40"/>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c r="J90" s="25">
        <f t="shared" si="4"/>
        <v>0</v>
      </c>
      <c r="K90" s="26" t="str">
        <f t="shared" si="3"/>
        <v>OK</v>
      </c>
      <c r="L90" s="40"/>
      <c r="M90" s="40"/>
      <c r="N90" s="40"/>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c r="J91" s="25">
        <f t="shared" si="4"/>
        <v>0</v>
      </c>
      <c r="K91" s="26" t="str">
        <f t="shared" si="3"/>
        <v>OK</v>
      </c>
      <c r="L91" s="40"/>
      <c r="M91" s="40"/>
      <c r="N91" s="40"/>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c r="J92" s="25">
        <f t="shared" si="4"/>
        <v>0</v>
      </c>
      <c r="K92" s="26" t="str">
        <f t="shared" si="3"/>
        <v>OK</v>
      </c>
      <c r="L92" s="40"/>
      <c r="M92" s="40"/>
      <c r="N92" s="40"/>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c r="J93" s="25">
        <f t="shared" si="4"/>
        <v>0</v>
      </c>
      <c r="K93" s="26" t="str">
        <f t="shared" si="3"/>
        <v>OK</v>
      </c>
      <c r="L93" s="40"/>
      <c r="M93" s="40"/>
      <c r="N93" s="40"/>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c r="J94" s="25">
        <f t="shared" si="4"/>
        <v>0</v>
      </c>
      <c r="K94" s="26" t="str">
        <f t="shared" si="3"/>
        <v>OK</v>
      </c>
      <c r="L94" s="40"/>
      <c r="M94" s="40"/>
      <c r="N94" s="40"/>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c r="J95" s="25">
        <f t="shared" si="4"/>
        <v>0</v>
      </c>
      <c r="K95" s="26" t="str">
        <f t="shared" si="3"/>
        <v>OK</v>
      </c>
      <c r="L95" s="40"/>
      <c r="M95" s="40"/>
      <c r="N95" s="40"/>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c r="J96" s="25">
        <f t="shared" si="4"/>
        <v>0</v>
      </c>
      <c r="K96" s="26" t="str">
        <f t="shared" si="3"/>
        <v>OK</v>
      </c>
      <c r="L96" s="40"/>
      <c r="M96" s="40"/>
      <c r="N96" s="40"/>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c r="J97" s="25">
        <f t="shared" si="4"/>
        <v>0</v>
      </c>
      <c r="K97" s="26" t="str">
        <f t="shared" si="3"/>
        <v>OK</v>
      </c>
      <c r="L97" s="40"/>
      <c r="M97" s="40"/>
      <c r="N97" s="40"/>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2</v>
      </c>
      <c r="J98" s="25">
        <f t="shared" si="4"/>
        <v>2</v>
      </c>
      <c r="K98" s="26" t="str">
        <f t="shared" si="3"/>
        <v>OK</v>
      </c>
      <c r="L98" s="40"/>
      <c r="M98" s="40"/>
      <c r="N98" s="40"/>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c r="J99" s="25">
        <f t="shared" si="4"/>
        <v>0</v>
      </c>
      <c r="K99" s="26" t="str">
        <f t="shared" si="3"/>
        <v>OK</v>
      </c>
      <c r="L99" s="40"/>
      <c r="M99" s="40"/>
      <c r="N99" s="40"/>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c r="J100" s="25">
        <f t="shared" si="4"/>
        <v>0</v>
      </c>
      <c r="K100" s="26" t="str">
        <f t="shared" si="3"/>
        <v>OK</v>
      </c>
      <c r="L100" s="40"/>
      <c r="M100" s="40"/>
      <c r="N100" s="40"/>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c r="J101" s="25">
        <f t="shared" si="4"/>
        <v>0</v>
      </c>
      <c r="K101" s="26" t="str">
        <f t="shared" si="3"/>
        <v>OK</v>
      </c>
      <c r="L101" s="40"/>
      <c r="M101" s="40"/>
      <c r="N101" s="40"/>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40"/>
      <c r="M102" s="40"/>
      <c r="N102" s="40"/>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40"/>
      <c r="M103" s="40"/>
      <c r="N103" s="40"/>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40"/>
      <c r="M104" s="40"/>
      <c r="N104" s="40"/>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40"/>
      <c r="M105" s="40"/>
      <c r="N105" s="40"/>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40"/>
      <c r="M106" s="40"/>
      <c r="N106" s="40"/>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40"/>
      <c r="M107" s="40"/>
      <c r="N107" s="40"/>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40"/>
      <c r="M108" s="40"/>
      <c r="N108" s="40"/>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40"/>
      <c r="M109" s="40"/>
      <c r="N109" s="40"/>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40"/>
      <c r="M110" s="40"/>
      <c r="N110" s="40"/>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c r="J111" s="25">
        <f t="shared" si="4"/>
        <v>0</v>
      </c>
      <c r="K111" s="26" t="str">
        <f t="shared" si="3"/>
        <v>OK</v>
      </c>
      <c r="L111" s="40"/>
      <c r="M111" s="40"/>
      <c r="N111" s="40"/>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c r="J112" s="25">
        <f t="shared" si="4"/>
        <v>0</v>
      </c>
      <c r="K112" s="26" t="str">
        <f t="shared" si="3"/>
        <v>OK</v>
      </c>
      <c r="L112" s="40"/>
      <c r="M112" s="40"/>
      <c r="N112" s="40"/>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40"/>
      <c r="M113" s="40"/>
      <c r="N113" s="40"/>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40"/>
      <c r="M114" s="40"/>
      <c r="N114" s="40"/>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40"/>
      <c r="M115" s="40"/>
      <c r="N115" s="40"/>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40"/>
      <c r="M116" s="40"/>
      <c r="N116" s="40"/>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10</v>
      </c>
      <c r="J117" s="25">
        <f t="shared" si="4"/>
        <v>10</v>
      </c>
      <c r="K117" s="26" t="str">
        <f t="shared" si="3"/>
        <v>OK</v>
      </c>
      <c r="L117" s="40"/>
      <c r="M117" s="40"/>
      <c r="N117" s="40"/>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c r="J118" s="25">
        <f t="shared" si="4"/>
        <v>0</v>
      </c>
      <c r="K118" s="26" t="str">
        <f t="shared" si="3"/>
        <v>OK</v>
      </c>
      <c r="L118" s="40"/>
      <c r="M118" s="40"/>
      <c r="N118" s="40"/>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40"/>
      <c r="M119" s="40"/>
      <c r="N119" s="40"/>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40"/>
      <c r="M120" s="40"/>
      <c r="N120" s="40"/>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2</v>
      </c>
      <c r="J121" s="25">
        <f t="shared" si="4"/>
        <v>2</v>
      </c>
      <c r="K121" s="26" t="str">
        <f t="shared" si="3"/>
        <v>OK</v>
      </c>
      <c r="L121" s="40"/>
      <c r="M121" s="40"/>
      <c r="N121" s="40"/>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1</v>
      </c>
      <c r="J122" s="25">
        <f t="shared" si="4"/>
        <v>1</v>
      </c>
      <c r="K122" s="26" t="str">
        <f t="shared" si="3"/>
        <v>OK</v>
      </c>
      <c r="L122" s="40"/>
      <c r="M122" s="40"/>
      <c r="N122" s="40"/>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1</v>
      </c>
      <c r="J123" s="25">
        <f t="shared" si="4"/>
        <v>1</v>
      </c>
      <c r="K123" s="26" t="str">
        <f t="shared" si="3"/>
        <v>OK</v>
      </c>
      <c r="L123" s="40"/>
      <c r="M123" s="40"/>
      <c r="N123" s="40"/>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1</v>
      </c>
      <c r="J124" s="25">
        <f t="shared" si="4"/>
        <v>1</v>
      </c>
      <c r="K124" s="26" t="str">
        <f t="shared" si="3"/>
        <v>OK</v>
      </c>
      <c r="L124" s="40"/>
      <c r="M124" s="40"/>
      <c r="N124" s="40"/>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1</v>
      </c>
      <c r="J125" s="25">
        <f t="shared" si="4"/>
        <v>1</v>
      </c>
      <c r="K125" s="26" t="str">
        <f t="shared" si="3"/>
        <v>OK</v>
      </c>
      <c r="L125" s="40"/>
      <c r="M125" s="40"/>
      <c r="N125" s="40"/>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v>
      </c>
      <c r="J126" s="25">
        <f t="shared" si="4"/>
        <v>1</v>
      </c>
      <c r="K126" s="26" t="str">
        <f t="shared" si="3"/>
        <v>OK</v>
      </c>
      <c r="L126" s="40"/>
      <c r="M126" s="40"/>
      <c r="N126" s="40"/>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v>
      </c>
      <c r="J127" s="25">
        <f t="shared" si="4"/>
        <v>1</v>
      </c>
      <c r="K127" s="26" t="str">
        <f t="shared" si="3"/>
        <v>OK</v>
      </c>
      <c r="L127" s="40"/>
      <c r="M127" s="40"/>
      <c r="N127" s="40"/>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1</v>
      </c>
      <c r="J128" s="25">
        <f t="shared" si="4"/>
        <v>1</v>
      </c>
      <c r="K128" s="26" t="str">
        <f t="shared" si="3"/>
        <v>OK</v>
      </c>
      <c r="L128" s="40"/>
      <c r="M128" s="40"/>
      <c r="N128" s="40"/>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3</v>
      </c>
      <c r="J129" s="25">
        <f t="shared" si="4"/>
        <v>3</v>
      </c>
      <c r="K129" s="26" t="str">
        <f t="shared" si="3"/>
        <v>OK</v>
      </c>
      <c r="L129" s="40"/>
      <c r="M129" s="40"/>
      <c r="N129" s="40"/>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c r="J130" s="25">
        <f t="shared" si="4"/>
        <v>0</v>
      </c>
      <c r="K130" s="26" t="str">
        <f t="shared" si="3"/>
        <v>OK</v>
      </c>
      <c r="L130" s="40"/>
      <c r="M130" s="40"/>
      <c r="N130" s="40"/>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1</v>
      </c>
      <c r="J131" s="25">
        <f t="shared" si="4"/>
        <v>1</v>
      </c>
      <c r="K131" s="26" t="str">
        <f t="shared" si="3"/>
        <v>OK</v>
      </c>
      <c r="L131" s="40"/>
      <c r="M131" s="40"/>
      <c r="N131" s="40"/>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c r="J132" s="25">
        <f t="shared" si="4"/>
        <v>0</v>
      </c>
      <c r="K132" s="26" t="str">
        <f t="shared" si="3"/>
        <v>OK</v>
      </c>
      <c r="L132" s="40"/>
      <c r="M132" s="40"/>
      <c r="N132" s="40"/>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3</v>
      </c>
      <c r="J133" s="25">
        <f t="shared" si="4"/>
        <v>3</v>
      </c>
      <c r="K133" s="26" t="str">
        <f t="shared" ref="K133:K146" si="5">IF(J133&lt;0,"ATENÇÃO","OK")</f>
        <v>OK</v>
      </c>
      <c r="L133" s="40"/>
      <c r="M133" s="40"/>
      <c r="N133" s="40"/>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3</v>
      </c>
      <c r="J134" s="25">
        <f t="shared" si="4"/>
        <v>3</v>
      </c>
      <c r="K134" s="26" t="str">
        <f t="shared" si="5"/>
        <v>OK</v>
      </c>
      <c r="L134" s="40"/>
      <c r="M134" s="40"/>
      <c r="N134" s="40"/>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5</v>
      </c>
      <c r="J135" s="25">
        <f t="shared" si="4"/>
        <v>5</v>
      </c>
      <c r="K135" s="26" t="str">
        <f t="shared" si="5"/>
        <v>OK</v>
      </c>
      <c r="L135" s="40"/>
      <c r="M135" s="40"/>
      <c r="N135" s="40"/>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2</v>
      </c>
      <c r="J136" s="25">
        <f t="shared" si="4"/>
        <v>2</v>
      </c>
      <c r="K136" s="26" t="str">
        <f t="shared" si="5"/>
        <v>OK</v>
      </c>
      <c r="L136" s="40"/>
      <c r="M136" s="40"/>
      <c r="N136" s="40"/>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c r="J137" s="25">
        <f t="shared" si="4"/>
        <v>0</v>
      </c>
      <c r="K137" s="26" t="str">
        <f t="shared" si="5"/>
        <v>OK</v>
      </c>
      <c r="L137" s="40"/>
      <c r="M137" s="40"/>
      <c r="N137" s="40"/>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c r="J138" s="25">
        <f t="shared" si="4"/>
        <v>0</v>
      </c>
      <c r="K138" s="26" t="str">
        <f t="shared" si="5"/>
        <v>OK</v>
      </c>
      <c r="L138" s="40"/>
      <c r="M138" s="40"/>
      <c r="N138" s="40"/>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c r="J139" s="25">
        <f t="shared" si="4"/>
        <v>0</v>
      </c>
      <c r="K139" s="26" t="str">
        <f t="shared" si="5"/>
        <v>OK</v>
      </c>
      <c r="L139" s="40"/>
      <c r="M139" s="40"/>
      <c r="N139" s="40"/>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40"/>
      <c r="M140" s="40"/>
      <c r="N140" s="40"/>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2</v>
      </c>
      <c r="J141" s="25">
        <f t="shared" si="4"/>
        <v>2</v>
      </c>
      <c r="K141" s="26" t="str">
        <f t="shared" si="5"/>
        <v>OK</v>
      </c>
      <c r="L141" s="40"/>
      <c r="M141" s="40"/>
      <c r="N141" s="40"/>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40"/>
      <c r="M142" s="40"/>
      <c r="N142" s="40"/>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40"/>
      <c r="M143" s="40"/>
      <c r="N143" s="40"/>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40"/>
      <c r="M144" s="40"/>
      <c r="N144" s="40"/>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40"/>
      <c r="M145" s="40"/>
      <c r="N145" s="40"/>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40"/>
      <c r="M146" s="40"/>
      <c r="N146" s="89"/>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0</v>
      </c>
      <c r="M147" s="88">
        <f>SUMPRODUCT(H4:H146,M4:M146)</f>
        <v>0</v>
      </c>
      <c r="N147" s="88">
        <f>SUMPRODUCT(H4:H146,N4:N146)</f>
        <v>0</v>
      </c>
      <c r="O147" s="88">
        <f>SUMPRODUCT(H4:H146,O4:O146)</f>
        <v>0</v>
      </c>
      <c r="P147" s="88">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T1:T2"/>
    <mergeCell ref="U1:U2"/>
    <mergeCell ref="V1:V2"/>
    <mergeCell ref="W1:W2"/>
    <mergeCell ref="A2:K2"/>
    <mergeCell ref="O1:O2"/>
    <mergeCell ref="P1:P2"/>
    <mergeCell ref="Q1:Q2"/>
    <mergeCell ref="R1:R2"/>
    <mergeCell ref="S1:S2"/>
    <mergeCell ref="N1:N2"/>
    <mergeCell ref="A1:C1"/>
    <mergeCell ref="D1:H1"/>
    <mergeCell ref="I1:K1"/>
    <mergeCell ref="L1:L2"/>
    <mergeCell ref="M1:M2"/>
    <mergeCell ref="AC1:AC2"/>
    <mergeCell ref="X1:X2"/>
    <mergeCell ref="Y1:Y2"/>
    <mergeCell ref="Z1:Z2"/>
    <mergeCell ref="AA1:AA2"/>
    <mergeCell ref="AB1:AB2"/>
    <mergeCell ref="A43:A47"/>
    <mergeCell ref="B43:B47"/>
    <mergeCell ref="A48:A54"/>
    <mergeCell ref="B48:B54"/>
    <mergeCell ref="A4:A12"/>
    <mergeCell ref="B4:B12"/>
    <mergeCell ref="A13:A20"/>
    <mergeCell ref="B13:B20"/>
    <mergeCell ref="A21:A42"/>
    <mergeCell ref="B21:B42"/>
  </mergeCells>
  <conditionalFormatting sqref="L4:W82">
    <cfRule type="cellIs" dxfId="36" priority="1" stopIfTrue="1" operator="greaterThan">
      <formula>0</formula>
    </cfRule>
    <cfRule type="cellIs" dxfId="35" priority="2" stopIfTrue="1" operator="greaterThan">
      <formula>0</formula>
    </cfRule>
    <cfRule type="cellIs" dxfId="34" priority="3" stopIfTrue="1" operator="greaterThan">
      <formula>0</formula>
    </cfRule>
  </conditionalFormatting>
  <hyperlinks>
    <hyperlink ref="D103" r:id="rId1" display="https://www.havan.com.br/mangueira-para-gas-de-cozinha-glp-1-20m-durin-05207.html" xr:uid="{A7ACDF46-0EE2-4E52-83A9-F383D5BEF990}"/>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47"/>
  <sheetViews>
    <sheetView topLeftCell="A52" zoomScale="82" zoomScaleNormal="82" workbookViewId="0">
      <selection activeCell="J66" sqref="J66"/>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59</v>
      </c>
      <c r="M1" s="169" t="s">
        <v>59</v>
      </c>
      <c r="N1" s="169" t="s">
        <v>59</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24" t="s">
        <v>1</v>
      </c>
      <c r="M3" s="24" t="s">
        <v>1</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10</v>
      </c>
      <c r="J4" s="25">
        <f>I4-(SUM(L4:AC4))</f>
        <v>10</v>
      </c>
      <c r="K4" s="26" t="str">
        <f>IF(J4&lt;0,"ATENÇÃO","OK")</f>
        <v>OK</v>
      </c>
      <c r="L4" s="85"/>
      <c r="M4" s="85"/>
      <c r="N4" s="85"/>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10</v>
      </c>
      <c r="J5" s="25">
        <f t="shared" ref="J5:J68" si="0">I5-(SUM(L5:AC5))</f>
        <v>10</v>
      </c>
      <c r="K5" s="26" t="str">
        <f t="shared" ref="K5:K68" si="1">IF(J5&lt;0,"ATENÇÃO","OK")</f>
        <v>OK</v>
      </c>
      <c r="L5" s="85"/>
      <c r="M5" s="85"/>
      <c r="N5" s="85"/>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10</v>
      </c>
      <c r="J6" s="25">
        <f t="shared" si="0"/>
        <v>10</v>
      </c>
      <c r="K6" s="26" t="str">
        <f t="shared" si="1"/>
        <v>OK</v>
      </c>
      <c r="L6" s="85"/>
      <c r="M6" s="85"/>
      <c r="N6" s="85"/>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4</v>
      </c>
      <c r="J7" s="25">
        <f t="shared" si="0"/>
        <v>4</v>
      </c>
      <c r="K7" s="26" t="str">
        <f t="shared" si="1"/>
        <v>OK</v>
      </c>
      <c r="L7" s="85"/>
      <c r="M7" s="85"/>
      <c r="N7" s="85"/>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5</v>
      </c>
      <c r="J8" s="25">
        <f t="shared" si="0"/>
        <v>5</v>
      </c>
      <c r="K8" s="26" t="str">
        <f t="shared" si="1"/>
        <v>OK</v>
      </c>
      <c r="L8" s="85"/>
      <c r="M8" s="85"/>
      <c r="N8" s="85"/>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20</v>
      </c>
      <c r="J9" s="25">
        <f t="shared" si="0"/>
        <v>20</v>
      </c>
      <c r="K9" s="26" t="str">
        <f t="shared" si="1"/>
        <v>OK</v>
      </c>
      <c r="L9" s="85"/>
      <c r="M9" s="85"/>
      <c r="N9" s="85"/>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0</v>
      </c>
      <c r="J10" s="25">
        <f t="shared" si="0"/>
        <v>0</v>
      </c>
      <c r="K10" s="26" t="str">
        <f t="shared" si="1"/>
        <v>OK</v>
      </c>
      <c r="L10" s="85"/>
      <c r="M10" s="85"/>
      <c r="N10" s="85"/>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15</v>
      </c>
      <c r="J11" s="25">
        <f t="shared" si="0"/>
        <v>15</v>
      </c>
      <c r="K11" s="26" t="str">
        <f t="shared" si="1"/>
        <v>OK</v>
      </c>
      <c r="L11" s="85"/>
      <c r="M11" s="85"/>
      <c r="N11" s="85"/>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4</v>
      </c>
      <c r="J12" s="25">
        <f t="shared" si="0"/>
        <v>4</v>
      </c>
      <c r="K12" s="26" t="str">
        <f t="shared" si="1"/>
        <v>OK</v>
      </c>
      <c r="L12" s="85"/>
      <c r="M12" s="85"/>
      <c r="N12" s="85"/>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2</v>
      </c>
      <c r="J13" s="25">
        <f t="shared" si="0"/>
        <v>2</v>
      </c>
      <c r="K13" s="26" t="str">
        <f t="shared" si="1"/>
        <v>OK</v>
      </c>
      <c r="L13" s="85"/>
      <c r="M13" s="85"/>
      <c r="N13" s="85"/>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2</v>
      </c>
      <c r="J14" s="25">
        <f t="shared" si="0"/>
        <v>2</v>
      </c>
      <c r="K14" s="26" t="str">
        <f t="shared" si="1"/>
        <v>OK</v>
      </c>
      <c r="L14" s="85"/>
      <c r="M14" s="85"/>
      <c r="N14" s="85"/>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2</v>
      </c>
      <c r="J15" s="25">
        <f t="shared" si="0"/>
        <v>2</v>
      </c>
      <c r="K15" s="26" t="str">
        <f t="shared" si="1"/>
        <v>OK</v>
      </c>
      <c r="L15" s="85"/>
      <c r="M15" s="85"/>
      <c r="N15" s="85"/>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1</v>
      </c>
      <c r="J16" s="25">
        <f t="shared" si="0"/>
        <v>1</v>
      </c>
      <c r="K16" s="26" t="str">
        <f t="shared" si="1"/>
        <v>OK</v>
      </c>
      <c r="L16" s="85"/>
      <c r="M16" s="85"/>
      <c r="N16" s="85"/>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10</v>
      </c>
      <c r="J17" s="25">
        <f t="shared" si="0"/>
        <v>10</v>
      </c>
      <c r="K17" s="26" t="str">
        <f t="shared" si="1"/>
        <v>OK</v>
      </c>
      <c r="L17" s="85"/>
      <c r="M17" s="85"/>
      <c r="N17" s="85"/>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2</v>
      </c>
      <c r="J18" s="25">
        <f t="shared" si="0"/>
        <v>2</v>
      </c>
      <c r="K18" s="26" t="str">
        <f t="shared" si="1"/>
        <v>OK</v>
      </c>
      <c r="L18" s="85"/>
      <c r="M18" s="85"/>
      <c r="N18" s="85"/>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1</v>
      </c>
      <c r="J19" s="25">
        <f t="shared" si="0"/>
        <v>1</v>
      </c>
      <c r="K19" s="26" t="str">
        <f t="shared" si="1"/>
        <v>OK</v>
      </c>
      <c r="L19" s="85"/>
      <c r="M19" s="85"/>
      <c r="N19" s="85"/>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2</v>
      </c>
      <c r="J20" s="25">
        <f t="shared" si="0"/>
        <v>2</v>
      </c>
      <c r="K20" s="26" t="str">
        <f t="shared" si="1"/>
        <v>OK</v>
      </c>
      <c r="L20" s="85"/>
      <c r="M20" s="85"/>
      <c r="N20" s="85"/>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5</v>
      </c>
      <c r="J21" s="25">
        <f t="shared" si="0"/>
        <v>5</v>
      </c>
      <c r="K21" s="26" t="str">
        <f t="shared" si="1"/>
        <v>OK</v>
      </c>
      <c r="L21" s="85"/>
      <c r="M21" s="85"/>
      <c r="N21" s="85"/>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2</v>
      </c>
      <c r="J22" s="25">
        <f t="shared" si="0"/>
        <v>2</v>
      </c>
      <c r="K22" s="26" t="str">
        <f t="shared" si="1"/>
        <v>OK</v>
      </c>
      <c r="L22" s="85"/>
      <c r="M22" s="85"/>
      <c r="N22" s="85"/>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5</v>
      </c>
      <c r="J23" s="25">
        <f t="shared" si="0"/>
        <v>5</v>
      </c>
      <c r="K23" s="26" t="str">
        <f t="shared" si="1"/>
        <v>OK</v>
      </c>
      <c r="L23" s="85"/>
      <c r="M23" s="85"/>
      <c r="N23" s="85"/>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4</v>
      </c>
      <c r="J24" s="25">
        <f t="shared" si="0"/>
        <v>4</v>
      </c>
      <c r="K24" s="26" t="str">
        <f t="shared" si="1"/>
        <v>OK</v>
      </c>
      <c r="L24" s="85"/>
      <c r="M24" s="85"/>
      <c r="N24" s="85"/>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8</v>
      </c>
      <c r="J25" s="25">
        <f t="shared" si="0"/>
        <v>8</v>
      </c>
      <c r="K25" s="26" t="str">
        <f t="shared" si="1"/>
        <v>OK</v>
      </c>
      <c r="L25" s="85"/>
      <c r="M25" s="85"/>
      <c r="N25" s="85"/>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25</v>
      </c>
      <c r="J26" s="25">
        <f t="shared" si="0"/>
        <v>25</v>
      </c>
      <c r="K26" s="26" t="str">
        <f t="shared" si="1"/>
        <v>OK</v>
      </c>
      <c r="L26" s="85"/>
      <c r="M26" s="85"/>
      <c r="N26" s="85"/>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20</v>
      </c>
      <c r="J27" s="25">
        <f t="shared" si="0"/>
        <v>20</v>
      </c>
      <c r="K27" s="26" t="str">
        <f t="shared" si="1"/>
        <v>OK</v>
      </c>
      <c r="L27" s="85"/>
      <c r="M27" s="85"/>
      <c r="N27" s="85"/>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4</v>
      </c>
      <c r="J28" s="25">
        <f t="shared" si="0"/>
        <v>4</v>
      </c>
      <c r="K28" s="26" t="str">
        <f t="shared" si="1"/>
        <v>OK</v>
      </c>
      <c r="L28" s="85"/>
      <c r="M28" s="85"/>
      <c r="N28" s="85"/>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4</v>
      </c>
      <c r="J29" s="25">
        <f t="shared" si="0"/>
        <v>4</v>
      </c>
      <c r="K29" s="26" t="str">
        <f t="shared" si="1"/>
        <v>OK</v>
      </c>
      <c r="L29" s="85"/>
      <c r="M29" s="85"/>
      <c r="N29" s="85"/>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50</v>
      </c>
      <c r="J30" s="25">
        <f t="shared" si="0"/>
        <v>50</v>
      </c>
      <c r="K30" s="26" t="str">
        <f t="shared" si="1"/>
        <v>OK</v>
      </c>
      <c r="L30" s="85"/>
      <c r="M30" s="85"/>
      <c r="N30" s="85"/>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0</v>
      </c>
      <c r="J31" s="25">
        <f t="shared" si="0"/>
        <v>0</v>
      </c>
      <c r="K31" s="26" t="str">
        <f t="shared" si="1"/>
        <v>OK</v>
      </c>
      <c r="L31" s="85"/>
      <c r="M31" s="85"/>
      <c r="N31" s="85"/>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0</v>
      </c>
      <c r="J32" s="25">
        <f t="shared" si="0"/>
        <v>0</v>
      </c>
      <c r="K32" s="26" t="str">
        <f t="shared" si="1"/>
        <v>OK</v>
      </c>
      <c r="L32" s="85"/>
      <c r="M32" s="85"/>
      <c r="N32" s="85"/>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v>4</v>
      </c>
      <c r="J33" s="25">
        <f t="shared" si="0"/>
        <v>4</v>
      </c>
      <c r="K33" s="26" t="str">
        <f t="shared" si="1"/>
        <v>OK</v>
      </c>
      <c r="L33" s="85"/>
      <c r="M33" s="85"/>
      <c r="N33" s="85"/>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85"/>
      <c r="M34" s="85"/>
      <c r="N34" s="85"/>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85"/>
      <c r="M35" s="85"/>
      <c r="N35" s="85"/>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20</v>
      </c>
      <c r="J36" s="25">
        <f t="shared" si="0"/>
        <v>20</v>
      </c>
      <c r="K36" s="26" t="str">
        <f t="shared" si="1"/>
        <v>OK</v>
      </c>
      <c r="L36" s="85"/>
      <c r="M36" s="85"/>
      <c r="N36" s="85"/>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0</v>
      </c>
      <c r="J37" s="25">
        <f t="shared" si="0"/>
        <v>0</v>
      </c>
      <c r="K37" s="26" t="str">
        <f t="shared" si="1"/>
        <v>OK</v>
      </c>
      <c r="L37" s="85"/>
      <c r="M37" s="85"/>
      <c r="N37" s="85"/>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44</v>
      </c>
      <c r="J38" s="25">
        <f t="shared" si="0"/>
        <v>44</v>
      </c>
      <c r="K38" s="26" t="str">
        <f t="shared" si="1"/>
        <v>OK</v>
      </c>
      <c r="L38" s="85"/>
      <c r="M38" s="85"/>
      <c r="N38" s="85"/>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4</v>
      </c>
      <c r="J39" s="25">
        <f t="shared" si="0"/>
        <v>4</v>
      </c>
      <c r="K39" s="26" t="str">
        <f t="shared" si="1"/>
        <v>OK</v>
      </c>
      <c r="L39" s="85"/>
      <c r="M39" s="85"/>
      <c r="N39" s="85"/>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25</v>
      </c>
      <c r="J40" s="25">
        <f t="shared" si="0"/>
        <v>25</v>
      </c>
      <c r="K40" s="26" t="str">
        <f t="shared" si="1"/>
        <v>OK</v>
      </c>
      <c r="L40" s="85"/>
      <c r="M40" s="85"/>
      <c r="N40" s="85"/>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85"/>
      <c r="M41" s="85"/>
      <c r="N41" s="85"/>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85"/>
      <c r="M42" s="85"/>
      <c r="N42" s="85"/>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3</v>
      </c>
      <c r="J43" s="25">
        <f t="shared" si="0"/>
        <v>3</v>
      </c>
      <c r="K43" s="26" t="str">
        <f t="shared" si="1"/>
        <v>OK</v>
      </c>
      <c r="L43" s="85"/>
      <c r="M43" s="85"/>
      <c r="N43" s="85"/>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3</v>
      </c>
      <c r="J44" s="25">
        <f t="shared" si="0"/>
        <v>3</v>
      </c>
      <c r="K44" s="26" t="str">
        <f t="shared" si="1"/>
        <v>OK</v>
      </c>
      <c r="L44" s="85"/>
      <c r="M44" s="85"/>
      <c r="N44" s="85"/>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2</v>
      </c>
      <c r="J45" s="25">
        <f t="shared" si="0"/>
        <v>2</v>
      </c>
      <c r="K45" s="26" t="str">
        <f t="shared" si="1"/>
        <v>OK</v>
      </c>
      <c r="L45" s="85"/>
      <c r="M45" s="85"/>
      <c r="N45" s="85"/>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85"/>
      <c r="M46" s="85"/>
      <c r="N46" s="85"/>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85"/>
      <c r="M47" s="85"/>
      <c r="N47" s="85"/>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85"/>
      <c r="M48" s="85"/>
      <c r="N48" s="85"/>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85"/>
      <c r="M49" s="85"/>
      <c r="N49" s="85"/>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85"/>
      <c r="M50" s="85"/>
      <c r="N50" s="85"/>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85"/>
      <c r="M51" s="85"/>
      <c r="N51" s="85"/>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1</v>
      </c>
      <c r="J52" s="25">
        <f t="shared" si="0"/>
        <v>1</v>
      </c>
      <c r="K52" s="26" t="str">
        <f t="shared" si="1"/>
        <v>OK</v>
      </c>
      <c r="L52" s="85"/>
      <c r="M52" s="85"/>
      <c r="N52" s="85"/>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85"/>
      <c r="M53" s="85"/>
      <c r="N53" s="85"/>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85"/>
      <c r="M54" s="85"/>
      <c r="N54" s="85"/>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6</v>
      </c>
      <c r="J55" s="25">
        <f t="shared" si="0"/>
        <v>6</v>
      </c>
      <c r="K55" s="26" t="str">
        <f t="shared" si="1"/>
        <v>OK</v>
      </c>
      <c r="L55" s="85"/>
      <c r="M55" s="85"/>
      <c r="N55" s="85"/>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6</v>
      </c>
      <c r="J56" s="25">
        <f t="shared" si="0"/>
        <v>6</v>
      </c>
      <c r="K56" s="26" t="str">
        <f t="shared" si="1"/>
        <v>OK</v>
      </c>
      <c r="L56" s="85"/>
      <c r="M56" s="85"/>
      <c r="N56" s="85"/>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6</v>
      </c>
      <c r="J57" s="25">
        <f t="shared" si="0"/>
        <v>6</v>
      </c>
      <c r="K57" s="26" t="str">
        <f t="shared" si="1"/>
        <v>OK</v>
      </c>
      <c r="L57" s="85"/>
      <c r="M57" s="85"/>
      <c r="N57" s="85"/>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6</v>
      </c>
      <c r="J58" s="25">
        <f t="shared" si="0"/>
        <v>6</v>
      </c>
      <c r="K58" s="26" t="str">
        <f t="shared" si="1"/>
        <v>OK</v>
      </c>
      <c r="L58" s="85"/>
      <c r="M58" s="85"/>
      <c r="N58" s="85"/>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6</v>
      </c>
      <c r="J59" s="25">
        <f t="shared" si="0"/>
        <v>6</v>
      </c>
      <c r="K59" s="26" t="str">
        <f t="shared" si="1"/>
        <v>OK</v>
      </c>
      <c r="L59" s="85"/>
      <c r="M59" s="85"/>
      <c r="N59" s="85"/>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6</v>
      </c>
      <c r="J60" s="25">
        <f t="shared" si="0"/>
        <v>6</v>
      </c>
      <c r="K60" s="26" t="str">
        <f t="shared" si="1"/>
        <v>OK</v>
      </c>
      <c r="L60" s="85"/>
      <c r="M60" s="85"/>
      <c r="N60" s="85"/>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6</v>
      </c>
      <c r="J61" s="25">
        <f t="shared" si="0"/>
        <v>6</v>
      </c>
      <c r="K61" s="26" t="str">
        <f t="shared" si="1"/>
        <v>OK</v>
      </c>
      <c r="L61" s="85"/>
      <c r="M61" s="85"/>
      <c r="N61" s="85"/>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6</v>
      </c>
      <c r="J62" s="25">
        <f t="shared" si="0"/>
        <v>6</v>
      </c>
      <c r="K62" s="26" t="str">
        <f t="shared" si="1"/>
        <v>OK</v>
      </c>
      <c r="L62" s="85"/>
      <c r="M62" s="85"/>
      <c r="N62" s="85"/>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6</v>
      </c>
      <c r="J63" s="25">
        <f t="shared" si="0"/>
        <v>6</v>
      </c>
      <c r="K63" s="26" t="str">
        <f t="shared" si="1"/>
        <v>OK</v>
      </c>
      <c r="L63" s="85"/>
      <c r="M63" s="85"/>
      <c r="N63" s="85"/>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6</v>
      </c>
      <c r="J64" s="25">
        <f t="shared" si="0"/>
        <v>6</v>
      </c>
      <c r="K64" s="26" t="str">
        <f t="shared" si="1"/>
        <v>OK</v>
      </c>
      <c r="L64" s="85"/>
      <c r="M64" s="85"/>
      <c r="N64" s="85"/>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5</v>
      </c>
      <c r="J65" s="25">
        <f t="shared" si="0"/>
        <v>5</v>
      </c>
      <c r="K65" s="26" t="str">
        <f t="shared" si="1"/>
        <v>OK</v>
      </c>
      <c r="L65" s="85"/>
      <c r="M65" s="85"/>
      <c r="N65" s="85"/>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1</v>
      </c>
      <c r="J66" s="25">
        <f t="shared" si="0"/>
        <v>1</v>
      </c>
      <c r="K66" s="26" t="str">
        <f t="shared" si="1"/>
        <v>OK</v>
      </c>
      <c r="L66" s="85"/>
      <c r="M66" s="85"/>
      <c r="N66" s="85"/>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1</v>
      </c>
      <c r="J67" s="25">
        <f t="shared" si="0"/>
        <v>1</v>
      </c>
      <c r="K67" s="26" t="str">
        <f t="shared" si="1"/>
        <v>OK</v>
      </c>
      <c r="L67" s="85"/>
      <c r="M67" s="85"/>
      <c r="N67" s="85"/>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1</v>
      </c>
      <c r="J68" s="25">
        <f t="shared" si="0"/>
        <v>1</v>
      </c>
      <c r="K68" s="26" t="str">
        <f t="shared" si="1"/>
        <v>OK</v>
      </c>
      <c r="L68" s="85"/>
      <c r="M68" s="85"/>
      <c r="N68" s="85"/>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0</v>
      </c>
      <c r="J69" s="25">
        <f t="shared" ref="J69:J82" si="2">I69-(SUM(L69:AC69))</f>
        <v>0</v>
      </c>
      <c r="K69" s="26" t="str">
        <f t="shared" ref="K69:K132" si="3">IF(J69&lt;0,"ATENÇÃO","OK")</f>
        <v>OK</v>
      </c>
      <c r="L69" s="85"/>
      <c r="M69" s="85"/>
      <c r="N69" s="85"/>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1</v>
      </c>
      <c r="J70" s="25">
        <f t="shared" si="2"/>
        <v>1</v>
      </c>
      <c r="K70" s="26" t="str">
        <f t="shared" si="3"/>
        <v>OK</v>
      </c>
      <c r="L70" s="85"/>
      <c r="M70" s="85"/>
      <c r="N70" s="85"/>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1</v>
      </c>
      <c r="J71" s="25">
        <f t="shared" si="2"/>
        <v>1</v>
      </c>
      <c r="K71" s="26" t="str">
        <f t="shared" si="3"/>
        <v>OK</v>
      </c>
      <c r="L71" s="85"/>
      <c r="M71" s="85"/>
      <c r="N71" s="85"/>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1</v>
      </c>
      <c r="J72" s="25">
        <f t="shared" si="2"/>
        <v>1</v>
      </c>
      <c r="K72" s="26" t="str">
        <f t="shared" si="3"/>
        <v>OK</v>
      </c>
      <c r="L72" s="85"/>
      <c r="M72" s="85"/>
      <c r="N72" s="85"/>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1</v>
      </c>
      <c r="J73" s="25">
        <f t="shared" si="2"/>
        <v>1</v>
      </c>
      <c r="K73" s="26" t="str">
        <f t="shared" si="3"/>
        <v>OK</v>
      </c>
      <c r="L73" s="85"/>
      <c r="M73" s="85"/>
      <c r="N73" s="85"/>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1</v>
      </c>
      <c r="J74" s="25">
        <f t="shared" si="2"/>
        <v>1</v>
      </c>
      <c r="K74" s="26" t="str">
        <f t="shared" si="3"/>
        <v>OK</v>
      </c>
      <c r="L74" s="85"/>
      <c r="M74" s="85"/>
      <c r="N74" s="85"/>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5</v>
      </c>
      <c r="J75" s="25">
        <f t="shared" si="2"/>
        <v>5</v>
      </c>
      <c r="K75" s="26" t="str">
        <f t="shared" si="3"/>
        <v>OK</v>
      </c>
      <c r="L75" s="85"/>
      <c r="M75" s="85"/>
      <c r="N75" s="85"/>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5</v>
      </c>
      <c r="J76" s="25">
        <f t="shared" si="2"/>
        <v>5</v>
      </c>
      <c r="K76" s="26" t="str">
        <f t="shared" si="3"/>
        <v>OK</v>
      </c>
      <c r="L76" s="85"/>
      <c r="M76" s="85"/>
      <c r="N76" s="85"/>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0</v>
      </c>
      <c r="J77" s="25">
        <f t="shared" si="2"/>
        <v>0</v>
      </c>
      <c r="K77" s="26" t="str">
        <f t="shared" si="3"/>
        <v>OK</v>
      </c>
      <c r="L77" s="85"/>
      <c r="M77" s="85"/>
      <c r="N77" s="85"/>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1</v>
      </c>
      <c r="J78" s="25">
        <f t="shared" si="2"/>
        <v>1</v>
      </c>
      <c r="K78" s="26" t="str">
        <f t="shared" si="3"/>
        <v>OK</v>
      </c>
      <c r="L78" s="85"/>
      <c r="M78" s="85"/>
      <c r="N78" s="85"/>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85"/>
      <c r="M79" s="85"/>
      <c r="N79" s="85"/>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10</v>
      </c>
      <c r="J80" s="25">
        <f t="shared" si="2"/>
        <v>10</v>
      </c>
      <c r="K80" s="26" t="str">
        <f t="shared" si="3"/>
        <v>OK</v>
      </c>
      <c r="L80" s="85"/>
      <c r="M80" s="85"/>
      <c r="N80" s="85"/>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10</v>
      </c>
      <c r="J81" s="25">
        <f t="shared" si="2"/>
        <v>10</v>
      </c>
      <c r="K81" s="26" t="str">
        <f t="shared" si="3"/>
        <v>OK</v>
      </c>
      <c r="L81" s="85"/>
      <c r="M81" s="85"/>
      <c r="N81" s="85"/>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1</v>
      </c>
      <c r="J82" s="25">
        <f t="shared" si="2"/>
        <v>1</v>
      </c>
      <c r="K82" s="26" t="str">
        <f t="shared" si="3"/>
        <v>OK</v>
      </c>
      <c r="L82" s="85"/>
      <c r="M82" s="85"/>
      <c r="N82" s="85"/>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3</v>
      </c>
      <c r="J83" s="25">
        <f t="shared" ref="J83:J141" si="4">I83-(SUM(L83:AC83))</f>
        <v>3</v>
      </c>
      <c r="K83" s="26" t="str">
        <f t="shared" si="3"/>
        <v>OK</v>
      </c>
      <c r="L83" s="40"/>
      <c r="M83" s="40"/>
      <c r="N83" s="40"/>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10</v>
      </c>
      <c r="J84" s="25">
        <f t="shared" si="4"/>
        <v>10</v>
      </c>
      <c r="K84" s="26" t="str">
        <f t="shared" si="3"/>
        <v>OK</v>
      </c>
      <c r="L84" s="40"/>
      <c r="M84" s="40"/>
      <c r="N84" s="40"/>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10</v>
      </c>
      <c r="J85" s="25">
        <f t="shared" si="4"/>
        <v>10</v>
      </c>
      <c r="K85" s="26" t="str">
        <f t="shared" si="3"/>
        <v>OK</v>
      </c>
      <c r="L85" s="40"/>
      <c r="M85" s="40"/>
      <c r="N85" s="40"/>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10</v>
      </c>
      <c r="J86" s="25">
        <f t="shared" si="4"/>
        <v>10</v>
      </c>
      <c r="K86" s="26" t="str">
        <f t="shared" si="3"/>
        <v>OK</v>
      </c>
      <c r="L86" s="40"/>
      <c r="M86" s="40"/>
      <c r="N86" s="40"/>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10</v>
      </c>
      <c r="J87" s="25">
        <f t="shared" si="4"/>
        <v>10</v>
      </c>
      <c r="K87" s="26" t="str">
        <f t="shared" si="3"/>
        <v>OK</v>
      </c>
      <c r="L87" s="40"/>
      <c r="M87" s="40"/>
      <c r="N87" s="40"/>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10</v>
      </c>
      <c r="J88" s="25">
        <f t="shared" si="4"/>
        <v>10</v>
      </c>
      <c r="K88" s="26" t="str">
        <f t="shared" si="3"/>
        <v>OK</v>
      </c>
      <c r="L88" s="40"/>
      <c r="M88" s="40"/>
      <c r="N88" s="40"/>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10</v>
      </c>
      <c r="J89" s="25">
        <f t="shared" si="4"/>
        <v>10</v>
      </c>
      <c r="K89" s="26" t="str">
        <f t="shared" si="3"/>
        <v>OK</v>
      </c>
      <c r="L89" s="40"/>
      <c r="M89" s="40"/>
      <c r="N89" s="40"/>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0</v>
      </c>
      <c r="J90" s="25">
        <f t="shared" si="4"/>
        <v>0</v>
      </c>
      <c r="K90" s="26" t="str">
        <f t="shared" si="3"/>
        <v>OK</v>
      </c>
      <c r="L90" s="40"/>
      <c r="M90" s="40"/>
      <c r="N90" s="40"/>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10</v>
      </c>
      <c r="J91" s="25">
        <f t="shared" si="4"/>
        <v>10</v>
      </c>
      <c r="K91" s="26" t="str">
        <f t="shared" si="3"/>
        <v>OK</v>
      </c>
      <c r="L91" s="40"/>
      <c r="M91" s="40"/>
      <c r="N91" s="40"/>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10</v>
      </c>
      <c r="J92" s="25">
        <f t="shared" si="4"/>
        <v>10</v>
      </c>
      <c r="K92" s="26" t="str">
        <f t="shared" si="3"/>
        <v>OK</v>
      </c>
      <c r="L92" s="40"/>
      <c r="M92" s="40"/>
      <c r="N92" s="40"/>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10</v>
      </c>
      <c r="J93" s="25">
        <f t="shared" si="4"/>
        <v>10</v>
      </c>
      <c r="K93" s="26" t="str">
        <f t="shared" si="3"/>
        <v>OK</v>
      </c>
      <c r="L93" s="40"/>
      <c r="M93" s="40"/>
      <c r="N93" s="40"/>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10</v>
      </c>
      <c r="J94" s="25">
        <f t="shared" si="4"/>
        <v>10</v>
      </c>
      <c r="K94" s="26" t="str">
        <f t="shared" si="3"/>
        <v>OK</v>
      </c>
      <c r="L94" s="40"/>
      <c r="M94" s="40"/>
      <c r="N94" s="40"/>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10</v>
      </c>
      <c r="J95" s="25">
        <f t="shared" si="4"/>
        <v>10</v>
      </c>
      <c r="K95" s="26" t="str">
        <f t="shared" si="3"/>
        <v>OK</v>
      </c>
      <c r="L95" s="40"/>
      <c r="M95" s="40"/>
      <c r="N95" s="40"/>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10</v>
      </c>
      <c r="J96" s="25">
        <f t="shared" si="4"/>
        <v>10</v>
      </c>
      <c r="K96" s="26" t="str">
        <f t="shared" si="3"/>
        <v>OK</v>
      </c>
      <c r="L96" s="40"/>
      <c r="M96" s="40"/>
      <c r="N96" s="40"/>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10</v>
      </c>
      <c r="J97" s="25">
        <f t="shared" si="4"/>
        <v>10</v>
      </c>
      <c r="K97" s="26" t="str">
        <f t="shared" si="3"/>
        <v>OK</v>
      </c>
      <c r="L97" s="40"/>
      <c r="M97" s="40"/>
      <c r="N97" s="40"/>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10</v>
      </c>
      <c r="J98" s="25">
        <f t="shared" si="4"/>
        <v>10</v>
      </c>
      <c r="K98" s="26" t="str">
        <f t="shared" si="3"/>
        <v>OK</v>
      </c>
      <c r="L98" s="40"/>
      <c r="M98" s="40"/>
      <c r="N98" s="40"/>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10</v>
      </c>
      <c r="J99" s="25">
        <f t="shared" si="4"/>
        <v>10</v>
      </c>
      <c r="K99" s="26" t="str">
        <f t="shared" si="3"/>
        <v>OK</v>
      </c>
      <c r="L99" s="40"/>
      <c r="M99" s="40"/>
      <c r="N99" s="40"/>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10</v>
      </c>
      <c r="J100" s="25">
        <f t="shared" si="4"/>
        <v>10</v>
      </c>
      <c r="K100" s="26" t="str">
        <f t="shared" si="3"/>
        <v>OK</v>
      </c>
      <c r="L100" s="40"/>
      <c r="M100" s="40"/>
      <c r="N100" s="40"/>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10</v>
      </c>
      <c r="J101" s="25">
        <f t="shared" si="4"/>
        <v>10</v>
      </c>
      <c r="K101" s="26" t="str">
        <f t="shared" si="3"/>
        <v>OK</v>
      </c>
      <c r="L101" s="40"/>
      <c r="M101" s="40"/>
      <c r="N101" s="40"/>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40"/>
      <c r="M102" s="40"/>
      <c r="N102" s="40"/>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40"/>
      <c r="M103" s="40"/>
      <c r="N103" s="40"/>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40"/>
      <c r="M104" s="40"/>
      <c r="N104" s="40"/>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40"/>
      <c r="M105" s="40"/>
      <c r="N105" s="40"/>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40"/>
      <c r="M106" s="40"/>
      <c r="N106" s="40"/>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40"/>
      <c r="M107" s="40"/>
      <c r="N107" s="40"/>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40"/>
      <c r="M108" s="40"/>
      <c r="N108" s="40"/>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40"/>
      <c r="M109" s="40"/>
      <c r="N109" s="40"/>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40"/>
      <c r="M110" s="40"/>
      <c r="N110" s="40"/>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0</v>
      </c>
      <c r="J111" s="25">
        <f t="shared" si="4"/>
        <v>0</v>
      </c>
      <c r="K111" s="26" t="str">
        <f t="shared" si="3"/>
        <v>OK</v>
      </c>
      <c r="L111" s="40"/>
      <c r="M111" s="40"/>
      <c r="N111" s="40"/>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1</v>
      </c>
      <c r="J112" s="25">
        <f t="shared" si="4"/>
        <v>1</v>
      </c>
      <c r="K112" s="26" t="str">
        <f t="shared" si="3"/>
        <v>OK</v>
      </c>
      <c r="L112" s="40"/>
      <c r="M112" s="40"/>
      <c r="N112" s="40"/>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v>4</v>
      </c>
      <c r="J113" s="25">
        <f t="shared" si="4"/>
        <v>4</v>
      </c>
      <c r="K113" s="26" t="str">
        <f t="shared" si="3"/>
        <v>OK</v>
      </c>
      <c r="L113" s="40"/>
      <c r="M113" s="40"/>
      <c r="N113" s="40"/>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v>4</v>
      </c>
      <c r="J114" s="25">
        <f t="shared" si="4"/>
        <v>4</v>
      </c>
      <c r="K114" s="26" t="str">
        <f t="shared" si="3"/>
        <v>OK</v>
      </c>
      <c r="L114" s="40"/>
      <c r="M114" s="40"/>
      <c r="N114" s="40"/>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v>20</v>
      </c>
      <c r="J115" s="25">
        <f t="shared" si="4"/>
        <v>20</v>
      </c>
      <c r="K115" s="26" t="str">
        <f t="shared" si="3"/>
        <v>OK</v>
      </c>
      <c r="L115" s="40"/>
      <c r="M115" s="40"/>
      <c r="N115" s="40"/>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v>10</v>
      </c>
      <c r="J116" s="25">
        <f t="shared" si="4"/>
        <v>10</v>
      </c>
      <c r="K116" s="26" t="str">
        <f t="shared" si="3"/>
        <v>OK</v>
      </c>
      <c r="L116" s="40"/>
      <c r="M116" s="40"/>
      <c r="N116" s="40"/>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10</v>
      </c>
      <c r="J117" s="25">
        <f t="shared" si="4"/>
        <v>10</v>
      </c>
      <c r="K117" s="26" t="str">
        <f t="shared" si="3"/>
        <v>OK</v>
      </c>
      <c r="L117" s="40"/>
      <c r="M117" s="40"/>
      <c r="N117" s="40"/>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10</v>
      </c>
      <c r="J118" s="25">
        <f t="shared" si="4"/>
        <v>10</v>
      </c>
      <c r="K118" s="26" t="str">
        <f t="shared" si="3"/>
        <v>OK</v>
      </c>
      <c r="L118" s="40"/>
      <c r="M118" s="40"/>
      <c r="N118" s="40"/>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40"/>
      <c r="M119" s="40"/>
      <c r="N119" s="40"/>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40"/>
      <c r="M120" s="40"/>
      <c r="N120" s="40"/>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0</v>
      </c>
      <c r="J121" s="25">
        <f t="shared" si="4"/>
        <v>0</v>
      </c>
      <c r="K121" s="26" t="str">
        <f t="shared" si="3"/>
        <v>OK</v>
      </c>
      <c r="L121" s="40"/>
      <c r="M121" s="40"/>
      <c r="N121" s="40"/>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10</v>
      </c>
      <c r="J122" s="25">
        <f t="shared" si="4"/>
        <v>10</v>
      </c>
      <c r="K122" s="26" t="str">
        <f t="shared" si="3"/>
        <v>OK</v>
      </c>
      <c r="L122" s="40"/>
      <c r="M122" s="40"/>
      <c r="N122" s="40"/>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5</v>
      </c>
      <c r="J123" s="25">
        <f t="shared" si="4"/>
        <v>5</v>
      </c>
      <c r="K123" s="26" t="str">
        <f t="shared" si="3"/>
        <v>OK</v>
      </c>
      <c r="L123" s="40"/>
      <c r="M123" s="40"/>
      <c r="N123" s="40"/>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20</v>
      </c>
      <c r="J124" s="25">
        <f t="shared" si="4"/>
        <v>20</v>
      </c>
      <c r="K124" s="26" t="str">
        <f t="shared" si="3"/>
        <v>OK</v>
      </c>
      <c r="L124" s="40"/>
      <c r="M124" s="40"/>
      <c r="N124" s="40"/>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20</v>
      </c>
      <c r="J125" s="25">
        <f t="shared" si="4"/>
        <v>20</v>
      </c>
      <c r="K125" s="26" t="str">
        <f t="shared" si="3"/>
        <v>OK</v>
      </c>
      <c r="L125" s="40"/>
      <c r="M125" s="40"/>
      <c r="N125" s="40"/>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20</v>
      </c>
      <c r="J126" s="25">
        <f t="shared" si="4"/>
        <v>20</v>
      </c>
      <c r="K126" s="26" t="str">
        <f t="shared" si="3"/>
        <v>OK</v>
      </c>
      <c r="L126" s="40"/>
      <c r="M126" s="40"/>
      <c r="N126" s="40"/>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20</v>
      </c>
      <c r="J127" s="25">
        <f t="shared" si="4"/>
        <v>20</v>
      </c>
      <c r="K127" s="26" t="str">
        <f t="shared" si="3"/>
        <v>OK</v>
      </c>
      <c r="L127" s="40"/>
      <c r="M127" s="40"/>
      <c r="N127" s="40"/>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0</v>
      </c>
      <c r="J128" s="25">
        <f t="shared" si="4"/>
        <v>0</v>
      </c>
      <c r="K128" s="26" t="str">
        <f t="shared" si="3"/>
        <v>OK</v>
      </c>
      <c r="L128" s="40"/>
      <c r="M128" s="40"/>
      <c r="N128" s="40"/>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25</v>
      </c>
      <c r="J129" s="25">
        <f t="shared" si="4"/>
        <v>25</v>
      </c>
      <c r="K129" s="26" t="str">
        <f t="shared" si="3"/>
        <v>OK</v>
      </c>
      <c r="L129" s="40"/>
      <c r="M129" s="40"/>
      <c r="N129" s="40"/>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20</v>
      </c>
      <c r="J130" s="25">
        <f t="shared" si="4"/>
        <v>20</v>
      </c>
      <c r="K130" s="26" t="str">
        <f t="shared" si="3"/>
        <v>OK</v>
      </c>
      <c r="L130" s="40"/>
      <c r="M130" s="40"/>
      <c r="N130" s="40"/>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30</v>
      </c>
      <c r="J131" s="25">
        <f t="shared" si="4"/>
        <v>30</v>
      </c>
      <c r="K131" s="26" t="str">
        <f t="shared" si="3"/>
        <v>OK</v>
      </c>
      <c r="L131" s="40"/>
      <c r="M131" s="40"/>
      <c r="N131" s="40"/>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4</v>
      </c>
      <c r="J132" s="25">
        <f t="shared" si="4"/>
        <v>4</v>
      </c>
      <c r="K132" s="26" t="str">
        <f t="shared" si="3"/>
        <v>OK</v>
      </c>
      <c r="L132" s="40"/>
      <c r="M132" s="40"/>
      <c r="N132" s="40"/>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5</v>
      </c>
      <c r="J133" s="25">
        <f t="shared" si="4"/>
        <v>5</v>
      </c>
      <c r="K133" s="26" t="str">
        <f t="shared" ref="K133:K146" si="5">IF(J133&lt;0,"ATENÇÃO","OK")</f>
        <v>OK</v>
      </c>
      <c r="L133" s="40"/>
      <c r="M133" s="40"/>
      <c r="N133" s="40"/>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20</v>
      </c>
      <c r="J134" s="25">
        <f t="shared" si="4"/>
        <v>20</v>
      </c>
      <c r="K134" s="26" t="str">
        <f t="shared" si="5"/>
        <v>OK</v>
      </c>
      <c r="L134" s="40"/>
      <c r="M134" s="40"/>
      <c r="N134" s="40"/>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10</v>
      </c>
      <c r="J135" s="25">
        <f t="shared" si="4"/>
        <v>10</v>
      </c>
      <c r="K135" s="26" t="str">
        <f t="shared" si="5"/>
        <v>OK</v>
      </c>
      <c r="L135" s="40"/>
      <c r="M135" s="40"/>
      <c r="N135" s="40"/>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35</v>
      </c>
      <c r="J136" s="25">
        <f t="shared" si="4"/>
        <v>35</v>
      </c>
      <c r="K136" s="26" t="str">
        <f t="shared" si="5"/>
        <v>OK</v>
      </c>
      <c r="L136" s="40"/>
      <c r="M136" s="40"/>
      <c r="N136" s="40"/>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20</v>
      </c>
      <c r="J137" s="25">
        <f t="shared" si="4"/>
        <v>20</v>
      </c>
      <c r="K137" s="26" t="str">
        <f t="shared" si="5"/>
        <v>OK</v>
      </c>
      <c r="L137" s="40"/>
      <c r="M137" s="40"/>
      <c r="N137" s="40"/>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20</v>
      </c>
      <c r="J138" s="25">
        <f t="shared" si="4"/>
        <v>20</v>
      </c>
      <c r="K138" s="26" t="str">
        <f t="shared" si="5"/>
        <v>OK</v>
      </c>
      <c r="L138" s="40"/>
      <c r="M138" s="40"/>
      <c r="N138" s="40"/>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4</v>
      </c>
      <c r="J139" s="25">
        <f t="shared" si="4"/>
        <v>4</v>
      </c>
      <c r="K139" s="26" t="str">
        <f t="shared" si="5"/>
        <v>OK</v>
      </c>
      <c r="L139" s="40"/>
      <c r="M139" s="40"/>
      <c r="N139" s="40"/>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f>15-4</f>
        <v>11</v>
      </c>
      <c r="J140" s="25">
        <f t="shared" si="4"/>
        <v>11</v>
      </c>
      <c r="K140" s="26" t="str">
        <f t="shared" si="5"/>
        <v>OK</v>
      </c>
      <c r="L140" s="40"/>
      <c r="M140" s="40"/>
      <c r="N140" s="40"/>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2</v>
      </c>
      <c r="J141" s="25">
        <f t="shared" si="4"/>
        <v>2</v>
      </c>
      <c r="K141" s="26" t="str">
        <f t="shared" si="5"/>
        <v>OK</v>
      </c>
      <c r="L141" s="40"/>
      <c r="M141" s="40"/>
      <c r="N141" s="40"/>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40"/>
      <c r="M142" s="40"/>
      <c r="N142" s="40"/>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40"/>
      <c r="M143" s="40"/>
      <c r="N143" s="40"/>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40"/>
      <c r="M144" s="40"/>
      <c r="N144" s="40"/>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40"/>
      <c r="M145" s="40"/>
      <c r="N145" s="40"/>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40"/>
      <c r="M146" s="40"/>
      <c r="N146" s="89"/>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0</v>
      </c>
      <c r="M147" s="88">
        <f>SUMPRODUCT(H4:H146,M4:M146)</f>
        <v>0</v>
      </c>
      <c r="N147" s="88">
        <f>SUMPRODUCT(H4:H146,N4:N146)</f>
        <v>0</v>
      </c>
      <c r="O147" s="88">
        <f>SUMPRODUCT(H4:H146,O4:O146)</f>
        <v>0</v>
      </c>
      <c r="P147" s="88">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W1:W2"/>
    <mergeCell ref="A2:K2"/>
    <mergeCell ref="S1:S2"/>
    <mergeCell ref="L1:L2"/>
    <mergeCell ref="T1:T2"/>
    <mergeCell ref="A1:C1"/>
    <mergeCell ref="V1:V2"/>
    <mergeCell ref="D1:H1"/>
    <mergeCell ref="U1:U2"/>
    <mergeCell ref="M1:M2"/>
    <mergeCell ref="N1:N2"/>
    <mergeCell ref="O1:O2"/>
    <mergeCell ref="P1:P2"/>
    <mergeCell ref="Q1:Q2"/>
    <mergeCell ref="R1:R2"/>
    <mergeCell ref="I1:K1"/>
    <mergeCell ref="AC1:AC2"/>
    <mergeCell ref="X1:X2"/>
    <mergeCell ref="Y1:Y2"/>
    <mergeCell ref="Z1:Z2"/>
    <mergeCell ref="AA1:AA2"/>
    <mergeCell ref="AB1:AB2"/>
    <mergeCell ref="A43:A47"/>
    <mergeCell ref="B43:B47"/>
    <mergeCell ref="A48:A54"/>
    <mergeCell ref="B48:B54"/>
    <mergeCell ref="A4:A12"/>
    <mergeCell ref="B4:B12"/>
    <mergeCell ref="A13:A20"/>
    <mergeCell ref="B13:B20"/>
    <mergeCell ref="A21:A42"/>
    <mergeCell ref="B21:B42"/>
  </mergeCells>
  <conditionalFormatting sqref="L4:W82">
    <cfRule type="cellIs" dxfId="33" priority="1" stopIfTrue="1" operator="greaterThan">
      <formula>0</formula>
    </cfRule>
    <cfRule type="cellIs" dxfId="32" priority="2" stopIfTrue="1" operator="greaterThan">
      <formula>0</formula>
    </cfRule>
    <cfRule type="cellIs" dxfId="31" priority="3" stopIfTrue="1" operator="greaterThan">
      <formula>0</formula>
    </cfRule>
  </conditionalFormatting>
  <hyperlinks>
    <hyperlink ref="D103" r:id="rId1" display="https://www.havan.com.br/mangueira-para-gas-de-cozinha-glp-1-20m-durin-05207.html" xr:uid="{E89E5758-171D-412B-9CFF-6412382AE37C}"/>
  </hyperlinks>
  <pageMargins left="0.511811024" right="0.511811024" top="0.78740157499999996" bottom="0.78740157499999996" header="0.31496062000000002" footer="0.31496062000000002"/>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47"/>
  <sheetViews>
    <sheetView topLeftCell="A61" zoomScale="84" zoomScaleNormal="84" workbookViewId="0">
      <selection activeCell="L66" sqref="L66"/>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291</v>
      </c>
      <c r="M1" s="169" t="s">
        <v>292</v>
      </c>
      <c r="N1" s="169" t="s">
        <v>293</v>
      </c>
      <c r="O1" s="169" t="s">
        <v>294</v>
      </c>
      <c r="P1" s="169" t="s">
        <v>295</v>
      </c>
      <c r="Q1" s="169" t="s">
        <v>296</v>
      </c>
      <c r="R1" s="169" t="s">
        <v>297</v>
      </c>
      <c r="S1" s="169" t="s">
        <v>298</v>
      </c>
      <c r="T1" s="169" t="s">
        <v>299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68">
        <v>44651</v>
      </c>
      <c r="M3" s="168">
        <v>44651</v>
      </c>
      <c r="N3" s="168">
        <v>44651</v>
      </c>
      <c r="O3" s="168">
        <v>44690</v>
      </c>
      <c r="P3" s="168">
        <v>44690</v>
      </c>
      <c r="Q3" s="168">
        <v>44690</v>
      </c>
      <c r="R3" s="168">
        <v>44690</v>
      </c>
      <c r="S3" s="168">
        <v>44700</v>
      </c>
      <c r="T3" s="168">
        <v>44700</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10</v>
      </c>
      <c r="J4" s="25">
        <f>I4-(SUM(L4:AC4))</f>
        <v>5</v>
      </c>
      <c r="K4" s="26" t="str">
        <f>IF(J4&lt;0,"ATENÇÃO","OK")</f>
        <v>OK</v>
      </c>
      <c r="L4" s="161"/>
      <c r="M4" s="161"/>
      <c r="N4" s="161"/>
      <c r="O4" s="161">
        <v>5</v>
      </c>
      <c r="P4" s="161"/>
      <c r="Q4" s="159"/>
      <c r="R4" s="159"/>
      <c r="S4" s="159"/>
      <c r="T4" s="159"/>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30</v>
      </c>
      <c r="J5" s="25">
        <f t="shared" ref="J5:J68" si="0">I5-(SUM(L5:AC5))</f>
        <v>20</v>
      </c>
      <c r="K5" s="26" t="str">
        <f t="shared" ref="K5:K68" si="1">IF(J5&lt;0,"ATENÇÃO","OK")</f>
        <v>OK</v>
      </c>
      <c r="L5" s="161"/>
      <c r="M5" s="161"/>
      <c r="N5" s="161"/>
      <c r="O5" s="161">
        <v>10</v>
      </c>
      <c r="P5" s="161"/>
      <c r="Q5" s="159"/>
      <c r="R5" s="159"/>
      <c r="S5" s="159"/>
      <c r="T5" s="159"/>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30</v>
      </c>
      <c r="J6" s="25">
        <f t="shared" si="0"/>
        <v>20</v>
      </c>
      <c r="K6" s="26" t="str">
        <f t="shared" si="1"/>
        <v>OK</v>
      </c>
      <c r="L6" s="161"/>
      <c r="M6" s="161"/>
      <c r="N6" s="161"/>
      <c r="O6" s="161">
        <v>10</v>
      </c>
      <c r="P6" s="161"/>
      <c r="Q6" s="159"/>
      <c r="R6" s="159"/>
      <c r="S6" s="159"/>
      <c r="T6" s="159"/>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15</v>
      </c>
      <c r="J7" s="25">
        <f t="shared" si="0"/>
        <v>10</v>
      </c>
      <c r="K7" s="26" t="str">
        <f t="shared" si="1"/>
        <v>OK</v>
      </c>
      <c r="L7" s="161"/>
      <c r="M7" s="161"/>
      <c r="N7" s="161"/>
      <c r="O7" s="161">
        <v>5</v>
      </c>
      <c r="P7" s="161"/>
      <c r="Q7" s="159"/>
      <c r="R7" s="159"/>
      <c r="S7" s="159"/>
      <c r="T7" s="159"/>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15</v>
      </c>
      <c r="J8" s="25">
        <f t="shared" si="0"/>
        <v>10</v>
      </c>
      <c r="K8" s="26" t="str">
        <f t="shared" si="1"/>
        <v>OK</v>
      </c>
      <c r="L8" s="161"/>
      <c r="M8" s="161"/>
      <c r="N8" s="161"/>
      <c r="O8" s="161">
        <v>5</v>
      </c>
      <c r="P8" s="161"/>
      <c r="Q8" s="159"/>
      <c r="R8" s="159"/>
      <c r="S8" s="159"/>
      <c r="T8" s="159"/>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30</v>
      </c>
      <c r="J9" s="25">
        <f t="shared" si="0"/>
        <v>6</v>
      </c>
      <c r="K9" s="26" t="str">
        <f t="shared" si="1"/>
        <v>OK</v>
      </c>
      <c r="L9" s="165">
        <v>4</v>
      </c>
      <c r="M9" s="161"/>
      <c r="N9" s="161"/>
      <c r="O9" s="161">
        <v>20</v>
      </c>
      <c r="P9" s="161"/>
      <c r="Q9" s="159"/>
      <c r="R9" s="159"/>
      <c r="S9" s="159"/>
      <c r="T9" s="159"/>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15</v>
      </c>
      <c r="J10" s="25">
        <f t="shared" si="0"/>
        <v>5</v>
      </c>
      <c r="K10" s="26" t="str">
        <f t="shared" si="1"/>
        <v>OK</v>
      </c>
      <c r="L10" s="161"/>
      <c r="M10" s="161"/>
      <c r="N10" s="161"/>
      <c r="O10" s="161">
        <v>10</v>
      </c>
      <c r="P10" s="161"/>
      <c r="Q10" s="159"/>
      <c r="R10" s="159"/>
      <c r="S10" s="159"/>
      <c r="T10" s="159"/>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20</v>
      </c>
      <c r="J11" s="25">
        <f t="shared" si="0"/>
        <v>8</v>
      </c>
      <c r="K11" s="26" t="str">
        <f t="shared" si="1"/>
        <v>OK</v>
      </c>
      <c r="L11" s="165">
        <v>2</v>
      </c>
      <c r="M11" s="161"/>
      <c r="N11" s="161"/>
      <c r="O11" s="161">
        <v>10</v>
      </c>
      <c r="P11" s="161"/>
      <c r="Q11" s="159"/>
      <c r="R11" s="159"/>
      <c r="S11" s="159"/>
      <c r="T11" s="159"/>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15</v>
      </c>
      <c r="J12" s="25">
        <f t="shared" si="0"/>
        <v>10</v>
      </c>
      <c r="K12" s="26" t="str">
        <f t="shared" si="1"/>
        <v>OK</v>
      </c>
      <c r="L12" s="161"/>
      <c r="M12" s="161"/>
      <c r="N12" s="161"/>
      <c r="O12" s="161">
        <v>5</v>
      </c>
      <c r="P12" s="161"/>
      <c r="Q12" s="159"/>
      <c r="R12" s="159"/>
      <c r="S12" s="159"/>
      <c r="T12" s="159"/>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5</v>
      </c>
      <c r="J13" s="25">
        <f t="shared" si="0"/>
        <v>1</v>
      </c>
      <c r="K13" s="26" t="str">
        <f t="shared" si="1"/>
        <v>OK</v>
      </c>
      <c r="L13" s="161">
        <v>2</v>
      </c>
      <c r="M13" s="161"/>
      <c r="N13" s="161"/>
      <c r="O13" s="161">
        <v>2</v>
      </c>
      <c r="P13" s="161"/>
      <c r="Q13" s="159"/>
      <c r="R13" s="159"/>
      <c r="S13" s="159"/>
      <c r="T13" s="159"/>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5</v>
      </c>
      <c r="J14" s="25">
        <f t="shared" si="0"/>
        <v>0</v>
      </c>
      <c r="K14" s="26" t="str">
        <f t="shared" si="1"/>
        <v>OK</v>
      </c>
      <c r="L14" s="161">
        <v>3</v>
      </c>
      <c r="M14" s="161"/>
      <c r="N14" s="161"/>
      <c r="O14" s="161">
        <v>2</v>
      </c>
      <c r="P14" s="161"/>
      <c r="Q14" s="159"/>
      <c r="R14" s="159"/>
      <c r="S14" s="159"/>
      <c r="T14" s="159"/>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5</v>
      </c>
      <c r="J15" s="25">
        <f t="shared" si="0"/>
        <v>5</v>
      </c>
      <c r="K15" s="26" t="str">
        <f t="shared" si="1"/>
        <v>OK</v>
      </c>
      <c r="L15" s="161"/>
      <c r="M15" s="161"/>
      <c r="N15" s="161"/>
      <c r="O15" s="161"/>
      <c r="P15" s="161"/>
      <c r="Q15" s="159"/>
      <c r="R15" s="159"/>
      <c r="S15" s="159"/>
      <c r="T15" s="159"/>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3</v>
      </c>
      <c r="J16" s="25">
        <f t="shared" si="0"/>
        <v>0</v>
      </c>
      <c r="K16" s="26" t="str">
        <f t="shared" si="1"/>
        <v>OK</v>
      </c>
      <c r="L16" s="161">
        <v>2</v>
      </c>
      <c r="M16" s="161"/>
      <c r="N16" s="161"/>
      <c r="O16" s="161">
        <v>1</v>
      </c>
      <c r="P16" s="161"/>
      <c r="Q16" s="159"/>
      <c r="R16" s="159"/>
      <c r="S16" s="159"/>
      <c r="T16" s="159"/>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30</v>
      </c>
      <c r="J17" s="25">
        <f t="shared" si="0"/>
        <v>25</v>
      </c>
      <c r="K17" s="26" t="str">
        <f t="shared" si="1"/>
        <v>OK</v>
      </c>
      <c r="L17" s="161"/>
      <c r="M17" s="161"/>
      <c r="N17" s="161"/>
      <c r="O17" s="161">
        <v>5</v>
      </c>
      <c r="P17" s="161"/>
      <c r="Q17" s="159"/>
      <c r="R17" s="159"/>
      <c r="S17" s="159"/>
      <c r="T17" s="159"/>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3</v>
      </c>
      <c r="J18" s="25">
        <f t="shared" si="0"/>
        <v>0</v>
      </c>
      <c r="K18" s="26" t="str">
        <f t="shared" si="1"/>
        <v>OK</v>
      </c>
      <c r="L18" s="161">
        <v>3</v>
      </c>
      <c r="M18" s="161"/>
      <c r="N18" s="161"/>
      <c r="O18" s="161"/>
      <c r="P18" s="161"/>
      <c r="Q18" s="159"/>
      <c r="R18" s="159"/>
      <c r="S18" s="159"/>
      <c r="T18" s="159"/>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3</v>
      </c>
      <c r="J19" s="25">
        <f t="shared" si="0"/>
        <v>2</v>
      </c>
      <c r="K19" s="26" t="str">
        <f t="shared" si="1"/>
        <v>OK</v>
      </c>
      <c r="L19" s="161">
        <v>1</v>
      </c>
      <c r="M19" s="161"/>
      <c r="N19" s="161"/>
      <c r="O19" s="161"/>
      <c r="P19" s="161"/>
      <c r="Q19" s="159"/>
      <c r="R19" s="159"/>
      <c r="S19" s="159"/>
      <c r="T19" s="159"/>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4</v>
      </c>
      <c r="J20" s="25">
        <f t="shared" si="0"/>
        <v>0</v>
      </c>
      <c r="K20" s="26" t="str">
        <f t="shared" si="1"/>
        <v>OK</v>
      </c>
      <c r="L20" s="161">
        <v>4</v>
      </c>
      <c r="M20" s="161"/>
      <c r="N20" s="161"/>
      <c r="O20" s="161"/>
      <c r="P20" s="161"/>
      <c r="Q20" s="159"/>
      <c r="R20" s="159"/>
      <c r="S20" s="159"/>
      <c r="T20" s="159"/>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3</v>
      </c>
      <c r="J21" s="25">
        <f t="shared" si="0"/>
        <v>1</v>
      </c>
      <c r="K21" s="26" t="str">
        <f t="shared" si="1"/>
        <v>OK</v>
      </c>
      <c r="L21" s="161"/>
      <c r="M21" s="161"/>
      <c r="N21" s="161"/>
      <c r="O21" s="161"/>
      <c r="P21" s="161">
        <v>2</v>
      </c>
      <c r="Q21" s="159"/>
      <c r="R21" s="159"/>
      <c r="S21" s="159"/>
      <c r="T21" s="159"/>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8</v>
      </c>
      <c r="J22" s="25">
        <f t="shared" si="0"/>
        <v>2</v>
      </c>
      <c r="K22" s="26" t="str">
        <f t="shared" si="1"/>
        <v>OK</v>
      </c>
      <c r="L22" s="161"/>
      <c r="M22" s="161"/>
      <c r="N22" s="161"/>
      <c r="O22" s="161"/>
      <c r="P22" s="161">
        <v>3</v>
      </c>
      <c r="Q22" s="159"/>
      <c r="R22" s="159"/>
      <c r="S22" s="159"/>
      <c r="T22" s="159">
        <v>3</v>
      </c>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60</v>
      </c>
      <c r="J23" s="25">
        <f t="shared" si="0"/>
        <v>45</v>
      </c>
      <c r="K23" s="26" t="str">
        <f t="shared" si="1"/>
        <v>OK</v>
      </c>
      <c r="L23" s="161"/>
      <c r="M23" s="161"/>
      <c r="N23" s="161"/>
      <c r="O23" s="161"/>
      <c r="P23" s="161">
        <v>2</v>
      </c>
      <c r="Q23" s="159"/>
      <c r="R23" s="159"/>
      <c r="S23" s="159"/>
      <c r="T23" s="159">
        <v>13</v>
      </c>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15</v>
      </c>
      <c r="J24" s="25">
        <f t="shared" si="0"/>
        <v>7</v>
      </c>
      <c r="K24" s="26" t="str">
        <f t="shared" si="1"/>
        <v>OK</v>
      </c>
      <c r="L24" s="161"/>
      <c r="M24" s="161"/>
      <c r="N24" s="161"/>
      <c r="O24" s="161"/>
      <c r="P24" s="161"/>
      <c r="Q24" s="159"/>
      <c r="R24" s="159"/>
      <c r="S24" s="159"/>
      <c r="T24" s="159">
        <v>8</v>
      </c>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15</v>
      </c>
      <c r="J25" s="25">
        <f t="shared" si="0"/>
        <v>4</v>
      </c>
      <c r="K25" s="26" t="str">
        <f t="shared" si="1"/>
        <v>OK</v>
      </c>
      <c r="L25" s="161"/>
      <c r="M25" s="161"/>
      <c r="N25" s="161"/>
      <c r="O25" s="161"/>
      <c r="P25" s="161">
        <v>3</v>
      </c>
      <c r="Q25" s="159"/>
      <c r="R25" s="159"/>
      <c r="S25" s="159"/>
      <c r="T25" s="159">
        <v>8</v>
      </c>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60</v>
      </c>
      <c r="J26" s="25">
        <f t="shared" si="0"/>
        <v>18</v>
      </c>
      <c r="K26" s="26" t="str">
        <f t="shared" si="1"/>
        <v>OK</v>
      </c>
      <c r="L26" s="161"/>
      <c r="M26" s="161"/>
      <c r="N26" s="161"/>
      <c r="O26" s="161"/>
      <c r="P26" s="161"/>
      <c r="Q26" s="159"/>
      <c r="R26" s="159"/>
      <c r="S26" s="159">
        <v>36</v>
      </c>
      <c r="T26" s="159">
        <v>6</v>
      </c>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40</v>
      </c>
      <c r="J27" s="25">
        <f t="shared" si="0"/>
        <v>19</v>
      </c>
      <c r="K27" s="26" t="str">
        <f t="shared" si="1"/>
        <v>OK</v>
      </c>
      <c r="L27" s="164"/>
      <c r="M27" s="167">
        <v>5</v>
      </c>
      <c r="N27" s="161"/>
      <c r="O27" s="161"/>
      <c r="P27" s="161"/>
      <c r="Q27" s="159"/>
      <c r="R27" s="159"/>
      <c r="S27" s="159"/>
      <c r="T27" s="159">
        <v>16</v>
      </c>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45</v>
      </c>
      <c r="J28" s="25">
        <f t="shared" si="0"/>
        <v>22</v>
      </c>
      <c r="K28" s="26" t="str">
        <f t="shared" si="1"/>
        <v>OK</v>
      </c>
      <c r="L28" s="164"/>
      <c r="M28" s="167">
        <v>5</v>
      </c>
      <c r="N28" s="161"/>
      <c r="O28" s="161"/>
      <c r="P28" s="161">
        <v>1</v>
      </c>
      <c r="Q28" s="159"/>
      <c r="R28" s="159"/>
      <c r="S28" s="159"/>
      <c r="T28" s="159">
        <v>17</v>
      </c>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50</v>
      </c>
      <c r="J29" s="25">
        <f t="shared" si="0"/>
        <v>31</v>
      </c>
      <c r="K29" s="26" t="str">
        <f t="shared" si="1"/>
        <v>OK</v>
      </c>
      <c r="L29" s="164"/>
      <c r="M29" s="167">
        <v>5</v>
      </c>
      <c r="N29" s="161"/>
      <c r="O29" s="161"/>
      <c r="P29" s="161">
        <v>2</v>
      </c>
      <c r="Q29" s="159"/>
      <c r="R29" s="159"/>
      <c r="S29" s="159"/>
      <c r="T29" s="159">
        <v>12</v>
      </c>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5</v>
      </c>
      <c r="J30" s="25">
        <f t="shared" si="0"/>
        <v>3</v>
      </c>
      <c r="K30" s="26" t="str">
        <f t="shared" si="1"/>
        <v>OK</v>
      </c>
      <c r="L30" s="164"/>
      <c r="M30" s="167"/>
      <c r="N30" s="161"/>
      <c r="O30" s="161"/>
      <c r="P30" s="161"/>
      <c r="Q30" s="159"/>
      <c r="R30" s="159"/>
      <c r="S30" s="159"/>
      <c r="T30" s="159">
        <v>2</v>
      </c>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80</v>
      </c>
      <c r="J31" s="25">
        <f t="shared" si="0"/>
        <v>67</v>
      </c>
      <c r="K31" s="26" t="str">
        <f t="shared" si="1"/>
        <v>OK</v>
      </c>
      <c r="L31" s="164"/>
      <c r="M31" s="167"/>
      <c r="N31" s="161"/>
      <c r="O31" s="161"/>
      <c r="P31" s="161">
        <v>5</v>
      </c>
      <c r="Q31" s="159"/>
      <c r="R31" s="159"/>
      <c r="S31" s="159"/>
      <c r="T31" s="159">
        <v>8</v>
      </c>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3</v>
      </c>
      <c r="J32" s="25">
        <f t="shared" si="0"/>
        <v>1</v>
      </c>
      <c r="K32" s="26" t="str">
        <f t="shared" si="1"/>
        <v>OK</v>
      </c>
      <c r="L32" s="164"/>
      <c r="M32" s="167"/>
      <c r="N32" s="161"/>
      <c r="O32" s="161"/>
      <c r="P32" s="161">
        <v>1</v>
      </c>
      <c r="Q32" s="159"/>
      <c r="R32" s="159"/>
      <c r="S32" s="159"/>
      <c r="T32" s="159">
        <v>1</v>
      </c>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164"/>
      <c r="M33" s="167"/>
      <c r="N33" s="161"/>
      <c r="O33" s="161"/>
      <c r="P33" s="161"/>
      <c r="Q33" s="159"/>
      <c r="R33" s="159"/>
      <c r="S33" s="159"/>
      <c r="T33" s="159"/>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164"/>
      <c r="M34" s="167"/>
      <c r="N34" s="161"/>
      <c r="O34" s="161"/>
      <c r="P34" s="161"/>
      <c r="Q34" s="159"/>
      <c r="R34" s="159"/>
      <c r="S34" s="159"/>
      <c r="T34" s="159"/>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164"/>
      <c r="M35" s="167"/>
      <c r="N35" s="161"/>
      <c r="O35" s="161"/>
      <c r="P35" s="161"/>
      <c r="Q35" s="159"/>
      <c r="R35" s="159"/>
      <c r="S35" s="159"/>
      <c r="T35" s="159"/>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60</v>
      </c>
      <c r="J36" s="25">
        <f t="shared" si="0"/>
        <v>38</v>
      </c>
      <c r="K36" s="26" t="str">
        <f t="shared" si="1"/>
        <v>OK</v>
      </c>
      <c r="L36" s="164"/>
      <c r="M36" s="167">
        <v>10</v>
      </c>
      <c r="N36" s="161"/>
      <c r="O36" s="161"/>
      <c r="P36" s="161"/>
      <c r="Q36" s="159"/>
      <c r="R36" s="159"/>
      <c r="S36" s="159"/>
      <c r="T36" s="159">
        <v>12</v>
      </c>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10</v>
      </c>
      <c r="J37" s="25">
        <f t="shared" si="0"/>
        <v>7</v>
      </c>
      <c r="K37" s="26" t="str">
        <f t="shared" si="1"/>
        <v>OK</v>
      </c>
      <c r="L37" s="164"/>
      <c r="M37" s="167"/>
      <c r="N37" s="161"/>
      <c r="O37" s="161"/>
      <c r="P37" s="161"/>
      <c r="Q37" s="159"/>
      <c r="R37" s="159"/>
      <c r="S37" s="159"/>
      <c r="T37" s="159">
        <v>3</v>
      </c>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30</v>
      </c>
      <c r="J38" s="25">
        <f t="shared" si="0"/>
        <v>10</v>
      </c>
      <c r="K38" s="26" t="str">
        <f t="shared" si="1"/>
        <v>OK</v>
      </c>
      <c r="L38" s="164"/>
      <c r="M38" s="167"/>
      <c r="N38" s="161"/>
      <c r="O38" s="161"/>
      <c r="P38" s="161"/>
      <c r="Q38" s="159"/>
      <c r="R38" s="159"/>
      <c r="S38" s="159"/>
      <c r="T38" s="159">
        <v>20</v>
      </c>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15</v>
      </c>
      <c r="J39" s="25">
        <f t="shared" si="0"/>
        <v>4</v>
      </c>
      <c r="K39" s="26" t="str">
        <f t="shared" si="1"/>
        <v>OK</v>
      </c>
      <c r="L39" s="164"/>
      <c r="M39" s="167"/>
      <c r="N39" s="161"/>
      <c r="O39" s="161"/>
      <c r="P39" s="161"/>
      <c r="Q39" s="159"/>
      <c r="R39" s="159"/>
      <c r="S39" s="159"/>
      <c r="T39" s="159">
        <v>11</v>
      </c>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20</v>
      </c>
      <c r="J40" s="25">
        <f t="shared" si="0"/>
        <v>5</v>
      </c>
      <c r="K40" s="26" t="str">
        <f t="shared" si="1"/>
        <v>OK</v>
      </c>
      <c r="L40" s="164"/>
      <c r="M40" s="167">
        <v>5</v>
      </c>
      <c r="N40" s="161"/>
      <c r="O40" s="161"/>
      <c r="P40" s="161"/>
      <c r="Q40" s="159"/>
      <c r="R40" s="159"/>
      <c r="S40" s="159"/>
      <c r="T40" s="159">
        <v>10</v>
      </c>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164"/>
      <c r="M41" s="167"/>
      <c r="N41" s="161"/>
      <c r="O41" s="161"/>
      <c r="P41" s="161"/>
      <c r="Q41" s="159"/>
      <c r="R41" s="159"/>
      <c r="S41" s="159"/>
      <c r="T41" s="159"/>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164"/>
      <c r="M42" s="167"/>
      <c r="N42" s="161"/>
      <c r="O42" s="161"/>
      <c r="P42" s="161"/>
      <c r="Q42" s="159"/>
      <c r="R42" s="159"/>
      <c r="S42" s="159"/>
      <c r="T42" s="159"/>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60</v>
      </c>
      <c r="J43" s="25">
        <f t="shared" si="0"/>
        <v>50</v>
      </c>
      <c r="K43" s="26" t="str">
        <f t="shared" si="1"/>
        <v>OK</v>
      </c>
      <c r="L43" s="164"/>
      <c r="M43" s="167"/>
      <c r="N43" s="161"/>
      <c r="O43" s="161"/>
      <c r="P43" s="161"/>
      <c r="Q43" s="161">
        <v>10</v>
      </c>
      <c r="R43" s="159"/>
      <c r="S43" s="159"/>
      <c r="T43" s="159"/>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50</v>
      </c>
      <c r="J44" s="25">
        <f t="shared" si="0"/>
        <v>40</v>
      </c>
      <c r="K44" s="26" t="str">
        <f t="shared" si="1"/>
        <v>OK</v>
      </c>
      <c r="L44" s="164"/>
      <c r="M44" s="167"/>
      <c r="N44" s="161"/>
      <c r="O44" s="161"/>
      <c r="P44" s="161"/>
      <c r="Q44" s="161">
        <v>10</v>
      </c>
      <c r="R44" s="159"/>
      <c r="S44" s="159"/>
      <c r="T44" s="159"/>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70</v>
      </c>
      <c r="J45" s="25">
        <f t="shared" si="0"/>
        <v>60</v>
      </c>
      <c r="K45" s="26" t="str">
        <f t="shared" si="1"/>
        <v>OK</v>
      </c>
      <c r="L45" s="164"/>
      <c r="M45" s="167"/>
      <c r="N45" s="161"/>
      <c r="O45" s="161"/>
      <c r="P45" s="161"/>
      <c r="Q45" s="161">
        <v>10</v>
      </c>
      <c r="R45" s="159"/>
      <c r="S45" s="159"/>
      <c r="T45" s="159"/>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164"/>
      <c r="M46" s="167"/>
      <c r="N46" s="161"/>
      <c r="O46" s="161"/>
      <c r="P46" s="161"/>
      <c r="Q46" s="161"/>
      <c r="R46" s="159"/>
      <c r="S46" s="159"/>
      <c r="T46" s="159"/>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164"/>
      <c r="M47" s="167"/>
      <c r="N47" s="161"/>
      <c r="O47" s="161"/>
      <c r="P47" s="161"/>
      <c r="Q47" s="161"/>
      <c r="R47" s="159"/>
      <c r="S47" s="159"/>
      <c r="T47" s="159"/>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164"/>
      <c r="M48" s="167"/>
      <c r="N48" s="161"/>
      <c r="O48" s="161"/>
      <c r="P48" s="161"/>
      <c r="Q48" s="161"/>
      <c r="R48" s="159"/>
      <c r="S48" s="159"/>
      <c r="T48" s="159"/>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164"/>
      <c r="M49" s="167"/>
      <c r="N49" s="161"/>
      <c r="O49" s="161"/>
      <c r="P49" s="161"/>
      <c r="Q49" s="161"/>
      <c r="R49" s="159"/>
      <c r="S49" s="159"/>
      <c r="T49" s="159"/>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164"/>
      <c r="M50" s="167"/>
      <c r="N50" s="161"/>
      <c r="O50" s="161"/>
      <c r="P50" s="161"/>
      <c r="Q50" s="161"/>
      <c r="R50" s="159"/>
      <c r="S50" s="159"/>
      <c r="T50" s="159"/>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164"/>
      <c r="M51" s="167"/>
      <c r="N51" s="161"/>
      <c r="O51" s="161"/>
      <c r="P51" s="161"/>
      <c r="Q51" s="161"/>
      <c r="R51" s="159"/>
      <c r="S51" s="159"/>
      <c r="T51" s="159"/>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2</v>
      </c>
      <c r="J52" s="25">
        <f t="shared" si="0"/>
        <v>0</v>
      </c>
      <c r="K52" s="26" t="str">
        <f t="shared" si="1"/>
        <v>OK</v>
      </c>
      <c r="L52" s="164"/>
      <c r="N52" s="161">
        <v>2</v>
      </c>
      <c r="O52" s="161"/>
      <c r="P52" s="161"/>
      <c r="Q52" s="161"/>
      <c r="R52" s="159"/>
      <c r="S52" s="159"/>
      <c r="T52" s="159"/>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161"/>
      <c r="M53" s="161"/>
      <c r="N53" s="161"/>
      <c r="O53" s="161"/>
      <c r="P53" s="161"/>
      <c r="Q53" s="161"/>
      <c r="R53" s="159"/>
      <c r="S53" s="159"/>
      <c r="T53" s="159"/>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161"/>
      <c r="M54" s="161"/>
      <c r="N54" s="161"/>
      <c r="O54" s="161"/>
      <c r="P54" s="161"/>
      <c r="Q54" s="161"/>
      <c r="R54" s="159"/>
      <c r="S54" s="159"/>
      <c r="T54" s="159"/>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3</v>
      </c>
      <c r="J55" s="25">
        <f t="shared" si="0"/>
        <v>0</v>
      </c>
      <c r="K55" s="26" t="str">
        <f t="shared" si="1"/>
        <v>OK</v>
      </c>
      <c r="L55" s="161">
        <v>3</v>
      </c>
      <c r="M55" s="161"/>
      <c r="N55" s="161"/>
      <c r="O55" s="161"/>
      <c r="P55" s="161"/>
      <c r="Q55" s="161"/>
      <c r="R55" s="159"/>
      <c r="S55" s="159"/>
      <c r="T55" s="159"/>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3</v>
      </c>
      <c r="J56" s="25">
        <f t="shared" si="0"/>
        <v>0</v>
      </c>
      <c r="K56" s="26" t="str">
        <f t="shared" si="1"/>
        <v>OK</v>
      </c>
      <c r="L56" s="161">
        <v>3</v>
      </c>
      <c r="M56" s="161"/>
      <c r="N56" s="161"/>
      <c r="O56" s="161"/>
      <c r="P56" s="161"/>
      <c r="Q56" s="161"/>
      <c r="R56" s="159"/>
      <c r="S56" s="159"/>
      <c r="T56" s="159"/>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3</v>
      </c>
      <c r="J57" s="25">
        <f t="shared" si="0"/>
        <v>0</v>
      </c>
      <c r="K57" s="26" t="str">
        <f t="shared" si="1"/>
        <v>OK</v>
      </c>
      <c r="L57" s="161">
        <v>3</v>
      </c>
      <c r="M57" s="161"/>
      <c r="N57" s="161"/>
      <c r="O57" s="161"/>
      <c r="P57" s="161"/>
      <c r="Q57" s="161"/>
      <c r="R57" s="159"/>
      <c r="S57" s="159"/>
      <c r="T57" s="159"/>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5</v>
      </c>
      <c r="J58" s="25">
        <f t="shared" si="0"/>
        <v>0</v>
      </c>
      <c r="K58" s="26" t="str">
        <f t="shared" si="1"/>
        <v>OK</v>
      </c>
      <c r="L58" s="161">
        <v>5</v>
      </c>
      <c r="M58" s="161"/>
      <c r="N58" s="161"/>
      <c r="O58" s="161"/>
      <c r="P58" s="161"/>
      <c r="Q58" s="161"/>
      <c r="R58" s="159"/>
      <c r="S58" s="159"/>
      <c r="T58" s="159"/>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5</v>
      </c>
      <c r="J59" s="25">
        <f t="shared" si="0"/>
        <v>0</v>
      </c>
      <c r="K59" s="26" t="str">
        <f t="shared" si="1"/>
        <v>OK</v>
      </c>
      <c r="L59" s="161">
        <v>5</v>
      </c>
      <c r="M59" s="161"/>
      <c r="N59" s="161"/>
      <c r="O59" s="161"/>
      <c r="P59" s="161"/>
      <c r="Q59" s="161"/>
      <c r="R59" s="159"/>
      <c r="S59" s="159"/>
      <c r="T59" s="159"/>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4</v>
      </c>
      <c r="J60" s="25">
        <f t="shared" si="0"/>
        <v>0</v>
      </c>
      <c r="K60" s="26" t="str">
        <f t="shared" si="1"/>
        <v>OK</v>
      </c>
      <c r="L60" s="161">
        <v>4</v>
      </c>
      <c r="M60" s="161"/>
      <c r="N60" s="161"/>
      <c r="O60" s="161"/>
      <c r="P60" s="161"/>
      <c r="Q60" s="161"/>
      <c r="R60" s="159"/>
      <c r="S60" s="159"/>
      <c r="T60" s="159"/>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4</v>
      </c>
      <c r="J61" s="25">
        <f t="shared" si="0"/>
        <v>0</v>
      </c>
      <c r="K61" s="26" t="str">
        <f t="shared" si="1"/>
        <v>OK</v>
      </c>
      <c r="L61" s="161">
        <v>4</v>
      </c>
      <c r="M61" s="161"/>
      <c r="N61" s="161"/>
      <c r="O61" s="161"/>
      <c r="P61" s="161"/>
      <c r="Q61" s="161"/>
      <c r="R61" s="159"/>
      <c r="S61" s="159"/>
      <c r="T61" s="159"/>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5</v>
      </c>
      <c r="J62" s="25">
        <f t="shared" si="0"/>
        <v>0</v>
      </c>
      <c r="K62" s="26" t="str">
        <f t="shared" si="1"/>
        <v>OK</v>
      </c>
      <c r="L62" s="161">
        <v>5</v>
      </c>
      <c r="M62" s="161"/>
      <c r="N62" s="161"/>
      <c r="O62" s="161"/>
      <c r="P62" s="161"/>
      <c r="Q62" s="161"/>
      <c r="R62" s="159"/>
      <c r="S62" s="159"/>
      <c r="T62" s="159"/>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5</v>
      </c>
      <c r="J63" s="25">
        <f t="shared" si="0"/>
        <v>0</v>
      </c>
      <c r="K63" s="26" t="str">
        <f t="shared" si="1"/>
        <v>OK</v>
      </c>
      <c r="L63" s="161">
        <v>5</v>
      </c>
      <c r="M63" s="161"/>
      <c r="N63" s="161"/>
      <c r="O63" s="161"/>
      <c r="P63" s="161"/>
      <c r="Q63" s="161"/>
      <c r="R63" s="159"/>
      <c r="S63" s="159"/>
      <c r="T63" s="159"/>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6</v>
      </c>
      <c r="J64" s="25">
        <f t="shared" si="0"/>
        <v>0</v>
      </c>
      <c r="K64" s="26" t="str">
        <f t="shared" si="1"/>
        <v>OK</v>
      </c>
      <c r="L64" s="161">
        <v>6</v>
      </c>
      <c r="M64" s="161"/>
      <c r="N64" s="161"/>
      <c r="O64" s="161"/>
      <c r="P64" s="161"/>
      <c r="Q64" s="161"/>
      <c r="R64" s="159"/>
      <c r="S64" s="159"/>
      <c r="T64" s="159"/>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15</v>
      </c>
      <c r="J65" s="25">
        <f t="shared" si="0"/>
        <v>13</v>
      </c>
      <c r="K65" s="26" t="str">
        <f t="shared" si="1"/>
        <v>OK</v>
      </c>
      <c r="L65" s="161"/>
      <c r="M65" s="161"/>
      <c r="N65" s="161"/>
      <c r="O65" s="161">
        <v>2</v>
      </c>
      <c r="P65" s="161"/>
      <c r="Q65" s="161"/>
      <c r="R65" s="159"/>
      <c r="S65" s="159"/>
      <c r="T65" s="159"/>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2</v>
      </c>
      <c r="J66" s="25">
        <f t="shared" si="0"/>
        <v>0</v>
      </c>
      <c r="K66" s="26" t="str">
        <f t="shared" si="1"/>
        <v>OK</v>
      </c>
      <c r="L66" s="161">
        <v>2</v>
      </c>
      <c r="M66" s="161"/>
      <c r="N66" s="161"/>
      <c r="O66" s="161"/>
      <c r="P66" s="161"/>
      <c r="Q66" s="161"/>
      <c r="R66" s="159"/>
      <c r="S66" s="159"/>
      <c r="T66" s="159"/>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20</v>
      </c>
      <c r="J67" s="25">
        <f t="shared" si="0"/>
        <v>10</v>
      </c>
      <c r="K67" s="26" t="str">
        <f t="shared" si="1"/>
        <v>OK</v>
      </c>
      <c r="L67" s="161"/>
      <c r="M67" s="161"/>
      <c r="N67" s="161"/>
      <c r="O67" s="161">
        <v>10</v>
      </c>
      <c r="P67" s="161"/>
      <c r="Q67" s="161"/>
      <c r="R67" s="159"/>
      <c r="S67" s="159"/>
      <c r="T67" s="159"/>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20</v>
      </c>
      <c r="J68" s="25">
        <f t="shared" si="0"/>
        <v>10</v>
      </c>
      <c r="K68" s="26" t="str">
        <f t="shared" si="1"/>
        <v>OK</v>
      </c>
      <c r="L68" s="161"/>
      <c r="M68" s="161"/>
      <c r="N68" s="161"/>
      <c r="O68" s="161">
        <v>10</v>
      </c>
      <c r="P68" s="161"/>
      <c r="Q68" s="161"/>
      <c r="R68" s="159"/>
      <c r="S68" s="159"/>
      <c r="T68" s="159"/>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20</v>
      </c>
      <c r="J69" s="25">
        <f t="shared" ref="J69:J82" si="2">I69-(SUM(L69:AC69))</f>
        <v>20</v>
      </c>
      <c r="K69" s="26" t="str">
        <f t="shared" ref="K69:K132" si="3">IF(J69&lt;0,"ATENÇÃO","OK")</f>
        <v>OK</v>
      </c>
      <c r="L69" s="161"/>
      <c r="M69" s="161"/>
      <c r="N69" s="161"/>
      <c r="O69" s="161"/>
      <c r="P69" s="161"/>
      <c r="Q69" s="161"/>
      <c r="R69" s="159"/>
      <c r="S69" s="159"/>
      <c r="T69" s="159"/>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6</v>
      </c>
      <c r="J70" s="25">
        <f t="shared" si="2"/>
        <v>0</v>
      </c>
      <c r="K70" s="26" t="str">
        <f t="shared" si="3"/>
        <v>OK</v>
      </c>
      <c r="L70" s="161">
        <v>1</v>
      </c>
      <c r="M70" s="161"/>
      <c r="N70" s="161"/>
      <c r="O70" s="161">
        <v>5</v>
      </c>
      <c r="P70" s="161"/>
      <c r="Q70" s="159"/>
      <c r="R70" s="159"/>
      <c r="S70" s="159"/>
      <c r="T70" s="159"/>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6</v>
      </c>
      <c r="J71" s="25">
        <f t="shared" si="2"/>
        <v>0</v>
      </c>
      <c r="K71" s="26" t="str">
        <f t="shared" si="3"/>
        <v>OK</v>
      </c>
      <c r="L71" s="161">
        <v>1</v>
      </c>
      <c r="M71" s="161"/>
      <c r="N71" s="161"/>
      <c r="O71" s="161">
        <v>5</v>
      </c>
      <c r="P71" s="161"/>
      <c r="Q71" s="159"/>
      <c r="R71" s="159"/>
      <c r="S71" s="159"/>
      <c r="T71" s="159"/>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8</v>
      </c>
      <c r="J72" s="25">
        <f t="shared" si="2"/>
        <v>2</v>
      </c>
      <c r="K72" s="26" t="str">
        <f t="shared" si="3"/>
        <v>OK</v>
      </c>
      <c r="L72" s="161">
        <v>1</v>
      </c>
      <c r="M72" s="161"/>
      <c r="N72" s="161"/>
      <c r="O72" s="161">
        <v>5</v>
      </c>
      <c r="P72" s="161"/>
      <c r="Q72" s="159"/>
      <c r="R72" s="159"/>
      <c r="S72" s="159"/>
      <c r="T72" s="159"/>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10</v>
      </c>
      <c r="J73" s="25">
        <f t="shared" si="2"/>
        <v>9</v>
      </c>
      <c r="K73" s="26" t="str">
        <f t="shared" si="3"/>
        <v>OK</v>
      </c>
      <c r="L73" s="161">
        <v>1</v>
      </c>
      <c r="M73" s="161"/>
      <c r="N73" s="161"/>
      <c r="O73" s="161"/>
      <c r="P73" s="161"/>
      <c r="Q73" s="159"/>
      <c r="R73" s="159"/>
      <c r="S73" s="159"/>
      <c r="T73" s="159"/>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10</v>
      </c>
      <c r="J74" s="25">
        <f t="shared" si="2"/>
        <v>9</v>
      </c>
      <c r="K74" s="26" t="str">
        <f t="shared" si="3"/>
        <v>OK</v>
      </c>
      <c r="L74" s="161">
        <v>1</v>
      </c>
      <c r="M74" s="161"/>
      <c r="N74" s="161"/>
      <c r="O74" s="161"/>
      <c r="P74" s="161"/>
      <c r="Q74" s="159"/>
      <c r="R74" s="159"/>
      <c r="S74" s="159"/>
      <c r="T74" s="159"/>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30</v>
      </c>
      <c r="J75" s="25">
        <f t="shared" si="2"/>
        <v>0</v>
      </c>
      <c r="K75" s="26" t="str">
        <f t="shared" si="3"/>
        <v>OK</v>
      </c>
      <c r="L75" s="161"/>
      <c r="M75" s="161"/>
      <c r="N75" s="161"/>
      <c r="O75" s="161">
        <v>30</v>
      </c>
      <c r="P75" s="161"/>
      <c r="Q75" s="159"/>
      <c r="R75" s="159"/>
      <c r="S75" s="159"/>
      <c r="T75" s="159"/>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20</v>
      </c>
      <c r="J76" s="25">
        <f t="shared" si="2"/>
        <v>17</v>
      </c>
      <c r="K76" s="26" t="str">
        <f t="shared" si="3"/>
        <v>OK</v>
      </c>
      <c r="L76" s="161"/>
      <c r="M76" s="161"/>
      <c r="N76" s="161"/>
      <c r="O76" s="161">
        <v>3</v>
      </c>
      <c r="P76" s="161"/>
      <c r="Q76" s="159"/>
      <c r="R76" s="159"/>
      <c r="S76" s="159"/>
      <c r="T76" s="159"/>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20</v>
      </c>
      <c r="J77" s="25">
        <f t="shared" si="2"/>
        <v>17</v>
      </c>
      <c r="K77" s="26" t="str">
        <f t="shared" si="3"/>
        <v>OK</v>
      </c>
      <c r="L77" s="161"/>
      <c r="M77" s="161"/>
      <c r="N77" s="161"/>
      <c r="O77" s="161">
        <v>3</v>
      </c>
      <c r="P77" s="161"/>
      <c r="Q77" s="159"/>
      <c r="R77" s="159"/>
      <c r="S77" s="159"/>
      <c r="T77" s="159"/>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3</v>
      </c>
      <c r="J78" s="25">
        <f t="shared" si="2"/>
        <v>0</v>
      </c>
      <c r="K78" s="26" t="str">
        <f t="shared" si="3"/>
        <v>OK</v>
      </c>
      <c r="L78" s="161">
        <v>2</v>
      </c>
      <c r="M78" s="161"/>
      <c r="N78" s="161"/>
      <c r="O78" s="161">
        <v>1</v>
      </c>
      <c r="P78" s="161"/>
      <c r="Q78" s="159"/>
      <c r="R78" s="159"/>
      <c r="S78" s="159"/>
      <c r="T78" s="159"/>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161"/>
      <c r="M79" s="161"/>
      <c r="N79" s="161"/>
      <c r="O79" s="161"/>
      <c r="P79" s="161"/>
      <c r="Q79" s="159"/>
      <c r="R79" s="159"/>
      <c r="S79" s="159"/>
      <c r="T79" s="159"/>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16</v>
      </c>
      <c r="J80" s="25">
        <f t="shared" si="2"/>
        <v>2</v>
      </c>
      <c r="K80" s="26" t="str">
        <f t="shared" si="3"/>
        <v>OK</v>
      </c>
      <c r="L80" s="164"/>
      <c r="M80" s="161">
        <v>8</v>
      </c>
      <c r="N80" s="161"/>
      <c r="O80" s="161"/>
      <c r="P80" s="161"/>
      <c r="Q80" s="159"/>
      <c r="R80" s="159"/>
      <c r="S80" s="159"/>
      <c r="T80" s="159">
        <v>6</v>
      </c>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16</v>
      </c>
      <c r="J81" s="25">
        <f t="shared" si="2"/>
        <v>3</v>
      </c>
      <c r="K81" s="26" t="str">
        <f t="shared" si="3"/>
        <v>OK</v>
      </c>
      <c r="L81" s="164"/>
      <c r="M81" s="161">
        <v>4</v>
      </c>
      <c r="N81" s="161"/>
      <c r="P81" s="161">
        <v>3</v>
      </c>
      <c r="Q81" s="159"/>
      <c r="R81" s="159"/>
      <c r="S81" s="159"/>
      <c r="T81" s="159">
        <v>6</v>
      </c>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2</v>
      </c>
      <c r="J82" s="25">
        <f t="shared" si="2"/>
        <v>1</v>
      </c>
      <c r="K82" s="26" t="str">
        <f t="shared" si="3"/>
        <v>OK</v>
      </c>
      <c r="L82" s="161"/>
      <c r="M82" s="161"/>
      <c r="N82" s="161"/>
      <c r="O82" s="161"/>
      <c r="P82" s="161"/>
      <c r="Q82" s="159"/>
      <c r="R82" s="159"/>
      <c r="S82" s="159"/>
      <c r="T82" s="159">
        <v>1</v>
      </c>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10</v>
      </c>
      <c r="J83" s="25">
        <f t="shared" ref="J83:J141" si="4">I83-(SUM(L83:AC83))</f>
        <v>5</v>
      </c>
      <c r="K83" s="26" t="str">
        <f t="shared" si="3"/>
        <v>OK</v>
      </c>
      <c r="L83" s="164"/>
      <c r="M83" s="160"/>
      <c r="N83" s="166">
        <v>5</v>
      </c>
      <c r="O83" s="160"/>
      <c r="P83" s="160"/>
      <c r="Q83" s="160"/>
      <c r="R83" s="160"/>
      <c r="S83" s="160"/>
      <c r="T83" s="16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20</v>
      </c>
      <c r="J84" s="25">
        <f t="shared" si="4"/>
        <v>13</v>
      </c>
      <c r="K84" s="26" t="str">
        <f t="shared" si="3"/>
        <v>OK</v>
      </c>
      <c r="L84" s="164"/>
      <c r="M84" s="160"/>
      <c r="N84" s="166">
        <v>7</v>
      </c>
      <c r="O84" s="163"/>
      <c r="P84" s="160"/>
      <c r="Q84" s="160"/>
      <c r="R84" s="160"/>
      <c r="S84" s="160"/>
      <c r="T84" s="16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20</v>
      </c>
      <c r="J85" s="25">
        <f t="shared" si="4"/>
        <v>13</v>
      </c>
      <c r="K85" s="26" t="str">
        <f t="shared" si="3"/>
        <v>OK</v>
      </c>
      <c r="L85" s="164"/>
      <c r="M85" s="160"/>
      <c r="N85" s="166">
        <v>7</v>
      </c>
      <c r="O85" s="162"/>
      <c r="P85" s="160"/>
      <c r="Q85" s="160"/>
      <c r="R85" s="160"/>
      <c r="S85" s="160"/>
      <c r="T85" s="16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15</v>
      </c>
      <c r="J86" s="25">
        <f t="shared" si="4"/>
        <v>8</v>
      </c>
      <c r="K86" s="26" t="str">
        <f t="shared" si="3"/>
        <v>OK</v>
      </c>
      <c r="L86" s="164"/>
      <c r="M86" s="160"/>
      <c r="N86" s="166">
        <v>7</v>
      </c>
      <c r="O86" s="162"/>
      <c r="P86" s="160"/>
      <c r="Q86" s="160"/>
      <c r="R86" s="160"/>
      <c r="S86" s="160"/>
      <c r="T86" s="16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15</v>
      </c>
      <c r="J87" s="25">
        <f t="shared" si="4"/>
        <v>8</v>
      </c>
      <c r="K87" s="26" t="str">
        <f t="shared" si="3"/>
        <v>OK</v>
      </c>
      <c r="L87" s="164"/>
      <c r="M87" s="160"/>
      <c r="N87" s="166">
        <v>7</v>
      </c>
      <c r="O87" s="162"/>
      <c r="P87" s="160"/>
      <c r="Q87" s="160"/>
      <c r="R87" s="160"/>
      <c r="S87" s="160"/>
      <c r="T87" s="16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20</v>
      </c>
      <c r="J88" s="25">
        <f t="shared" si="4"/>
        <v>13</v>
      </c>
      <c r="K88" s="26" t="str">
        <f t="shared" si="3"/>
        <v>OK</v>
      </c>
      <c r="L88" s="164"/>
      <c r="M88" s="160"/>
      <c r="N88" s="166">
        <v>7</v>
      </c>
      <c r="O88" s="162"/>
      <c r="P88" s="160"/>
      <c r="Q88" s="160"/>
      <c r="R88" s="160"/>
      <c r="S88" s="160"/>
      <c r="T88" s="16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15</v>
      </c>
      <c r="J89" s="25">
        <f t="shared" si="4"/>
        <v>8</v>
      </c>
      <c r="K89" s="26" t="str">
        <f t="shared" si="3"/>
        <v>OK</v>
      </c>
      <c r="L89" s="164"/>
      <c r="M89" s="160"/>
      <c r="N89" s="166">
        <v>7</v>
      </c>
      <c r="O89" s="162"/>
      <c r="P89" s="160"/>
      <c r="Q89" s="160"/>
      <c r="R89" s="160"/>
      <c r="S89" s="160"/>
      <c r="T89" s="16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20</v>
      </c>
      <c r="J90" s="25">
        <f t="shared" si="4"/>
        <v>13</v>
      </c>
      <c r="K90" s="26" t="str">
        <f t="shared" si="3"/>
        <v>OK</v>
      </c>
      <c r="L90" s="164"/>
      <c r="M90" s="160"/>
      <c r="N90" s="166">
        <v>7</v>
      </c>
      <c r="O90" s="162"/>
      <c r="P90" s="160"/>
      <c r="Q90" s="160"/>
      <c r="R90" s="160"/>
      <c r="S90" s="160"/>
      <c r="T90" s="16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20</v>
      </c>
      <c r="J91" s="25">
        <f t="shared" si="4"/>
        <v>13</v>
      </c>
      <c r="K91" s="26" t="str">
        <f t="shared" si="3"/>
        <v>OK</v>
      </c>
      <c r="L91" s="164"/>
      <c r="M91" s="160"/>
      <c r="N91" s="166">
        <v>7</v>
      </c>
      <c r="O91" s="163"/>
      <c r="P91" s="160"/>
      <c r="Q91" s="160"/>
      <c r="R91" s="160"/>
      <c r="S91" s="160"/>
      <c r="T91" s="16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20</v>
      </c>
      <c r="J92" s="25">
        <f t="shared" si="4"/>
        <v>13</v>
      </c>
      <c r="K92" s="26" t="str">
        <f t="shared" si="3"/>
        <v>OK</v>
      </c>
      <c r="L92" s="164"/>
      <c r="M92" s="160"/>
      <c r="N92" s="166">
        <v>7</v>
      </c>
      <c r="O92" s="163"/>
      <c r="P92" s="160"/>
      <c r="Q92" s="160"/>
      <c r="R92" s="160"/>
      <c r="S92" s="160"/>
      <c r="T92" s="16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20</v>
      </c>
      <c r="J93" s="25">
        <f t="shared" si="4"/>
        <v>13</v>
      </c>
      <c r="K93" s="26" t="str">
        <f t="shared" si="3"/>
        <v>OK</v>
      </c>
      <c r="L93" s="164"/>
      <c r="M93" s="160"/>
      <c r="N93" s="166">
        <v>7</v>
      </c>
      <c r="O93" s="163"/>
      <c r="P93" s="160"/>
      <c r="Q93" s="160"/>
      <c r="R93" s="160"/>
      <c r="S93" s="160"/>
      <c r="T93" s="16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20</v>
      </c>
      <c r="J94" s="25">
        <f t="shared" si="4"/>
        <v>13</v>
      </c>
      <c r="K94" s="26" t="str">
        <f t="shared" si="3"/>
        <v>OK</v>
      </c>
      <c r="L94" s="164"/>
      <c r="M94" s="160"/>
      <c r="N94" s="166">
        <v>7</v>
      </c>
      <c r="O94" s="163"/>
      <c r="P94" s="160"/>
      <c r="Q94" s="160"/>
      <c r="R94" s="160"/>
      <c r="S94" s="160"/>
      <c r="T94" s="16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20</v>
      </c>
      <c r="J95" s="25">
        <f t="shared" si="4"/>
        <v>13</v>
      </c>
      <c r="K95" s="26" t="str">
        <f t="shared" si="3"/>
        <v>OK</v>
      </c>
      <c r="L95" s="164"/>
      <c r="M95" s="160"/>
      <c r="N95" s="166">
        <v>7</v>
      </c>
      <c r="O95" s="163"/>
      <c r="P95" s="160"/>
      <c r="Q95" s="160"/>
      <c r="R95" s="160"/>
      <c r="S95" s="160"/>
      <c r="T95" s="16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15</v>
      </c>
      <c r="J96" s="25">
        <f t="shared" si="4"/>
        <v>8</v>
      </c>
      <c r="K96" s="26" t="str">
        <f t="shared" si="3"/>
        <v>OK</v>
      </c>
      <c r="L96" s="164"/>
      <c r="M96" s="160"/>
      <c r="N96" s="166">
        <v>7</v>
      </c>
      <c r="O96" s="163"/>
      <c r="P96" s="160"/>
      <c r="Q96" s="160"/>
      <c r="R96" s="160"/>
      <c r="S96" s="160"/>
      <c r="T96" s="16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15</v>
      </c>
      <c r="J97" s="25">
        <f t="shared" si="4"/>
        <v>8</v>
      </c>
      <c r="K97" s="26" t="str">
        <f t="shared" si="3"/>
        <v>OK</v>
      </c>
      <c r="L97" s="164"/>
      <c r="M97" s="160"/>
      <c r="N97" s="166">
        <v>7</v>
      </c>
      <c r="O97" s="163"/>
      <c r="P97" s="160"/>
      <c r="Q97" s="160"/>
      <c r="R97" s="160"/>
      <c r="S97" s="160"/>
      <c r="T97" s="16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25</v>
      </c>
      <c r="J98" s="25">
        <f t="shared" si="4"/>
        <v>25</v>
      </c>
      <c r="K98" s="26" t="str">
        <f t="shared" si="3"/>
        <v>OK</v>
      </c>
      <c r="L98" s="164"/>
      <c r="M98" s="160"/>
      <c r="N98" s="164"/>
      <c r="O98" s="163"/>
      <c r="P98" s="160"/>
      <c r="Q98" s="160"/>
      <c r="R98" s="160"/>
      <c r="S98" s="160"/>
      <c r="T98" s="16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20</v>
      </c>
      <c r="J99" s="25">
        <f t="shared" si="4"/>
        <v>20</v>
      </c>
      <c r="K99" s="26" t="str">
        <f t="shared" si="3"/>
        <v>OK</v>
      </c>
      <c r="L99" s="164"/>
      <c r="M99" s="160"/>
      <c r="N99" s="164"/>
      <c r="O99" s="163"/>
      <c r="P99" s="160"/>
      <c r="Q99" s="160"/>
      <c r="R99" s="160"/>
      <c r="S99" s="160"/>
      <c r="T99" s="16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25</v>
      </c>
      <c r="J100" s="25">
        <f t="shared" si="4"/>
        <v>25</v>
      </c>
      <c r="K100" s="26" t="str">
        <f t="shared" si="3"/>
        <v>OK</v>
      </c>
      <c r="L100" s="164"/>
      <c r="M100" s="160"/>
      <c r="N100" s="164"/>
      <c r="O100" s="163"/>
      <c r="P100" s="160"/>
      <c r="Q100" s="160"/>
      <c r="R100" s="160"/>
      <c r="S100" s="160"/>
      <c r="T100" s="16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20</v>
      </c>
      <c r="J101" s="25">
        <f t="shared" si="4"/>
        <v>20</v>
      </c>
      <c r="K101" s="26" t="str">
        <f t="shared" si="3"/>
        <v>OK</v>
      </c>
      <c r="L101" s="164"/>
      <c r="M101" s="160"/>
      <c r="N101" s="164"/>
      <c r="O101" s="162"/>
      <c r="P101" s="160"/>
      <c r="Q101" s="160"/>
      <c r="R101" s="160"/>
      <c r="S101" s="160"/>
      <c r="T101" s="16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164"/>
      <c r="M102" s="160"/>
      <c r="N102" s="160"/>
      <c r="O102" s="162"/>
      <c r="P102" s="160"/>
      <c r="Q102" s="160"/>
      <c r="R102" s="160"/>
      <c r="S102" s="160"/>
      <c r="T102" s="16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164"/>
      <c r="M103" s="160"/>
      <c r="N103" s="160"/>
      <c r="O103" s="163"/>
      <c r="P103" s="160"/>
      <c r="Q103" s="160"/>
      <c r="R103" s="160"/>
      <c r="S103" s="160"/>
      <c r="T103" s="16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164"/>
      <c r="M104" s="160"/>
      <c r="N104" s="160"/>
      <c r="O104" s="163"/>
      <c r="P104" s="160"/>
      <c r="Q104" s="160"/>
      <c r="R104" s="160"/>
      <c r="S104" s="160"/>
      <c r="T104" s="16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164"/>
      <c r="M105" s="160"/>
      <c r="N105" s="160"/>
      <c r="O105" s="163"/>
      <c r="P105" s="160"/>
      <c r="Q105" s="160"/>
      <c r="R105" s="160"/>
      <c r="S105" s="160"/>
      <c r="T105" s="16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164"/>
      <c r="M106" s="160"/>
      <c r="N106" s="160"/>
      <c r="O106" s="163"/>
      <c r="P106" s="160"/>
      <c r="Q106" s="160"/>
      <c r="R106" s="160"/>
      <c r="S106" s="160"/>
      <c r="T106" s="16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164"/>
      <c r="M107" s="160"/>
      <c r="N107" s="160"/>
      <c r="O107" s="163"/>
      <c r="P107" s="160"/>
      <c r="Q107" s="160"/>
      <c r="R107" s="160"/>
      <c r="S107" s="160"/>
      <c r="T107" s="16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164"/>
      <c r="M108" s="160"/>
      <c r="N108" s="160"/>
      <c r="O108" s="163"/>
      <c r="P108" s="160"/>
      <c r="Q108" s="160"/>
      <c r="R108" s="160"/>
      <c r="S108" s="160"/>
      <c r="T108" s="16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164"/>
      <c r="M109" s="160"/>
      <c r="N109" s="160"/>
      <c r="O109" s="163"/>
      <c r="P109" s="160"/>
      <c r="Q109" s="160"/>
      <c r="R109" s="160"/>
      <c r="S109" s="160"/>
      <c r="T109" s="16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164"/>
      <c r="M110" s="160"/>
      <c r="N110" s="160"/>
      <c r="O110" s="160"/>
      <c r="P110" s="160"/>
      <c r="Q110" s="160"/>
      <c r="R110" s="160"/>
      <c r="S110" s="160"/>
      <c r="T110" s="16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20</v>
      </c>
      <c r="J111" s="25">
        <f t="shared" si="4"/>
        <v>20</v>
      </c>
      <c r="K111" s="26" t="str">
        <f t="shared" si="3"/>
        <v>OK</v>
      </c>
      <c r="L111" s="164"/>
      <c r="M111" s="160"/>
      <c r="N111" s="164"/>
      <c r="O111" s="160"/>
      <c r="P111" s="160"/>
      <c r="Q111" s="160"/>
      <c r="R111" s="160"/>
      <c r="S111" s="160"/>
      <c r="T111" s="16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6</v>
      </c>
      <c r="J112" s="25">
        <f t="shared" si="4"/>
        <v>6</v>
      </c>
      <c r="K112" s="26" t="str">
        <f t="shared" si="3"/>
        <v>OK</v>
      </c>
      <c r="L112" s="164"/>
      <c r="M112" s="160"/>
      <c r="N112" s="164"/>
      <c r="O112" s="160"/>
      <c r="P112" s="160"/>
      <c r="Q112" s="160"/>
      <c r="R112" s="160"/>
      <c r="S112" s="160"/>
      <c r="T112" s="16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164"/>
      <c r="M113" s="160"/>
      <c r="N113" s="160"/>
      <c r="O113" s="160"/>
      <c r="P113" s="160"/>
      <c r="Q113" s="160"/>
      <c r="R113" s="160"/>
      <c r="S113" s="160"/>
      <c r="T113" s="16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164"/>
      <c r="M114" s="160"/>
      <c r="N114" s="160"/>
      <c r="O114" s="160"/>
      <c r="P114" s="160"/>
      <c r="Q114" s="160"/>
      <c r="R114" s="160"/>
      <c r="S114" s="160"/>
      <c r="T114" s="16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164"/>
      <c r="M115" s="160"/>
      <c r="N115" s="160"/>
      <c r="O115" s="160"/>
      <c r="P115" s="160"/>
      <c r="Q115" s="160"/>
      <c r="R115" s="160"/>
      <c r="S115" s="160"/>
      <c r="T115" s="16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164"/>
      <c r="M116" s="160"/>
      <c r="N116" s="160"/>
      <c r="O116" s="160"/>
      <c r="P116" s="160"/>
      <c r="Q116" s="160"/>
      <c r="R116" s="160"/>
      <c r="S116" s="160"/>
      <c r="T116" s="16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15</v>
      </c>
      <c r="J117" s="25">
        <f t="shared" si="4"/>
        <v>5</v>
      </c>
      <c r="K117" s="26" t="str">
        <f t="shared" si="3"/>
        <v>OK</v>
      </c>
      <c r="L117" s="164"/>
      <c r="M117" s="160"/>
      <c r="N117" s="166">
        <v>10</v>
      </c>
      <c r="O117" s="160"/>
      <c r="P117" s="160"/>
      <c r="Q117" s="160"/>
      <c r="R117" s="160"/>
      <c r="S117" s="160"/>
      <c r="T117" s="16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5</v>
      </c>
      <c r="J118" s="25">
        <f t="shared" si="4"/>
        <v>0</v>
      </c>
      <c r="K118" s="26" t="str">
        <f t="shared" si="3"/>
        <v>OK</v>
      </c>
      <c r="L118" s="164"/>
      <c r="M118" s="160"/>
      <c r="N118" s="164"/>
      <c r="P118" s="160"/>
      <c r="Q118" s="160"/>
      <c r="R118" s="161">
        <v>5</v>
      </c>
      <c r="S118" s="160"/>
      <c r="T118" s="16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164"/>
      <c r="M119" s="160"/>
      <c r="N119" s="160"/>
      <c r="O119" s="160"/>
      <c r="P119" s="160"/>
      <c r="Q119" s="160"/>
      <c r="R119" s="160"/>
      <c r="S119" s="160"/>
      <c r="T119" s="16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164"/>
      <c r="M120" s="160"/>
      <c r="N120" s="160"/>
      <c r="O120" s="160"/>
      <c r="P120" s="160"/>
      <c r="Q120" s="160"/>
      <c r="R120" s="160"/>
      <c r="S120" s="160"/>
      <c r="T120" s="16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40</v>
      </c>
      <c r="J121" s="25">
        <f t="shared" si="4"/>
        <v>40</v>
      </c>
      <c r="K121" s="26" t="str">
        <f t="shared" si="3"/>
        <v>OK</v>
      </c>
      <c r="L121" s="164"/>
      <c r="M121" s="160"/>
      <c r="N121" s="164"/>
      <c r="O121" s="160"/>
      <c r="P121" s="160"/>
      <c r="Q121" s="160"/>
      <c r="R121" s="160"/>
      <c r="S121" s="160"/>
      <c r="T121" s="16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25</v>
      </c>
      <c r="J122" s="25">
        <f t="shared" si="4"/>
        <v>25</v>
      </c>
      <c r="K122" s="26" t="str">
        <f t="shared" si="3"/>
        <v>OK</v>
      </c>
      <c r="L122" s="164"/>
      <c r="M122" s="160"/>
      <c r="N122" s="164"/>
      <c r="O122" s="160"/>
      <c r="P122" s="160"/>
      <c r="Q122" s="160"/>
      <c r="R122" s="160"/>
      <c r="S122" s="160"/>
      <c r="T122" s="16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25</v>
      </c>
      <c r="J123" s="25">
        <f t="shared" si="4"/>
        <v>25</v>
      </c>
      <c r="K123" s="26" t="str">
        <f t="shared" si="3"/>
        <v>OK</v>
      </c>
      <c r="L123" s="164"/>
      <c r="M123" s="160"/>
      <c r="N123" s="164"/>
      <c r="O123" s="160"/>
      <c r="P123" s="160"/>
      <c r="Q123" s="160"/>
      <c r="R123" s="160"/>
      <c r="S123" s="160"/>
      <c r="T123" s="16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30</v>
      </c>
      <c r="J124" s="25">
        <f t="shared" si="4"/>
        <v>30</v>
      </c>
      <c r="K124" s="26" t="str">
        <f t="shared" si="3"/>
        <v>OK</v>
      </c>
      <c r="L124" s="164"/>
      <c r="M124" s="160"/>
      <c r="N124" s="164"/>
      <c r="O124" s="160"/>
      <c r="P124" s="160"/>
      <c r="Q124" s="160"/>
      <c r="R124" s="160"/>
      <c r="S124" s="160"/>
      <c r="T124" s="16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30</v>
      </c>
      <c r="J125" s="25">
        <f t="shared" si="4"/>
        <v>30</v>
      </c>
      <c r="K125" s="26" t="str">
        <f t="shared" si="3"/>
        <v>OK</v>
      </c>
      <c r="L125" s="164"/>
      <c r="M125" s="160"/>
      <c r="N125" s="164"/>
      <c r="O125" s="160"/>
      <c r="P125" s="160"/>
      <c r="Q125" s="160"/>
      <c r="R125" s="160"/>
      <c r="S125" s="160"/>
      <c r="T125" s="16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25</v>
      </c>
      <c r="J126" s="25">
        <f t="shared" si="4"/>
        <v>12</v>
      </c>
      <c r="K126" s="26" t="str">
        <f t="shared" si="3"/>
        <v>OK</v>
      </c>
      <c r="L126" s="164"/>
      <c r="M126" s="160"/>
      <c r="N126" s="166">
        <v>10</v>
      </c>
      <c r="O126" s="160"/>
      <c r="P126" s="160"/>
      <c r="Q126" s="160"/>
      <c r="R126" s="161">
        <v>3</v>
      </c>
      <c r="S126" s="160"/>
      <c r="T126" s="16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15</v>
      </c>
      <c r="J127" s="25">
        <f t="shared" si="4"/>
        <v>4</v>
      </c>
      <c r="K127" s="26" t="str">
        <f t="shared" si="3"/>
        <v>OK</v>
      </c>
      <c r="L127" s="164"/>
      <c r="M127" s="160"/>
      <c r="N127" s="166">
        <v>10</v>
      </c>
      <c r="O127" s="160"/>
      <c r="P127" s="160"/>
      <c r="Q127" s="160"/>
      <c r="R127" s="161">
        <v>1</v>
      </c>
      <c r="S127" s="160"/>
      <c r="T127" s="16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10</v>
      </c>
      <c r="J128" s="25">
        <f t="shared" si="4"/>
        <v>4</v>
      </c>
      <c r="K128" s="26" t="str">
        <f t="shared" si="3"/>
        <v>OK</v>
      </c>
      <c r="L128" s="164"/>
      <c r="M128" s="160"/>
      <c r="N128" s="166">
        <v>5</v>
      </c>
      <c r="O128" s="160"/>
      <c r="P128" s="160"/>
      <c r="Q128" s="160"/>
      <c r="R128" s="161">
        <v>1</v>
      </c>
      <c r="S128" s="160"/>
      <c r="T128" s="16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20</v>
      </c>
      <c r="J129" s="25">
        <f t="shared" si="4"/>
        <v>15</v>
      </c>
      <c r="K129" s="26" t="str">
        <f t="shared" si="3"/>
        <v>OK</v>
      </c>
      <c r="L129" s="164"/>
      <c r="M129" s="160"/>
      <c r="N129" s="166">
        <v>5</v>
      </c>
      <c r="O129" s="160"/>
      <c r="P129" s="160"/>
      <c r="Q129" s="160"/>
      <c r="R129" s="160"/>
      <c r="S129" s="160"/>
      <c r="T129" s="16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25</v>
      </c>
      <c r="J130" s="25">
        <f t="shared" si="4"/>
        <v>17</v>
      </c>
      <c r="K130" s="26" t="str">
        <f t="shared" si="3"/>
        <v>OK</v>
      </c>
      <c r="L130" s="164"/>
      <c r="M130" s="160"/>
      <c r="N130" s="166">
        <v>8</v>
      </c>
      <c r="O130" s="160"/>
      <c r="P130" s="160"/>
      <c r="Q130" s="160"/>
      <c r="R130" s="160"/>
      <c r="S130" s="160"/>
      <c r="T130" s="16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50</v>
      </c>
      <c r="J131" s="25">
        <f t="shared" si="4"/>
        <v>39</v>
      </c>
      <c r="K131" s="26" t="str">
        <f t="shared" si="3"/>
        <v>OK</v>
      </c>
      <c r="L131" s="164"/>
      <c r="M131" s="160"/>
      <c r="N131" s="166">
        <v>11</v>
      </c>
      <c r="O131" s="160"/>
      <c r="P131" s="160"/>
      <c r="Q131" s="160"/>
      <c r="R131" s="160"/>
      <c r="S131" s="160"/>
      <c r="T131" s="16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20</v>
      </c>
      <c r="J132" s="25">
        <f t="shared" si="4"/>
        <v>11</v>
      </c>
      <c r="K132" s="26" t="str">
        <f t="shared" si="3"/>
        <v>OK</v>
      </c>
      <c r="L132" s="164"/>
      <c r="M132" s="160"/>
      <c r="N132" s="166">
        <v>9</v>
      </c>
      <c r="O132" s="160"/>
      <c r="P132" s="160"/>
      <c r="Q132" s="160"/>
      <c r="R132" s="160"/>
      <c r="S132" s="160"/>
      <c r="T132" s="16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15</v>
      </c>
      <c r="J133" s="25">
        <f t="shared" si="4"/>
        <v>15</v>
      </c>
      <c r="K133" s="26" t="str">
        <f t="shared" ref="K133:K146" si="5">IF(J133&lt;0,"ATENÇÃO","OK")</f>
        <v>OK</v>
      </c>
      <c r="L133" s="164"/>
      <c r="M133" s="160"/>
      <c r="N133" s="164"/>
      <c r="O133" s="160"/>
      <c r="P133" s="160"/>
      <c r="Q133" s="160"/>
      <c r="R133" s="160"/>
      <c r="S133" s="160"/>
      <c r="T133" s="16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20</v>
      </c>
      <c r="J134" s="25">
        <f t="shared" si="4"/>
        <v>11</v>
      </c>
      <c r="K134" s="26" t="str">
        <f t="shared" si="5"/>
        <v>OK</v>
      </c>
      <c r="L134" s="164"/>
      <c r="M134" s="160"/>
      <c r="N134" s="166">
        <v>9</v>
      </c>
      <c r="O134" s="160"/>
      <c r="P134" s="160"/>
      <c r="Q134" s="160"/>
      <c r="R134" s="160"/>
      <c r="S134" s="160"/>
      <c r="T134" s="16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40</v>
      </c>
      <c r="J135" s="25">
        <f t="shared" si="4"/>
        <v>10</v>
      </c>
      <c r="K135" s="26" t="str">
        <f t="shared" si="5"/>
        <v>OK</v>
      </c>
      <c r="L135" s="164"/>
      <c r="M135" s="160"/>
      <c r="N135" s="166">
        <v>20</v>
      </c>
      <c r="O135" s="160"/>
      <c r="P135" s="160"/>
      <c r="Q135" s="160"/>
      <c r="R135" s="161">
        <v>10</v>
      </c>
      <c r="S135" s="160"/>
      <c r="T135" s="16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20</v>
      </c>
      <c r="J136" s="25">
        <f t="shared" si="4"/>
        <v>13</v>
      </c>
      <c r="K136" s="26" t="str">
        <f t="shared" si="5"/>
        <v>OK</v>
      </c>
      <c r="L136" s="164"/>
      <c r="M136" s="160"/>
      <c r="N136" s="166">
        <v>5</v>
      </c>
      <c r="O136" s="160"/>
      <c r="P136" s="160"/>
      <c r="Q136" s="160"/>
      <c r="R136" s="161">
        <v>2</v>
      </c>
      <c r="S136" s="160"/>
      <c r="T136" s="16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20</v>
      </c>
      <c r="J137" s="25">
        <f t="shared" si="4"/>
        <v>0</v>
      </c>
      <c r="K137" s="26" t="str">
        <f t="shared" si="5"/>
        <v>OK</v>
      </c>
      <c r="L137" s="164"/>
      <c r="M137" s="160"/>
      <c r="N137" s="166">
        <v>20</v>
      </c>
      <c r="O137" s="160"/>
      <c r="P137" s="160"/>
      <c r="Q137" s="160"/>
      <c r="R137" s="161"/>
      <c r="S137" s="160"/>
      <c r="T137" s="16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25</v>
      </c>
      <c r="J138" s="25">
        <f t="shared" si="4"/>
        <v>0</v>
      </c>
      <c r="K138" s="26" t="str">
        <f t="shared" si="5"/>
        <v>OK</v>
      </c>
      <c r="L138" s="164"/>
      <c r="M138" s="160"/>
      <c r="N138" s="166">
        <v>20</v>
      </c>
      <c r="O138" s="160"/>
      <c r="P138" s="160"/>
      <c r="Q138" s="160"/>
      <c r="R138" s="161">
        <v>5</v>
      </c>
      <c r="S138" s="160"/>
      <c r="T138" s="16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10</v>
      </c>
      <c r="J139" s="25">
        <f t="shared" si="4"/>
        <v>9</v>
      </c>
      <c r="K139" s="26" t="str">
        <f t="shared" si="5"/>
        <v>OK</v>
      </c>
      <c r="L139" s="164"/>
      <c r="M139" s="160"/>
      <c r="N139" s="160"/>
      <c r="O139" s="160"/>
      <c r="P139" s="160"/>
      <c r="Q139" s="160"/>
      <c r="R139" s="161">
        <v>1</v>
      </c>
      <c r="S139" s="160"/>
      <c r="T139" s="16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160"/>
      <c r="M140" s="160"/>
      <c r="N140" s="160"/>
      <c r="O140" s="160"/>
      <c r="P140" s="160"/>
      <c r="Q140" s="160"/>
      <c r="R140" s="161"/>
      <c r="S140" s="160"/>
      <c r="T140" s="16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12</v>
      </c>
      <c r="J141" s="25">
        <f t="shared" si="4"/>
        <v>10</v>
      </c>
      <c r="K141" s="26" t="str">
        <f t="shared" si="5"/>
        <v>OK</v>
      </c>
      <c r="L141" s="164"/>
      <c r="M141" s="160"/>
      <c r="N141" s="160"/>
      <c r="O141" s="160"/>
      <c r="P141" s="160"/>
      <c r="Q141" s="160"/>
      <c r="R141" s="161">
        <v>2</v>
      </c>
      <c r="S141" s="160"/>
      <c r="T141" s="16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160"/>
      <c r="M142" s="160"/>
      <c r="N142" s="160"/>
      <c r="O142" s="160"/>
      <c r="P142" s="160"/>
      <c r="Q142" s="160"/>
      <c r="R142" s="160"/>
      <c r="S142" s="160"/>
      <c r="T142" s="16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160"/>
      <c r="M143" s="160"/>
      <c r="N143" s="160"/>
      <c r="O143" s="160"/>
      <c r="P143" s="160"/>
      <c r="Q143" s="160"/>
      <c r="R143" s="160"/>
      <c r="S143" s="160"/>
      <c r="T143" s="16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160"/>
      <c r="M144" s="160"/>
      <c r="N144" s="160"/>
      <c r="O144" s="160"/>
      <c r="P144" s="160"/>
      <c r="Q144" s="160"/>
      <c r="R144" s="160"/>
      <c r="S144" s="160"/>
      <c r="T144" s="16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160"/>
      <c r="M145" s="160"/>
      <c r="N145" s="160"/>
      <c r="O145" s="160"/>
      <c r="P145" s="160"/>
      <c r="Q145" s="160"/>
      <c r="R145" s="160"/>
      <c r="S145" s="160"/>
      <c r="T145" s="16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160"/>
      <c r="M146" s="160"/>
      <c r="N146" s="156"/>
      <c r="O146" s="160"/>
      <c r="P146" s="160"/>
      <c r="Q146" s="160"/>
      <c r="R146" s="160"/>
      <c r="S146" s="160"/>
      <c r="T146" s="160"/>
      <c r="U146" s="40"/>
      <c r="V146" s="40"/>
      <c r="W146" s="40"/>
      <c r="X146" s="32"/>
      <c r="Y146" s="32"/>
      <c r="Z146" s="32"/>
      <c r="AA146" s="32"/>
      <c r="AB146" s="32"/>
      <c r="AC146" s="32"/>
    </row>
    <row r="147" spans="1:29" ht="39.950000000000003" customHeight="1" x14ac:dyDescent="0.25">
      <c r="H147" s="29">
        <f>SUM(H4:H146)</f>
        <v>13521.64</v>
      </c>
      <c r="L147" s="6">
        <f>SUMPRODUCT(H4:H146,L4:L146)</f>
        <v>1391.8999999999999</v>
      </c>
      <c r="M147" s="88">
        <f>SUMPRODUCT(H4:H146,M4:M146)</f>
        <v>2080.19</v>
      </c>
      <c r="N147" s="88">
        <f>SUMPRODUCT(H4:H146,N4:N146)</f>
        <v>10708.14</v>
      </c>
      <c r="O147" s="88">
        <f>SUMPRODUCT(H4:H146,O4:O146)</f>
        <v>2380.7599999999998</v>
      </c>
      <c r="P147" s="88">
        <f>SUMPRODUCT(H4:H146,P4:P146)</f>
        <v>864.64000000000021</v>
      </c>
    </row>
  </sheetData>
  <mergeCells count="42">
    <mergeCell ref="A117:A120"/>
    <mergeCell ref="B117:B120"/>
    <mergeCell ref="A121:A141"/>
    <mergeCell ref="B121:B141"/>
    <mergeCell ref="B55:B79"/>
    <mergeCell ref="A80:A82"/>
    <mergeCell ref="B80:B82"/>
    <mergeCell ref="A83:A116"/>
    <mergeCell ref="B83:B116"/>
    <mergeCell ref="A55:A79"/>
    <mergeCell ref="A13:A20"/>
    <mergeCell ref="B13:B20"/>
    <mergeCell ref="AA1:AA2"/>
    <mergeCell ref="AB1:AB2"/>
    <mergeCell ref="AC1:AC2"/>
    <mergeCell ref="A4:A12"/>
    <mergeCell ref="B4:B12"/>
    <mergeCell ref="I1:K1"/>
    <mergeCell ref="A2:K2"/>
    <mergeCell ref="A1:C1"/>
    <mergeCell ref="D1:H1"/>
    <mergeCell ref="Z1:Z2"/>
    <mergeCell ref="O1:O2"/>
    <mergeCell ref="P1:P2"/>
    <mergeCell ref="Q1:Q2"/>
    <mergeCell ref="R1:R2"/>
    <mergeCell ref="T1:T2"/>
    <mergeCell ref="L1:L2"/>
    <mergeCell ref="M1:M2"/>
    <mergeCell ref="N1:N2"/>
    <mergeCell ref="Y1:Y2"/>
    <mergeCell ref="U1:U2"/>
    <mergeCell ref="V1:V2"/>
    <mergeCell ref="W1:W2"/>
    <mergeCell ref="S1:S2"/>
    <mergeCell ref="X1:X2"/>
    <mergeCell ref="A48:A54"/>
    <mergeCell ref="B48:B54"/>
    <mergeCell ref="A21:A42"/>
    <mergeCell ref="B21:B42"/>
    <mergeCell ref="A43:A47"/>
    <mergeCell ref="B43:B47"/>
  </mergeCells>
  <conditionalFormatting sqref="U4:W82">
    <cfRule type="cellIs" dxfId="30" priority="49" stopIfTrue="1" operator="greaterThan">
      <formula>0</formula>
    </cfRule>
    <cfRule type="cellIs" dxfId="29" priority="50" stopIfTrue="1" operator="greaterThan">
      <formula>0</formula>
    </cfRule>
    <cfRule type="cellIs" dxfId="28" priority="51" stopIfTrue="1" operator="greaterThan">
      <formula>0</formula>
    </cfRule>
  </conditionalFormatting>
  <conditionalFormatting sqref="L82:T82 L4:T20 L21:N26 N52 L70:T79 L53:N68 M35:T42 M43:N51 M80:T80 M81:N81 P81:T81 M27:N34 O21:T34 O43:T63 O64:P68 L69:P69 Q64:T69">
    <cfRule type="cellIs" dxfId="27" priority="10" stopIfTrue="1" operator="greaterThan">
      <formula>0</formula>
    </cfRule>
    <cfRule type="cellIs" dxfId="26" priority="11" stopIfTrue="1" operator="greaterThan">
      <formula>0</formula>
    </cfRule>
    <cfRule type="cellIs" dxfId="25" priority="12" stopIfTrue="1" operator="greaterThan">
      <formula>0</formula>
    </cfRule>
  </conditionalFormatting>
  <conditionalFormatting sqref="R118">
    <cfRule type="cellIs" dxfId="24" priority="7" stopIfTrue="1" operator="greaterThan">
      <formula>0</formula>
    </cfRule>
    <cfRule type="cellIs" dxfId="23" priority="8" stopIfTrue="1" operator="greaterThan">
      <formula>0</formula>
    </cfRule>
    <cfRule type="cellIs" dxfId="22" priority="9" stopIfTrue="1" operator="greaterThan">
      <formula>0</formula>
    </cfRule>
  </conditionalFormatting>
  <conditionalFormatting sqref="R126:R128">
    <cfRule type="cellIs" dxfId="21" priority="4" stopIfTrue="1" operator="greaterThan">
      <formula>0</formula>
    </cfRule>
    <cfRule type="cellIs" dxfId="20" priority="5" stopIfTrue="1" operator="greaterThan">
      <formula>0</formula>
    </cfRule>
    <cfRule type="cellIs" dxfId="19" priority="6" stopIfTrue="1" operator="greaterThan">
      <formula>0</formula>
    </cfRule>
  </conditionalFormatting>
  <conditionalFormatting sqref="R135:R141">
    <cfRule type="cellIs" dxfId="18" priority="1" stopIfTrue="1" operator="greaterThan">
      <formula>0</formula>
    </cfRule>
    <cfRule type="cellIs" dxfId="17" priority="2" stopIfTrue="1" operator="greaterThan">
      <formula>0</formula>
    </cfRule>
    <cfRule type="cellIs" dxfId="16" priority="3" stopIfTrue="1" operator="greaterThan">
      <formula>0</formula>
    </cfRule>
  </conditionalFormatting>
  <hyperlinks>
    <hyperlink ref="D103" r:id="rId1" display="https://www.havan.com.br/mangueira-para-gas-de-cozinha-glp-1-20m-durin-05207.html" xr:uid="{40AD68AB-AA81-4366-8F1B-007FE0065FA4}"/>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77"/>
  <sheetViews>
    <sheetView topLeftCell="A58" zoomScale="96" zoomScaleNormal="96" workbookViewId="0">
      <selection activeCell="L7" sqref="L7"/>
    </sheetView>
  </sheetViews>
  <sheetFormatPr defaultColWidth="9.7109375" defaultRowHeight="26.25"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59</v>
      </c>
      <c r="M1" s="169" t="s">
        <v>59</v>
      </c>
      <c r="N1" s="169" t="s">
        <v>59</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24" t="s">
        <v>1</v>
      </c>
      <c r="M3" s="24" t="s">
        <v>1</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c r="J4" s="25">
        <f>I4-(SUM(L4:AC4))</f>
        <v>0</v>
      </c>
      <c r="K4" s="26" t="str">
        <f>IF(J4&lt;0,"ATENÇÃO","OK")</f>
        <v>OK</v>
      </c>
      <c r="L4" s="85"/>
      <c r="M4" s="85"/>
      <c r="N4" s="85"/>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c r="J5" s="25">
        <f t="shared" ref="J5:J68" si="0">I5-(SUM(L5:AC5))</f>
        <v>0</v>
      </c>
      <c r="K5" s="26" t="str">
        <f t="shared" ref="K5:K68" si="1">IF(J5&lt;0,"ATENÇÃO","OK")</f>
        <v>OK</v>
      </c>
      <c r="L5" s="85"/>
      <c r="M5" s="85"/>
      <c r="N5" s="85"/>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c r="J6" s="25">
        <f t="shared" si="0"/>
        <v>0</v>
      </c>
      <c r="K6" s="26" t="str">
        <f t="shared" si="1"/>
        <v>OK</v>
      </c>
      <c r="L6" s="85"/>
      <c r="M6" s="85"/>
      <c r="N6" s="85"/>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c r="J7" s="25">
        <f t="shared" si="0"/>
        <v>0</v>
      </c>
      <c r="K7" s="26" t="str">
        <f t="shared" si="1"/>
        <v>OK</v>
      </c>
      <c r="L7" s="85"/>
      <c r="M7" s="85"/>
      <c r="N7" s="85"/>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c r="J8" s="25">
        <f t="shared" si="0"/>
        <v>0</v>
      </c>
      <c r="K8" s="26" t="str">
        <f t="shared" si="1"/>
        <v>OK</v>
      </c>
      <c r="L8" s="85"/>
      <c r="M8" s="85"/>
      <c r="N8" s="85"/>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c r="J9" s="25">
        <f t="shared" si="0"/>
        <v>0</v>
      </c>
      <c r="K9" s="26" t="str">
        <f t="shared" si="1"/>
        <v>OK</v>
      </c>
      <c r="L9" s="85"/>
      <c r="M9" s="85"/>
      <c r="N9" s="85"/>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c r="J10" s="25">
        <f t="shared" si="0"/>
        <v>0</v>
      </c>
      <c r="K10" s="26" t="str">
        <f t="shared" si="1"/>
        <v>OK</v>
      </c>
      <c r="L10" s="85"/>
      <c r="M10" s="85"/>
      <c r="N10" s="85"/>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6</v>
      </c>
      <c r="J11" s="25">
        <f t="shared" si="0"/>
        <v>6</v>
      </c>
      <c r="K11" s="26" t="str">
        <f t="shared" si="1"/>
        <v>OK</v>
      </c>
      <c r="L11" s="85"/>
      <c r="M11" s="85"/>
      <c r="N11" s="85"/>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1</v>
      </c>
      <c r="J12" s="25">
        <f t="shared" si="0"/>
        <v>1</v>
      </c>
      <c r="K12" s="26" t="str">
        <f t="shared" si="1"/>
        <v>OK</v>
      </c>
      <c r="L12" s="85"/>
      <c r="M12" s="85"/>
      <c r="N12" s="85"/>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1</v>
      </c>
      <c r="J13" s="25">
        <f t="shared" si="0"/>
        <v>1</v>
      </c>
      <c r="K13" s="26" t="str">
        <f t="shared" si="1"/>
        <v>OK</v>
      </c>
      <c r="L13" s="85"/>
      <c r="M13" s="85"/>
      <c r="N13" s="85"/>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1</v>
      </c>
      <c r="J14" s="25">
        <f t="shared" si="0"/>
        <v>1</v>
      </c>
      <c r="K14" s="26" t="str">
        <f t="shared" si="1"/>
        <v>OK</v>
      </c>
      <c r="L14" s="85"/>
      <c r="M14" s="85"/>
      <c r="N14" s="85"/>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c r="J15" s="25">
        <f t="shared" si="0"/>
        <v>0</v>
      </c>
      <c r="K15" s="26" t="str">
        <f t="shared" si="1"/>
        <v>OK</v>
      </c>
      <c r="L15" s="85"/>
      <c r="M15" s="85"/>
      <c r="N15" s="85"/>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c r="J16" s="25">
        <f t="shared" si="0"/>
        <v>0</v>
      </c>
      <c r="K16" s="26" t="str">
        <f t="shared" si="1"/>
        <v>OK</v>
      </c>
      <c r="L16" s="85"/>
      <c r="M16" s="85"/>
      <c r="N16" s="85"/>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v>
      </c>
      <c r="J17" s="25">
        <f t="shared" si="0"/>
        <v>1</v>
      </c>
      <c r="K17" s="26" t="str">
        <f t="shared" si="1"/>
        <v>OK</v>
      </c>
      <c r="L17" s="85"/>
      <c r="M17" s="85"/>
      <c r="N17" s="85"/>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1</v>
      </c>
      <c r="J18" s="25">
        <f t="shared" si="0"/>
        <v>1</v>
      </c>
      <c r="K18" s="26" t="str">
        <f t="shared" si="1"/>
        <v>OK</v>
      </c>
      <c r="L18" s="85"/>
      <c r="M18" s="85"/>
      <c r="N18" s="85"/>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c r="J19" s="25">
        <f t="shared" si="0"/>
        <v>0</v>
      </c>
      <c r="K19" s="26" t="str">
        <f t="shared" si="1"/>
        <v>OK</v>
      </c>
      <c r="L19" s="85"/>
      <c r="M19" s="85"/>
      <c r="N19" s="85"/>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2</v>
      </c>
      <c r="J20" s="25">
        <f t="shared" si="0"/>
        <v>2</v>
      </c>
      <c r="K20" s="26" t="str">
        <f t="shared" si="1"/>
        <v>OK</v>
      </c>
      <c r="L20" s="85"/>
      <c r="M20" s="85"/>
      <c r="N20" s="85"/>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c r="J21" s="25">
        <f t="shared" si="0"/>
        <v>0</v>
      </c>
      <c r="K21" s="26" t="str">
        <f t="shared" si="1"/>
        <v>OK</v>
      </c>
      <c r="L21" s="85"/>
      <c r="M21" s="85"/>
      <c r="N21" s="85"/>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c r="J22" s="25">
        <f t="shared" si="0"/>
        <v>0</v>
      </c>
      <c r="K22" s="26" t="str">
        <f t="shared" si="1"/>
        <v>OK</v>
      </c>
      <c r="L22" s="85"/>
      <c r="M22" s="85"/>
      <c r="N22" s="85"/>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c r="J23" s="25">
        <f t="shared" si="0"/>
        <v>0</v>
      </c>
      <c r="K23" s="26" t="str">
        <f t="shared" si="1"/>
        <v>OK</v>
      </c>
      <c r="L23" s="85"/>
      <c r="M23" s="85"/>
      <c r="N23" s="85"/>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c r="J24" s="25">
        <f t="shared" si="0"/>
        <v>0</v>
      </c>
      <c r="K24" s="26" t="str">
        <f t="shared" si="1"/>
        <v>OK</v>
      </c>
      <c r="L24" s="85"/>
      <c r="M24" s="85"/>
      <c r="N24" s="85"/>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c r="J25" s="25">
        <f t="shared" si="0"/>
        <v>0</v>
      </c>
      <c r="K25" s="26" t="str">
        <f t="shared" si="1"/>
        <v>OK</v>
      </c>
      <c r="L25" s="85"/>
      <c r="M25" s="85"/>
      <c r="N25" s="85"/>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c r="J26" s="25">
        <f t="shared" si="0"/>
        <v>0</v>
      </c>
      <c r="K26" s="26" t="str">
        <f t="shared" si="1"/>
        <v>OK</v>
      </c>
      <c r="L26" s="85"/>
      <c r="M26" s="85"/>
      <c r="N26" s="85"/>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c r="J27" s="25">
        <f t="shared" si="0"/>
        <v>0</v>
      </c>
      <c r="K27" s="26" t="str">
        <f t="shared" si="1"/>
        <v>OK</v>
      </c>
      <c r="L27" s="85"/>
      <c r="M27" s="85"/>
      <c r="N27" s="85"/>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c r="J28" s="25">
        <f t="shared" si="0"/>
        <v>0</v>
      </c>
      <c r="K28" s="26" t="str">
        <f t="shared" si="1"/>
        <v>OK</v>
      </c>
      <c r="L28" s="85"/>
      <c r="M28" s="85"/>
      <c r="N28" s="85"/>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c r="J29" s="25">
        <f t="shared" si="0"/>
        <v>0</v>
      </c>
      <c r="K29" s="26" t="str">
        <f t="shared" si="1"/>
        <v>OK</v>
      </c>
      <c r="L29" s="85"/>
      <c r="M29" s="85"/>
      <c r="N29" s="85"/>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c r="J30" s="25">
        <f t="shared" si="0"/>
        <v>0</v>
      </c>
      <c r="K30" s="26" t="str">
        <f t="shared" si="1"/>
        <v>OK</v>
      </c>
      <c r="L30" s="85"/>
      <c r="M30" s="85"/>
      <c r="N30" s="85"/>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c r="J31" s="25">
        <f t="shared" si="0"/>
        <v>0</v>
      </c>
      <c r="K31" s="26" t="str">
        <f t="shared" si="1"/>
        <v>OK</v>
      </c>
      <c r="L31" s="85"/>
      <c r="M31" s="85"/>
      <c r="N31" s="85"/>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1</v>
      </c>
      <c r="J32" s="25">
        <f t="shared" si="0"/>
        <v>1</v>
      </c>
      <c r="K32" s="26" t="str">
        <f t="shared" si="1"/>
        <v>OK</v>
      </c>
      <c r="L32" s="85"/>
      <c r="M32" s="85"/>
      <c r="N32" s="85"/>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85"/>
      <c r="M33" s="85"/>
      <c r="N33" s="85"/>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85"/>
      <c r="M34" s="85"/>
      <c r="N34" s="85"/>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85"/>
      <c r="M35" s="85"/>
      <c r="N35" s="85"/>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c r="J36" s="25">
        <f t="shared" si="0"/>
        <v>0</v>
      </c>
      <c r="K36" s="26" t="str">
        <f t="shared" si="1"/>
        <v>OK</v>
      </c>
      <c r="L36" s="85"/>
      <c r="M36" s="85"/>
      <c r="N36" s="85"/>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c r="J37" s="25">
        <f t="shared" si="0"/>
        <v>0</v>
      </c>
      <c r="K37" s="26" t="str">
        <f t="shared" si="1"/>
        <v>OK</v>
      </c>
      <c r="L37" s="85"/>
      <c r="M37" s="85"/>
      <c r="N37" s="85"/>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c r="J38" s="25">
        <f t="shared" si="0"/>
        <v>0</v>
      </c>
      <c r="K38" s="26" t="str">
        <f t="shared" si="1"/>
        <v>OK</v>
      </c>
      <c r="L38" s="85"/>
      <c r="M38" s="85"/>
      <c r="N38" s="85"/>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c r="J39" s="25">
        <f t="shared" si="0"/>
        <v>0</v>
      </c>
      <c r="K39" s="26" t="str">
        <f t="shared" si="1"/>
        <v>OK</v>
      </c>
      <c r="L39" s="85"/>
      <c r="M39" s="85"/>
      <c r="N39" s="85"/>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c r="J40" s="25">
        <f t="shared" si="0"/>
        <v>0</v>
      </c>
      <c r="K40" s="26" t="str">
        <f t="shared" si="1"/>
        <v>OK</v>
      </c>
      <c r="L40" s="85"/>
      <c r="M40" s="85"/>
      <c r="N40" s="85"/>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85"/>
      <c r="M41" s="85"/>
      <c r="N41" s="85"/>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85"/>
      <c r="M42" s="85"/>
      <c r="N42" s="85"/>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c r="J43" s="25">
        <f t="shared" si="0"/>
        <v>0</v>
      </c>
      <c r="K43" s="26" t="str">
        <f t="shared" si="1"/>
        <v>OK</v>
      </c>
      <c r="L43" s="85"/>
      <c r="M43" s="85"/>
      <c r="N43" s="85"/>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c r="J44" s="25">
        <f t="shared" si="0"/>
        <v>0</v>
      </c>
      <c r="K44" s="26" t="str">
        <f t="shared" si="1"/>
        <v>OK</v>
      </c>
      <c r="L44" s="85"/>
      <c r="M44" s="85"/>
      <c r="N44" s="85"/>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c r="J45" s="25">
        <f t="shared" si="0"/>
        <v>0</v>
      </c>
      <c r="K45" s="26" t="str">
        <f t="shared" si="1"/>
        <v>OK</v>
      </c>
      <c r="L45" s="85"/>
      <c r="M45" s="85"/>
      <c r="N45" s="85"/>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85"/>
      <c r="M46" s="85"/>
      <c r="N46" s="85"/>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85"/>
      <c r="M47" s="85"/>
      <c r="N47" s="85"/>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85"/>
      <c r="M48" s="85"/>
      <c r="N48" s="85"/>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85"/>
      <c r="M49" s="85"/>
      <c r="N49" s="85"/>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85"/>
      <c r="M50" s="85"/>
      <c r="N50" s="85"/>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85"/>
      <c r="M51" s="85"/>
      <c r="N51" s="85"/>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1</v>
      </c>
      <c r="J52" s="25">
        <f t="shared" si="0"/>
        <v>1</v>
      </c>
      <c r="K52" s="26" t="str">
        <f t="shared" si="1"/>
        <v>OK</v>
      </c>
      <c r="L52" s="85"/>
      <c r="M52" s="85"/>
      <c r="N52" s="85"/>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85"/>
      <c r="M53" s="85"/>
      <c r="N53" s="85"/>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85"/>
      <c r="M54" s="85"/>
      <c r="N54" s="85"/>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3</v>
      </c>
      <c r="J55" s="25">
        <f t="shared" si="0"/>
        <v>3</v>
      </c>
      <c r="K55" s="26" t="str">
        <f t="shared" si="1"/>
        <v>OK</v>
      </c>
      <c r="L55" s="85"/>
      <c r="M55" s="85"/>
      <c r="N55" s="85"/>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3</v>
      </c>
      <c r="J56" s="25">
        <f t="shared" si="0"/>
        <v>3</v>
      </c>
      <c r="K56" s="26" t="str">
        <f t="shared" si="1"/>
        <v>OK</v>
      </c>
      <c r="L56" s="85"/>
      <c r="M56" s="85"/>
      <c r="N56" s="85"/>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3</v>
      </c>
      <c r="J57" s="25">
        <f t="shared" si="0"/>
        <v>3</v>
      </c>
      <c r="K57" s="26" t="str">
        <f t="shared" si="1"/>
        <v>OK</v>
      </c>
      <c r="L57" s="85"/>
      <c r="M57" s="85"/>
      <c r="N57" s="85"/>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c r="J58" s="25">
        <f t="shared" si="0"/>
        <v>0</v>
      </c>
      <c r="K58" s="26" t="str">
        <f t="shared" si="1"/>
        <v>OK</v>
      </c>
      <c r="L58" s="85"/>
      <c r="M58" s="85"/>
      <c r="N58" s="85"/>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c r="J59" s="25">
        <f t="shared" si="0"/>
        <v>0</v>
      </c>
      <c r="K59" s="26" t="str">
        <f t="shared" si="1"/>
        <v>OK</v>
      </c>
      <c r="L59" s="85"/>
      <c r="M59" s="85"/>
      <c r="N59" s="85"/>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c r="J60" s="25">
        <f t="shared" si="0"/>
        <v>0</v>
      </c>
      <c r="K60" s="26" t="str">
        <f t="shared" si="1"/>
        <v>OK</v>
      </c>
      <c r="L60" s="85"/>
      <c r="M60" s="85"/>
      <c r="N60" s="85"/>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c r="J61" s="25">
        <f t="shared" si="0"/>
        <v>0</v>
      </c>
      <c r="K61" s="26" t="str">
        <f t="shared" si="1"/>
        <v>OK</v>
      </c>
      <c r="L61" s="85"/>
      <c r="M61" s="85"/>
      <c r="N61" s="85"/>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c r="J62" s="25">
        <f t="shared" si="0"/>
        <v>0</v>
      </c>
      <c r="K62" s="26" t="str">
        <f t="shared" si="1"/>
        <v>OK</v>
      </c>
      <c r="L62" s="85"/>
      <c r="M62" s="85"/>
      <c r="N62" s="85"/>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c r="J63" s="25">
        <f t="shared" si="0"/>
        <v>0</v>
      </c>
      <c r="K63" s="26" t="str">
        <f t="shared" si="1"/>
        <v>OK</v>
      </c>
      <c r="L63" s="85"/>
      <c r="M63" s="85"/>
      <c r="N63" s="85"/>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c r="J64" s="25">
        <f t="shared" si="0"/>
        <v>0</v>
      </c>
      <c r="K64" s="26" t="str">
        <f t="shared" si="1"/>
        <v>OK</v>
      </c>
      <c r="L64" s="85"/>
      <c r="M64" s="85"/>
      <c r="N64" s="85"/>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c r="J65" s="25">
        <f t="shared" si="0"/>
        <v>0</v>
      </c>
      <c r="K65" s="26" t="str">
        <f t="shared" si="1"/>
        <v>OK</v>
      </c>
      <c r="L65" s="85"/>
      <c r="M65" s="85"/>
      <c r="N65" s="85"/>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1</v>
      </c>
      <c r="J66" s="25">
        <f t="shared" si="0"/>
        <v>1</v>
      </c>
      <c r="K66" s="26" t="str">
        <f t="shared" si="1"/>
        <v>OK</v>
      </c>
      <c r="L66" s="85"/>
      <c r="M66" s="85"/>
      <c r="N66" s="85"/>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1</v>
      </c>
      <c r="J67" s="25">
        <f t="shared" si="0"/>
        <v>1</v>
      </c>
      <c r="K67" s="26" t="str">
        <f t="shared" si="1"/>
        <v>OK</v>
      </c>
      <c r="L67" s="85"/>
      <c r="M67" s="85"/>
      <c r="N67" s="85"/>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1</v>
      </c>
      <c r="J68" s="25">
        <f t="shared" si="0"/>
        <v>1</v>
      </c>
      <c r="K68" s="26" t="str">
        <f t="shared" si="1"/>
        <v>OK</v>
      </c>
      <c r="L68" s="85"/>
      <c r="M68" s="85"/>
      <c r="N68" s="85"/>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5</v>
      </c>
      <c r="J69" s="25">
        <f t="shared" ref="J69:J82" si="2">I69-(SUM(L69:AC69))</f>
        <v>5</v>
      </c>
      <c r="K69" s="26" t="str">
        <f t="shared" ref="K69:K132" si="3">IF(J69&lt;0,"ATENÇÃO","OK")</f>
        <v>OK</v>
      </c>
      <c r="L69" s="85"/>
      <c r="M69" s="85"/>
      <c r="N69" s="85"/>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c r="J70" s="25">
        <f t="shared" si="2"/>
        <v>0</v>
      </c>
      <c r="K70" s="26" t="str">
        <f t="shared" si="3"/>
        <v>OK</v>
      </c>
      <c r="L70" s="85"/>
      <c r="M70" s="85"/>
      <c r="N70" s="85"/>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c r="J71" s="25">
        <f t="shared" si="2"/>
        <v>0</v>
      </c>
      <c r="K71" s="26" t="str">
        <f t="shared" si="3"/>
        <v>OK</v>
      </c>
      <c r="L71" s="85"/>
      <c r="M71" s="85"/>
      <c r="N71" s="85"/>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1</v>
      </c>
      <c r="J72" s="25">
        <f t="shared" si="2"/>
        <v>1</v>
      </c>
      <c r="K72" s="26" t="str">
        <f t="shared" si="3"/>
        <v>OK</v>
      </c>
      <c r="L72" s="85"/>
      <c r="M72" s="85"/>
      <c r="N72" s="85"/>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c r="J73" s="25">
        <f t="shared" si="2"/>
        <v>0</v>
      </c>
      <c r="K73" s="26" t="str">
        <f t="shared" si="3"/>
        <v>OK</v>
      </c>
      <c r="L73" s="85"/>
      <c r="M73" s="85"/>
      <c r="N73" s="85"/>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c r="J74" s="25">
        <f t="shared" si="2"/>
        <v>0</v>
      </c>
      <c r="K74" s="26" t="str">
        <f t="shared" si="3"/>
        <v>OK</v>
      </c>
      <c r="L74" s="85"/>
      <c r="M74" s="85"/>
      <c r="N74" s="85"/>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c r="J75" s="25">
        <f t="shared" si="2"/>
        <v>0</v>
      </c>
      <c r="K75" s="26" t="str">
        <f t="shared" si="3"/>
        <v>OK</v>
      </c>
      <c r="L75" s="85"/>
      <c r="M75" s="85"/>
      <c r="N75" s="85"/>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c r="J76" s="25">
        <f t="shared" si="2"/>
        <v>0</v>
      </c>
      <c r="K76" s="26" t="str">
        <f t="shared" si="3"/>
        <v>OK</v>
      </c>
      <c r="L76" s="85"/>
      <c r="M76" s="85"/>
      <c r="N76" s="85"/>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c r="J77" s="25">
        <f t="shared" si="2"/>
        <v>0</v>
      </c>
      <c r="K77" s="26" t="str">
        <f t="shared" si="3"/>
        <v>OK</v>
      </c>
      <c r="L77" s="85"/>
      <c r="M77" s="85"/>
      <c r="N77" s="85"/>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1</v>
      </c>
      <c r="J78" s="25">
        <f t="shared" si="2"/>
        <v>1</v>
      </c>
      <c r="K78" s="26" t="str">
        <f t="shared" si="3"/>
        <v>OK</v>
      </c>
      <c r="L78" s="85"/>
      <c r="M78" s="85"/>
      <c r="N78" s="85"/>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85"/>
      <c r="M79" s="85"/>
      <c r="N79" s="85"/>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2</v>
      </c>
      <c r="J80" s="25">
        <f t="shared" si="2"/>
        <v>2</v>
      </c>
      <c r="K80" s="26" t="str">
        <f t="shared" si="3"/>
        <v>OK</v>
      </c>
      <c r="L80" s="85"/>
      <c r="M80" s="85"/>
      <c r="N80" s="85"/>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2</v>
      </c>
      <c r="J81" s="25">
        <f t="shared" si="2"/>
        <v>2</v>
      </c>
      <c r="K81" s="26" t="str">
        <f t="shared" si="3"/>
        <v>OK</v>
      </c>
      <c r="L81" s="85"/>
      <c r="M81" s="85"/>
      <c r="N81" s="85"/>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c r="J82" s="25">
        <f t="shared" si="2"/>
        <v>0</v>
      </c>
      <c r="K82" s="26" t="str">
        <f t="shared" si="3"/>
        <v>OK</v>
      </c>
      <c r="L82" s="85"/>
      <c r="M82" s="85"/>
      <c r="N82" s="85"/>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c r="J83" s="25">
        <f t="shared" ref="J83:J141" si="4">I83-(SUM(L83:AC83))</f>
        <v>0</v>
      </c>
      <c r="K83" s="26" t="str">
        <f t="shared" si="3"/>
        <v>OK</v>
      </c>
      <c r="L83" s="40"/>
      <c r="M83" s="40"/>
      <c r="N83" s="40"/>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c r="J84" s="25">
        <f t="shared" si="4"/>
        <v>0</v>
      </c>
      <c r="K84" s="26" t="str">
        <f t="shared" si="3"/>
        <v>OK</v>
      </c>
      <c r="L84" s="40"/>
      <c r="M84" s="40"/>
      <c r="N84" s="40"/>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c r="J85" s="25">
        <f t="shared" si="4"/>
        <v>0</v>
      </c>
      <c r="K85" s="26" t="str">
        <f t="shared" si="3"/>
        <v>OK</v>
      </c>
      <c r="L85" s="40"/>
      <c r="M85" s="40"/>
      <c r="N85" s="40"/>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c r="J86" s="25">
        <f t="shared" si="4"/>
        <v>0</v>
      </c>
      <c r="K86" s="26" t="str">
        <f t="shared" si="3"/>
        <v>OK</v>
      </c>
      <c r="L86" s="40"/>
      <c r="M86" s="40"/>
      <c r="N86" s="40"/>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c r="J87" s="25">
        <f t="shared" si="4"/>
        <v>0</v>
      </c>
      <c r="K87" s="26" t="str">
        <f t="shared" si="3"/>
        <v>OK</v>
      </c>
      <c r="L87" s="40"/>
      <c r="M87" s="40"/>
      <c r="N87" s="40"/>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c r="J88" s="25">
        <f t="shared" si="4"/>
        <v>0</v>
      </c>
      <c r="K88" s="26" t="str">
        <f t="shared" si="3"/>
        <v>OK</v>
      </c>
      <c r="L88" s="40"/>
      <c r="M88" s="40"/>
      <c r="N88" s="40"/>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c r="J89" s="25">
        <f t="shared" si="4"/>
        <v>0</v>
      </c>
      <c r="K89" s="26" t="str">
        <f t="shared" si="3"/>
        <v>OK</v>
      </c>
      <c r="L89" s="40"/>
      <c r="M89" s="40"/>
      <c r="N89" s="40"/>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c r="J90" s="25">
        <f t="shared" si="4"/>
        <v>0</v>
      </c>
      <c r="K90" s="26" t="str">
        <f t="shared" si="3"/>
        <v>OK</v>
      </c>
      <c r="L90" s="40"/>
      <c r="M90" s="40"/>
      <c r="N90" s="40"/>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c r="J91" s="25">
        <f t="shared" si="4"/>
        <v>0</v>
      </c>
      <c r="K91" s="26" t="str">
        <f t="shared" si="3"/>
        <v>OK</v>
      </c>
      <c r="L91" s="40"/>
      <c r="M91" s="40"/>
      <c r="N91" s="40"/>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c r="J92" s="25">
        <f t="shared" si="4"/>
        <v>0</v>
      </c>
      <c r="K92" s="26" t="str">
        <f t="shared" si="3"/>
        <v>OK</v>
      </c>
      <c r="L92" s="40"/>
      <c r="M92" s="40"/>
      <c r="N92" s="40"/>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c r="J93" s="25">
        <f t="shared" si="4"/>
        <v>0</v>
      </c>
      <c r="K93" s="26" t="str">
        <f t="shared" si="3"/>
        <v>OK</v>
      </c>
      <c r="L93" s="40"/>
      <c r="M93" s="40"/>
      <c r="N93" s="40"/>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c r="J94" s="25">
        <f t="shared" si="4"/>
        <v>0</v>
      </c>
      <c r="K94" s="26" t="str">
        <f t="shared" si="3"/>
        <v>OK</v>
      </c>
      <c r="L94" s="40"/>
      <c r="M94" s="40"/>
      <c r="N94" s="40"/>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c r="J95" s="25">
        <f t="shared" si="4"/>
        <v>0</v>
      </c>
      <c r="K95" s="26" t="str">
        <f t="shared" si="3"/>
        <v>OK</v>
      </c>
      <c r="L95" s="40"/>
      <c r="M95" s="40"/>
      <c r="N95" s="40"/>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c r="J96" s="25">
        <f t="shared" si="4"/>
        <v>0</v>
      </c>
      <c r="K96" s="26" t="str">
        <f t="shared" si="3"/>
        <v>OK</v>
      </c>
      <c r="L96" s="40"/>
      <c r="M96" s="40"/>
      <c r="N96" s="40"/>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c r="J97" s="25">
        <f t="shared" si="4"/>
        <v>0</v>
      </c>
      <c r="K97" s="26" t="str">
        <f t="shared" si="3"/>
        <v>OK</v>
      </c>
      <c r="L97" s="40"/>
      <c r="M97" s="40"/>
      <c r="N97" s="40"/>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c r="J98" s="25">
        <f t="shared" si="4"/>
        <v>0</v>
      </c>
      <c r="K98" s="26" t="str">
        <f t="shared" si="3"/>
        <v>OK</v>
      </c>
      <c r="L98" s="40"/>
      <c r="M98" s="40"/>
      <c r="N98" s="40"/>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c r="J99" s="25">
        <f t="shared" si="4"/>
        <v>0</v>
      </c>
      <c r="K99" s="26" t="str">
        <f t="shared" si="3"/>
        <v>OK</v>
      </c>
      <c r="L99" s="40"/>
      <c r="M99" s="40"/>
      <c r="N99" s="40"/>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c r="J100" s="25">
        <f t="shared" si="4"/>
        <v>0</v>
      </c>
      <c r="K100" s="26" t="str">
        <f t="shared" si="3"/>
        <v>OK</v>
      </c>
      <c r="L100" s="40"/>
      <c r="M100" s="40"/>
      <c r="N100" s="40"/>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2</v>
      </c>
      <c r="J101" s="25">
        <f t="shared" si="4"/>
        <v>2</v>
      </c>
      <c r="K101" s="26" t="str">
        <f t="shared" si="3"/>
        <v>OK</v>
      </c>
      <c r="L101" s="40"/>
      <c r="M101" s="40"/>
      <c r="N101" s="40"/>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40"/>
      <c r="M102" s="40"/>
      <c r="N102" s="40"/>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40"/>
      <c r="M103" s="40"/>
      <c r="N103" s="40"/>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40"/>
      <c r="M104" s="40"/>
      <c r="N104" s="40"/>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40"/>
      <c r="M105" s="40"/>
      <c r="N105" s="40"/>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40"/>
      <c r="M106" s="40"/>
      <c r="N106" s="40"/>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40"/>
      <c r="M107" s="40"/>
      <c r="N107" s="40"/>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40"/>
      <c r="M108" s="40"/>
      <c r="N108" s="40"/>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40"/>
      <c r="M109" s="40"/>
      <c r="N109" s="40"/>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40"/>
      <c r="M110" s="40"/>
      <c r="N110" s="40"/>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c r="J111" s="25">
        <f t="shared" si="4"/>
        <v>0</v>
      </c>
      <c r="K111" s="26" t="str">
        <f t="shared" si="3"/>
        <v>OK</v>
      </c>
      <c r="L111" s="40"/>
      <c r="M111" s="40"/>
      <c r="N111" s="40"/>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c r="J112" s="25">
        <f t="shared" si="4"/>
        <v>0</v>
      </c>
      <c r="K112" s="26" t="str">
        <f t="shared" si="3"/>
        <v>OK</v>
      </c>
      <c r="L112" s="40"/>
      <c r="M112" s="40"/>
      <c r="N112" s="40"/>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40"/>
      <c r="M113" s="40"/>
      <c r="N113" s="40"/>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40"/>
      <c r="M114" s="40"/>
      <c r="N114" s="40"/>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40"/>
      <c r="M115" s="40"/>
      <c r="N115" s="40"/>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40"/>
      <c r="M116" s="40"/>
      <c r="N116" s="40"/>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4</v>
      </c>
      <c r="J117" s="25">
        <f t="shared" si="4"/>
        <v>4</v>
      </c>
      <c r="K117" s="26" t="str">
        <f t="shared" si="3"/>
        <v>OK</v>
      </c>
      <c r="L117" s="40"/>
      <c r="M117" s="40"/>
      <c r="N117" s="40"/>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6</v>
      </c>
      <c r="J118" s="25">
        <f t="shared" si="4"/>
        <v>6</v>
      </c>
      <c r="K118" s="26" t="str">
        <f t="shared" si="3"/>
        <v>OK</v>
      </c>
      <c r="L118" s="40"/>
      <c r="M118" s="40"/>
      <c r="N118" s="40"/>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40"/>
      <c r="M119" s="40"/>
      <c r="N119" s="40"/>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40"/>
      <c r="M120" s="40"/>
      <c r="N120" s="40"/>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c r="J121" s="25">
        <f t="shared" si="4"/>
        <v>0</v>
      </c>
      <c r="K121" s="26" t="str">
        <f t="shared" si="3"/>
        <v>OK</v>
      </c>
      <c r="L121" s="40"/>
      <c r="M121" s="40"/>
      <c r="N121" s="40"/>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c r="J122" s="25">
        <f t="shared" si="4"/>
        <v>0</v>
      </c>
      <c r="K122" s="26" t="str">
        <f t="shared" si="3"/>
        <v>OK</v>
      </c>
      <c r="L122" s="40"/>
      <c r="M122" s="40"/>
      <c r="N122" s="40"/>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c r="J123" s="25">
        <f t="shared" si="4"/>
        <v>0</v>
      </c>
      <c r="K123" s="26" t="str">
        <f t="shared" si="3"/>
        <v>OK</v>
      </c>
      <c r="L123" s="40"/>
      <c r="M123" s="40"/>
      <c r="N123" s="40"/>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c r="J124" s="25">
        <f t="shared" si="4"/>
        <v>0</v>
      </c>
      <c r="K124" s="26" t="str">
        <f t="shared" si="3"/>
        <v>OK</v>
      </c>
      <c r="L124" s="40"/>
      <c r="M124" s="40"/>
      <c r="N124" s="40"/>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c r="J125" s="25">
        <f t="shared" si="4"/>
        <v>0</v>
      </c>
      <c r="K125" s="26" t="str">
        <f t="shared" si="3"/>
        <v>OK</v>
      </c>
      <c r="L125" s="40"/>
      <c r="M125" s="40"/>
      <c r="N125" s="40"/>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v>
      </c>
      <c r="J126" s="25">
        <f t="shared" si="4"/>
        <v>1</v>
      </c>
      <c r="K126" s="26" t="str">
        <f t="shared" si="3"/>
        <v>OK</v>
      </c>
      <c r="L126" s="40"/>
      <c r="M126" s="40"/>
      <c r="N126" s="40"/>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v>
      </c>
      <c r="J127" s="25">
        <f t="shared" si="4"/>
        <v>1</v>
      </c>
      <c r="K127" s="26" t="str">
        <f t="shared" si="3"/>
        <v>OK</v>
      </c>
      <c r="L127" s="40"/>
      <c r="M127" s="40"/>
      <c r="N127" s="40"/>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c r="J128" s="25">
        <f t="shared" si="4"/>
        <v>0</v>
      </c>
      <c r="K128" s="26" t="str">
        <f t="shared" si="3"/>
        <v>OK</v>
      </c>
      <c r="L128" s="40"/>
      <c r="M128" s="40"/>
      <c r="N128" s="40"/>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c r="J129" s="25">
        <f t="shared" si="4"/>
        <v>0</v>
      </c>
      <c r="K129" s="26" t="str">
        <f t="shared" si="3"/>
        <v>OK</v>
      </c>
      <c r="L129" s="40"/>
      <c r="M129" s="40"/>
      <c r="N129" s="40"/>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1</v>
      </c>
      <c r="J130" s="25">
        <f t="shared" si="4"/>
        <v>1</v>
      </c>
      <c r="K130" s="26" t="str">
        <f t="shared" si="3"/>
        <v>OK</v>
      </c>
      <c r="L130" s="40"/>
      <c r="M130" s="40"/>
      <c r="N130" s="40"/>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c r="J131" s="25">
        <f t="shared" si="4"/>
        <v>0</v>
      </c>
      <c r="K131" s="26" t="str">
        <f t="shared" si="3"/>
        <v>OK</v>
      </c>
      <c r="L131" s="40"/>
      <c r="M131" s="40"/>
      <c r="N131" s="40"/>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1</v>
      </c>
      <c r="J132" s="25">
        <f t="shared" si="4"/>
        <v>1</v>
      </c>
      <c r="K132" s="26" t="str">
        <f t="shared" si="3"/>
        <v>OK</v>
      </c>
      <c r="L132" s="40"/>
      <c r="M132" s="40"/>
      <c r="N132" s="40"/>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c r="J133" s="25">
        <f t="shared" si="4"/>
        <v>0</v>
      </c>
      <c r="K133" s="26" t="str">
        <f t="shared" ref="K133:K146" si="5">IF(J133&lt;0,"ATENÇÃO","OK")</f>
        <v>OK</v>
      </c>
      <c r="L133" s="40"/>
      <c r="M133" s="40"/>
      <c r="N133" s="40"/>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c r="J134" s="25">
        <f t="shared" si="4"/>
        <v>0</v>
      </c>
      <c r="K134" s="26" t="str">
        <f t="shared" si="5"/>
        <v>OK</v>
      </c>
      <c r="L134" s="40"/>
      <c r="M134" s="40"/>
      <c r="N134" s="40"/>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c r="J135" s="25">
        <f t="shared" si="4"/>
        <v>0</v>
      </c>
      <c r="K135" s="26" t="str">
        <f t="shared" si="5"/>
        <v>OK</v>
      </c>
      <c r="L135" s="40"/>
      <c r="M135" s="40"/>
      <c r="N135" s="40"/>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c r="J136" s="25">
        <f t="shared" si="4"/>
        <v>0</v>
      </c>
      <c r="K136" s="26" t="str">
        <f t="shared" si="5"/>
        <v>OK</v>
      </c>
      <c r="L136" s="40"/>
      <c r="M136" s="40"/>
      <c r="N136" s="40"/>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5</v>
      </c>
      <c r="J137" s="25">
        <f t="shared" si="4"/>
        <v>5</v>
      </c>
      <c r="K137" s="26" t="str">
        <f t="shared" si="5"/>
        <v>OK</v>
      </c>
      <c r="L137" s="40"/>
      <c r="M137" s="40"/>
      <c r="N137" s="40"/>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5</v>
      </c>
      <c r="J138" s="25">
        <f t="shared" si="4"/>
        <v>5</v>
      </c>
      <c r="K138" s="26" t="str">
        <f t="shared" si="5"/>
        <v>OK</v>
      </c>
      <c r="L138" s="40"/>
      <c r="M138" s="40"/>
      <c r="N138" s="40"/>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c r="J139" s="25">
        <f t="shared" si="4"/>
        <v>0</v>
      </c>
      <c r="K139" s="26" t="str">
        <f t="shared" si="5"/>
        <v>OK</v>
      </c>
      <c r="L139" s="40"/>
      <c r="M139" s="40"/>
      <c r="N139" s="40"/>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40"/>
      <c r="M140" s="40"/>
      <c r="N140" s="40"/>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c r="J141" s="25">
        <f t="shared" si="4"/>
        <v>0</v>
      </c>
      <c r="K141" s="26" t="str">
        <f t="shared" si="5"/>
        <v>OK</v>
      </c>
      <c r="L141" s="40"/>
      <c r="M141" s="40"/>
      <c r="N141" s="40"/>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40"/>
      <c r="M142" s="40"/>
      <c r="N142" s="40"/>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40"/>
      <c r="M143" s="40"/>
      <c r="N143" s="40"/>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40"/>
      <c r="M144" s="40"/>
      <c r="N144" s="40"/>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40"/>
      <c r="M145" s="40"/>
      <c r="N145" s="40"/>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40"/>
      <c r="M146" s="40"/>
      <c r="N146" s="89"/>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0</v>
      </c>
      <c r="M147" s="88">
        <f>SUMPRODUCT(H4:H146,M4:M146)</f>
        <v>0</v>
      </c>
      <c r="N147" s="88">
        <f>SUMPRODUCT(H4:H146,N4:N146)</f>
        <v>0</v>
      </c>
      <c r="O147" s="88">
        <f>SUMPRODUCT(H4:H146,O4:O146)</f>
        <v>0</v>
      </c>
      <c r="P147" s="88">
        <f>SUMPRODUCT(H4:H146,P4:P146)</f>
        <v>0</v>
      </c>
    </row>
    <row r="148" spans="1:29" ht="39.950000000000003" customHeight="1" x14ac:dyDescent="0.25"/>
    <row r="149" spans="1:29" ht="39.950000000000003" customHeight="1" x14ac:dyDescent="0.25"/>
    <row r="150" spans="1:29" ht="39.950000000000003" customHeight="1" x14ac:dyDescent="0.25"/>
    <row r="151" spans="1:29" ht="39.950000000000003" customHeight="1" x14ac:dyDescent="0.25"/>
    <row r="152" spans="1:29" ht="39.950000000000003" customHeight="1" x14ac:dyDescent="0.25"/>
    <row r="153" spans="1:29" ht="39.950000000000003" customHeight="1" x14ac:dyDescent="0.25"/>
    <row r="154" spans="1:29" ht="39.950000000000003" customHeight="1" x14ac:dyDescent="0.25"/>
    <row r="155" spans="1:29" ht="39.950000000000003" customHeight="1" x14ac:dyDescent="0.25"/>
    <row r="156" spans="1:29" ht="39.950000000000003" customHeight="1" x14ac:dyDescent="0.25"/>
    <row r="157" spans="1:29" ht="39.950000000000003" customHeight="1" x14ac:dyDescent="0.25"/>
    <row r="158" spans="1:29" ht="39.950000000000003" customHeight="1" x14ac:dyDescent="0.25"/>
    <row r="159" spans="1:29" ht="39.950000000000003" customHeight="1" x14ac:dyDescent="0.25"/>
    <row r="160" spans="1:29"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sheetData>
  <mergeCells count="42">
    <mergeCell ref="A117:A120"/>
    <mergeCell ref="B117:B120"/>
    <mergeCell ref="A121:A141"/>
    <mergeCell ref="B121:B141"/>
    <mergeCell ref="A55:A79"/>
    <mergeCell ref="B55:B79"/>
    <mergeCell ref="A80:A82"/>
    <mergeCell ref="B80:B82"/>
    <mergeCell ref="A83:A116"/>
    <mergeCell ref="B83:B116"/>
    <mergeCell ref="W1:W2"/>
    <mergeCell ref="A2:K2"/>
    <mergeCell ref="S1:S2"/>
    <mergeCell ref="L1:L2"/>
    <mergeCell ref="T1:T2"/>
    <mergeCell ref="A1:C1"/>
    <mergeCell ref="V1:V2"/>
    <mergeCell ref="D1:H1"/>
    <mergeCell ref="U1:U2"/>
    <mergeCell ref="M1:M2"/>
    <mergeCell ref="N1:N2"/>
    <mergeCell ref="O1:O2"/>
    <mergeCell ref="P1:P2"/>
    <mergeCell ref="Q1:Q2"/>
    <mergeCell ref="R1:R2"/>
    <mergeCell ref="I1:K1"/>
    <mergeCell ref="AC1:AC2"/>
    <mergeCell ref="X1:X2"/>
    <mergeCell ref="Y1:Y2"/>
    <mergeCell ref="Z1:Z2"/>
    <mergeCell ref="AA1:AA2"/>
    <mergeCell ref="AB1:AB2"/>
    <mergeCell ref="A43:A47"/>
    <mergeCell ref="B43:B47"/>
    <mergeCell ref="A48:A54"/>
    <mergeCell ref="B48:B54"/>
    <mergeCell ref="A4:A12"/>
    <mergeCell ref="B4:B12"/>
    <mergeCell ref="A13:A20"/>
    <mergeCell ref="B13:B20"/>
    <mergeCell ref="A21:A42"/>
    <mergeCell ref="B21:B42"/>
  </mergeCells>
  <conditionalFormatting sqref="L4:W82">
    <cfRule type="cellIs" dxfId="15" priority="1" stopIfTrue="1" operator="greaterThan">
      <formula>0</formula>
    </cfRule>
    <cfRule type="cellIs" dxfId="14" priority="2" stopIfTrue="1" operator="greaterThan">
      <formula>0</formula>
    </cfRule>
    <cfRule type="cellIs" dxfId="13" priority="3" stopIfTrue="1" operator="greaterThan">
      <formula>0</formula>
    </cfRule>
  </conditionalFormatting>
  <hyperlinks>
    <hyperlink ref="D103" r:id="rId1" display="https://www.havan.com.br/mangueira-para-gas-de-cozinha-glp-1-20m-durin-05207.html" xr:uid="{C3800A56-110B-439B-B67D-B0BFE8C72917}"/>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47"/>
  <sheetViews>
    <sheetView topLeftCell="A55" zoomScale="90" zoomScaleNormal="90" workbookViewId="0">
      <selection activeCell="N52" sqref="N52"/>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278</v>
      </c>
      <c r="M1" s="169" t="s">
        <v>59</v>
      </c>
      <c r="N1" s="169" t="s">
        <v>59</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37">
        <v>44686</v>
      </c>
      <c r="M3" s="24" t="s">
        <v>1</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4</v>
      </c>
      <c r="J4" s="25">
        <f>I4-(SUM(L4:AC4))</f>
        <v>4</v>
      </c>
      <c r="K4" s="26" t="str">
        <f>IF(J4&lt;0,"ATENÇÃO","OK")</f>
        <v>OK</v>
      </c>
      <c r="L4" s="136"/>
      <c r="M4" s="85"/>
      <c r="N4" s="85"/>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10</v>
      </c>
      <c r="J5" s="25">
        <f t="shared" ref="J5:J68" si="0">I5-(SUM(L5:AC5))</f>
        <v>10</v>
      </c>
      <c r="K5" s="26" t="str">
        <f t="shared" ref="K5:K68" si="1">IF(J5&lt;0,"ATENÇÃO","OK")</f>
        <v>OK</v>
      </c>
      <c r="L5" s="136"/>
      <c r="M5" s="85"/>
      <c r="N5" s="85"/>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4</v>
      </c>
      <c r="J6" s="25">
        <f t="shared" si="0"/>
        <v>4</v>
      </c>
      <c r="K6" s="26" t="str">
        <f t="shared" si="1"/>
        <v>OK</v>
      </c>
      <c r="L6" s="136"/>
      <c r="M6" s="85"/>
      <c r="N6" s="85"/>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4</v>
      </c>
      <c r="J7" s="25">
        <f t="shared" si="0"/>
        <v>4</v>
      </c>
      <c r="K7" s="26" t="str">
        <f t="shared" si="1"/>
        <v>OK</v>
      </c>
      <c r="L7" s="136"/>
      <c r="M7" s="85"/>
      <c r="N7" s="85"/>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2</v>
      </c>
      <c r="J8" s="25">
        <f t="shared" si="0"/>
        <v>2</v>
      </c>
      <c r="K8" s="26" t="str">
        <f t="shared" si="1"/>
        <v>OK</v>
      </c>
      <c r="L8" s="136"/>
      <c r="M8" s="85"/>
      <c r="N8" s="85"/>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4</v>
      </c>
      <c r="J9" s="25">
        <f t="shared" si="0"/>
        <v>4</v>
      </c>
      <c r="K9" s="26" t="str">
        <f t="shared" si="1"/>
        <v>OK</v>
      </c>
      <c r="L9" s="136"/>
      <c r="M9" s="85"/>
      <c r="N9" s="85"/>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2</v>
      </c>
      <c r="J10" s="25">
        <f t="shared" si="0"/>
        <v>2</v>
      </c>
      <c r="K10" s="26" t="str">
        <f t="shared" si="1"/>
        <v>OK</v>
      </c>
      <c r="L10" s="136"/>
      <c r="M10" s="85"/>
      <c r="N10" s="85"/>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6</v>
      </c>
      <c r="J11" s="25">
        <f t="shared" si="0"/>
        <v>6</v>
      </c>
      <c r="K11" s="26" t="str">
        <f t="shared" si="1"/>
        <v>OK</v>
      </c>
      <c r="L11" s="136"/>
      <c r="M11" s="85"/>
      <c r="N11" s="85"/>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1</v>
      </c>
      <c r="J12" s="25">
        <f t="shared" si="0"/>
        <v>1</v>
      </c>
      <c r="K12" s="26" t="str">
        <f t="shared" si="1"/>
        <v>OK</v>
      </c>
      <c r="L12" s="136"/>
      <c r="M12" s="85"/>
      <c r="N12" s="85"/>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1</v>
      </c>
      <c r="J13" s="25">
        <f t="shared" si="0"/>
        <v>1</v>
      </c>
      <c r="K13" s="26" t="str">
        <f t="shared" si="1"/>
        <v>OK</v>
      </c>
      <c r="L13" s="136"/>
      <c r="M13" s="85"/>
      <c r="N13" s="85"/>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1</v>
      </c>
      <c r="J14" s="25">
        <f t="shared" si="0"/>
        <v>1</v>
      </c>
      <c r="K14" s="26" t="str">
        <f t="shared" si="1"/>
        <v>OK</v>
      </c>
      <c r="L14" s="136"/>
      <c r="M14" s="85"/>
      <c r="N14" s="85"/>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2</v>
      </c>
      <c r="J15" s="25">
        <f t="shared" si="0"/>
        <v>2</v>
      </c>
      <c r="K15" s="26" t="str">
        <f t="shared" si="1"/>
        <v>OK</v>
      </c>
      <c r="L15" s="136"/>
      <c r="M15" s="85"/>
      <c r="N15" s="85"/>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1</v>
      </c>
      <c r="J16" s="25">
        <f t="shared" si="0"/>
        <v>1</v>
      </c>
      <c r="K16" s="26" t="str">
        <f t="shared" si="1"/>
        <v>OK</v>
      </c>
      <c r="L16" s="136"/>
      <c r="M16" s="85"/>
      <c r="N16" s="85"/>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2</v>
      </c>
      <c r="J17" s="25">
        <f t="shared" si="0"/>
        <v>2</v>
      </c>
      <c r="K17" s="26" t="str">
        <f t="shared" si="1"/>
        <v>OK</v>
      </c>
      <c r="L17" s="136"/>
      <c r="M17" s="85"/>
      <c r="N17" s="85"/>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1</v>
      </c>
      <c r="J18" s="25">
        <f t="shared" si="0"/>
        <v>1</v>
      </c>
      <c r="K18" s="26" t="str">
        <f t="shared" si="1"/>
        <v>OK</v>
      </c>
      <c r="L18" s="136"/>
      <c r="M18" s="85"/>
      <c r="N18" s="85"/>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1</v>
      </c>
      <c r="J19" s="25">
        <f t="shared" si="0"/>
        <v>1</v>
      </c>
      <c r="K19" s="26" t="str">
        <f t="shared" si="1"/>
        <v>OK</v>
      </c>
      <c r="L19" s="136"/>
      <c r="M19" s="85"/>
      <c r="N19" s="85"/>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2</v>
      </c>
      <c r="J20" s="25">
        <f t="shared" si="0"/>
        <v>2</v>
      </c>
      <c r="K20" s="26" t="str">
        <f t="shared" si="1"/>
        <v>OK</v>
      </c>
      <c r="L20" s="136"/>
      <c r="M20" s="85"/>
      <c r="N20" s="85"/>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2</v>
      </c>
      <c r="J21" s="25">
        <f t="shared" si="0"/>
        <v>2</v>
      </c>
      <c r="K21" s="26" t="str">
        <f t="shared" si="1"/>
        <v>OK</v>
      </c>
      <c r="L21" s="136"/>
      <c r="M21" s="85"/>
      <c r="N21" s="85"/>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10</v>
      </c>
      <c r="J22" s="25">
        <f t="shared" si="0"/>
        <v>10</v>
      </c>
      <c r="K22" s="26" t="str">
        <f t="shared" si="1"/>
        <v>OK</v>
      </c>
      <c r="L22" s="136"/>
      <c r="M22" s="85"/>
      <c r="N22" s="85"/>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20</v>
      </c>
      <c r="J23" s="25">
        <f t="shared" si="0"/>
        <v>20</v>
      </c>
      <c r="K23" s="26" t="str">
        <f t="shared" si="1"/>
        <v>OK</v>
      </c>
      <c r="L23" s="136"/>
      <c r="M23" s="85"/>
      <c r="N23" s="85"/>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4</v>
      </c>
      <c r="J24" s="25">
        <f t="shared" si="0"/>
        <v>4</v>
      </c>
      <c r="K24" s="26" t="str">
        <f t="shared" si="1"/>
        <v>OK</v>
      </c>
      <c r="L24" s="136"/>
      <c r="M24" s="85"/>
      <c r="N24" s="85"/>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6</v>
      </c>
      <c r="J25" s="25">
        <f t="shared" si="0"/>
        <v>6</v>
      </c>
      <c r="K25" s="26" t="str">
        <f t="shared" si="1"/>
        <v>OK</v>
      </c>
      <c r="L25" s="136"/>
      <c r="M25" s="85"/>
      <c r="N25" s="85"/>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10</v>
      </c>
      <c r="J26" s="25">
        <f t="shared" si="0"/>
        <v>10</v>
      </c>
      <c r="K26" s="26" t="str">
        <f t="shared" si="1"/>
        <v>OK</v>
      </c>
      <c r="L26" s="136"/>
      <c r="M26" s="85"/>
      <c r="N26" s="85"/>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4</v>
      </c>
      <c r="J27" s="25">
        <f t="shared" si="0"/>
        <v>4</v>
      </c>
      <c r="K27" s="26" t="str">
        <f t="shared" si="1"/>
        <v>OK</v>
      </c>
      <c r="L27" s="136"/>
      <c r="M27" s="85"/>
      <c r="N27" s="85"/>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20</v>
      </c>
      <c r="J28" s="25">
        <f t="shared" si="0"/>
        <v>20</v>
      </c>
      <c r="K28" s="26" t="str">
        <f t="shared" si="1"/>
        <v>OK</v>
      </c>
      <c r="L28" s="136"/>
      <c r="M28" s="85"/>
      <c r="N28" s="85"/>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20</v>
      </c>
      <c r="J29" s="25">
        <f t="shared" si="0"/>
        <v>20</v>
      </c>
      <c r="K29" s="26" t="str">
        <f t="shared" si="1"/>
        <v>OK</v>
      </c>
      <c r="L29" s="136"/>
      <c r="M29" s="85"/>
      <c r="N29" s="85"/>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0</v>
      </c>
      <c r="J30" s="25">
        <f t="shared" si="0"/>
        <v>0</v>
      </c>
      <c r="K30" s="26" t="str">
        <f t="shared" si="1"/>
        <v>OK</v>
      </c>
      <c r="L30" s="136"/>
      <c r="M30" s="85"/>
      <c r="N30" s="85"/>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30</v>
      </c>
      <c r="J31" s="25">
        <f t="shared" si="0"/>
        <v>30</v>
      </c>
      <c r="K31" s="26" t="str">
        <f t="shared" si="1"/>
        <v>OK</v>
      </c>
      <c r="L31" s="136"/>
      <c r="M31" s="85"/>
      <c r="N31" s="85"/>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1</v>
      </c>
      <c r="J32" s="25">
        <f t="shared" si="0"/>
        <v>1</v>
      </c>
      <c r="K32" s="26" t="str">
        <f t="shared" si="1"/>
        <v>OK</v>
      </c>
      <c r="L32" s="136"/>
      <c r="M32" s="85"/>
      <c r="N32" s="85"/>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136"/>
      <c r="M33" s="85"/>
      <c r="N33" s="85"/>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136"/>
      <c r="M34" s="85"/>
      <c r="N34" s="85"/>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136"/>
      <c r="M35" s="85"/>
      <c r="N35" s="85"/>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20</v>
      </c>
      <c r="J36" s="25">
        <f t="shared" si="0"/>
        <v>20</v>
      </c>
      <c r="K36" s="26" t="str">
        <f t="shared" si="1"/>
        <v>OK</v>
      </c>
      <c r="L36" s="136"/>
      <c r="M36" s="85"/>
      <c r="N36" s="85"/>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0</v>
      </c>
      <c r="J37" s="25">
        <f t="shared" si="0"/>
        <v>0</v>
      </c>
      <c r="K37" s="26" t="str">
        <f t="shared" si="1"/>
        <v>OK</v>
      </c>
      <c r="L37" s="136"/>
      <c r="M37" s="85"/>
      <c r="N37" s="85"/>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10</v>
      </c>
      <c r="J38" s="25">
        <f t="shared" si="0"/>
        <v>10</v>
      </c>
      <c r="K38" s="26" t="str">
        <f t="shared" si="1"/>
        <v>OK</v>
      </c>
      <c r="L38" s="136"/>
      <c r="M38" s="85"/>
      <c r="N38" s="85"/>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2</v>
      </c>
      <c r="J39" s="25">
        <f t="shared" si="0"/>
        <v>2</v>
      </c>
      <c r="K39" s="26" t="str">
        <f t="shared" si="1"/>
        <v>OK</v>
      </c>
      <c r="L39" s="136"/>
      <c r="M39" s="85"/>
      <c r="N39" s="85"/>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10</v>
      </c>
      <c r="J40" s="25">
        <f t="shared" si="0"/>
        <v>10</v>
      </c>
      <c r="K40" s="26" t="str">
        <f t="shared" si="1"/>
        <v>OK</v>
      </c>
      <c r="L40" s="136"/>
      <c r="M40" s="85"/>
      <c r="N40" s="85"/>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136"/>
      <c r="M41" s="85"/>
      <c r="N41" s="85"/>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136"/>
      <c r="M42" s="85"/>
      <c r="N42" s="85"/>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20</v>
      </c>
      <c r="J43" s="25">
        <f t="shared" si="0"/>
        <v>20</v>
      </c>
      <c r="K43" s="26" t="str">
        <f t="shared" si="1"/>
        <v>OK</v>
      </c>
      <c r="L43" s="136"/>
      <c r="M43" s="85"/>
      <c r="N43" s="85"/>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30</v>
      </c>
      <c r="J44" s="25">
        <f t="shared" si="0"/>
        <v>30</v>
      </c>
      <c r="K44" s="26" t="str">
        <f t="shared" si="1"/>
        <v>OK</v>
      </c>
      <c r="L44" s="136"/>
      <c r="M44" s="85"/>
      <c r="N44" s="85"/>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10</v>
      </c>
      <c r="J45" s="25">
        <f t="shared" si="0"/>
        <v>10</v>
      </c>
      <c r="K45" s="26" t="str">
        <f t="shared" si="1"/>
        <v>OK</v>
      </c>
      <c r="L45" s="136"/>
      <c r="M45" s="85"/>
      <c r="N45" s="85"/>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136"/>
      <c r="M46" s="85"/>
      <c r="N46" s="85"/>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136"/>
      <c r="M47" s="85"/>
      <c r="N47" s="85"/>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136"/>
      <c r="M48" s="85"/>
      <c r="N48" s="85"/>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136"/>
      <c r="M49" s="85"/>
      <c r="N49" s="85"/>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136"/>
      <c r="M50" s="85"/>
      <c r="N50" s="85"/>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136"/>
      <c r="M51" s="85"/>
      <c r="N51" s="85"/>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4</v>
      </c>
      <c r="J52" s="25">
        <f t="shared" si="0"/>
        <v>4</v>
      </c>
      <c r="K52" s="26" t="str">
        <f t="shared" si="1"/>
        <v>OK</v>
      </c>
      <c r="L52" s="136"/>
      <c r="M52" s="85"/>
      <c r="N52" s="85"/>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136"/>
      <c r="M53" s="85"/>
      <c r="N53" s="85"/>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136"/>
      <c r="M54" s="85"/>
      <c r="N54" s="85"/>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2</v>
      </c>
      <c r="J55" s="25">
        <f t="shared" si="0"/>
        <v>2</v>
      </c>
      <c r="K55" s="26" t="str">
        <f t="shared" si="1"/>
        <v>OK</v>
      </c>
      <c r="L55" s="136"/>
      <c r="M55" s="85"/>
      <c r="N55" s="85"/>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4</v>
      </c>
      <c r="J56" s="25">
        <f t="shared" si="0"/>
        <v>4</v>
      </c>
      <c r="K56" s="26" t="str">
        <f t="shared" si="1"/>
        <v>OK</v>
      </c>
      <c r="L56" s="136"/>
      <c r="M56" s="85"/>
      <c r="N56" s="85"/>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6</v>
      </c>
      <c r="J57" s="25">
        <f t="shared" si="0"/>
        <v>6</v>
      </c>
      <c r="K57" s="26" t="str">
        <f t="shared" si="1"/>
        <v>OK</v>
      </c>
      <c r="L57" s="136"/>
      <c r="M57" s="85"/>
      <c r="N57" s="85"/>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6</v>
      </c>
      <c r="J58" s="25">
        <f t="shared" si="0"/>
        <v>6</v>
      </c>
      <c r="K58" s="26" t="str">
        <f t="shared" si="1"/>
        <v>OK</v>
      </c>
      <c r="L58" s="136"/>
      <c r="M58" s="85"/>
      <c r="N58" s="85"/>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6</v>
      </c>
      <c r="J59" s="25">
        <f t="shared" si="0"/>
        <v>6</v>
      </c>
      <c r="K59" s="26" t="str">
        <f t="shared" si="1"/>
        <v>OK</v>
      </c>
      <c r="L59" s="136"/>
      <c r="M59" s="85"/>
      <c r="N59" s="85"/>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2</v>
      </c>
      <c r="J60" s="25">
        <f t="shared" si="0"/>
        <v>2</v>
      </c>
      <c r="K60" s="26" t="str">
        <f t="shared" si="1"/>
        <v>OK</v>
      </c>
      <c r="L60" s="136"/>
      <c r="M60" s="85"/>
      <c r="N60" s="85"/>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4</v>
      </c>
      <c r="J61" s="25">
        <f t="shared" si="0"/>
        <v>4</v>
      </c>
      <c r="K61" s="26" t="str">
        <f t="shared" si="1"/>
        <v>OK</v>
      </c>
      <c r="L61" s="136"/>
      <c r="M61" s="85"/>
      <c r="N61" s="85"/>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6</v>
      </c>
      <c r="J62" s="25">
        <f t="shared" si="0"/>
        <v>6</v>
      </c>
      <c r="K62" s="26" t="str">
        <f t="shared" si="1"/>
        <v>OK</v>
      </c>
      <c r="L62" s="136"/>
      <c r="M62" s="85"/>
      <c r="N62" s="85"/>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6</v>
      </c>
      <c r="J63" s="25">
        <f t="shared" si="0"/>
        <v>6</v>
      </c>
      <c r="K63" s="26" t="str">
        <f t="shared" si="1"/>
        <v>OK</v>
      </c>
      <c r="L63" s="136"/>
      <c r="M63" s="85"/>
      <c r="N63" s="85"/>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8</v>
      </c>
      <c r="J64" s="25">
        <f t="shared" si="0"/>
        <v>8</v>
      </c>
      <c r="K64" s="26" t="str">
        <f t="shared" si="1"/>
        <v>OK</v>
      </c>
      <c r="L64" s="136"/>
      <c r="M64" s="85"/>
      <c r="N64" s="85"/>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2</v>
      </c>
      <c r="J65" s="25">
        <f t="shared" si="0"/>
        <v>2</v>
      </c>
      <c r="K65" s="26" t="str">
        <f t="shared" si="1"/>
        <v>OK</v>
      </c>
      <c r="L65" s="136"/>
      <c r="M65" s="85"/>
      <c r="N65" s="85"/>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0</v>
      </c>
      <c r="J66" s="25">
        <f t="shared" si="0"/>
        <v>0</v>
      </c>
      <c r="K66" s="26" t="str">
        <f t="shared" si="1"/>
        <v>OK</v>
      </c>
      <c r="L66" s="136"/>
      <c r="M66" s="85"/>
      <c r="N66" s="85"/>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2</v>
      </c>
      <c r="J67" s="25">
        <f t="shared" si="0"/>
        <v>2</v>
      </c>
      <c r="K67" s="26" t="str">
        <f t="shared" si="1"/>
        <v>OK</v>
      </c>
      <c r="L67" s="136"/>
      <c r="M67" s="85"/>
      <c r="N67" s="85"/>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1</v>
      </c>
      <c r="J68" s="25">
        <f t="shared" si="0"/>
        <v>1</v>
      </c>
      <c r="K68" s="26" t="str">
        <f t="shared" si="1"/>
        <v>OK</v>
      </c>
      <c r="L68" s="136"/>
      <c r="M68" s="85"/>
      <c r="N68" s="85"/>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20</v>
      </c>
      <c r="J69" s="25">
        <f t="shared" ref="J69:J82" si="2">I69-(SUM(L69:AC69))</f>
        <v>20</v>
      </c>
      <c r="K69" s="26" t="str">
        <f t="shared" ref="K69:K132" si="3">IF(J69&lt;0,"ATENÇÃO","OK")</f>
        <v>OK</v>
      </c>
      <c r="L69" s="136"/>
      <c r="M69" s="85"/>
      <c r="N69" s="85"/>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2</v>
      </c>
      <c r="J70" s="25">
        <f t="shared" si="2"/>
        <v>2</v>
      </c>
      <c r="K70" s="26" t="str">
        <f t="shared" si="3"/>
        <v>OK</v>
      </c>
      <c r="L70" s="136"/>
      <c r="M70" s="85"/>
      <c r="N70" s="85"/>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2</v>
      </c>
      <c r="J71" s="25">
        <f t="shared" si="2"/>
        <v>2</v>
      </c>
      <c r="K71" s="26" t="str">
        <f t="shared" si="3"/>
        <v>OK</v>
      </c>
      <c r="L71" s="136"/>
      <c r="M71" s="85"/>
      <c r="N71" s="85"/>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2</v>
      </c>
      <c r="J72" s="25">
        <f t="shared" si="2"/>
        <v>2</v>
      </c>
      <c r="K72" s="26" t="str">
        <f t="shared" si="3"/>
        <v>OK</v>
      </c>
      <c r="L72" s="136"/>
      <c r="M72" s="85"/>
      <c r="N72" s="85"/>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2</v>
      </c>
      <c r="J73" s="25">
        <f t="shared" si="2"/>
        <v>2</v>
      </c>
      <c r="K73" s="26" t="str">
        <f t="shared" si="3"/>
        <v>OK</v>
      </c>
      <c r="L73" s="136"/>
      <c r="M73" s="85"/>
      <c r="N73" s="85"/>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2</v>
      </c>
      <c r="J74" s="25">
        <f t="shared" si="2"/>
        <v>2</v>
      </c>
      <c r="K74" s="26" t="str">
        <f t="shared" si="3"/>
        <v>OK</v>
      </c>
      <c r="L74" s="136"/>
      <c r="M74" s="85"/>
      <c r="N74" s="85"/>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2</v>
      </c>
      <c r="J75" s="25">
        <f t="shared" si="2"/>
        <v>2</v>
      </c>
      <c r="K75" s="26" t="str">
        <f t="shared" si="3"/>
        <v>OK</v>
      </c>
      <c r="L75" s="136"/>
      <c r="M75" s="85"/>
      <c r="N75" s="85"/>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2</v>
      </c>
      <c r="J76" s="25">
        <f t="shared" si="2"/>
        <v>2</v>
      </c>
      <c r="K76" s="26" t="str">
        <f t="shared" si="3"/>
        <v>OK</v>
      </c>
      <c r="L76" s="136"/>
      <c r="M76" s="85"/>
      <c r="N76" s="85"/>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2</v>
      </c>
      <c r="J77" s="25">
        <f t="shared" si="2"/>
        <v>2</v>
      </c>
      <c r="K77" s="26" t="str">
        <f t="shared" si="3"/>
        <v>OK</v>
      </c>
      <c r="L77" s="136"/>
      <c r="M77" s="85"/>
      <c r="N77" s="85"/>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4</v>
      </c>
      <c r="J78" s="25">
        <f t="shared" si="2"/>
        <v>4</v>
      </c>
      <c r="K78" s="26" t="str">
        <f t="shared" si="3"/>
        <v>OK</v>
      </c>
      <c r="L78" s="136"/>
      <c r="M78" s="85"/>
      <c r="N78" s="85"/>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136"/>
      <c r="M79" s="85"/>
      <c r="N79" s="85"/>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4</v>
      </c>
      <c r="J80" s="25">
        <f t="shared" si="2"/>
        <v>4</v>
      </c>
      <c r="K80" s="26" t="str">
        <f t="shared" si="3"/>
        <v>OK</v>
      </c>
      <c r="L80" s="136"/>
      <c r="M80" s="85"/>
      <c r="N80" s="85"/>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8</v>
      </c>
      <c r="J81" s="25">
        <f t="shared" si="2"/>
        <v>8</v>
      </c>
      <c r="K81" s="26" t="str">
        <f t="shared" si="3"/>
        <v>OK</v>
      </c>
      <c r="L81" s="136"/>
      <c r="M81" s="85"/>
      <c r="N81" s="85"/>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1</v>
      </c>
      <c r="J82" s="25">
        <f t="shared" si="2"/>
        <v>1</v>
      </c>
      <c r="K82" s="26" t="str">
        <f t="shared" si="3"/>
        <v>OK</v>
      </c>
      <c r="L82" s="136"/>
      <c r="M82" s="85"/>
      <c r="N82" s="85"/>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2</v>
      </c>
      <c r="J83" s="25">
        <f t="shared" ref="J83:J141" si="4">I83-(SUM(L83:AC83))</f>
        <v>2</v>
      </c>
      <c r="K83" s="26" t="str">
        <f t="shared" si="3"/>
        <v>OK</v>
      </c>
      <c r="L83" s="135"/>
      <c r="M83" s="40"/>
      <c r="N83" s="40"/>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10</v>
      </c>
      <c r="J84" s="25">
        <f t="shared" si="4"/>
        <v>10</v>
      </c>
      <c r="K84" s="26" t="str">
        <f t="shared" si="3"/>
        <v>OK</v>
      </c>
      <c r="L84" s="135"/>
      <c r="M84" s="40"/>
      <c r="N84" s="40"/>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10</v>
      </c>
      <c r="J85" s="25">
        <f t="shared" si="4"/>
        <v>10</v>
      </c>
      <c r="K85" s="26" t="str">
        <f t="shared" si="3"/>
        <v>OK</v>
      </c>
      <c r="L85" s="135"/>
      <c r="M85" s="40"/>
      <c r="N85" s="40"/>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20</v>
      </c>
      <c r="J86" s="25">
        <f t="shared" si="4"/>
        <v>20</v>
      </c>
      <c r="K86" s="26" t="str">
        <f t="shared" si="3"/>
        <v>OK</v>
      </c>
      <c r="L86" s="135"/>
      <c r="M86" s="40"/>
      <c r="N86" s="40"/>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6</v>
      </c>
      <c r="J87" s="25">
        <f t="shared" si="4"/>
        <v>6</v>
      </c>
      <c r="K87" s="26" t="str">
        <f t="shared" si="3"/>
        <v>OK</v>
      </c>
      <c r="L87" s="135"/>
      <c r="M87" s="40"/>
      <c r="N87" s="40"/>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6</v>
      </c>
      <c r="J88" s="25">
        <f t="shared" si="4"/>
        <v>6</v>
      </c>
      <c r="K88" s="26" t="str">
        <f t="shared" si="3"/>
        <v>OK</v>
      </c>
      <c r="L88" s="135"/>
      <c r="M88" s="40"/>
      <c r="N88" s="40"/>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10</v>
      </c>
      <c r="J89" s="25">
        <f t="shared" si="4"/>
        <v>10</v>
      </c>
      <c r="K89" s="26" t="str">
        <f t="shared" si="3"/>
        <v>OK</v>
      </c>
      <c r="L89" s="135"/>
      <c r="M89" s="40"/>
      <c r="N89" s="40"/>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6</v>
      </c>
      <c r="J90" s="25">
        <f t="shared" si="4"/>
        <v>6</v>
      </c>
      <c r="K90" s="26" t="str">
        <f t="shared" si="3"/>
        <v>OK</v>
      </c>
      <c r="L90" s="135"/>
      <c r="M90" s="40"/>
      <c r="N90" s="40"/>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20</v>
      </c>
      <c r="J91" s="25">
        <f t="shared" si="4"/>
        <v>20</v>
      </c>
      <c r="K91" s="26" t="str">
        <f t="shared" si="3"/>
        <v>OK</v>
      </c>
      <c r="L91" s="135"/>
      <c r="M91" s="40"/>
      <c r="N91" s="40"/>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10</v>
      </c>
      <c r="J92" s="25">
        <f t="shared" si="4"/>
        <v>10</v>
      </c>
      <c r="K92" s="26" t="str">
        <f t="shared" si="3"/>
        <v>OK</v>
      </c>
      <c r="L92" s="135"/>
      <c r="M92" s="40"/>
      <c r="N92" s="40"/>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6</v>
      </c>
      <c r="J93" s="25">
        <f t="shared" si="4"/>
        <v>6</v>
      </c>
      <c r="K93" s="26" t="str">
        <f t="shared" si="3"/>
        <v>OK</v>
      </c>
      <c r="L93" s="135"/>
      <c r="M93" s="40"/>
      <c r="N93" s="40"/>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10</v>
      </c>
      <c r="J94" s="25">
        <f t="shared" si="4"/>
        <v>10</v>
      </c>
      <c r="K94" s="26" t="str">
        <f t="shared" si="3"/>
        <v>OK</v>
      </c>
      <c r="L94" s="135"/>
      <c r="M94" s="40"/>
      <c r="N94" s="40"/>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6</v>
      </c>
      <c r="J95" s="25">
        <f t="shared" si="4"/>
        <v>6</v>
      </c>
      <c r="K95" s="26" t="str">
        <f t="shared" si="3"/>
        <v>OK</v>
      </c>
      <c r="L95" s="135"/>
      <c r="M95" s="40"/>
      <c r="N95" s="40"/>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6</v>
      </c>
      <c r="J96" s="25">
        <f t="shared" si="4"/>
        <v>6</v>
      </c>
      <c r="K96" s="26" t="str">
        <f t="shared" si="3"/>
        <v>OK</v>
      </c>
      <c r="L96" s="135"/>
      <c r="M96" s="40"/>
      <c r="N96" s="40"/>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16</v>
      </c>
      <c r="J97" s="25">
        <f t="shared" si="4"/>
        <v>16</v>
      </c>
      <c r="K97" s="26" t="str">
        <f t="shared" si="3"/>
        <v>OK</v>
      </c>
      <c r="L97" s="135"/>
      <c r="M97" s="40"/>
      <c r="N97" s="40"/>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10</v>
      </c>
      <c r="J98" s="25">
        <f t="shared" si="4"/>
        <v>10</v>
      </c>
      <c r="K98" s="26" t="str">
        <f t="shared" si="3"/>
        <v>OK</v>
      </c>
      <c r="L98" s="135"/>
      <c r="M98" s="40"/>
      <c r="N98" s="40"/>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5</v>
      </c>
      <c r="J99" s="25">
        <f t="shared" si="4"/>
        <v>5</v>
      </c>
      <c r="K99" s="26" t="str">
        <f t="shared" si="3"/>
        <v>OK</v>
      </c>
      <c r="L99" s="135"/>
      <c r="M99" s="40"/>
      <c r="N99" s="40"/>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10</v>
      </c>
      <c r="J100" s="25">
        <f t="shared" si="4"/>
        <v>10</v>
      </c>
      <c r="K100" s="26" t="str">
        <f t="shared" si="3"/>
        <v>OK</v>
      </c>
      <c r="L100" s="135"/>
      <c r="M100" s="40"/>
      <c r="N100" s="40"/>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10</v>
      </c>
      <c r="J101" s="25">
        <f t="shared" si="4"/>
        <v>10</v>
      </c>
      <c r="K101" s="26" t="str">
        <f t="shared" si="3"/>
        <v>OK</v>
      </c>
      <c r="L101" s="135"/>
      <c r="M101" s="40"/>
      <c r="N101" s="40"/>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135"/>
      <c r="M102" s="40"/>
      <c r="N102" s="40"/>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135"/>
      <c r="M103" s="40"/>
      <c r="N103" s="40"/>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135"/>
      <c r="M104" s="40"/>
      <c r="N104" s="40"/>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135"/>
      <c r="M105" s="40"/>
      <c r="N105" s="40"/>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135"/>
      <c r="M106" s="40"/>
      <c r="N106" s="40"/>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135"/>
      <c r="M107" s="40"/>
      <c r="N107" s="40"/>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135"/>
      <c r="M108" s="40"/>
      <c r="N108" s="40"/>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135"/>
      <c r="M109" s="40"/>
      <c r="N109" s="40"/>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135"/>
      <c r="M110" s="40"/>
      <c r="N110" s="40"/>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20</v>
      </c>
      <c r="J111" s="25">
        <f t="shared" si="4"/>
        <v>20</v>
      </c>
      <c r="K111" s="26" t="str">
        <f t="shared" si="3"/>
        <v>OK</v>
      </c>
      <c r="L111" s="135"/>
      <c r="M111" s="40"/>
      <c r="N111" s="40"/>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1</v>
      </c>
      <c r="J112" s="25">
        <f t="shared" si="4"/>
        <v>1</v>
      </c>
      <c r="K112" s="26" t="str">
        <f t="shared" si="3"/>
        <v>OK</v>
      </c>
      <c r="L112" s="135"/>
      <c r="M112" s="40"/>
      <c r="N112" s="40"/>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135"/>
      <c r="M113" s="40"/>
      <c r="N113" s="40"/>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135"/>
      <c r="M114" s="40"/>
      <c r="N114" s="40"/>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135"/>
      <c r="M115" s="40"/>
      <c r="N115" s="40"/>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135"/>
      <c r="M116" s="40"/>
      <c r="N116" s="40"/>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6</v>
      </c>
      <c r="J117" s="25">
        <f t="shared" si="4"/>
        <v>6</v>
      </c>
      <c r="K117" s="26" t="str">
        <f t="shared" si="3"/>
        <v>OK</v>
      </c>
      <c r="L117" s="135"/>
      <c r="M117" s="40"/>
      <c r="N117" s="40"/>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0</v>
      </c>
      <c r="J118" s="25">
        <f t="shared" si="4"/>
        <v>0</v>
      </c>
      <c r="K118" s="26" t="str">
        <f t="shared" si="3"/>
        <v>OK</v>
      </c>
      <c r="L118" s="135"/>
      <c r="M118" s="40"/>
      <c r="N118" s="40"/>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135"/>
      <c r="M119" s="40"/>
      <c r="N119" s="40"/>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135"/>
      <c r="M120" s="40"/>
      <c r="N120" s="40"/>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10</v>
      </c>
      <c r="J121" s="25">
        <f t="shared" si="4"/>
        <v>10</v>
      </c>
      <c r="K121" s="26" t="str">
        <f t="shared" si="3"/>
        <v>OK</v>
      </c>
      <c r="L121" s="135"/>
      <c r="M121" s="40"/>
      <c r="N121" s="40"/>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20</v>
      </c>
      <c r="J122" s="25">
        <f t="shared" si="4"/>
        <v>20</v>
      </c>
      <c r="K122" s="26" t="str">
        <f t="shared" si="3"/>
        <v>OK</v>
      </c>
      <c r="L122" s="135"/>
      <c r="M122" s="40"/>
      <c r="N122" s="40"/>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20</v>
      </c>
      <c r="J123" s="25">
        <f t="shared" si="4"/>
        <v>20</v>
      </c>
      <c r="K123" s="26" t="str">
        <f t="shared" si="3"/>
        <v>OK</v>
      </c>
      <c r="L123" s="135"/>
      <c r="M123" s="40"/>
      <c r="N123" s="40"/>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20</v>
      </c>
      <c r="J124" s="25">
        <f t="shared" si="4"/>
        <v>20</v>
      </c>
      <c r="K124" s="26" t="str">
        <f t="shared" si="3"/>
        <v>OK</v>
      </c>
      <c r="L124" s="135"/>
      <c r="M124" s="40"/>
      <c r="N124" s="40"/>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20</v>
      </c>
      <c r="J125" s="25">
        <f t="shared" si="4"/>
        <v>20</v>
      </c>
      <c r="K125" s="26" t="str">
        <f t="shared" si="3"/>
        <v>OK</v>
      </c>
      <c r="L125" s="135"/>
      <c r="M125" s="40"/>
      <c r="N125" s="40"/>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10</v>
      </c>
      <c r="J126" s="25">
        <f t="shared" si="4"/>
        <v>10</v>
      </c>
      <c r="K126" s="26" t="str">
        <f t="shared" si="3"/>
        <v>OK</v>
      </c>
      <c r="L126" s="135"/>
      <c r="M126" s="40"/>
      <c r="N126" s="40"/>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10</v>
      </c>
      <c r="J127" s="25">
        <f t="shared" si="4"/>
        <v>10</v>
      </c>
      <c r="K127" s="26" t="str">
        <f t="shared" si="3"/>
        <v>OK</v>
      </c>
      <c r="L127" s="135"/>
      <c r="M127" s="40"/>
      <c r="N127" s="40"/>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6</v>
      </c>
      <c r="J128" s="25">
        <f t="shared" si="4"/>
        <v>6</v>
      </c>
      <c r="K128" s="26" t="str">
        <f t="shared" si="3"/>
        <v>OK</v>
      </c>
      <c r="L128" s="135"/>
      <c r="M128" s="40"/>
      <c r="N128" s="40"/>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16</v>
      </c>
      <c r="J129" s="25">
        <f t="shared" si="4"/>
        <v>6</v>
      </c>
      <c r="K129" s="26" t="str">
        <f t="shared" si="3"/>
        <v>OK</v>
      </c>
      <c r="L129" s="138">
        <v>10</v>
      </c>
      <c r="M129" s="40"/>
      <c r="N129" s="40"/>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1</v>
      </c>
      <c r="J130" s="25">
        <f t="shared" si="4"/>
        <v>1</v>
      </c>
      <c r="K130" s="26" t="str">
        <f t="shared" si="3"/>
        <v>OK</v>
      </c>
      <c r="L130" s="135"/>
      <c r="M130" s="40"/>
      <c r="N130" s="40"/>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6</v>
      </c>
      <c r="J131" s="25">
        <f t="shared" si="4"/>
        <v>6</v>
      </c>
      <c r="K131" s="26" t="str">
        <f t="shared" si="3"/>
        <v>OK</v>
      </c>
      <c r="L131" s="135"/>
      <c r="M131" s="40"/>
      <c r="N131" s="40"/>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6</v>
      </c>
      <c r="J132" s="25">
        <f t="shared" si="4"/>
        <v>6</v>
      </c>
      <c r="K132" s="26" t="str">
        <f t="shared" si="3"/>
        <v>OK</v>
      </c>
      <c r="L132" s="135"/>
      <c r="M132" s="40"/>
      <c r="N132" s="40"/>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10</v>
      </c>
      <c r="J133" s="25">
        <f t="shared" si="4"/>
        <v>10</v>
      </c>
      <c r="K133" s="26" t="str">
        <f t="shared" ref="K133:K146" si="5">IF(J133&lt;0,"ATENÇÃO","OK")</f>
        <v>OK</v>
      </c>
      <c r="L133" s="135"/>
      <c r="M133" s="40"/>
      <c r="N133" s="40"/>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4</v>
      </c>
      <c r="J134" s="25">
        <f t="shared" si="4"/>
        <v>4</v>
      </c>
      <c r="K134" s="26" t="str">
        <f t="shared" si="5"/>
        <v>OK</v>
      </c>
      <c r="L134" s="135"/>
      <c r="M134" s="40"/>
      <c r="N134" s="40"/>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20</v>
      </c>
      <c r="J135" s="25">
        <f t="shared" si="4"/>
        <v>20</v>
      </c>
      <c r="K135" s="26" t="str">
        <f t="shared" si="5"/>
        <v>OK</v>
      </c>
      <c r="L135" s="135"/>
      <c r="M135" s="40"/>
      <c r="N135" s="40"/>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6</v>
      </c>
      <c r="J136" s="25">
        <f t="shared" si="4"/>
        <v>6</v>
      </c>
      <c r="K136" s="26" t="str">
        <f t="shared" si="5"/>
        <v>OK</v>
      </c>
      <c r="L136" s="135"/>
      <c r="M136" s="40"/>
      <c r="N136" s="40"/>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10</v>
      </c>
      <c r="J137" s="25">
        <f t="shared" si="4"/>
        <v>10</v>
      </c>
      <c r="K137" s="26" t="str">
        <f t="shared" si="5"/>
        <v>OK</v>
      </c>
      <c r="L137" s="135"/>
      <c r="M137" s="40"/>
      <c r="N137" s="40"/>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10</v>
      </c>
      <c r="J138" s="25">
        <f t="shared" si="4"/>
        <v>10</v>
      </c>
      <c r="K138" s="26" t="str">
        <f t="shared" si="5"/>
        <v>OK</v>
      </c>
      <c r="L138" s="135"/>
      <c r="M138" s="40"/>
      <c r="N138" s="40"/>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10</v>
      </c>
      <c r="J139" s="25">
        <f t="shared" si="4"/>
        <v>10</v>
      </c>
      <c r="K139" s="26" t="str">
        <f t="shared" si="5"/>
        <v>OK</v>
      </c>
      <c r="L139" s="135"/>
      <c r="M139" s="40"/>
      <c r="N139" s="40"/>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135"/>
      <c r="M140" s="40"/>
      <c r="N140" s="40"/>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6</v>
      </c>
      <c r="J141" s="25">
        <f t="shared" si="4"/>
        <v>6</v>
      </c>
      <c r="K141" s="26" t="str">
        <f t="shared" si="5"/>
        <v>OK</v>
      </c>
      <c r="L141" s="135"/>
      <c r="M141" s="40"/>
      <c r="N141" s="40"/>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135"/>
      <c r="M142" s="40"/>
      <c r="N142" s="40"/>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135"/>
      <c r="M143" s="40"/>
      <c r="N143" s="40"/>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135"/>
      <c r="M144" s="40"/>
      <c r="N144" s="40"/>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135"/>
      <c r="M145" s="40"/>
      <c r="N145" s="40"/>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135"/>
      <c r="M146" s="40"/>
      <c r="N146" s="89"/>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820.90000000000009</v>
      </c>
      <c r="M147" s="88">
        <f>SUMPRODUCT(H4:H146,M4:M146)</f>
        <v>0</v>
      </c>
      <c r="N147" s="88">
        <f>SUMPRODUCT(H4:H146,N4:N146)</f>
        <v>0</v>
      </c>
      <c r="O147" s="88">
        <f>SUMPRODUCT(H4:H146,O4:O146)</f>
        <v>0</v>
      </c>
      <c r="P147" s="88">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A21:A42"/>
    <mergeCell ref="B21:B42"/>
    <mergeCell ref="A43:A47"/>
    <mergeCell ref="B43:B47"/>
    <mergeCell ref="A48:A54"/>
    <mergeCell ref="B48:B54"/>
    <mergeCell ref="AB1:AB2"/>
    <mergeCell ref="AC1:AC2"/>
    <mergeCell ref="A4:A12"/>
    <mergeCell ref="B4:B12"/>
    <mergeCell ref="A13:A20"/>
    <mergeCell ref="B13:B20"/>
    <mergeCell ref="W1:W2"/>
    <mergeCell ref="X1:X2"/>
    <mergeCell ref="I1:K1"/>
    <mergeCell ref="S1:S2"/>
    <mergeCell ref="A2:K2"/>
    <mergeCell ref="R1:R2"/>
    <mergeCell ref="A1:C1"/>
    <mergeCell ref="Z1:Z2"/>
    <mergeCell ref="AA1:AA2"/>
    <mergeCell ref="D1:H1"/>
    <mergeCell ref="M1:M2"/>
    <mergeCell ref="N1:N2"/>
    <mergeCell ref="O1:O2"/>
    <mergeCell ref="P1:P2"/>
    <mergeCell ref="L1:L2"/>
    <mergeCell ref="Q1:Q2"/>
    <mergeCell ref="Y1:Y2"/>
    <mergeCell ref="T1:T2"/>
    <mergeCell ref="U1:U2"/>
    <mergeCell ref="V1:V2"/>
  </mergeCells>
  <conditionalFormatting sqref="L4:W82">
    <cfRule type="cellIs" dxfId="12" priority="1" stopIfTrue="1" operator="greaterThan">
      <formula>0</formula>
    </cfRule>
    <cfRule type="cellIs" dxfId="11" priority="2" stopIfTrue="1" operator="greaterThan">
      <formula>0</formula>
    </cfRule>
    <cfRule type="cellIs" dxfId="10" priority="3" stopIfTrue="1" operator="greaterThan">
      <formula>0</formula>
    </cfRule>
  </conditionalFormatting>
  <hyperlinks>
    <hyperlink ref="D103" r:id="rId1" display="https://www.havan.com.br/mangueira-para-gas-de-cozinha-glp-1-20m-durin-05207.html" xr:uid="{5922550B-6D6F-4BE2-B7CD-A9163126D4B5}"/>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47"/>
  <sheetViews>
    <sheetView topLeftCell="A59" zoomScale="80" zoomScaleNormal="80" workbookViewId="0">
      <selection activeCell="N138" sqref="N138"/>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275</v>
      </c>
      <c r="M1" s="169" t="s">
        <v>276</v>
      </c>
      <c r="N1" s="169" t="s">
        <v>277</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33">
        <v>44662</v>
      </c>
      <c r="M3" s="133">
        <v>44679</v>
      </c>
      <c r="N3" s="133">
        <v>44684</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50</v>
      </c>
      <c r="J4" s="25">
        <f>I4-(SUM(L4:AC4))</f>
        <v>50</v>
      </c>
      <c r="K4" s="26" t="str">
        <f>IF(J4&lt;0,"ATENÇÃO","OK")</f>
        <v>OK</v>
      </c>
      <c r="L4" s="131"/>
      <c r="M4" s="131"/>
      <c r="N4" s="131"/>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50</v>
      </c>
      <c r="J5" s="25">
        <f t="shared" ref="J5:J68" si="0">I5-(SUM(L5:AC5))</f>
        <v>50</v>
      </c>
      <c r="K5" s="26" t="str">
        <f t="shared" ref="K5:K68" si="1">IF(J5&lt;0,"ATENÇÃO","OK")</f>
        <v>OK</v>
      </c>
      <c r="L5" s="131"/>
      <c r="M5" s="131"/>
      <c r="N5" s="131"/>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20</v>
      </c>
      <c r="J6" s="25">
        <f t="shared" si="0"/>
        <v>20</v>
      </c>
      <c r="K6" s="26" t="str">
        <f t="shared" si="1"/>
        <v>OK</v>
      </c>
      <c r="L6" s="131"/>
      <c r="M6" s="131"/>
      <c r="N6" s="131"/>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20</v>
      </c>
      <c r="J7" s="25">
        <f t="shared" si="0"/>
        <v>20</v>
      </c>
      <c r="K7" s="26" t="str">
        <f t="shared" si="1"/>
        <v>OK</v>
      </c>
      <c r="L7" s="131"/>
      <c r="M7" s="131"/>
      <c r="N7" s="131"/>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15</v>
      </c>
      <c r="J8" s="25">
        <f t="shared" si="0"/>
        <v>15</v>
      </c>
      <c r="K8" s="26" t="str">
        <f t="shared" si="1"/>
        <v>OK</v>
      </c>
      <c r="L8" s="131"/>
      <c r="M8" s="131"/>
      <c r="N8" s="131"/>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30</v>
      </c>
      <c r="J9" s="25">
        <f t="shared" si="0"/>
        <v>30</v>
      </c>
      <c r="K9" s="26" t="str">
        <f t="shared" si="1"/>
        <v>OK</v>
      </c>
      <c r="L9" s="131"/>
      <c r="M9" s="131"/>
      <c r="N9" s="131"/>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2</v>
      </c>
      <c r="J10" s="25">
        <f t="shared" si="0"/>
        <v>2</v>
      </c>
      <c r="K10" s="26" t="str">
        <f t="shared" si="1"/>
        <v>OK</v>
      </c>
      <c r="L10" s="131"/>
      <c r="M10" s="131"/>
      <c r="N10" s="131"/>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30</v>
      </c>
      <c r="J11" s="25">
        <f t="shared" si="0"/>
        <v>30</v>
      </c>
      <c r="K11" s="26" t="str">
        <f t="shared" si="1"/>
        <v>OK</v>
      </c>
      <c r="L11" s="131"/>
      <c r="M11" s="131"/>
      <c r="N11" s="131"/>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5</v>
      </c>
      <c r="J12" s="25">
        <f t="shared" si="0"/>
        <v>5</v>
      </c>
      <c r="K12" s="26" t="str">
        <f t="shared" si="1"/>
        <v>OK</v>
      </c>
      <c r="L12" s="131"/>
      <c r="M12" s="131"/>
      <c r="N12" s="131"/>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1</v>
      </c>
      <c r="J13" s="25">
        <f t="shared" si="0"/>
        <v>1</v>
      </c>
      <c r="K13" s="26" t="str">
        <f t="shared" si="1"/>
        <v>OK</v>
      </c>
      <c r="L13" s="131"/>
      <c r="M13" s="131"/>
      <c r="N13" s="131"/>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5</v>
      </c>
      <c r="J14" s="25">
        <f t="shared" si="0"/>
        <v>5</v>
      </c>
      <c r="K14" s="26" t="str">
        <f t="shared" si="1"/>
        <v>OK</v>
      </c>
      <c r="L14" s="131"/>
      <c r="M14" s="131"/>
      <c r="N14" s="131"/>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5</v>
      </c>
      <c r="J15" s="25">
        <f t="shared" si="0"/>
        <v>5</v>
      </c>
      <c r="K15" s="26" t="str">
        <f t="shared" si="1"/>
        <v>OK</v>
      </c>
      <c r="L15" s="131"/>
      <c r="M15" s="131"/>
      <c r="N15" s="131"/>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2</v>
      </c>
      <c r="J16" s="25">
        <f t="shared" si="0"/>
        <v>2</v>
      </c>
      <c r="K16" s="26" t="str">
        <f t="shared" si="1"/>
        <v>OK</v>
      </c>
      <c r="L16" s="131"/>
      <c r="M16" s="131"/>
      <c r="N16" s="131"/>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10</v>
      </c>
      <c r="J17" s="25">
        <f t="shared" si="0"/>
        <v>10</v>
      </c>
      <c r="K17" s="26" t="str">
        <f t="shared" si="1"/>
        <v>OK</v>
      </c>
      <c r="L17" s="131"/>
      <c r="M17" s="131"/>
      <c r="N17" s="131"/>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3</v>
      </c>
      <c r="J18" s="25">
        <f t="shared" si="0"/>
        <v>3</v>
      </c>
      <c r="K18" s="26" t="str">
        <f t="shared" si="1"/>
        <v>OK</v>
      </c>
      <c r="L18" s="131"/>
      <c r="M18" s="131"/>
      <c r="N18" s="131"/>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2</v>
      </c>
      <c r="J19" s="25">
        <f t="shared" si="0"/>
        <v>2</v>
      </c>
      <c r="K19" s="26" t="str">
        <f t="shared" si="1"/>
        <v>OK</v>
      </c>
      <c r="L19" s="131"/>
      <c r="M19" s="131"/>
      <c r="N19" s="131"/>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5</v>
      </c>
      <c r="J20" s="25">
        <f t="shared" si="0"/>
        <v>5</v>
      </c>
      <c r="K20" s="26" t="str">
        <f t="shared" si="1"/>
        <v>OK</v>
      </c>
      <c r="L20" s="131"/>
      <c r="M20" s="131"/>
      <c r="N20" s="131"/>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3</v>
      </c>
      <c r="J21" s="25">
        <f t="shared" si="0"/>
        <v>3</v>
      </c>
      <c r="K21" s="26" t="str">
        <f t="shared" si="1"/>
        <v>OK</v>
      </c>
      <c r="L21" s="131"/>
      <c r="M21" s="131"/>
      <c r="N21" s="131"/>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4</v>
      </c>
      <c r="J22" s="25">
        <f t="shared" si="0"/>
        <v>4</v>
      </c>
      <c r="K22" s="26" t="str">
        <f t="shared" si="1"/>
        <v>OK</v>
      </c>
      <c r="L22" s="131"/>
      <c r="M22" s="131"/>
      <c r="N22" s="131"/>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20</v>
      </c>
      <c r="J23" s="25">
        <f t="shared" si="0"/>
        <v>20</v>
      </c>
      <c r="K23" s="26" t="str">
        <f t="shared" si="1"/>
        <v>OK</v>
      </c>
      <c r="L23" s="131"/>
      <c r="M23" s="131"/>
      <c r="N23" s="131"/>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20</v>
      </c>
      <c r="J24" s="25">
        <f t="shared" si="0"/>
        <v>14</v>
      </c>
      <c r="K24" s="26" t="str">
        <f t="shared" si="1"/>
        <v>OK</v>
      </c>
      <c r="L24" s="131"/>
      <c r="M24" s="131">
        <v>6</v>
      </c>
      <c r="N24" s="131"/>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10</v>
      </c>
      <c r="J25" s="25">
        <f t="shared" si="0"/>
        <v>10</v>
      </c>
      <c r="K25" s="26" t="str">
        <f t="shared" si="1"/>
        <v>OK</v>
      </c>
      <c r="L25" s="131"/>
      <c r="M25" s="131"/>
      <c r="N25" s="131"/>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0</v>
      </c>
      <c r="J26" s="25">
        <f t="shared" si="0"/>
        <v>0</v>
      </c>
      <c r="K26" s="26" t="str">
        <f t="shared" si="1"/>
        <v>OK</v>
      </c>
      <c r="L26" s="131"/>
      <c r="M26" s="131"/>
      <c r="N26" s="131"/>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20</v>
      </c>
      <c r="J27" s="25">
        <f t="shared" si="0"/>
        <v>20</v>
      </c>
      <c r="K27" s="26" t="str">
        <f t="shared" si="1"/>
        <v>OK</v>
      </c>
      <c r="L27" s="131"/>
      <c r="M27" s="131"/>
      <c r="N27" s="131"/>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30</v>
      </c>
      <c r="J28" s="25">
        <f t="shared" si="0"/>
        <v>30</v>
      </c>
      <c r="K28" s="26" t="str">
        <f t="shared" si="1"/>
        <v>OK</v>
      </c>
      <c r="L28" s="131"/>
      <c r="M28" s="131"/>
      <c r="N28" s="131"/>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40</v>
      </c>
      <c r="J29" s="25">
        <f t="shared" si="0"/>
        <v>40</v>
      </c>
      <c r="K29" s="26" t="str">
        <f t="shared" si="1"/>
        <v>OK</v>
      </c>
      <c r="L29" s="131"/>
      <c r="M29" s="131"/>
      <c r="N29" s="131"/>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40</v>
      </c>
      <c r="J30" s="25">
        <f t="shared" si="0"/>
        <v>40</v>
      </c>
      <c r="K30" s="26" t="str">
        <f t="shared" si="1"/>
        <v>OK</v>
      </c>
      <c r="L30" s="131"/>
      <c r="M30" s="131"/>
      <c r="N30" s="131"/>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10</v>
      </c>
      <c r="J31" s="25">
        <f t="shared" si="0"/>
        <v>10</v>
      </c>
      <c r="K31" s="26" t="str">
        <f t="shared" si="1"/>
        <v>OK</v>
      </c>
      <c r="L31" s="131"/>
      <c r="M31" s="131"/>
      <c r="N31" s="131"/>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2</v>
      </c>
      <c r="J32" s="25">
        <f t="shared" si="0"/>
        <v>2</v>
      </c>
      <c r="K32" s="26" t="str">
        <f t="shared" si="1"/>
        <v>OK</v>
      </c>
      <c r="L32" s="131"/>
      <c r="M32" s="131"/>
      <c r="N32" s="131"/>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131"/>
      <c r="M33" s="131"/>
      <c r="N33" s="131"/>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c r="J34" s="25">
        <f t="shared" si="0"/>
        <v>0</v>
      </c>
      <c r="K34" s="26" t="str">
        <f t="shared" si="1"/>
        <v>OK</v>
      </c>
      <c r="L34" s="131"/>
      <c r="M34" s="131"/>
      <c r="N34" s="131"/>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c r="J35" s="25">
        <f t="shared" si="0"/>
        <v>0</v>
      </c>
      <c r="K35" s="26" t="str">
        <f t="shared" si="1"/>
        <v>OK</v>
      </c>
      <c r="L35" s="131"/>
      <c r="M35" s="131"/>
      <c r="N35" s="131"/>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50</v>
      </c>
      <c r="J36" s="25">
        <f t="shared" si="0"/>
        <v>50</v>
      </c>
      <c r="K36" s="26" t="str">
        <f t="shared" si="1"/>
        <v>OK</v>
      </c>
      <c r="L36" s="131"/>
      <c r="M36" s="131"/>
      <c r="N36" s="131"/>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c r="J37" s="25">
        <f t="shared" si="0"/>
        <v>0</v>
      </c>
      <c r="K37" s="26" t="str">
        <f t="shared" si="1"/>
        <v>OK</v>
      </c>
      <c r="L37" s="131"/>
      <c r="M37" s="131"/>
      <c r="N37" s="131"/>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10</v>
      </c>
      <c r="J38" s="25">
        <f t="shared" si="0"/>
        <v>10</v>
      </c>
      <c r="K38" s="26" t="str">
        <f t="shared" si="1"/>
        <v>OK</v>
      </c>
      <c r="L38" s="131"/>
      <c r="M38" s="131"/>
      <c r="N38" s="131"/>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20</v>
      </c>
      <c r="J39" s="25">
        <f t="shared" si="0"/>
        <v>20</v>
      </c>
      <c r="K39" s="26" t="str">
        <f t="shared" si="1"/>
        <v>OK</v>
      </c>
      <c r="L39" s="131"/>
      <c r="M39" s="131"/>
      <c r="N39" s="131"/>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50</v>
      </c>
      <c r="J40" s="25">
        <f t="shared" si="0"/>
        <v>50</v>
      </c>
      <c r="K40" s="26" t="str">
        <f t="shared" si="1"/>
        <v>OK</v>
      </c>
      <c r="L40" s="131"/>
      <c r="M40" s="131"/>
      <c r="N40" s="131"/>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131"/>
      <c r="M41" s="131"/>
      <c r="N41" s="131"/>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131"/>
      <c r="M42" s="131"/>
      <c r="N42" s="131"/>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12</v>
      </c>
      <c r="J43" s="25">
        <f t="shared" si="0"/>
        <v>12</v>
      </c>
      <c r="K43" s="26" t="str">
        <f t="shared" si="1"/>
        <v>OK</v>
      </c>
      <c r="L43" s="131"/>
      <c r="M43" s="131"/>
      <c r="N43" s="131"/>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12</v>
      </c>
      <c r="J44" s="25">
        <f t="shared" si="0"/>
        <v>12</v>
      </c>
      <c r="K44" s="26" t="str">
        <f t="shared" si="1"/>
        <v>OK</v>
      </c>
      <c r="L44" s="131"/>
      <c r="M44" s="131"/>
      <c r="N44" s="131"/>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6</v>
      </c>
      <c r="J45" s="25">
        <f t="shared" si="0"/>
        <v>6</v>
      </c>
      <c r="K45" s="26" t="str">
        <f t="shared" si="1"/>
        <v>OK</v>
      </c>
      <c r="L45" s="131"/>
      <c r="M45" s="131"/>
      <c r="N45" s="131"/>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c r="J46" s="25">
        <f t="shared" si="0"/>
        <v>0</v>
      </c>
      <c r="K46" s="26" t="str">
        <f t="shared" si="1"/>
        <v>OK</v>
      </c>
      <c r="L46" s="131"/>
      <c r="M46" s="131"/>
      <c r="N46" s="131"/>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c r="J47" s="25">
        <f t="shared" si="0"/>
        <v>0</v>
      </c>
      <c r="K47" s="26" t="str">
        <f t="shared" si="1"/>
        <v>OK</v>
      </c>
      <c r="L47" s="131"/>
      <c r="M47" s="131"/>
      <c r="N47" s="131"/>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c r="J48" s="25">
        <f t="shared" si="0"/>
        <v>0</v>
      </c>
      <c r="K48" s="26" t="str">
        <f t="shared" si="1"/>
        <v>OK</v>
      </c>
      <c r="L48" s="131"/>
      <c r="M48" s="131"/>
      <c r="N48" s="131"/>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c r="J49" s="25">
        <f t="shared" si="0"/>
        <v>0</v>
      </c>
      <c r="K49" s="26" t="str">
        <f t="shared" si="1"/>
        <v>OK</v>
      </c>
      <c r="L49" s="131"/>
      <c r="M49" s="131"/>
      <c r="N49" s="131"/>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c r="J50" s="25">
        <f t="shared" si="0"/>
        <v>0</v>
      </c>
      <c r="K50" s="26" t="str">
        <f t="shared" si="1"/>
        <v>OK</v>
      </c>
      <c r="L50" s="131"/>
      <c r="M50" s="131"/>
      <c r="N50" s="131"/>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131"/>
      <c r="M51" s="131"/>
      <c r="N51" s="131"/>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3</v>
      </c>
      <c r="J52" s="25">
        <f t="shared" si="0"/>
        <v>3</v>
      </c>
      <c r="K52" s="26" t="str">
        <f t="shared" si="1"/>
        <v>OK</v>
      </c>
      <c r="L52" s="131"/>
      <c r="M52" s="131"/>
      <c r="N52" s="131"/>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c r="J53" s="25">
        <f t="shared" si="0"/>
        <v>0</v>
      </c>
      <c r="K53" s="26" t="str">
        <f t="shared" si="1"/>
        <v>OK</v>
      </c>
      <c r="L53" s="131"/>
      <c r="M53" s="131"/>
      <c r="N53" s="131"/>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c r="J54" s="25">
        <f t="shared" si="0"/>
        <v>0</v>
      </c>
      <c r="K54" s="26" t="str">
        <f t="shared" si="1"/>
        <v>OK</v>
      </c>
      <c r="L54" s="131"/>
      <c r="M54" s="131"/>
      <c r="N54" s="131"/>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10</v>
      </c>
      <c r="J55" s="25">
        <f t="shared" si="0"/>
        <v>10</v>
      </c>
      <c r="K55" s="26" t="str">
        <f t="shared" si="1"/>
        <v>OK</v>
      </c>
      <c r="L55" s="131"/>
      <c r="M55" s="131"/>
      <c r="N55" s="131"/>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10</v>
      </c>
      <c r="J56" s="25">
        <f t="shared" si="0"/>
        <v>10</v>
      </c>
      <c r="K56" s="26" t="str">
        <f t="shared" si="1"/>
        <v>OK</v>
      </c>
      <c r="L56" s="131"/>
      <c r="M56" s="131"/>
      <c r="N56" s="131"/>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10</v>
      </c>
      <c r="J57" s="25">
        <f t="shared" si="0"/>
        <v>10</v>
      </c>
      <c r="K57" s="26" t="str">
        <f t="shared" si="1"/>
        <v>OK</v>
      </c>
      <c r="L57" s="131"/>
      <c r="M57" s="131"/>
      <c r="N57" s="131"/>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10</v>
      </c>
      <c r="J58" s="25">
        <f t="shared" si="0"/>
        <v>10</v>
      </c>
      <c r="K58" s="26" t="str">
        <f t="shared" si="1"/>
        <v>OK</v>
      </c>
      <c r="L58" s="131"/>
      <c r="M58" s="131"/>
      <c r="N58" s="131"/>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10</v>
      </c>
      <c r="J59" s="25">
        <f t="shared" si="0"/>
        <v>10</v>
      </c>
      <c r="K59" s="26" t="str">
        <f t="shared" si="1"/>
        <v>OK</v>
      </c>
      <c r="L59" s="131"/>
      <c r="M59" s="131"/>
      <c r="N59" s="131"/>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10</v>
      </c>
      <c r="J60" s="25">
        <f t="shared" si="0"/>
        <v>10</v>
      </c>
      <c r="K60" s="26" t="str">
        <f t="shared" si="1"/>
        <v>OK</v>
      </c>
      <c r="L60" s="131"/>
      <c r="M60" s="131"/>
      <c r="N60" s="131"/>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10</v>
      </c>
      <c r="J61" s="25">
        <f t="shared" si="0"/>
        <v>10</v>
      </c>
      <c r="K61" s="26" t="str">
        <f t="shared" si="1"/>
        <v>OK</v>
      </c>
      <c r="L61" s="131"/>
      <c r="M61" s="131"/>
      <c r="N61" s="131"/>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10</v>
      </c>
      <c r="J62" s="25">
        <f t="shared" si="0"/>
        <v>10</v>
      </c>
      <c r="K62" s="26" t="str">
        <f t="shared" si="1"/>
        <v>OK</v>
      </c>
      <c r="L62" s="131"/>
      <c r="M62" s="131"/>
      <c r="N62" s="131"/>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10</v>
      </c>
      <c r="J63" s="25">
        <f t="shared" si="0"/>
        <v>10</v>
      </c>
      <c r="K63" s="26" t="str">
        <f t="shared" si="1"/>
        <v>OK</v>
      </c>
      <c r="L63" s="131"/>
      <c r="M63" s="131"/>
      <c r="N63" s="131"/>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10</v>
      </c>
      <c r="J64" s="25">
        <f t="shared" si="0"/>
        <v>10</v>
      </c>
      <c r="K64" s="26" t="str">
        <f t="shared" si="1"/>
        <v>OK</v>
      </c>
      <c r="L64" s="131"/>
      <c r="M64" s="131"/>
      <c r="N64" s="131"/>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5</v>
      </c>
      <c r="J65" s="25">
        <f t="shared" si="0"/>
        <v>5</v>
      </c>
      <c r="K65" s="26" t="str">
        <f t="shared" si="1"/>
        <v>OK</v>
      </c>
      <c r="L65" s="131"/>
      <c r="M65" s="131"/>
      <c r="N65" s="131"/>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2</v>
      </c>
      <c r="J66" s="25">
        <f t="shared" si="0"/>
        <v>2</v>
      </c>
      <c r="K66" s="26" t="str">
        <f t="shared" si="1"/>
        <v>OK</v>
      </c>
      <c r="L66" s="131"/>
      <c r="M66" s="131"/>
      <c r="N66" s="131"/>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3</v>
      </c>
      <c r="J67" s="25">
        <f t="shared" si="0"/>
        <v>3</v>
      </c>
      <c r="K67" s="26" t="str">
        <f t="shared" si="1"/>
        <v>OK</v>
      </c>
      <c r="L67" s="131"/>
      <c r="M67" s="131"/>
      <c r="N67" s="131"/>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3</v>
      </c>
      <c r="J68" s="25">
        <f t="shared" si="0"/>
        <v>3</v>
      </c>
      <c r="K68" s="26" t="str">
        <f t="shared" si="1"/>
        <v>OK</v>
      </c>
      <c r="L68" s="131"/>
      <c r="M68" s="131"/>
      <c r="N68" s="131"/>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c r="J69" s="25">
        <f t="shared" ref="J69:J82" si="2">I69-(SUM(L69:AC69))</f>
        <v>0</v>
      </c>
      <c r="K69" s="26" t="str">
        <f t="shared" ref="K69:K132" si="3">IF(J69&lt;0,"ATENÇÃO","OK")</f>
        <v>OK</v>
      </c>
      <c r="L69" s="131"/>
      <c r="M69" s="131"/>
      <c r="N69" s="131"/>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10</v>
      </c>
      <c r="J70" s="25">
        <f t="shared" si="2"/>
        <v>10</v>
      </c>
      <c r="K70" s="26" t="str">
        <f t="shared" si="3"/>
        <v>OK</v>
      </c>
      <c r="L70" s="131"/>
      <c r="M70" s="131"/>
      <c r="N70" s="131"/>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10</v>
      </c>
      <c r="J71" s="25">
        <f t="shared" si="2"/>
        <v>10</v>
      </c>
      <c r="K71" s="26" t="str">
        <f t="shared" si="3"/>
        <v>OK</v>
      </c>
      <c r="L71" s="131"/>
      <c r="M71" s="131"/>
      <c r="N71" s="131"/>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10</v>
      </c>
      <c r="J72" s="25">
        <f t="shared" si="2"/>
        <v>10</v>
      </c>
      <c r="K72" s="26" t="str">
        <f t="shared" si="3"/>
        <v>OK</v>
      </c>
      <c r="L72" s="131"/>
      <c r="M72" s="131"/>
      <c r="N72" s="131"/>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10</v>
      </c>
      <c r="J73" s="25">
        <f t="shared" si="2"/>
        <v>10</v>
      </c>
      <c r="K73" s="26" t="str">
        <f t="shared" si="3"/>
        <v>OK</v>
      </c>
      <c r="L73" s="131"/>
      <c r="M73" s="131"/>
      <c r="N73" s="131"/>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10</v>
      </c>
      <c r="J74" s="25">
        <f t="shared" si="2"/>
        <v>10</v>
      </c>
      <c r="K74" s="26" t="str">
        <f t="shared" si="3"/>
        <v>OK</v>
      </c>
      <c r="L74" s="131"/>
      <c r="M74" s="131"/>
      <c r="N74" s="131"/>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5</v>
      </c>
      <c r="J75" s="25">
        <f t="shared" si="2"/>
        <v>5</v>
      </c>
      <c r="K75" s="26" t="str">
        <f t="shared" si="3"/>
        <v>OK</v>
      </c>
      <c r="L75" s="131"/>
      <c r="M75" s="131"/>
      <c r="N75" s="131"/>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5</v>
      </c>
      <c r="J76" s="25">
        <f t="shared" si="2"/>
        <v>5</v>
      </c>
      <c r="K76" s="26" t="str">
        <f t="shared" si="3"/>
        <v>OK</v>
      </c>
      <c r="L76" s="131"/>
      <c r="M76" s="131"/>
      <c r="N76" s="131"/>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5</v>
      </c>
      <c r="J77" s="25">
        <f t="shared" si="2"/>
        <v>5</v>
      </c>
      <c r="K77" s="26" t="str">
        <f t="shared" si="3"/>
        <v>OK</v>
      </c>
      <c r="L77" s="131"/>
      <c r="M77" s="131"/>
      <c r="N77" s="131"/>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2</v>
      </c>
      <c r="J78" s="25">
        <f t="shared" si="2"/>
        <v>2</v>
      </c>
      <c r="K78" s="26" t="str">
        <f t="shared" si="3"/>
        <v>OK</v>
      </c>
      <c r="L78" s="131"/>
      <c r="M78" s="131"/>
      <c r="N78" s="131"/>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c r="J79" s="25">
        <f t="shared" si="2"/>
        <v>0</v>
      </c>
      <c r="K79" s="26" t="str">
        <f t="shared" si="3"/>
        <v>OK</v>
      </c>
      <c r="L79" s="131"/>
      <c r="M79" s="131"/>
      <c r="N79" s="131"/>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8</v>
      </c>
      <c r="J80" s="25">
        <f t="shared" si="2"/>
        <v>8</v>
      </c>
      <c r="K80" s="26" t="str">
        <f t="shared" si="3"/>
        <v>OK</v>
      </c>
      <c r="L80" s="131"/>
      <c r="M80" s="131"/>
      <c r="N80" s="131"/>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8</v>
      </c>
      <c r="J81" s="25">
        <f t="shared" si="2"/>
        <v>8</v>
      </c>
      <c r="K81" s="26" t="str">
        <f t="shared" si="3"/>
        <v>OK</v>
      </c>
      <c r="L81" s="131"/>
      <c r="M81" s="131"/>
      <c r="N81" s="131"/>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1</v>
      </c>
      <c r="J82" s="25">
        <f t="shared" si="2"/>
        <v>1</v>
      </c>
      <c r="K82" s="26" t="str">
        <f t="shared" si="3"/>
        <v>OK</v>
      </c>
      <c r="L82" s="131"/>
      <c r="M82" s="131"/>
      <c r="N82" s="131"/>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2</v>
      </c>
      <c r="J83" s="25">
        <f t="shared" ref="J83:J141" si="4">I83-(SUM(L83:AC83))</f>
        <v>2</v>
      </c>
      <c r="K83" s="26" t="str">
        <f t="shared" si="3"/>
        <v>OK</v>
      </c>
      <c r="L83" s="132"/>
      <c r="M83" s="132"/>
      <c r="N83" s="132"/>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10</v>
      </c>
      <c r="J84" s="25">
        <f t="shared" si="4"/>
        <v>10</v>
      </c>
      <c r="K84" s="26" t="str">
        <f t="shared" si="3"/>
        <v>OK</v>
      </c>
      <c r="L84" s="132"/>
      <c r="M84" s="132"/>
      <c r="N84" s="132"/>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10</v>
      </c>
      <c r="J85" s="25">
        <f t="shared" si="4"/>
        <v>10</v>
      </c>
      <c r="K85" s="26" t="str">
        <f t="shared" si="3"/>
        <v>OK</v>
      </c>
      <c r="L85" s="132"/>
      <c r="M85" s="132"/>
      <c r="N85" s="132"/>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10</v>
      </c>
      <c r="J86" s="25">
        <f t="shared" si="4"/>
        <v>10</v>
      </c>
      <c r="K86" s="26" t="str">
        <f t="shared" si="3"/>
        <v>OK</v>
      </c>
      <c r="L86" s="132"/>
      <c r="M86" s="132"/>
      <c r="N86" s="132"/>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10</v>
      </c>
      <c r="J87" s="25">
        <f t="shared" si="4"/>
        <v>10</v>
      </c>
      <c r="K87" s="26" t="str">
        <f t="shared" si="3"/>
        <v>OK</v>
      </c>
      <c r="L87" s="132"/>
      <c r="M87" s="132"/>
      <c r="N87" s="132"/>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10</v>
      </c>
      <c r="J88" s="25">
        <f t="shared" si="4"/>
        <v>10</v>
      </c>
      <c r="K88" s="26" t="str">
        <f t="shared" si="3"/>
        <v>OK</v>
      </c>
      <c r="L88" s="132"/>
      <c r="M88" s="132"/>
      <c r="N88" s="132"/>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10</v>
      </c>
      <c r="J89" s="25">
        <f t="shared" si="4"/>
        <v>10</v>
      </c>
      <c r="K89" s="26" t="str">
        <f t="shared" si="3"/>
        <v>OK</v>
      </c>
      <c r="L89" s="132"/>
      <c r="M89" s="132"/>
      <c r="N89" s="132"/>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10</v>
      </c>
      <c r="J90" s="25">
        <f t="shared" si="4"/>
        <v>10</v>
      </c>
      <c r="K90" s="26" t="str">
        <f t="shared" si="3"/>
        <v>OK</v>
      </c>
      <c r="L90" s="132"/>
      <c r="M90" s="132"/>
      <c r="N90" s="132"/>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10</v>
      </c>
      <c r="J91" s="25">
        <f t="shared" si="4"/>
        <v>10</v>
      </c>
      <c r="K91" s="26" t="str">
        <f t="shared" si="3"/>
        <v>OK</v>
      </c>
      <c r="L91" s="132"/>
      <c r="M91" s="132"/>
      <c r="N91" s="132"/>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10</v>
      </c>
      <c r="J92" s="25">
        <f t="shared" si="4"/>
        <v>10</v>
      </c>
      <c r="K92" s="26" t="str">
        <f t="shared" si="3"/>
        <v>OK</v>
      </c>
      <c r="L92" s="132"/>
      <c r="M92" s="132"/>
      <c r="N92" s="132"/>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10</v>
      </c>
      <c r="J93" s="25">
        <f t="shared" si="4"/>
        <v>10</v>
      </c>
      <c r="K93" s="26" t="str">
        <f t="shared" si="3"/>
        <v>OK</v>
      </c>
      <c r="L93" s="132"/>
      <c r="M93" s="132"/>
      <c r="N93" s="132"/>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10</v>
      </c>
      <c r="J94" s="25">
        <f t="shared" si="4"/>
        <v>10</v>
      </c>
      <c r="K94" s="26" t="str">
        <f t="shared" si="3"/>
        <v>OK</v>
      </c>
      <c r="L94" s="132"/>
      <c r="M94" s="132"/>
      <c r="N94" s="132"/>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10</v>
      </c>
      <c r="J95" s="25">
        <f t="shared" si="4"/>
        <v>10</v>
      </c>
      <c r="K95" s="26" t="str">
        <f t="shared" si="3"/>
        <v>OK</v>
      </c>
      <c r="L95" s="132"/>
      <c r="M95" s="132"/>
      <c r="N95" s="132"/>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10</v>
      </c>
      <c r="J96" s="25">
        <f t="shared" si="4"/>
        <v>10</v>
      </c>
      <c r="K96" s="26" t="str">
        <f t="shared" si="3"/>
        <v>OK</v>
      </c>
      <c r="L96" s="132"/>
      <c r="M96" s="132"/>
      <c r="N96" s="132"/>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10</v>
      </c>
      <c r="J97" s="25">
        <f t="shared" si="4"/>
        <v>10</v>
      </c>
      <c r="K97" s="26" t="str">
        <f t="shared" si="3"/>
        <v>OK</v>
      </c>
      <c r="L97" s="132"/>
      <c r="M97" s="132"/>
      <c r="N97" s="132"/>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30</v>
      </c>
      <c r="J98" s="25">
        <f t="shared" si="4"/>
        <v>30</v>
      </c>
      <c r="K98" s="26" t="str">
        <f t="shared" si="3"/>
        <v>OK</v>
      </c>
      <c r="L98" s="132"/>
      <c r="M98" s="132"/>
      <c r="N98" s="132"/>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10</v>
      </c>
      <c r="J99" s="25">
        <f t="shared" si="4"/>
        <v>10</v>
      </c>
      <c r="K99" s="26" t="str">
        <f t="shared" si="3"/>
        <v>OK</v>
      </c>
      <c r="L99" s="132"/>
      <c r="M99" s="132"/>
      <c r="N99" s="132"/>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40</v>
      </c>
      <c r="J100" s="25">
        <f t="shared" si="4"/>
        <v>30</v>
      </c>
      <c r="K100" s="26" t="str">
        <f t="shared" si="3"/>
        <v>OK</v>
      </c>
      <c r="L100" s="134">
        <v>10</v>
      </c>
      <c r="M100" s="132"/>
      <c r="N100" s="132"/>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20</v>
      </c>
      <c r="J101" s="25">
        <f t="shared" si="4"/>
        <v>14</v>
      </c>
      <c r="K101" s="26" t="str">
        <f t="shared" si="3"/>
        <v>OK</v>
      </c>
      <c r="L101" s="134">
        <v>4</v>
      </c>
      <c r="M101" s="132"/>
      <c r="N101" s="134">
        <v>2</v>
      </c>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132"/>
      <c r="M102" s="132"/>
      <c r="N102" s="132"/>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c r="J103" s="25">
        <f t="shared" si="4"/>
        <v>0</v>
      </c>
      <c r="K103" s="26" t="str">
        <f t="shared" si="3"/>
        <v>OK</v>
      </c>
      <c r="L103" s="132"/>
      <c r="M103" s="132"/>
      <c r="N103" s="132"/>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c r="J104" s="25">
        <f t="shared" si="4"/>
        <v>0</v>
      </c>
      <c r="K104" s="26" t="str">
        <f t="shared" si="3"/>
        <v>OK</v>
      </c>
      <c r="L104" s="132"/>
      <c r="M104" s="132"/>
      <c r="N104" s="132"/>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c r="J105" s="25">
        <f t="shared" si="4"/>
        <v>0</v>
      </c>
      <c r="K105" s="26" t="str">
        <f t="shared" si="3"/>
        <v>OK</v>
      </c>
      <c r="L105" s="132"/>
      <c r="M105" s="132"/>
      <c r="N105" s="132"/>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c r="J106" s="25">
        <f t="shared" si="4"/>
        <v>0</v>
      </c>
      <c r="K106" s="26" t="str">
        <f t="shared" si="3"/>
        <v>OK</v>
      </c>
      <c r="L106" s="132"/>
      <c r="M106" s="132"/>
      <c r="N106" s="132"/>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c r="J107" s="25">
        <f t="shared" si="4"/>
        <v>0</v>
      </c>
      <c r="K107" s="26" t="str">
        <f t="shared" si="3"/>
        <v>OK</v>
      </c>
      <c r="L107" s="132"/>
      <c r="M107" s="132"/>
      <c r="N107" s="132"/>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c r="J108" s="25">
        <f t="shared" si="4"/>
        <v>0</v>
      </c>
      <c r="K108" s="26" t="str">
        <f t="shared" si="3"/>
        <v>OK</v>
      </c>
      <c r="L108" s="132"/>
      <c r="M108" s="132"/>
      <c r="N108" s="132"/>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c r="J109" s="25">
        <f t="shared" si="4"/>
        <v>0</v>
      </c>
      <c r="K109" s="26" t="str">
        <f t="shared" si="3"/>
        <v>OK</v>
      </c>
      <c r="L109" s="132"/>
      <c r="M109" s="132"/>
      <c r="N109" s="132"/>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c r="J110" s="25">
        <f t="shared" si="4"/>
        <v>0</v>
      </c>
      <c r="K110" s="26" t="str">
        <f t="shared" si="3"/>
        <v>OK</v>
      </c>
      <c r="L110" s="132"/>
      <c r="M110" s="132"/>
      <c r="N110" s="132"/>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15</v>
      </c>
      <c r="J111" s="25">
        <f t="shared" si="4"/>
        <v>15</v>
      </c>
      <c r="K111" s="26" t="str">
        <f t="shared" si="3"/>
        <v>OK</v>
      </c>
      <c r="L111" s="132"/>
      <c r="M111" s="132"/>
      <c r="N111" s="132"/>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2</v>
      </c>
      <c r="J112" s="25">
        <f t="shared" si="4"/>
        <v>2</v>
      </c>
      <c r="K112" s="26" t="str">
        <f t="shared" si="3"/>
        <v>OK</v>
      </c>
      <c r="L112" s="132"/>
      <c r="M112" s="132"/>
      <c r="N112" s="132"/>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132"/>
      <c r="M113" s="132"/>
      <c r="N113" s="132"/>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132"/>
      <c r="M114" s="132"/>
      <c r="N114" s="132"/>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132"/>
      <c r="M115" s="132"/>
      <c r="N115" s="132"/>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132"/>
      <c r="M116" s="132"/>
      <c r="N116" s="132"/>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5</v>
      </c>
      <c r="J117" s="25">
        <f t="shared" si="4"/>
        <v>5</v>
      </c>
      <c r="K117" s="26" t="str">
        <f t="shared" si="3"/>
        <v>OK</v>
      </c>
      <c r="L117" s="132"/>
      <c r="M117" s="132"/>
      <c r="N117" s="132"/>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4</v>
      </c>
      <c r="J118" s="25">
        <f t="shared" si="4"/>
        <v>4</v>
      </c>
      <c r="K118" s="26" t="str">
        <f t="shared" si="3"/>
        <v>OK</v>
      </c>
      <c r="L118" s="132"/>
      <c r="M118" s="132"/>
      <c r="N118" s="132"/>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132"/>
      <c r="M119" s="132"/>
      <c r="N119" s="132"/>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132"/>
      <c r="M120" s="132"/>
      <c r="N120" s="132"/>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f>10+20</f>
        <v>30</v>
      </c>
      <c r="J121" s="25">
        <f t="shared" si="4"/>
        <v>30</v>
      </c>
      <c r="K121" s="26" t="str">
        <f t="shared" si="3"/>
        <v>OK</v>
      </c>
      <c r="L121" s="132"/>
      <c r="M121" s="132"/>
      <c r="N121" s="132"/>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20</v>
      </c>
      <c r="J122" s="25">
        <f t="shared" si="4"/>
        <v>20</v>
      </c>
      <c r="K122" s="26" t="str">
        <f t="shared" si="3"/>
        <v>OK</v>
      </c>
      <c r="L122" s="132"/>
      <c r="M122" s="132"/>
      <c r="N122" s="132"/>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20</v>
      </c>
      <c r="J123" s="25">
        <f t="shared" si="4"/>
        <v>20</v>
      </c>
      <c r="K123" s="26" t="str">
        <f t="shared" si="3"/>
        <v>OK</v>
      </c>
      <c r="L123" s="132"/>
      <c r="M123" s="132"/>
      <c r="N123" s="132"/>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20</v>
      </c>
      <c r="J124" s="25">
        <f t="shared" si="4"/>
        <v>20</v>
      </c>
      <c r="K124" s="26" t="str">
        <f t="shared" si="3"/>
        <v>OK</v>
      </c>
      <c r="L124" s="132"/>
      <c r="M124" s="132"/>
      <c r="N124" s="132"/>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20</v>
      </c>
      <c r="J125" s="25">
        <f t="shared" si="4"/>
        <v>20</v>
      </c>
      <c r="K125" s="26" t="str">
        <f t="shared" si="3"/>
        <v>OK</v>
      </c>
      <c r="L125" s="132"/>
      <c r="M125" s="132"/>
      <c r="N125" s="132"/>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10</v>
      </c>
      <c r="J126" s="25">
        <f t="shared" si="4"/>
        <v>10</v>
      </c>
      <c r="K126" s="26" t="str">
        <f t="shared" si="3"/>
        <v>OK</v>
      </c>
      <c r="L126" s="132"/>
      <c r="M126" s="132"/>
      <c r="N126" s="132"/>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10</v>
      </c>
      <c r="J127" s="25">
        <f t="shared" si="4"/>
        <v>10</v>
      </c>
      <c r="K127" s="26" t="str">
        <f t="shared" si="3"/>
        <v>OK</v>
      </c>
      <c r="L127" s="132"/>
      <c r="M127" s="132"/>
      <c r="N127" s="132"/>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5</v>
      </c>
      <c r="J128" s="25">
        <f t="shared" si="4"/>
        <v>5</v>
      </c>
      <c r="K128" s="26" t="str">
        <f t="shared" si="3"/>
        <v>OK</v>
      </c>
      <c r="L128" s="132"/>
      <c r="M128" s="132"/>
      <c r="N128" s="132"/>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10</v>
      </c>
      <c r="J129" s="25">
        <f t="shared" si="4"/>
        <v>10</v>
      </c>
      <c r="K129" s="26" t="str">
        <f t="shared" si="3"/>
        <v>OK</v>
      </c>
      <c r="L129" s="132"/>
      <c r="M129" s="132"/>
      <c r="N129" s="132"/>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4</v>
      </c>
      <c r="J130" s="25">
        <f t="shared" si="4"/>
        <v>4</v>
      </c>
      <c r="K130" s="26" t="str">
        <f t="shared" si="3"/>
        <v>OK</v>
      </c>
      <c r="L130" s="132"/>
      <c r="M130" s="132"/>
      <c r="N130" s="132"/>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20</v>
      </c>
      <c r="J131" s="25">
        <f t="shared" si="4"/>
        <v>20</v>
      </c>
      <c r="K131" s="26" t="str">
        <f t="shared" si="3"/>
        <v>OK</v>
      </c>
      <c r="L131" s="132"/>
      <c r="M131" s="132"/>
      <c r="N131" s="132"/>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4</v>
      </c>
      <c r="J132" s="25">
        <f t="shared" si="4"/>
        <v>4</v>
      </c>
      <c r="K132" s="26" t="str">
        <f t="shared" si="3"/>
        <v>OK</v>
      </c>
      <c r="L132" s="132"/>
      <c r="M132" s="132"/>
      <c r="N132" s="132"/>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5</v>
      </c>
      <c r="J133" s="25">
        <f t="shared" si="4"/>
        <v>5</v>
      </c>
      <c r="K133" s="26" t="str">
        <f t="shared" ref="K133:K146" si="5">IF(J133&lt;0,"ATENÇÃO","OK")</f>
        <v>OK</v>
      </c>
      <c r="L133" s="132"/>
      <c r="M133" s="132"/>
      <c r="N133" s="132"/>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10</v>
      </c>
      <c r="J134" s="25">
        <f t="shared" si="4"/>
        <v>10</v>
      </c>
      <c r="K134" s="26" t="str">
        <f t="shared" si="5"/>
        <v>OK</v>
      </c>
      <c r="L134" s="132"/>
      <c r="M134" s="132"/>
      <c r="N134" s="132"/>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15</v>
      </c>
      <c r="J135" s="25">
        <f t="shared" si="4"/>
        <v>15</v>
      </c>
      <c r="K135" s="26" t="str">
        <f t="shared" si="5"/>
        <v>OK</v>
      </c>
      <c r="L135" s="132"/>
      <c r="M135" s="132"/>
      <c r="N135" s="132"/>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5</v>
      </c>
      <c r="J136" s="25">
        <f t="shared" si="4"/>
        <v>5</v>
      </c>
      <c r="K136" s="26" t="str">
        <f t="shared" si="5"/>
        <v>OK</v>
      </c>
      <c r="L136" s="132"/>
      <c r="M136" s="132"/>
      <c r="N136" s="132"/>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30</v>
      </c>
      <c r="J137" s="25">
        <f t="shared" si="4"/>
        <v>30</v>
      </c>
      <c r="K137" s="26" t="str">
        <f t="shared" si="5"/>
        <v>OK</v>
      </c>
      <c r="L137" s="132"/>
      <c r="M137" s="132"/>
      <c r="N137" s="132"/>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30</v>
      </c>
      <c r="J138" s="25">
        <f t="shared" si="4"/>
        <v>30</v>
      </c>
      <c r="K138" s="26" t="str">
        <f t="shared" si="5"/>
        <v>OK</v>
      </c>
      <c r="L138" s="132"/>
      <c r="M138" s="132"/>
      <c r="N138" s="132"/>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5</v>
      </c>
      <c r="J139" s="25">
        <f t="shared" si="4"/>
        <v>5</v>
      </c>
      <c r="K139" s="26" t="str">
        <f t="shared" si="5"/>
        <v>OK</v>
      </c>
      <c r="L139" s="132"/>
      <c r="M139" s="132"/>
      <c r="N139" s="132"/>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f>0+4</f>
        <v>4</v>
      </c>
      <c r="J140" s="25">
        <f t="shared" si="4"/>
        <v>4</v>
      </c>
      <c r="K140" s="26" t="str">
        <f t="shared" si="5"/>
        <v>OK</v>
      </c>
      <c r="L140" s="132"/>
      <c r="M140" s="132"/>
      <c r="N140" s="132"/>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2</v>
      </c>
      <c r="J141" s="25">
        <f t="shared" si="4"/>
        <v>2</v>
      </c>
      <c r="K141" s="26" t="str">
        <f t="shared" si="5"/>
        <v>OK</v>
      </c>
      <c r="L141" s="132"/>
      <c r="M141" s="132"/>
      <c r="N141" s="132"/>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132"/>
      <c r="M142" s="132"/>
      <c r="N142" s="132"/>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f>0+1</f>
        <v>1</v>
      </c>
      <c r="J143" s="25">
        <f t="shared" si="6"/>
        <v>1</v>
      </c>
      <c r="K143" s="26" t="str">
        <f t="shared" si="5"/>
        <v>OK</v>
      </c>
      <c r="L143" s="132"/>
      <c r="M143" s="132"/>
      <c r="N143" s="132"/>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132"/>
      <c r="M144" s="132"/>
      <c r="N144" s="132"/>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132"/>
      <c r="M145" s="132"/>
      <c r="N145" s="132"/>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132"/>
      <c r="M146" s="132"/>
      <c r="N146" s="132"/>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474.12</v>
      </c>
      <c r="M147" s="88">
        <f>SUMPRODUCT(H4:H146,M4:M146)</f>
        <v>42.36</v>
      </c>
      <c r="N147" s="88">
        <f>SUMPRODUCT(H4:H146,N4:N146)</f>
        <v>111.66</v>
      </c>
      <c r="O147" s="88">
        <f>SUMPRODUCT(H4:H146,O4:O146)</f>
        <v>0</v>
      </c>
      <c r="P147" s="88">
        <f>SUMPRODUCT(H4:H146,P4:P146)</f>
        <v>0</v>
      </c>
    </row>
  </sheetData>
  <mergeCells count="42">
    <mergeCell ref="A48:A54"/>
    <mergeCell ref="B48:B54"/>
    <mergeCell ref="A55:A79"/>
    <mergeCell ref="B55:B79"/>
    <mergeCell ref="A121:A141"/>
    <mergeCell ref="B121:B141"/>
    <mergeCell ref="A80:A82"/>
    <mergeCell ref="B80:B82"/>
    <mergeCell ref="A83:A116"/>
    <mergeCell ref="B83:B116"/>
    <mergeCell ref="A117:A120"/>
    <mergeCell ref="B117:B120"/>
    <mergeCell ref="A21:A42"/>
    <mergeCell ref="B21:B42"/>
    <mergeCell ref="A43:A47"/>
    <mergeCell ref="S1:S2"/>
    <mergeCell ref="D1:H1"/>
    <mergeCell ref="A1:C1"/>
    <mergeCell ref="A4:A12"/>
    <mergeCell ref="B4:B12"/>
    <mergeCell ref="A13:A20"/>
    <mergeCell ref="B13:B20"/>
    <mergeCell ref="O1:O2"/>
    <mergeCell ref="P1:P2"/>
    <mergeCell ref="Q1:Q2"/>
    <mergeCell ref="B43:B47"/>
    <mergeCell ref="I1:K1"/>
    <mergeCell ref="W1:W2"/>
    <mergeCell ref="A2:K2"/>
    <mergeCell ref="X1:X2"/>
    <mergeCell ref="T1:T2"/>
    <mergeCell ref="V1:V2"/>
    <mergeCell ref="U1:U2"/>
    <mergeCell ref="R1:R2"/>
    <mergeCell ref="M1:M2"/>
    <mergeCell ref="N1:N2"/>
    <mergeCell ref="L1:L2"/>
    <mergeCell ref="AB1:AB2"/>
    <mergeCell ref="AC1:AC2"/>
    <mergeCell ref="Y1:Y2"/>
    <mergeCell ref="AA1:AA2"/>
    <mergeCell ref="Z1:Z2"/>
  </mergeCells>
  <conditionalFormatting sqref="L4:W82">
    <cfRule type="cellIs" dxfId="9" priority="1" stopIfTrue="1" operator="greaterThan">
      <formula>0</formula>
    </cfRule>
    <cfRule type="cellIs" dxfId="8" priority="2" stopIfTrue="1" operator="greaterThan">
      <formula>0</formula>
    </cfRule>
    <cfRule type="cellIs" dxfId="7" priority="3" stopIfTrue="1" operator="greaterThan">
      <formula>0</formula>
    </cfRule>
  </conditionalFormatting>
  <hyperlinks>
    <hyperlink ref="D103" r:id="rId1" display="https://www.havan.com.br/mangueira-para-gas-de-cozinha-glp-1-20m-durin-05207.html" xr:uid="{342C4E68-14CD-4292-B5BC-623584F472A1}"/>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47"/>
  <sheetViews>
    <sheetView topLeftCell="A64" zoomScale="93" zoomScaleNormal="93" workbookViewId="0">
      <selection activeCell="M10" sqref="M10"/>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279</v>
      </c>
      <c r="M1" s="169" t="s">
        <v>281</v>
      </c>
      <c r="N1" s="169" t="s">
        <v>282</v>
      </c>
      <c r="O1" s="169" t="s">
        <v>59</v>
      </c>
      <c r="P1" s="169" t="s">
        <v>59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39" t="s">
        <v>280</v>
      </c>
      <c r="M3" s="144" t="s">
        <v>283</v>
      </c>
      <c r="N3" s="151" t="s">
        <v>284</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3</v>
      </c>
      <c r="J4" s="25">
        <f>I4-(SUM(L4:AC4))</f>
        <v>3</v>
      </c>
      <c r="K4" s="26" t="str">
        <f>IF(J4&lt;0,"ATENÇÃO","OK")</f>
        <v>OK</v>
      </c>
      <c r="L4" s="141"/>
      <c r="M4" s="146"/>
      <c r="N4" s="146"/>
      <c r="O4" s="85"/>
      <c r="P4" s="85"/>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30</v>
      </c>
      <c r="J5" s="25">
        <f t="shared" ref="J5:J68" si="0">I5-(SUM(L5:AC5))</f>
        <v>30</v>
      </c>
      <c r="K5" s="26" t="str">
        <f t="shared" ref="K5:K68" si="1">IF(J5&lt;0,"ATENÇÃO","OK")</f>
        <v>OK</v>
      </c>
      <c r="L5" s="141"/>
      <c r="M5" s="146"/>
      <c r="N5" s="146"/>
      <c r="O5" s="85"/>
      <c r="P5" s="85"/>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10</v>
      </c>
      <c r="J6" s="25">
        <f t="shared" si="0"/>
        <v>10</v>
      </c>
      <c r="K6" s="26" t="str">
        <f t="shared" si="1"/>
        <v>OK</v>
      </c>
      <c r="L6" s="141"/>
      <c r="M6" s="146"/>
      <c r="N6" s="146"/>
      <c r="O6" s="85"/>
      <c r="P6" s="85"/>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3</v>
      </c>
      <c r="J7" s="25">
        <f t="shared" si="0"/>
        <v>3</v>
      </c>
      <c r="K7" s="26" t="str">
        <f t="shared" si="1"/>
        <v>OK</v>
      </c>
      <c r="L7" s="141"/>
      <c r="M7" s="146"/>
      <c r="N7" s="146"/>
      <c r="O7" s="85"/>
      <c r="P7" s="85"/>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10</v>
      </c>
      <c r="J8" s="25">
        <f t="shared" si="0"/>
        <v>10</v>
      </c>
      <c r="K8" s="26" t="str">
        <f t="shared" si="1"/>
        <v>OK</v>
      </c>
      <c r="L8" s="141"/>
      <c r="M8" s="146"/>
      <c r="N8" s="146"/>
      <c r="O8" s="85"/>
      <c r="P8" s="85"/>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10</v>
      </c>
      <c r="J9" s="25">
        <f t="shared" si="0"/>
        <v>10</v>
      </c>
      <c r="K9" s="26" t="str">
        <f t="shared" si="1"/>
        <v>OK</v>
      </c>
      <c r="L9" s="141"/>
      <c r="M9" s="146"/>
      <c r="N9" s="146"/>
      <c r="O9" s="85"/>
      <c r="P9" s="85"/>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4</v>
      </c>
      <c r="J10" s="25">
        <f t="shared" si="0"/>
        <v>4</v>
      </c>
      <c r="K10" s="26" t="str">
        <f t="shared" si="1"/>
        <v>OK</v>
      </c>
      <c r="L10" s="141"/>
      <c r="M10" s="146"/>
      <c r="N10" s="146"/>
      <c r="O10" s="85"/>
      <c r="P10" s="85"/>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16</v>
      </c>
      <c r="J11" s="25">
        <f t="shared" si="0"/>
        <v>16</v>
      </c>
      <c r="K11" s="26" t="str">
        <f t="shared" si="1"/>
        <v>OK</v>
      </c>
      <c r="L11" s="141"/>
      <c r="M11" s="146"/>
      <c r="N11" s="146"/>
      <c r="O11" s="85"/>
      <c r="P11" s="85"/>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5</v>
      </c>
      <c r="J12" s="25">
        <f t="shared" si="0"/>
        <v>5</v>
      </c>
      <c r="K12" s="26" t="str">
        <f t="shared" si="1"/>
        <v>OK</v>
      </c>
      <c r="L12" s="141"/>
      <c r="M12" s="146"/>
      <c r="N12" s="146"/>
      <c r="O12" s="85"/>
      <c r="P12" s="85"/>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2</v>
      </c>
      <c r="J13" s="25">
        <f t="shared" si="0"/>
        <v>2</v>
      </c>
      <c r="K13" s="26" t="str">
        <f t="shared" si="1"/>
        <v>OK</v>
      </c>
      <c r="L13" s="141"/>
      <c r="M13" s="146"/>
      <c r="N13" s="146"/>
      <c r="O13" s="85"/>
      <c r="P13" s="85"/>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2</v>
      </c>
      <c r="J14" s="25">
        <f t="shared" si="0"/>
        <v>2</v>
      </c>
      <c r="K14" s="26" t="str">
        <f t="shared" si="1"/>
        <v>OK</v>
      </c>
      <c r="L14" s="141"/>
      <c r="M14" s="146"/>
      <c r="N14" s="146"/>
      <c r="O14" s="85"/>
      <c r="P14" s="85"/>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3</v>
      </c>
      <c r="J15" s="25">
        <f t="shared" si="0"/>
        <v>3</v>
      </c>
      <c r="K15" s="26" t="str">
        <f t="shared" si="1"/>
        <v>OK</v>
      </c>
      <c r="L15" s="141"/>
      <c r="M15" s="146"/>
      <c r="N15" s="146"/>
      <c r="O15" s="85"/>
      <c r="P15" s="85"/>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2</v>
      </c>
      <c r="J16" s="25">
        <f t="shared" si="0"/>
        <v>2</v>
      </c>
      <c r="K16" s="26" t="str">
        <f t="shared" si="1"/>
        <v>OK</v>
      </c>
      <c r="L16" s="141"/>
      <c r="M16" s="146"/>
      <c r="N16" s="146"/>
      <c r="O16" s="85"/>
      <c r="P16" s="85"/>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10</v>
      </c>
      <c r="J17" s="25">
        <f t="shared" si="0"/>
        <v>10</v>
      </c>
      <c r="K17" s="26" t="str">
        <f t="shared" si="1"/>
        <v>OK</v>
      </c>
      <c r="L17" s="141"/>
      <c r="M17" s="146"/>
      <c r="N17" s="146"/>
      <c r="O17" s="85"/>
      <c r="P17" s="85"/>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4</v>
      </c>
      <c r="J18" s="25">
        <f t="shared" si="0"/>
        <v>4</v>
      </c>
      <c r="K18" s="26" t="str">
        <f t="shared" si="1"/>
        <v>OK</v>
      </c>
      <c r="L18" s="141"/>
      <c r="M18" s="146"/>
      <c r="N18" s="146"/>
      <c r="O18" s="85"/>
      <c r="P18" s="85"/>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4</v>
      </c>
      <c r="J19" s="25">
        <f t="shared" si="0"/>
        <v>4</v>
      </c>
      <c r="K19" s="26" t="str">
        <f t="shared" si="1"/>
        <v>OK</v>
      </c>
      <c r="L19" s="141"/>
      <c r="M19" s="146"/>
      <c r="N19" s="146"/>
      <c r="O19" s="85"/>
      <c r="P19" s="85"/>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4</v>
      </c>
      <c r="J20" s="25">
        <f t="shared" si="0"/>
        <v>4</v>
      </c>
      <c r="K20" s="26" t="str">
        <f t="shared" si="1"/>
        <v>OK</v>
      </c>
      <c r="L20" s="141"/>
      <c r="M20" s="146"/>
      <c r="N20" s="146"/>
      <c r="O20" s="85"/>
      <c r="P20" s="85"/>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2</v>
      </c>
      <c r="J21" s="25">
        <f t="shared" si="0"/>
        <v>2</v>
      </c>
      <c r="K21" s="26" t="str">
        <f t="shared" si="1"/>
        <v>OK</v>
      </c>
      <c r="L21" s="141"/>
      <c r="M21" s="146"/>
      <c r="N21" s="146"/>
      <c r="O21" s="85"/>
      <c r="P21" s="85"/>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70</v>
      </c>
      <c r="J22" s="25">
        <f t="shared" si="0"/>
        <v>68</v>
      </c>
      <c r="K22" s="26" t="str">
        <f t="shared" si="1"/>
        <v>OK</v>
      </c>
      <c r="L22" s="141"/>
      <c r="M22" s="146"/>
      <c r="N22" s="146">
        <v>2</v>
      </c>
      <c r="O22" s="85"/>
      <c r="P22" s="85"/>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60</v>
      </c>
      <c r="J23" s="25">
        <f t="shared" si="0"/>
        <v>40</v>
      </c>
      <c r="K23" s="26" t="str">
        <f t="shared" si="1"/>
        <v>OK</v>
      </c>
      <c r="L23" s="141"/>
      <c r="M23" s="146"/>
      <c r="N23" s="146">
        <v>20</v>
      </c>
      <c r="O23" s="85"/>
      <c r="P23" s="85"/>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50</v>
      </c>
      <c r="J24" s="25">
        <f t="shared" si="0"/>
        <v>20</v>
      </c>
      <c r="K24" s="26" t="str">
        <f t="shared" si="1"/>
        <v>OK</v>
      </c>
      <c r="L24" s="141"/>
      <c r="M24" s="146"/>
      <c r="N24" s="146">
        <v>30</v>
      </c>
      <c r="O24" s="85"/>
      <c r="P24" s="85"/>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10</v>
      </c>
      <c r="J25" s="25">
        <f t="shared" si="0"/>
        <v>10</v>
      </c>
      <c r="K25" s="26" t="str">
        <f t="shared" si="1"/>
        <v>OK</v>
      </c>
      <c r="L25" s="141"/>
      <c r="M25" s="146"/>
      <c r="N25" s="146"/>
      <c r="O25" s="85"/>
      <c r="P25" s="85"/>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50</v>
      </c>
      <c r="J26" s="25">
        <f t="shared" si="0"/>
        <v>50</v>
      </c>
      <c r="K26" s="26" t="str">
        <f t="shared" si="1"/>
        <v>OK</v>
      </c>
      <c r="L26" s="141"/>
      <c r="M26" s="146"/>
      <c r="N26" s="146"/>
      <c r="O26" s="85"/>
      <c r="P26" s="85"/>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8</v>
      </c>
      <c r="J27" s="25">
        <f t="shared" si="0"/>
        <v>8</v>
      </c>
      <c r="K27" s="26" t="str">
        <f t="shared" si="1"/>
        <v>OK</v>
      </c>
      <c r="L27" s="141"/>
      <c r="M27" s="146"/>
      <c r="N27" s="146"/>
      <c r="O27" s="85"/>
      <c r="P27" s="85"/>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100</v>
      </c>
      <c r="J28" s="25">
        <f t="shared" si="0"/>
        <v>50</v>
      </c>
      <c r="K28" s="26" t="str">
        <f t="shared" si="1"/>
        <v>OK</v>
      </c>
      <c r="L28" s="141"/>
      <c r="M28" s="146"/>
      <c r="N28" s="146">
        <v>50</v>
      </c>
      <c r="O28" s="85"/>
      <c r="P28" s="85"/>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150</v>
      </c>
      <c r="J29" s="25">
        <f t="shared" si="0"/>
        <v>120</v>
      </c>
      <c r="K29" s="26" t="str">
        <f t="shared" si="1"/>
        <v>OK</v>
      </c>
      <c r="L29" s="141"/>
      <c r="M29" s="146"/>
      <c r="N29" s="146">
        <v>30</v>
      </c>
      <c r="O29" s="85"/>
      <c r="P29" s="85"/>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10</v>
      </c>
      <c r="J30" s="25">
        <f t="shared" si="0"/>
        <v>10</v>
      </c>
      <c r="K30" s="26" t="str">
        <f t="shared" si="1"/>
        <v>OK</v>
      </c>
      <c r="L30" s="141"/>
      <c r="M30" s="146"/>
      <c r="N30" s="146"/>
      <c r="O30" s="85"/>
      <c r="P30" s="85"/>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5</v>
      </c>
      <c r="J31" s="25">
        <f t="shared" si="0"/>
        <v>5</v>
      </c>
      <c r="K31" s="26" t="str">
        <f t="shared" si="1"/>
        <v>OK</v>
      </c>
      <c r="L31" s="141"/>
      <c r="M31" s="146"/>
      <c r="N31" s="146"/>
      <c r="O31" s="85"/>
      <c r="P31" s="85"/>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4</v>
      </c>
      <c r="J32" s="25">
        <f t="shared" si="0"/>
        <v>4</v>
      </c>
      <c r="K32" s="26" t="str">
        <f t="shared" si="1"/>
        <v>OK</v>
      </c>
      <c r="L32" s="141"/>
      <c r="M32" s="146"/>
      <c r="N32" s="146"/>
      <c r="O32" s="85"/>
      <c r="P32" s="85"/>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141"/>
      <c r="M33" s="146"/>
      <c r="N33" s="146"/>
      <c r="O33" s="85"/>
      <c r="P33" s="85"/>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v>20</v>
      </c>
      <c r="J34" s="25">
        <f t="shared" si="0"/>
        <v>20</v>
      </c>
      <c r="K34" s="26" t="str">
        <f t="shared" si="1"/>
        <v>OK</v>
      </c>
      <c r="L34" s="141"/>
      <c r="M34" s="146"/>
      <c r="N34" s="146"/>
      <c r="O34" s="85"/>
      <c r="P34" s="85"/>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v>20</v>
      </c>
      <c r="J35" s="25">
        <f t="shared" si="0"/>
        <v>20</v>
      </c>
      <c r="K35" s="26" t="str">
        <f t="shared" si="1"/>
        <v>OK</v>
      </c>
      <c r="L35" s="141"/>
      <c r="M35" s="146"/>
      <c r="N35" s="146"/>
      <c r="O35" s="85"/>
      <c r="P35" s="85"/>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20</v>
      </c>
      <c r="J36" s="25">
        <f t="shared" si="0"/>
        <v>0</v>
      </c>
      <c r="K36" s="26" t="str">
        <f t="shared" si="1"/>
        <v>OK</v>
      </c>
      <c r="L36" s="141"/>
      <c r="M36" s="146"/>
      <c r="N36" s="146">
        <v>20</v>
      </c>
      <c r="O36" s="85"/>
      <c r="P36" s="85"/>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2</v>
      </c>
      <c r="J37" s="25">
        <f t="shared" si="0"/>
        <v>2</v>
      </c>
      <c r="K37" s="26" t="str">
        <f t="shared" si="1"/>
        <v>OK</v>
      </c>
      <c r="L37" s="141"/>
      <c r="M37" s="146"/>
      <c r="N37" s="146"/>
      <c r="O37" s="85"/>
      <c r="P37" s="85"/>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10</v>
      </c>
      <c r="J38" s="25">
        <f t="shared" si="0"/>
        <v>0</v>
      </c>
      <c r="K38" s="26" t="str">
        <f t="shared" si="1"/>
        <v>OK</v>
      </c>
      <c r="L38" s="141"/>
      <c r="M38" s="146"/>
      <c r="N38" s="146">
        <v>10</v>
      </c>
      <c r="O38" s="85"/>
      <c r="P38" s="85"/>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15</v>
      </c>
      <c r="J39" s="25">
        <f t="shared" si="0"/>
        <v>15</v>
      </c>
      <c r="K39" s="26" t="str">
        <f t="shared" si="1"/>
        <v>OK</v>
      </c>
      <c r="L39" s="141"/>
      <c r="M39" s="146"/>
      <c r="N39" s="146"/>
      <c r="O39" s="85"/>
      <c r="P39" s="85"/>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10</v>
      </c>
      <c r="J40" s="25">
        <f t="shared" si="0"/>
        <v>10</v>
      </c>
      <c r="K40" s="26" t="str">
        <f t="shared" si="1"/>
        <v>OK</v>
      </c>
      <c r="L40" s="141"/>
      <c r="M40" s="146"/>
      <c r="N40" s="146"/>
      <c r="O40" s="85"/>
      <c r="P40" s="85"/>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v>8</v>
      </c>
      <c r="J41" s="25">
        <f t="shared" si="0"/>
        <v>8</v>
      </c>
      <c r="K41" s="26" t="str">
        <f t="shared" si="1"/>
        <v>OK</v>
      </c>
      <c r="L41" s="141"/>
      <c r="M41" s="146"/>
      <c r="N41" s="146"/>
      <c r="O41" s="85"/>
      <c r="P41" s="85"/>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v>10</v>
      </c>
      <c r="J42" s="25">
        <f t="shared" si="0"/>
        <v>0</v>
      </c>
      <c r="K42" s="26" t="str">
        <f t="shared" si="1"/>
        <v>OK</v>
      </c>
      <c r="L42" s="141"/>
      <c r="M42" s="146"/>
      <c r="N42" s="146">
        <v>10</v>
      </c>
      <c r="O42" s="85"/>
      <c r="P42" s="85"/>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40</v>
      </c>
      <c r="J43" s="25">
        <f t="shared" si="0"/>
        <v>40</v>
      </c>
      <c r="K43" s="26" t="str">
        <f t="shared" si="1"/>
        <v>OK</v>
      </c>
      <c r="L43" s="141"/>
      <c r="M43" s="146"/>
      <c r="N43" s="146"/>
      <c r="O43" s="85"/>
      <c r="P43" s="85"/>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40</v>
      </c>
      <c r="J44" s="25">
        <f t="shared" si="0"/>
        <v>40</v>
      </c>
      <c r="K44" s="26" t="str">
        <f t="shared" si="1"/>
        <v>OK</v>
      </c>
      <c r="L44" s="141"/>
      <c r="M44" s="146"/>
      <c r="N44" s="146"/>
      <c r="O44" s="85"/>
      <c r="P44" s="85"/>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50</v>
      </c>
      <c r="J45" s="25">
        <f t="shared" si="0"/>
        <v>50</v>
      </c>
      <c r="K45" s="26" t="str">
        <f t="shared" si="1"/>
        <v>OK</v>
      </c>
      <c r="L45" s="141"/>
      <c r="M45" s="146"/>
      <c r="N45" s="146"/>
      <c r="O45" s="85"/>
      <c r="P45" s="85"/>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v>20</v>
      </c>
      <c r="J46" s="25">
        <f t="shared" si="0"/>
        <v>20</v>
      </c>
      <c r="K46" s="26" t="str">
        <f t="shared" si="1"/>
        <v>OK</v>
      </c>
      <c r="L46" s="141"/>
      <c r="M46" s="146"/>
      <c r="N46" s="146"/>
      <c r="O46" s="85"/>
      <c r="P46" s="85"/>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v>10</v>
      </c>
      <c r="J47" s="25">
        <f t="shared" si="0"/>
        <v>10</v>
      </c>
      <c r="K47" s="26" t="str">
        <f t="shared" si="1"/>
        <v>OK</v>
      </c>
      <c r="L47" s="141"/>
      <c r="M47" s="146"/>
      <c r="N47" s="146"/>
      <c r="O47" s="85"/>
      <c r="P47" s="85"/>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v>4</v>
      </c>
      <c r="J48" s="25">
        <f t="shared" si="0"/>
        <v>4</v>
      </c>
      <c r="K48" s="26" t="str">
        <f t="shared" si="1"/>
        <v>OK</v>
      </c>
      <c r="L48" s="141"/>
      <c r="M48" s="146"/>
      <c r="N48" s="146"/>
      <c r="O48" s="85"/>
      <c r="P48" s="85"/>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v>2</v>
      </c>
      <c r="J49" s="25">
        <f t="shared" si="0"/>
        <v>1</v>
      </c>
      <c r="K49" s="26" t="str">
        <f t="shared" si="1"/>
        <v>OK</v>
      </c>
      <c r="L49" s="141">
        <v>1</v>
      </c>
      <c r="M49" s="146"/>
      <c r="N49" s="146"/>
      <c r="O49" s="85"/>
      <c r="P49" s="85"/>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v>2</v>
      </c>
      <c r="J50" s="25">
        <f t="shared" si="0"/>
        <v>1</v>
      </c>
      <c r="K50" s="26" t="str">
        <f t="shared" si="1"/>
        <v>OK</v>
      </c>
      <c r="L50" s="141">
        <v>1</v>
      </c>
      <c r="M50" s="146"/>
      <c r="N50" s="146"/>
      <c r="O50" s="85"/>
      <c r="P50" s="85"/>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v>2</v>
      </c>
      <c r="J51" s="25">
        <f t="shared" si="0"/>
        <v>0</v>
      </c>
      <c r="K51" s="26" t="str">
        <f t="shared" si="1"/>
        <v>OK</v>
      </c>
      <c r="L51" s="141"/>
      <c r="M51" s="146">
        <v>2</v>
      </c>
      <c r="N51" s="146"/>
      <c r="O51" s="85"/>
      <c r="P51" s="85"/>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10</v>
      </c>
      <c r="J52" s="25">
        <f t="shared" si="0"/>
        <v>10</v>
      </c>
      <c r="K52" s="26" t="str">
        <f t="shared" si="1"/>
        <v>OK</v>
      </c>
      <c r="L52" s="141"/>
      <c r="M52" s="146"/>
      <c r="N52" s="146"/>
      <c r="O52" s="85"/>
      <c r="P52" s="85"/>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v>1</v>
      </c>
      <c r="J53" s="25">
        <f t="shared" si="0"/>
        <v>1</v>
      </c>
      <c r="K53" s="26" t="str">
        <f t="shared" si="1"/>
        <v>OK</v>
      </c>
      <c r="L53" s="141"/>
      <c r="M53" s="146"/>
      <c r="N53" s="146"/>
      <c r="O53" s="85"/>
      <c r="P53" s="85"/>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v>1</v>
      </c>
      <c r="J54" s="25">
        <f t="shared" si="0"/>
        <v>1</v>
      </c>
      <c r="K54" s="26" t="str">
        <f t="shared" si="1"/>
        <v>OK</v>
      </c>
      <c r="L54" s="141"/>
      <c r="M54" s="146"/>
      <c r="N54" s="146"/>
      <c r="O54" s="85"/>
      <c r="P54" s="85"/>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3</v>
      </c>
      <c r="J55" s="25">
        <f t="shared" si="0"/>
        <v>3</v>
      </c>
      <c r="K55" s="26" t="str">
        <f t="shared" si="1"/>
        <v>OK</v>
      </c>
      <c r="L55" s="141"/>
      <c r="M55" s="146"/>
      <c r="N55" s="146"/>
      <c r="O55" s="85"/>
      <c r="P55" s="85"/>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3</v>
      </c>
      <c r="J56" s="25">
        <f t="shared" si="0"/>
        <v>3</v>
      </c>
      <c r="K56" s="26" t="str">
        <f t="shared" si="1"/>
        <v>OK</v>
      </c>
      <c r="L56" s="141"/>
      <c r="M56" s="146"/>
      <c r="N56" s="146"/>
      <c r="O56" s="85"/>
      <c r="P56" s="85"/>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3</v>
      </c>
      <c r="J57" s="25">
        <f t="shared" si="0"/>
        <v>3</v>
      </c>
      <c r="K57" s="26" t="str">
        <f t="shared" si="1"/>
        <v>OK</v>
      </c>
      <c r="L57" s="141"/>
      <c r="M57" s="146"/>
      <c r="N57" s="146"/>
      <c r="O57" s="85"/>
      <c r="P57" s="85"/>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3</v>
      </c>
      <c r="J58" s="25">
        <f t="shared" si="0"/>
        <v>3</v>
      </c>
      <c r="K58" s="26" t="str">
        <f t="shared" si="1"/>
        <v>OK</v>
      </c>
      <c r="L58" s="141"/>
      <c r="M58" s="146"/>
      <c r="N58" s="146"/>
      <c r="O58" s="85"/>
      <c r="P58" s="85"/>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3</v>
      </c>
      <c r="J59" s="25">
        <f t="shared" si="0"/>
        <v>3</v>
      </c>
      <c r="K59" s="26" t="str">
        <f t="shared" si="1"/>
        <v>OK</v>
      </c>
      <c r="L59" s="141"/>
      <c r="M59" s="146"/>
      <c r="N59" s="146"/>
      <c r="O59" s="85"/>
      <c r="P59" s="85"/>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3</v>
      </c>
      <c r="J60" s="25">
        <f t="shared" si="0"/>
        <v>3</v>
      </c>
      <c r="K60" s="26" t="str">
        <f t="shared" si="1"/>
        <v>OK</v>
      </c>
      <c r="L60" s="141"/>
      <c r="M60" s="146"/>
      <c r="N60" s="146"/>
      <c r="O60" s="85"/>
      <c r="P60" s="85"/>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3</v>
      </c>
      <c r="J61" s="25">
        <f t="shared" si="0"/>
        <v>3</v>
      </c>
      <c r="K61" s="26" t="str">
        <f t="shared" si="1"/>
        <v>OK</v>
      </c>
      <c r="L61" s="141"/>
      <c r="M61" s="146"/>
      <c r="N61" s="146"/>
      <c r="O61" s="85"/>
      <c r="P61" s="85"/>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3</v>
      </c>
      <c r="J62" s="25">
        <f t="shared" si="0"/>
        <v>3</v>
      </c>
      <c r="K62" s="26" t="str">
        <f t="shared" si="1"/>
        <v>OK</v>
      </c>
      <c r="L62" s="141"/>
      <c r="M62" s="146"/>
      <c r="N62" s="146"/>
      <c r="O62" s="85"/>
      <c r="P62" s="85"/>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3</v>
      </c>
      <c r="J63" s="25">
        <f t="shared" si="0"/>
        <v>3</v>
      </c>
      <c r="K63" s="26" t="str">
        <f t="shared" si="1"/>
        <v>OK</v>
      </c>
      <c r="L63" s="141"/>
      <c r="M63" s="146"/>
      <c r="N63" s="146"/>
      <c r="O63" s="85"/>
      <c r="P63" s="85"/>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3</v>
      </c>
      <c r="J64" s="25">
        <f t="shared" si="0"/>
        <v>3</v>
      </c>
      <c r="K64" s="26" t="str">
        <f t="shared" si="1"/>
        <v>OK</v>
      </c>
      <c r="L64" s="141"/>
      <c r="M64" s="146"/>
      <c r="N64" s="146"/>
      <c r="O64" s="85"/>
      <c r="P64" s="85"/>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2</v>
      </c>
      <c r="J65" s="25">
        <f t="shared" si="0"/>
        <v>2</v>
      </c>
      <c r="K65" s="26" t="str">
        <f t="shared" si="1"/>
        <v>OK</v>
      </c>
      <c r="L65" s="141"/>
      <c r="M65" s="146"/>
      <c r="N65" s="146"/>
      <c r="O65" s="85"/>
      <c r="P65" s="85"/>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1</v>
      </c>
      <c r="J66" s="25">
        <f t="shared" si="0"/>
        <v>1</v>
      </c>
      <c r="K66" s="26" t="str">
        <f t="shared" si="1"/>
        <v>OK</v>
      </c>
      <c r="L66" s="141"/>
      <c r="M66" s="146"/>
      <c r="N66" s="146"/>
      <c r="O66" s="85"/>
      <c r="P66" s="85"/>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10</v>
      </c>
      <c r="J67" s="25">
        <f t="shared" si="0"/>
        <v>10</v>
      </c>
      <c r="K67" s="26" t="str">
        <f t="shared" si="1"/>
        <v>OK</v>
      </c>
      <c r="L67" s="141"/>
      <c r="M67" s="146"/>
      <c r="N67" s="146"/>
      <c r="O67" s="85"/>
      <c r="P67" s="85"/>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10</v>
      </c>
      <c r="J68" s="25">
        <f t="shared" si="0"/>
        <v>10</v>
      </c>
      <c r="K68" s="26" t="str">
        <f t="shared" si="1"/>
        <v>OK</v>
      </c>
      <c r="L68" s="141"/>
      <c r="M68" s="146"/>
      <c r="N68" s="146"/>
      <c r="O68" s="85"/>
      <c r="P68" s="85"/>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50</v>
      </c>
      <c r="J69" s="25">
        <f t="shared" ref="J69:J82" si="2">I69-(SUM(L69:AC69))</f>
        <v>50</v>
      </c>
      <c r="K69" s="26" t="str">
        <f t="shared" ref="K69:K132" si="3">IF(J69&lt;0,"ATENÇÃO","OK")</f>
        <v>OK</v>
      </c>
      <c r="L69" s="141"/>
      <c r="M69" s="146"/>
      <c r="N69" s="146"/>
      <c r="O69" s="85"/>
      <c r="P69" s="85"/>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6</v>
      </c>
      <c r="J70" s="25">
        <f t="shared" si="2"/>
        <v>6</v>
      </c>
      <c r="K70" s="26" t="str">
        <f t="shared" si="3"/>
        <v>OK</v>
      </c>
      <c r="L70" s="141"/>
      <c r="M70" s="146"/>
      <c r="N70" s="146"/>
      <c r="O70" s="85"/>
      <c r="P70" s="85"/>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6</v>
      </c>
      <c r="J71" s="25">
        <f t="shared" si="2"/>
        <v>6</v>
      </c>
      <c r="K71" s="26" t="str">
        <f t="shared" si="3"/>
        <v>OK</v>
      </c>
      <c r="L71" s="141"/>
      <c r="M71" s="146"/>
      <c r="N71" s="146"/>
      <c r="O71" s="85"/>
      <c r="P71" s="85"/>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8</v>
      </c>
      <c r="J72" s="25">
        <f t="shared" si="2"/>
        <v>8</v>
      </c>
      <c r="K72" s="26" t="str">
        <f t="shared" si="3"/>
        <v>OK</v>
      </c>
      <c r="L72" s="141"/>
      <c r="M72" s="146"/>
      <c r="N72" s="146"/>
      <c r="O72" s="85"/>
      <c r="P72" s="85"/>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6</v>
      </c>
      <c r="J73" s="25">
        <f t="shared" si="2"/>
        <v>6</v>
      </c>
      <c r="K73" s="26" t="str">
        <f t="shared" si="3"/>
        <v>OK</v>
      </c>
      <c r="L73" s="141"/>
      <c r="M73" s="146"/>
      <c r="N73" s="146"/>
      <c r="O73" s="85"/>
      <c r="P73" s="85"/>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10</v>
      </c>
      <c r="J74" s="25">
        <f t="shared" si="2"/>
        <v>10</v>
      </c>
      <c r="K74" s="26" t="str">
        <f t="shared" si="3"/>
        <v>OK</v>
      </c>
      <c r="L74" s="141"/>
      <c r="M74" s="146"/>
      <c r="N74" s="146"/>
      <c r="O74" s="85"/>
      <c r="P74" s="85"/>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3</v>
      </c>
      <c r="J75" s="25">
        <f t="shared" si="2"/>
        <v>3</v>
      </c>
      <c r="K75" s="26" t="str">
        <f t="shared" si="3"/>
        <v>OK</v>
      </c>
      <c r="L75" s="141"/>
      <c r="M75" s="146"/>
      <c r="N75" s="146"/>
      <c r="O75" s="85"/>
      <c r="P75" s="85"/>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3</v>
      </c>
      <c r="J76" s="25">
        <f t="shared" si="2"/>
        <v>3</v>
      </c>
      <c r="K76" s="26" t="str">
        <f t="shared" si="3"/>
        <v>OK</v>
      </c>
      <c r="L76" s="141"/>
      <c r="M76" s="146"/>
      <c r="N76" s="146"/>
      <c r="O76" s="85"/>
      <c r="P76" s="85"/>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3</v>
      </c>
      <c r="J77" s="25">
        <f t="shared" si="2"/>
        <v>3</v>
      </c>
      <c r="K77" s="26" t="str">
        <f t="shared" si="3"/>
        <v>OK</v>
      </c>
      <c r="L77" s="141"/>
      <c r="M77" s="146"/>
      <c r="N77" s="146"/>
      <c r="O77" s="85"/>
      <c r="P77" s="85"/>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2</v>
      </c>
      <c r="J78" s="25">
        <f t="shared" si="2"/>
        <v>2</v>
      </c>
      <c r="K78" s="26" t="str">
        <f t="shared" si="3"/>
        <v>OK</v>
      </c>
      <c r="L78" s="141"/>
      <c r="M78" s="146"/>
      <c r="N78" s="146"/>
      <c r="O78" s="85"/>
      <c r="P78" s="85"/>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v>100</v>
      </c>
      <c r="J79" s="25">
        <f t="shared" si="2"/>
        <v>100</v>
      </c>
      <c r="K79" s="26" t="str">
        <f t="shared" si="3"/>
        <v>OK</v>
      </c>
      <c r="L79" s="141"/>
      <c r="M79" s="146"/>
      <c r="N79" s="146"/>
      <c r="O79" s="85"/>
      <c r="P79" s="85"/>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4</v>
      </c>
      <c r="J80" s="25">
        <f t="shared" si="2"/>
        <v>4</v>
      </c>
      <c r="K80" s="26" t="str">
        <f t="shared" si="3"/>
        <v>OK</v>
      </c>
      <c r="L80" s="141"/>
      <c r="M80" s="146"/>
      <c r="N80" s="146"/>
      <c r="O80" s="85"/>
      <c r="P80" s="85"/>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4</v>
      </c>
      <c r="J81" s="25">
        <f t="shared" si="2"/>
        <v>4</v>
      </c>
      <c r="K81" s="26" t="str">
        <f t="shared" si="3"/>
        <v>OK</v>
      </c>
      <c r="L81" s="141"/>
      <c r="M81" s="146"/>
      <c r="N81" s="146"/>
      <c r="O81" s="85"/>
      <c r="P81" s="85"/>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2</v>
      </c>
      <c r="J82" s="25">
        <f t="shared" si="2"/>
        <v>2</v>
      </c>
      <c r="K82" s="26" t="str">
        <f t="shared" si="3"/>
        <v>OK</v>
      </c>
      <c r="L82" s="141"/>
      <c r="M82" s="146"/>
      <c r="N82" s="146"/>
      <c r="O82" s="85"/>
      <c r="P82" s="85"/>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3</v>
      </c>
      <c r="J83" s="25">
        <f t="shared" ref="J83:J141" si="4">I83-(SUM(L83:AC83))</f>
        <v>3</v>
      </c>
      <c r="K83" s="26" t="str">
        <f t="shared" si="3"/>
        <v>OK</v>
      </c>
      <c r="L83" s="140"/>
      <c r="M83" s="145"/>
      <c r="N83" s="145"/>
      <c r="O83" s="40"/>
      <c r="P83" s="40"/>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5</v>
      </c>
      <c r="J84" s="25">
        <f t="shared" si="4"/>
        <v>5</v>
      </c>
      <c r="K84" s="26" t="str">
        <f t="shared" si="3"/>
        <v>OK</v>
      </c>
      <c r="L84" s="140"/>
      <c r="M84" s="145"/>
      <c r="N84" s="148"/>
      <c r="O84" s="87"/>
      <c r="P84" s="40"/>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5</v>
      </c>
      <c r="J85" s="25">
        <f t="shared" si="4"/>
        <v>5</v>
      </c>
      <c r="K85" s="26" t="str">
        <f t="shared" si="3"/>
        <v>OK</v>
      </c>
      <c r="L85" s="140"/>
      <c r="M85" s="145"/>
      <c r="N85" s="147"/>
      <c r="O85" s="86"/>
      <c r="P85" s="40"/>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5</v>
      </c>
      <c r="J86" s="25">
        <f t="shared" si="4"/>
        <v>5</v>
      </c>
      <c r="K86" s="26" t="str">
        <f t="shared" si="3"/>
        <v>OK</v>
      </c>
      <c r="L86" s="140"/>
      <c r="M86" s="145"/>
      <c r="N86" s="147"/>
      <c r="O86" s="86"/>
      <c r="P86" s="40"/>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5</v>
      </c>
      <c r="J87" s="25">
        <f t="shared" si="4"/>
        <v>5</v>
      </c>
      <c r="K87" s="26" t="str">
        <f t="shared" si="3"/>
        <v>OK</v>
      </c>
      <c r="L87" s="140"/>
      <c r="M87" s="145"/>
      <c r="N87" s="147"/>
      <c r="O87" s="86"/>
      <c r="P87" s="40"/>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5</v>
      </c>
      <c r="J88" s="25">
        <f t="shared" si="4"/>
        <v>5</v>
      </c>
      <c r="K88" s="26" t="str">
        <f t="shared" si="3"/>
        <v>OK</v>
      </c>
      <c r="L88" s="140"/>
      <c r="M88" s="145"/>
      <c r="N88" s="147"/>
      <c r="O88" s="86"/>
      <c r="P88" s="40"/>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5</v>
      </c>
      <c r="J89" s="25">
        <f t="shared" si="4"/>
        <v>5</v>
      </c>
      <c r="K89" s="26" t="str">
        <f t="shared" si="3"/>
        <v>OK</v>
      </c>
      <c r="L89" s="140"/>
      <c r="M89" s="145"/>
      <c r="N89" s="147"/>
      <c r="O89" s="86"/>
      <c r="P89" s="40"/>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10</v>
      </c>
      <c r="J90" s="25">
        <f t="shared" si="4"/>
        <v>10</v>
      </c>
      <c r="K90" s="26" t="str">
        <f t="shared" si="3"/>
        <v>OK</v>
      </c>
      <c r="L90" s="140"/>
      <c r="M90" s="145"/>
      <c r="N90" s="147"/>
      <c r="O90" s="86"/>
      <c r="P90" s="40"/>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5</v>
      </c>
      <c r="J91" s="25">
        <f t="shared" si="4"/>
        <v>5</v>
      </c>
      <c r="K91" s="26" t="str">
        <f t="shared" si="3"/>
        <v>OK</v>
      </c>
      <c r="L91" s="140"/>
      <c r="M91" s="145"/>
      <c r="N91" s="148"/>
      <c r="O91" s="87"/>
      <c r="P91" s="40"/>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5</v>
      </c>
      <c r="J92" s="25">
        <f t="shared" si="4"/>
        <v>5</v>
      </c>
      <c r="K92" s="26" t="str">
        <f t="shared" si="3"/>
        <v>OK</v>
      </c>
      <c r="L92" s="140"/>
      <c r="M92" s="145"/>
      <c r="N92" s="148"/>
      <c r="O92" s="87"/>
      <c r="P92" s="40"/>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5</v>
      </c>
      <c r="J93" s="25">
        <f t="shared" si="4"/>
        <v>5</v>
      </c>
      <c r="K93" s="26" t="str">
        <f t="shared" si="3"/>
        <v>OK</v>
      </c>
      <c r="L93" s="140"/>
      <c r="M93" s="145"/>
      <c r="N93" s="148"/>
      <c r="O93" s="87"/>
      <c r="P93" s="40"/>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5</v>
      </c>
      <c r="J94" s="25">
        <f t="shared" si="4"/>
        <v>5</v>
      </c>
      <c r="K94" s="26" t="str">
        <f t="shared" si="3"/>
        <v>OK</v>
      </c>
      <c r="L94" s="140"/>
      <c r="M94" s="145"/>
      <c r="N94" s="148"/>
      <c r="O94" s="87"/>
      <c r="P94" s="40"/>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5</v>
      </c>
      <c r="J95" s="25">
        <f t="shared" si="4"/>
        <v>5</v>
      </c>
      <c r="K95" s="26" t="str">
        <f t="shared" si="3"/>
        <v>OK</v>
      </c>
      <c r="L95" s="140"/>
      <c r="M95" s="145"/>
      <c r="N95" s="148"/>
      <c r="O95" s="87"/>
      <c r="P95" s="40"/>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5</v>
      </c>
      <c r="J96" s="25">
        <f t="shared" si="4"/>
        <v>5</v>
      </c>
      <c r="K96" s="26" t="str">
        <f t="shared" si="3"/>
        <v>OK</v>
      </c>
      <c r="L96" s="140"/>
      <c r="M96" s="145"/>
      <c r="N96" s="148"/>
      <c r="O96" s="87"/>
      <c r="P96" s="40"/>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5</v>
      </c>
      <c r="J97" s="25">
        <f t="shared" si="4"/>
        <v>5</v>
      </c>
      <c r="K97" s="26" t="str">
        <f t="shared" si="3"/>
        <v>OK</v>
      </c>
      <c r="L97" s="140"/>
      <c r="M97" s="145"/>
      <c r="N97" s="148"/>
      <c r="O97" s="87"/>
      <c r="P97" s="40"/>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20</v>
      </c>
      <c r="J98" s="25">
        <f t="shared" si="4"/>
        <v>20</v>
      </c>
      <c r="K98" s="26" t="str">
        <f t="shared" si="3"/>
        <v>OK</v>
      </c>
      <c r="L98" s="140"/>
      <c r="M98" s="145"/>
      <c r="N98" s="148"/>
      <c r="O98" s="87"/>
      <c r="P98" s="40"/>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10</v>
      </c>
      <c r="J99" s="25">
        <f t="shared" si="4"/>
        <v>10</v>
      </c>
      <c r="K99" s="26" t="str">
        <f t="shared" si="3"/>
        <v>OK</v>
      </c>
      <c r="L99" s="140"/>
      <c r="M99" s="145"/>
      <c r="N99" s="148"/>
      <c r="O99" s="87"/>
      <c r="P99" s="40"/>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5</v>
      </c>
      <c r="J100" s="25">
        <f t="shared" si="4"/>
        <v>5</v>
      </c>
      <c r="K100" s="26" t="str">
        <f t="shared" si="3"/>
        <v>OK</v>
      </c>
      <c r="L100" s="140"/>
      <c r="M100" s="145"/>
      <c r="N100" s="148"/>
      <c r="O100" s="87"/>
      <c r="P100" s="40"/>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v>5</v>
      </c>
      <c r="J101" s="25">
        <f t="shared" si="4"/>
        <v>5</v>
      </c>
      <c r="K101" s="26" t="str">
        <f t="shared" si="3"/>
        <v>OK</v>
      </c>
      <c r="L101" s="140"/>
      <c r="M101" s="145"/>
      <c r="N101" s="147"/>
      <c r="O101" s="86"/>
      <c r="P101" s="40"/>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v>15</v>
      </c>
      <c r="J102" s="25">
        <f t="shared" si="4"/>
        <v>15</v>
      </c>
      <c r="K102" s="26" t="str">
        <f t="shared" si="3"/>
        <v>OK</v>
      </c>
      <c r="L102" s="140"/>
      <c r="M102" s="145"/>
      <c r="N102" s="147"/>
      <c r="O102" s="86"/>
      <c r="P102" s="40"/>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v>5</v>
      </c>
      <c r="J103" s="25">
        <f t="shared" si="4"/>
        <v>5</v>
      </c>
      <c r="K103" s="26" t="str">
        <f t="shared" si="3"/>
        <v>OK</v>
      </c>
      <c r="L103" s="140"/>
      <c r="M103" s="145"/>
      <c r="N103" s="148"/>
      <c r="O103" s="87"/>
      <c r="P103" s="40"/>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v>5</v>
      </c>
      <c r="J104" s="25">
        <f t="shared" si="4"/>
        <v>5</v>
      </c>
      <c r="K104" s="26" t="str">
        <f t="shared" si="3"/>
        <v>OK</v>
      </c>
      <c r="L104" s="140"/>
      <c r="M104" s="145"/>
      <c r="N104" s="148"/>
      <c r="O104" s="87"/>
      <c r="P104" s="40"/>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v>5</v>
      </c>
      <c r="J105" s="25">
        <f t="shared" si="4"/>
        <v>5</v>
      </c>
      <c r="K105" s="26" t="str">
        <f t="shared" si="3"/>
        <v>OK</v>
      </c>
      <c r="L105" s="140"/>
      <c r="M105" s="145"/>
      <c r="N105" s="148"/>
      <c r="O105" s="87"/>
      <c r="P105" s="40"/>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v>5</v>
      </c>
      <c r="J106" s="25">
        <f t="shared" si="4"/>
        <v>5</v>
      </c>
      <c r="K106" s="26" t="str">
        <f t="shared" si="3"/>
        <v>OK</v>
      </c>
      <c r="L106" s="140"/>
      <c r="M106" s="145"/>
      <c r="N106" s="148"/>
      <c r="O106" s="87"/>
      <c r="P106" s="40"/>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v>5</v>
      </c>
      <c r="J107" s="25">
        <f t="shared" si="4"/>
        <v>5</v>
      </c>
      <c r="K107" s="26" t="str">
        <f t="shared" si="3"/>
        <v>OK</v>
      </c>
      <c r="L107" s="140"/>
      <c r="M107" s="145"/>
      <c r="N107" s="148"/>
      <c r="O107" s="87"/>
      <c r="P107" s="40"/>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v>20</v>
      </c>
      <c r="J108" s="25">
        <f t="shared" si="4"/>
        <v>20</v>
      </c>
      <c r="K108" s="26" t="str">
        <f t="shared" si="3"/>
        <v>OK</v>
      </c>
      <c r="L108" s="140"/>
      <c r="M108" s="145"/>
      <c r="N108" s="148"/>
      <c r="O108" s="87"/>
      <c r="P108" s="40"/>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v>10</v>
      </c>
      <c r="J109" s="25">
        <f t="shared" si="4"/>
        <v>10</v>
      </c>
      <c r="K109" s="26" t="str">
        <f t="shared" si="3"/>
        <v>OK</v>
      </c>
      <c r="L109" s="140"/>
      <c r="M109" s="145"/>
      <c r="N109" s="148"/>
      <c r="O109" s="87"/>
      <c r="P109" s="40"/>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v>5</v>
      </c>
      <c r="J110" s="25">
        <f t="shared" si="4"/>
        <v>5</v>
      </c>
      <c r="K110" s="26" t="str">
        <f t="shared" si="3"/>
        <v>OK</v>
      </c>
      <c r="L110" s="140"/>
      <c r="M110" s="145"/>
      <c r="N110" s="145"/>
      <c r="O110" s="40"/>
      <c r="P110" s="40"/>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40</v>
      </c>
      <c r="J111" s="25">
        <f t="shared" si="4"/>
        <v>40</v>
      </c>
      <c r="K111" s="26" t="str">
        <f t="shared" si="3"/>
        <v>OK</v>
      </c>
      <c r="L111" s="140"/>
      <c r="M111" s="145"/>
      <c r="N111" s="145"/>
      <c r="O111" s="40"/>
      <c r="P111" s="40"/>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2</v>
      </c>
      <c r="J112" s="25">
        <f t="shared" si="4"/>
        <v>2</v>
      </c>
      <c r="K112" s="26" t="str">
        <f t="shared" si="3"/>
        <v>OK</v>
      </c>
      <c r="L112" s="140"/>
      <c r="M112" s="145"/>
      <c r="N112" s="145"/>
      <c r="O112" s="40"/>
      <c r="P112" s="40"/>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140"/>
      <c r="M113" s="145"/>
      <c r="N113" s="145"/>
      <c r="O113" s="40"/>
      <c r="P113" s="40"/>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140"/>
      <c r="M114" s="145"/>
      <c r="N114" s="145"/>
      <c r="O114" s="40"/>
      <c r="P114" s="40"/>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140"/>
      <c r="M115" s="145"/>
      <c r="N115" s="145"/>
      <c r="O115" s="40"/>
      <c r="P115" s="40"/>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140"/>
      <c r="M116" s="145"/>
      <c r="N116" s="145"/>
      <c r="O116" s="40"/>
      <c r="P116" s="40"/>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3</v>
      </c>
      <c r="J117" s="25">
        <f t="shared" si="4"/>
        <v>3</v>
      </c>
      <c r="K117" s="26" t="str">
        <f t="shared" si="3"/>
        <v>OK</v>
      </c>
      <c r="L117" s="140"/>
      <c r="M117" s="145"/>
      <c r="N117" s="145"/>
      <c r="O117" s="40"/>
      <c r="P117" s="40"/>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10</v>
      </c>
      <c r="J118" s="25">
        <f t="shared" si="4"/>
        <v>10</v>
      </c>
      <c r="K118" s="26" t="str">
        <f t="shared" si="3"/>
        <v>OK</v>
      </c>
      <c r="L118" s="140"/>
      <c r="M118" s="145"/>
      <c r="N118" s="145"/>
      <c r="O118" s="40"/>
      <c r="P118" s="40"/>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v>2</v>
      </c>
      <c r="J119" s="25">
        <f t="shared" si="4"/>
        <v>0</v>
      </c>
      <c r="K119" s="26" t="str">
        <f t="shared" si="3"/>
        <v>OK</v>
      </c>
      <c r="L119" s="142">
        <v>2</v>
      </c>
      <c r="M119" s="145"/>
      <c r="N119" s="145"/>
      <c r="O119" s="40"/>
      <c r="P119" s="40"/>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v>3</v>
      </c>
      <c r="J120" s="25">
        <f t="shared" si="4"/>
        <v>0</v>
      </c>
      <c r="K120" s="26" t="str">
        <f t="shared" si="3"/>
        <v>OK</v>
      </c>
      <c r="L120" s="142">
        <v>3</v>
      </c>
      <c r="M120" s="145"/>
      <c r="N120" s="145"/>
      <c r="O120" s="40"/>
      <c r="P120" s="40"/>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5</v>
      </c>
      <c r="J121" s="25">
        <f t="shared" si="4"/>
        <v>5</v>
      </c>
      <c r="K121" s="26" t="str">
        <f t="shared" si="3"/>
        <v>OK</v>
      </c>
      <c r="L121" s="140"/>
      <c r="M121" s="145"/>
      <c r="N121" s="145"/>
      <c r="O121" s="40"/>
      <c r="P121" s="40"/>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30</v>
      </c>
      <c r="J122" s="25">
        <f t="shared" si="4"/>
        <v>30</v>
      </c>
      <c r="K122" s="26" t="str">
        <f t="shared" si="3"/>
        <v>OK</v>
      </c>
      <c r="L122" s="140"/>
      <c r="M122" s="145"/>
      <c r="N122" s="145"/>
      <c r="O122" s="40"/>
      <c r="P122" s="40"/>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30</v>
      </c>
      <c r="J123" s="25">
        <f t="shared" si="4"/>
        <v>28</v>
      </c>
      <c r="K123" s="26" t="str">
        <f t="shared" si="3"/>
        <v>OK</v>
      </c>
      <c r="L123" s="140"/>
      <c r="M123" s="150">
        <v>2</v>
      </c>
      <c r="N123" s="145"/>
      <c r="O123" s="40"/>
      <c r="P123" s="40"/>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30</v>
      </c>
      <c r="J124" s="25">
        <f t="shared" si="4"/>
        <v>30</v>
      </c>
      <c r="K124" s="26" t="str">
        <f t="shared" si="3"/>
        <v>OK</v>
      </c>
      <c r="L124" s="140"/>
      <c r="M124" s="145"/>
      <c r="N124" s="145"/>
      <c r="O124" s="40"/>
      <c r="P124" s="40"/>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30</v>
      </c>
      <c r="J125" s="25">
        <f t="shared" si="4"/>
        <v>0</v>
      </c>
      <c r="K125" s="26" t="str">
        <f t="shared" si="3"/>
        <v>OK</v>
      </c>
      <c r="L125" s="142">
        <v>30</v>
      </c>
      <c r="M125" s="145"/>
      <c r="N125" s="145"/>
      <c r="O125" s="40"/>
      <c r="P125" s="40"/>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15</v>
      </c>
      <c r="J126" s="25">
        <f t="shared" si="4"/>
        <v>10</v>
      </c>
      <c r="K126" s="26" t="str">
        <f t="shared" si="3"/>
        <v>OK</v>
      </c>
      <c r="L126" s="142">
        <v>5</v>
      </c>
      <c r="M126" s="145"/>
      <c r="N126" s="145"/>
      <c r="O126" s="40"/>
      <c r="P126" s="40"/>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5</v>
      </c>
      <c r="J127" s="25">
        <f t="shared" si="4"/>
        <v>5</v>
      </c>
      <c r="K127" s="26" t="str">
        <f t="shared" si="3"/>
        <v>OK</v>
      </c>
      <c r="L127" s="143"/>
      <c r="M127" s="145"/>
      <c r="N127" s="145"/>
      <c r="O127" s="40"/>
      <c r="P127" s="40"/>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5</v>
      </c>
      <c r="J128" s="25">
        <f t="shared" si="4"/>
        <v>0</v>
      </c>
      <c r="K128" s="26" t="str">
        <f t="shared" si="3"/>
        <v>OK</v>
      </c>
      <c r="L128" s="142">
        <v>5</v>
      </c>
      <c r="M128" s="145"/>
      <c r="N128" s="145"/>
      <c r="O128" s="40"/>
      <c r="P128" s="40"/>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20</v>
      </c>
      <c r="J129" s="25">
        <f t="shared" si="4"/>
        <v>20</v>
      </c>
      <c r="K129" s="26" t="str">
        <f t="shared" si="3"/>
        <v>OK</v>
      </c>
      <c r="L129" s="140"/>
      <c r="M129" s="145"/>
      <c r="N129" s="145"/>
      <c r="O129" s="40"/>
      <c r="P129" s="40"/>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12</v>
      </c>
      <c r="J130" s="25">
        <f t="shared" si="4"/>
        <v>12</v>
      </c>
      <c r="K130" s="26" t="str">
        <f t="shared" si="3"/>
        <v>OK</v>
      </c>
      <c r="L130" s="140"/>
      <c r="M130" s="145"/>
      <c r="N130" s="145"/>
      <c r="O130" s="40"/>
      <c r="P130" s="40"/>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70</v>
      </c>
      <c r="J131" s="25">
        <f t="shared" si="4"/>
        <v>50</v>
      </c>
      <c r="K131" s="26" t="str">
        <f t="shared" si="3"/>
        <v>OK</v>
      </c>
      <c r="L131" s="142">
        <v>10</v>
      </c>
      <c r="M131" s="150">
        <v>10</v>
      </c>
      <c r="N131" s="145"/>
      <c r="O131" s="40"/>
      <c r="P131" s="40"/>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10</v>
      </c>
      <c r="J132" s="25">
        <f t="shared" si="4"/>
        <v>7</v>
      </c>
      <c r="K132" s="26" t="str">
        <f t="shared" si="3"/>
        <v>OK</v>
      </c>
      <c r="L132" s="142">
        <v>3</v>
      </c>
      <c r="M132" s="145"/>
      <c r="N132" s="145"/>
      <c r="O132" s="40"/>
      <c r="P132" s="40"/>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40</v>
      </c>
      <c r="J133" s="25">
        <f t="shared" si="4"/>
        <v>40</v>
      </c>
      <c r="K133" s="26" t="str">
        <f t="shared" ref="K133:K146" si="5">IF(J133&lt;0,"ATENÇÃO","OK")</f>
        <v>OK</v>
      </c>
      <c r="L133" s="140"/>
      <c r="M133" s="145"/>
      <c r="N133" s="145"/>
      <c r="O133" s="40"/>
      <c r="P133" s="40"/>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20</v>
      </c>
      <c r="J134" s="25">
        <f t="shared" si="4"/>
        <v>18</v>
      </c>
      <c r="K134" s="26" t="str">
        <f t="shared" si="5"/>
        <v>OK</v>
      </c>
      <c r="L134" s="142">
        <v>2</v>
      </c>
      <c r="M134" s="145"/>
      <c r="N134" s="145"/>
      <c r="O134" s="40"/>
      <c r="P134" s="40"/>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20</v>
      </c>
      <c r="J135" s="25">
        <f t="shared" si="4"/>
        <v>0</v>
      </c>
      <c r="K135" s="26" t="str">
        <f t="shared" si="5"/>
        <v>OK</v>
      </c>
      <c r="L135" s="142">
        <v>20</v>
      </c>
      <c r="M135" s="145"/>
      <c r="N135" s="145"/>
      <c r="O135" s="40"/>
      <c r="P135" s="40"/>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5</v>
      </c>
      <c r="J136" s="25">
        <f t="shared" si="4"/>
        <v>5</v>
      </c>
      <c r="K136" s="26" t="str">
        <f t="shared" si="5"/>
        <v>OK</v>
      </c>
      <c r="L136" s="140"/>
      <c r="M136" s="145"/>
      <c r="N136" s="145"/>
      <c r="O136" s="40"/>
      <c r="P136" s="40"/>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15</v>
      </c>
      <c r="J137" s="25">
        <f t="shared" si="4"/>
        <v>0</v>
      </c>
      <c r="K137" s="26" t="str">
        <f t="shared" si="5"/>
        <v>OK</v>
      </c>
      <c r="L137" s="142">
        <v>15</v>
      </c>
      <c r="M137" s="145"/>
      <c r="N137" s="145"/>
      <c r="O137" s="40"/>
      <c r="P137" s="40"/>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15</v>
      </c>
      <c r="J138" s="25">
        <f t="shared" si="4"/>
        <v>0</v>
      </c>
      <c r="K138" s="26" t="str">
        <f t="shared" si="5"/>
        <v>OK</v>
      </c>
      <c r="L138" s="142">
        <v>15</v>
      </c>
      <c r="M138" s="145"/>
      <c r="N138" s="145"/>
      <c r="O138" s="40"/>
      <c r="P138" s="40"/>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c r="J139" s="25">
        <f t="shared" si="4"/>
        <v>0</v>
      </c>
      <c r="K139" s="26" t="str">
        <f t="shared" si="5"/>
        <v>OK</v>
      </c>
      <c r="L139" s="140"/>
      <c r="M139" s="145"/>
      <c r="N139" s="145"/>
      <c r="O139" s="40"/>
      <c r="P139" s="40"/>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140"/>
      <c r="M140" s="145"/>
      <c r="N140" s="145"/>
      <c r="O140" s="40"/>
      <c r="P140" s="40"/>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6</v>
      </c>
      <c r="J141" s="25">
        <f t="shared" si="4"/>
        <v>6</v>
      </c>
      <c r="K141" s="26" t="str">
        <f t="shared" si="5"/>
        <v>OK</v>
      </c>
      <c r="L141" s="140"/>
      <c r="M141" s="145"/>
      <c r="N141" s="145"/>
      <c r="O141" s="40"/>
      <c r="P141" s="40"/>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v>6</v>
      </c>
      <c r="J142" s="25">
        <f t="shared" ref="J142:J146" si="6">I142-(SUM(L142:AC142))</f>
        <v>6</v>
      </c>
      <c r="K142" s="26" t="str">
        <f t="shared" si="5"/>
        <v>OK</v>
      </c>
      <c r="L142" s="140"/>
      <c r="M142" s="145"/>
      <c r="N142" s="145"/>
      <c r="O142" s="40"/>
      <c r="P142" s="40"/>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f>20-1</f>
        <v>19</v>
      </c>
      <c r="J143" s="25">
        <f t="shared" si="6"/>
        <v>19</v>
      </c>
      <c r="K143" s="26" t="str">
        <f t="shared" si="5"/>
        <v>OK</v>
      </c>
      <c r="L143" s="140"/>
      <c r="M143" s="145"/>
      <c r="N143" s="145"/>
      <c r="O143" s="40"/>
      <c r="P143" s="40"/>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v>2</v>
      </c>
      <c r="J144" s="25">
        <f t="shared" si="6"/>
        <v>2</v>
      </c>
      <c r="K144" s="26" t="str">
        <f t="shared" si="5"/>
        <v>OK</v>
      </c>
      <c r="L144" s="140"/>
      <c r="M144" s="145"/>
      <c r="N144" s="145"/>
      <c r="O144" s="40"/>
      <c r="P144" s="40"/>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v>2</v>
      </c>
      <c r="J145" s="25">
        <f t="shared" si="6"/>
        <v>2</v>
      </c>
      <c r="K145" s="26" t="str">
        <f t="shared" si="5"/>
        <v>OK</v>
      </c>
      <c r="L145" s="140"/>
      <c r="M145" s="145"/>
      <c r="N145" s="145"/>
      <c r="O145" s="40"/>
      <c r="P145" s="40"/>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140"/>
      <c r="M146" s="149"/>
      <c r="N146" s="145"/>
      <c r="O146" s="40"/>
      <c r="P146" s="40"/>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6260.44</v>
      </c>
      <c r="M147" s="88">
        <f>SUMPRODUCT(H4:H146,M4:M146)</f>
        <v>3302.02</v>
      </c>
      <c r="N147" s="88">
        <f>SUMPRODUCT(H4:H146,N4:N146)</f>
        <v>4891.2199999999993</v>
      </c>
      <c r="O147" s="88">
        <f>SUMPRODUCT(H4:H146,O4:O146)</f>
        <v>0</v>
      </c>
      <c r="P147" s="88">
        <f>SUMPRODUCT(H4:H146,P4:P146)</f>
        <v>0</v>
      </c>
    </row>
  </sheetData>
  <mergeCells count="42">
    <mergeCell ref="A117:A120"/>
    <mergeCell ref="B117:B120"/>
    <mergeCell ref="A121:A141"/>
    <mergeCell ref="B121:B141"/>
    <mergeCell ref="A55:A79"/>
    <mergeCell ref="B55:B79"/>
    <mergeCell ref="A80:A82"/>
    <mergeCell ref="B80:B82"/>
    <mergeCell ref="A83:A116"/>
    <mergeCell ref="B83:B116"/>
    <mergeCell ref="AC1:AC2"/>
    <mergeCell ref="W1:W2"/>
    <mergeCell ref="A2:K2"/>
    <mergeCell ref="U1:U2"/>
    <mergeCell ref="V1:V2"/>
    <mergeCell ref="Q1:Q2"/>
    <mergeCell ref="R1:R2"/>
    <mergeCell ref="AB1:AB2"/>
    <mergeCell ref="X1:X2"/>
    <mergeCell ref="Y1:Y2"/>
    <mergeCell ref="Z1:Z2"/>
    <mergeCell ref="AA1:AA2"/>
    <mergeCell ref="S1:S2"/>
    <mergeCell ref="T1:T2"/>
    <mergeCell ref="O1:O2"/>
    <mergeCell ref="P1:P2"/>
    <mergeCell ref="N1:N2"/>
    <mergeCell ref="A43:A47"/>
    <mergeCell ref="B43:B47"/>
    <mergeCell ref="A48:A54"/>
    <mergeCell ref="B48:B54"/>
    <mergeCell ref="A4:A12"/>
    <mergeCell ref="B4:B12"/>
    <mergeCell ref="A13:A20"/>
    <mergeCell ref="B13:B20"/>
    <mergeCell ref="A21:A42"/>
    <mergeCell ref="B21:B42"/>
    <mergeCell ref="A1:C1"/>
    <mergeCell ref="D1:H1"/>
    <mergeCell ref="I1:K1"/>
    <mergeCell ref="L1:L2"/>
    <mergeCell ref="M1:M2"/>
  </mergeCells>
  <conditionalFormatting sqref="L4:W82">
    <cfRule type="cellIs" dxfId="6" priority="1" stopIfTrue="1" operator="greaterThan">
      <formula>0</formula>
    </cfRule>
    <cfRule type="cellIs" dxfId="5" priority="2" stopIfTrue="1" operator="greaterThan">
      <formula>0</formula>
    </cfRule>
    <cfRule type="cellIs" dxfId="4" priority="3" stopIfTrue="1" operator="greaterThan">
      <formula>0</formula>
    </cfRule>
  </conditionalFormatting>
  <hyperlinks>
    <hyperlink ref="D103" r:id="rId1" display="https://www.havan.com.br/mangueira-para-gas-de-cozinha-glp-1-20m-durin-05207.html" xr:uid="{F86D1AE1-420F-47AA-A7EF-CDC02E0A70FD}"/>
  </hyperlinks>
  <pageMargins left="0.511811024" right="0.511811024" top="0.78740157499999996" bottom="0.78740157499999996" header="0.31496062000000002" footer="0.31496062000000002"/>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47"/>
  <sheetViews>
    <sheetView topLeftCell="A61" zoomScale="98" zoomScaleNormal="98" workbookViewId="0">
      <selection activeCell="O8" sqref="O8"/>
    </sheetView>
  </sheetViews>
  <sheetFormatPr defaultColWidth="9.7109375" defaultRowHeight="39.950000000000003" customHeight="1" x14ac:dyDescent="0.25"/>
  <cols>
    <col min="1" max="1" width="7" style="39" customWidth="1"/>
    <col min="2" max="2" width="38.5703125" style="1" customWidth="1"/>
    <col min="3" max="3" width="9.5703125" style="38" customWidth="1"/>
    <col min="4" max="4" width="55.28515625" style="62" customWidth="1"/>
    <col min="5" max="5" width="19.42578125" style="77" customWidth="1"/>
    <col min="6" max="6" width="10" style="1" customWidth="1"/>
    <col min="7" max="7" width="16.7109375" style="1" customWidth="1"/>
    <col min="8" max="8" width="13.7109375" style="29" bestFit="1" customWidth="1"/>
    <col min="9" max="9" width="13.85546875" style="4" customWidth="1"/>
    <col min="10" max="10" width="13.28515625" style="28" customWidth="1"/>
    <col min="11" max="11" width="12.5703125" style="5" customWidth="1"/>
    <col min="12" max="12" width="13.5703125" style="6" customWidth="1"/>
    <col min="13" max="14" width="13.7109375" style="6" customWidth="1"/>
    <col min="15" max="15" width="16.5703125" style="6" customWidth="1"/>
    <col min="16" max="16" width="15.7109375" style="6" customWidth="1"/>
    <col min="17" max="23" width="13.7109375" style="6" customWidth="1"/>
    <col min="24" max="29" width="13.7109375" style="2" customWidth="1"/>
    <col min="30" max="16384" width="9.7109375" style="2"/>
  </cols>
  <sheetData>
    <row r="1" spans="1:29" ht="39.950000000000003" customHeight="1" x14ac:dyDescent="0.25">
      <c r="A1" s="174" t="s">
        <v>56</v>
      </c>
      <c r="B1" s="174"/>
      <c r="C1" s="174"/>
      <c r="D1" s="174" t="s">
        <v>57</v>
      </c>
      <c r="E1" s="174"/>
      <c r="F1" s="174"/>
      <c r="G1" s="174"/>
      <c r="H1" s="174"/>
      <c r="I1" s="174" t="s">
        <v>58</v>
      </c>
      <c r="J1" s="174"/>
      <c r="K1" s="174"/>
      <c r="L1" s="169" t="s">
        <v>285</v>
      </c>
      <c r="M1" s="169" t="s">
        <v>286</v>
      </c>
      <c r="N1" s="169" t="s">
        <v>287</v>
      </c>
      <c r="O1" s="169" t="s">
        <v>288</v>
      </c>
      <c r="P1" s="169" t="s">
        <v>289</v>
      </c>
      <c r="Q1" s="169" t="s">
        <v>59</v>
      </c>
      <c r="R1" s="169" t="s">
        <v>59</v>
      </c>
      <c r="S1" s="169" t="s">
        <v>59</v>
      </c>
      <c r="T1" s="169" t="s">
        <v>59</v>
      </c>
      <c r="U1" s="169" t="s">
        <v>59</v>
      </c>
      <c r="V1" s="169" t="s">
        <v>59</v>
      </c>
      <c r="W1" s="169" t="s">
        <v>59</v>
      </c>
      <c r="X1" s="169" t="s">
        <v>59</v>
      </c>
      <c r="Y1" s="169" t="s">
        <v>59</v>
      </c>
      <c r="Z1" s="169" t="s">
        <v>59</v>
      </c>
      <c r="AA1" s="169" t="s">
        <v>59</v>
      </c>
      <c r="AB1" s="169" t="s">
        <v>59</v>
      </c>
      <c r="AC1" s="169" t="s">
        <v>59</v>
      </c>
    </row>
    <row r="2" spans="1:29" ht="39.950000000000003" customHeight="1" x14ac:dyDescent="0.25">
      <c r="A2" s="174" t="s">
        <v>39</v>
      </c>
      <c r="B2" s="174"/>
      <c r="C2" s="174"/>
      <c r="D2" s="174"/>
      <c r="E2" s="174"/>
      <c r="F2" s="174"/>
      <c r="G2" s="174"/>
      <c r="H2" s="174"/>
      <c r="I2" s="174"/>
      <c r="J2" s="174"/>
      <c r="K2" s="174"/>
      <c r="L2" s="169"/>
      <c r="M2" s="169"/>
      <c r="N2" s="169"/>
      <c r="O2" s="169"/>
      <c r="P2" s="169"/>
      <c r="Q2" s="169"/>
      <c r="R2" s="169"/>
      <c r="S2" s="169"/>
      <c r="T2" s="169"/>
      <c r="U2" s="169"/>
      <c r="V2" s="169"/>
      <c r="W2" s="169"/>
      <c r="X2" s="169"/>
      <c r="Y2" s="169"/>
      <c r="Z2" s="169"/>
      <c r="AA2" s="169"/>
      <c r="AB2" s="169"/>
      <c r="AC2" s="169"/>
    </row>
    <row r="3" spans="1:29" s="3" customFormat="1" ht="39.950000000000003" customHeight="1" x14ac:dyDescent="0.2">
      <c r="A3" s="41" t="s">
        <v>46</v>
      </c>
      <c r="B3" s="43" t="s">
        <v>40</v>
      </c>
      <c r="C3" s="42" t="s">
        <v>47</v>
      </c>
      <c r="D3" s="51" t="s">
        <v>41</v>
      </c>
      <c r="E3" s="51" t="s">
        <v>42</v>
      </c>
      <c r="F3" s="43" t="s">
        <v>3</v>
      </c>
      <c r="G3" s="43" t="s">
        <v>43</v>
      </c>
      <c r="H3" s="44" t="s">
        <v>48</v>
      </c>
      <c r="I3" s="43" t="s">
        <v>55</v>
      </c>
      <c r="J3" s="79" t="s">
        <v>0</v>
      </c>
      <c r="K3" s="80" t="s">
        <v>2</v>
      </c>
      <c r="L3" s="157">
        <v>44630</v>
      </c>
      <c r="M3" s="157">
        <v>44642</v>
      </c>
      <c r="N3" s="157" t="s">
        <v>290</v>
      </c>
      <c r="O3" s="157">
        <v>44649</v>
      </c>
      <c r="P3" s="157">
        <v>44722</v>
      </c>
      <c r="Q3" s="24" t="s">
        <v>1</v>
      </c>
      <c r="R3" s="24" t="s">
        <v>1</v>
      </c>
      <c r="S3" s="24" t="s">
        <v>1</v>
      </c>
      <c r="T3" s="24" t="s">
        <v>1</v>
      </c>
      <c r="U3" s="24" t="s">
        <v>1</v>
      </c>
      <c r="V3" s="24" t="s">
        <v>1</v>
      </c>
      <c r="W3" s="24" t="s">
        <v>1</v>
      </c>
      <c r="X3" s="24" t="s">
        <v>1</v>
      </c>
      <c r="Y3" s="24" t="s">
        <v>1</v>
      </c>
      <c r="Z3" s="24" t="s">
        <v>1</v>
      </c>
      <c r="AA3" s="24" t="s">
        <v>1</v>
      </c>
      <c r="AB3" s="24" t="s">
        <v>1</v>
      </c>
      <c r="AC3" s="24" t="s">
        <v>1</v>
      </c>
    </row>
    <row r="4" spans="1:29" ht="39.950000000000003" customHeight="1" x14ac:dyDescent="0.25">
      <c r="A4" s="182">
        <v>1</v>
      </c>
      <c r="B4" s="184" t="s">
        <v>60</v>
      </c>
      <c r="C4" s="45">
        <v>1</v>
      </c>
      <c r="D4" s="52" t="s">
        <v>61</v>
      </c>
      <c r="E4" s="67" t="s">
        <v>62</v>
      </c>
      <c r="F4" s="46" t="s">
        <v>13</v>
      </c>
      <c r="G4" s="46" t="s">
        <v>16</v>
      </c>
      <c r="H4" s="63">
        <v>7.49</v>
      </c>
      <c r="I4" s="19">
        <v>2</v>
      </c>
      <c r="J4" s="25">
        <f>I4-(SUM(L4:AC4))</f>
        <v>2</v>
      </c>
      <c r="K4" s="26" t="str">
        <f>IF(J4&lt;0,"ATENÇÃO","OK")</f>
        <v>OK</v>
      </c>
      <c r="L4" s="153"/>
      <c r="M4" s="153"/>
      <c r="N4" s="153"/>
      <c r="O4" s="153"/>
      <c r="P4" s="153"/>
      <c r="Q4" s="18"/>
      <c r="R4" s="18"/>
      <c r="S4" s="18"/>
      <c r="T4" s="18"/>
      <c r="U4" s="18"/>
      <c r="V4" s="18"/>
      <c r="W4" s="18"/>
      <c r="X4" s="32"/>
      <c r="Y4" s="32"/>
      <c r="Z4" s="32"/>
      <c r="AA4" s="32"/>
      <c r="AB4" s="32"/>
      <c r="AC4" s="32"/>
    </row>
    <row r="5" spans="1:29" ht="39.950000000000003" customHeight="1" x14ac:dyDescent="0.25">
      <c r="A5" s="183"/>
      <c r="B5" s="185"/>
      <c r="C5" s="47">
        <v>2</v>
      </c>
      <c r="D5" s="53" t="s">
        <v>63</v>
      </c>
      <c r="E5" s="68" t="s">
        <v>64</v>
      </c>
      <c r="F5" s="33" t="s">
        <v>14</v>
      </c>
      <c r="G5" s="33" t="s">
        <v>16</v>
      </c>
      <c r="H5" s="64">
        <v>23.35</v>
      </c>
      <c r="I5" s="19">
        <v>50</v>
      </c>
      <c r="J5" s="25">
        <f t="shared" ref="J5:J68" si="0">I5-(SUM(L5:AC5))</f>
        <v>50</v>
      </c>
      <c r="K5" s="26" t="str">
        <f t="shared" ref="K5:K68" si="1">IF(J5&lt;0,"ATENÇÃO","OK")</f>
        <v>OK</v>
      </c>
      <c r="L5" s="153"/>
      <c r="M5" s="153"/>
      <c r="N5" s="153"/>
      <c r="O5" s="153"/>
      <c r="P5" s="153"/>
      <c r="Q5" s="18"/>
      <c r="R5" s="18"/>
      <c r="S5" s="18"/>
      <c r="T5" s="18"/>
      <c r="U5" s="18"/>
      <c r="V5" s="18"/>
      <c r="W5" s="18"/>
      <c r="X5" s="32"/>
      <c r="Y5" s="32"/>
      <c r="Z5" s="32"/>
      <c r="AA5" s="32"/>
      <c r="AB5" s="32"/>
      <c r="AC5" s="32"/>
    </row>
    <row r="6" spans="1:29" ht="39.950000000000003" customHeight="1" x14ac:dyDescent="0.25">
      <c r="A6" s="183"/>
      <c r="B6" s="185"/>
      <c r="C6" s="47">
        <v>3</v>
      </c>
      <c r="D6" s="53" t="s">
        <v>65</v>
      </c>
      <c r="E6" s="68" t="s">
        <v>66</v>
      </c>
      <c r="F6" s="33" t="s">
        <v>22</v>
      </c>
      <c r="G6" s="33" t="s">
        <v>16</v>
      </c>
      <c r="H6" s="64">
        <v>5.2</v>
      </c>
      <c r="I6" s="19">
        <v>10</v>
      </c>
      <c r="J6" s="25">
        <f t="shared" si="0"/>
        <v>10</v>
      </c>
      <c r="K6" s="26" t="str">
        <f t="shared" si="1"/>
        <v>OK</v>
      </c>
      <c r="L6" s="153"/>
      <c r="M6" s="153"/>
      <c r="N6" s="153"/>
      <c r="O6" s="153"/>
      <c r="P6" s="153"/>
      <c r="Q6" s="18"/>
      <c r="R6" s="18"/>
      <c r="S6" s="18"/>
      <c r="T6" s="18"/>
      <c r="U6" s="18"/>
      <c r="V6" s="18"/>
      <c r="W6" s="18"/>
      <c r="X6" s="32"/>
      <c r="Y6" s="32"/>
      <c r="Z6" s="32"/>
      <c r="AA6" s="32"/>
      <c r="AB6" s="32"/>
      <c r="AC6" s="32"/>
    </row>
    <row r="7" spans="1:29" ht="39.950000000000003" customHeight="1" x14ac:dyDescent="0.25">
      <c r="A7" s="183"/>
      <c r="B7" s="185"/>
      <c r="C7" s="47">
        <v>4</v>
      </c>
      <c r="D7" s="53" t="s">
        <v>67</v>
      </c>
      <c r="E7" s="68" t="s">
        <v>68</v>
      </c>
      <c r="F7" s="33" t="s">
        <v>14</v>
      </c>
      <c r="G7" s="33" t="s">
        <v>16</v>
      </c>
      <c r="H7" s="64">
        <v>23.09</v>
      </c>
      <c r="I7" s="19">
        <v>2</v>
      </c>
      <c r="J7" s="25">
        <f t="shared" si="0"/>
        <v>2</v>
      </c>
      <c r="K7" s="26" t="str">
        <f t="shared" si="1"/>
        <v>OK</v>
      </c>
      <c r="L7" s="153"/>
      <c r="M7" s="153"/>
      <c r="N7" s="153"/>
      <c r="O7" s="153"/>
      <c r="P7" s="153"/>
      <c r="Q7" s="18"/>
      <c r="R7" s="18"/>
      <c r="S7" s="18"/>
      <c r="T7" s="18"/>
      <c r="U7" s="18"/>
      <c r="V7" s="18"/>
      <c r="W7" s="18"/>
      <c r="X7" s="32"/>
      <c r="Y7" s="32"/>
      <c r="Z7" s="32"/>
      <c r="AA7" s="32"/>
      <c r="AB7" s="32"/>
      <c r="AC7" s="32"/>
    </row>
    <row r="8" spans="1:29" ht="39.950000000000003" customHeight="1" x14ac:dyDescent="0.25">
      <c r="A8" s="183"/>
      <c r="B8" s="185"/>
      <c r="C8" s="47">
        <v>5</v>
      </c>
      <c r="D8" s="53" t="s">
        <v>69</v>
      </c>
      <c r="E8" s="68" t="s">
        <v>70</v>
      </c>
      <c r="F8" s="33" t="s">
        <v>14</v>
      </c>
      <c r="G8" s="33" t="s">
        <v>16</v>
      </c>
      <c r="H8" s="64">
        <v>6.39</v>
      </c>
      <c r="I8" s="19">
        <v>10</v>
      </c>
      <c r="J8" s="25">
        <f t="shared" si="0"/>
        <v>5</v>
      </c>
      <c r="K8" s="26" t="str">
        <f t="shared" si="1"/>
        <v>OK</v>
      </c>
      <c r="L8" s="153"/>
      <c r="M8" s="153">
        <v>5</v>
      </c>
      <c r="N8" s="153"/>
      <c r="O8" s="153"/>
      <c r="P8" s="153"/>
      <c r="Q8" s="18"/>
      <c r="R8" s="18"/>
      <c r="S8" s="18"/>
      <c r="T8" s="18"/>
      <c r="U8" s="18"/>
      <c r="V8" s="18"/>
      <c r="W8" s="18"/>
      <c r="X8" s="32"/>
      <c r="Y8" s="32"/>
      <c r="Z8" s="32"/>
      <c r="AA8" s="32"/>
      <c r="AB8" s="32"/>
      <c r="AC8" s="32"/>
    </row>
    <row r="9" spans="1:29" ht="39.950000000000003" customHeight="1" x14ac:dyDescent="0.25">
      <c r="A9" s="183"/>
      <c r="B9" s="185"/>
      <c r="C9" s="47">
        <v>6</v>
      </c>
      <c r="D9" s="53" t="s">
        <v>71</v>
      </c>
      <c r="E9" s="68" t="s">
        <v>62</v>
      </c>
      <c r="F9" s="46" t="s">
        <v>14</v>
      </c>
      <c r="G9" s="46" t="s">
        <v>16</v>
      </c>
      <c r="H9" s="63">
        <v>6.44</v>
      </c>
      <c r="I9" s="19">
        <v>20</v>
      </c>
      <c r="J9" s="25">
        <f t="shared" si="0"/>
        <v>10</v>
      </c>
      <c r="K9" s="26" t="str">
        <f t="shared" si="1"/>
        <v>OK</v>
      </c>
      <c r="L9" s="153"/>
      <c r="M9" s="153">
        <v>10</v>
      </c>
      <c r="N9" s="153"/>
      <c r="O9" s="153"/>
      <c r="P9" s="153"/>
      <c r="Q9" s="18"/>
      <c r="R9" s="18"/>
      <c r="S9" s="18"/>
      <c r="T9" s="18"/>
      <c r="U9" s="18"/>
      <c r="V9" s="18"/>
      <c r="W9" s="18"/>
      <c r="X9" s="32"/>
      <c r="Y9" s="32"/>
      <c r="Z9" s="32"/>
      <c r="AA9" s="32"/>
      <c r="AB9" s="32"/>
      <c r="AC9" s="32"/>
    </row>
    <row r="10" spans="1:29" ht="39.950000000000003" customHeight="1" x14ac:dyDescent="0.25">
      <c r="A10" s="183"/>
      <c r="B10" s="185"/>
      <c r="C10" s="45">
        <v>7</v>
      </c>
      <c r="D10" s="54" t="s">
        <v>72</v>
      </c>
      <c r="E10" s="69" t="s">
        <v>73</v>
      </c>
      <c r="F10" s="34" t="s">
        <v>14</v>
      </c>
      <c r="G10" s="34" t="s">
        <v>78</v>
      </c>
      <c r="H10" s="64">
        <v>18.05</v>
      </c>
      <c r="I10" s="19">
        <v>5</v>
      </c>
      <c r="J10" s="25">
        <f t="shared" si="0"/>
        <v>5</v>
      </c>
      <c r="K10" s="26" t="str">
        <f t="shared" si="1"/>
        <v>OK</v>
      </c>
      <c r="L10" s="153"/>
      <c r="M10" s="153"/>
      <c r="N10" s="153"/>
      <c r="O10" s="153"/>
      <c r="P10" s="153"/>
      <c r="Q10" s="18"/>
      <c r="R10" s="18"/>
      <c r="S10" s="18"/>
      <c r="T10" s="18"/>
      <c r="U10" s="18"/>
      <c r="V10" s="18"/>
      <c r="W10" s="18"/>
      <c r="X10" s="32"/>
      <c r="Y10" s="32"/>
      <c r="Z10" s="32"/>
      <c r="AA10" s="32"/>
      <c r="AB10" s="32"/>
      <c r="AC10" s="32"/>
    </row>
    <row r="11" spans="1:29" ht="39.950000000000003" customHeight="1" x14ac:dyDescent="0.25">
      <c r="A11" s="183"/>
      <c r="B11" s="185"/>
      <c r="C11" s="45">
        <v>8</v>
      </c>
      <c r="D11" s="54" t="s">
        <v>74</v>
      </c>
      <c r="E11" s="69" t="s">
        <v>75</v>
      </c>
      <c r="F11" s="34" t="s">
        <v>14</v>
      </c>
      <c r="G11" s="34" t="s">
        <v>16</v>
      </c>
      <c r="H11" s="64">
        <v>10.79</v>
      </c>
      <c r="I11" s="19">
        <v>8</v>
      </c>
      <c r="J11" s="25">
        <f t="shared" si="0"/>
        <v>8</v>
      </c>
      <c r="K11" s="26" t="str">
        <f t="shared" si="1"/>
        <v>OK</v>
      </c>
      <c r="L11" s="153"/>
      <c r="M11" s="153"/>
      <c r="N11" s="153"/>
      <c r="O11" s="153"/>
      <c r="P11" s="153"/>
      <c r="Q11" s="18"/>
      <c r="R11" s="18"/>
      <c r="S11" s="18"/>
      <c r="T11" s="18"/>
      <c r="U11" s="18"/>
      <c r="V11" s="18"/>
      <c r="W11" s="18"/>
      <c r="X11" s="32"/>
      <c r="Y11" s="32"/>
      <c r="Z11" s="32"/>
      <c r="AA11" s="32"/>
      <c r="AB11" s="32"/>
      <c r="AC11" s="32"/>
    </row>
    <row r="12" spans="1:29" ht="39.950000000000003" customHeight="1" x14ac:dyDescent="0.25">
      <c r="A12" s="183"/>
      <c r="B12" s="185"/>
      <c r="C12" s="45">
        <v>9</v>
      </c>
      <c r="D12" s="54" t="s">
        <v>76</v>
      </c>
      <c r="E12" s="69" t="s">
        <v>77</v>
      </c>
      <c r="F12" s="34" t="s">
        <v>14</v>
      </c>
      <c r="G12" s="34" t="s">
        <v>79</v>
      </c>
      <c r="H12" s="64">
        <v>27.17</v>
      </c>
      <c r="I12" s="19">
        <v>5</v>
      </c>
      <c r="J12" s="25">
        <f t="shared" si="0"/>
        <v>5</v>
      </c>
      <c r="K12" s="26" t="str">
        <f t="shared" si="1"/>
        <v>OK</v>
      </c>
      <c r="L12" s="153"/>
      <c r="M12" s="153"/>
      <c r="N12" s="153"/>
      <c r="O12" s="153"/>
      <c r="P12" s="153"/>
      <c r="Q12" s="18"/>
      <c r="R12" s="18"/>
      <c r="S12" s="18"/>
      <c r="T12" s="18"/>
      <c r="U12" s="18"/>
      <c r="V12" s="18"/>
      <c r="W12" s="18"/>
      <c r="X12" s="32"/>
      <c r="Y12" s="32"/>
      <c r="Z12" s="32"/>
      <c r="AA12" s="32"/>
      <c r="AB12" s="32"/>
      <c r="AC12" s="32"/>
    </row>
    <row r="13" spans="1:29" ht="39.950000000000003" customHeight="1" x14ac:dyDescent="0.25">
      <c r="A13" s="170">
        <v>2</v>
      </c>
      <c r="B13" s="172" t="s">
        <v>60</v>
      </c>
      <c r="C13" s="49">
        <v>10</v>
      </c>
      <c r="D13" s="55" t="s">
        <v>80</v>
      </c>
      <c r="E13" s="70" t="s">
        <v>62</v>
      </c>
      <c r="F13" s="36" t="s">
        <v>14</v>
      </c>
      <c r="G13" s="36" t="s">
        <v>23</v>
      </c>
      <c r="H13" s="65">
        <v>58.25</v>
      </c>
      <c r="I13" s="19">
        <v>2</v>
      </c>
      <c r="J13" s="25">
        <f t="shared" si="0"/>
        <v>2</v>
      </c>
      <c r="K13" s="26" t="str">
        <f t="shared" si="1"/>
        <v>OK</v>
      </c>
      <c r="L13" s="153"/>
      <c r="M13" s="153"/>
      <c r="N13" s="153"/>
      <c r="O13" s="153"/>
      <c r="P13" s="153"/>
      <c r="Q13" s="18"/>
      <c r="R13" s="18"/>
      <c r="S13" s="18"/>
      <c r="T13" s="18"/>
      <c r="U13" s="18"/>
      <c r="V13" s="18"/>
      <c r="W13" s="18"/>
      <c r="X13" s="32"/>
      <c r="Y13" s="32"/>
      <c r="Z13" s="32"/>
      <c r="AA13" s="32"/>
      <c r="AB13" s="32"/>
      <c r="AC13" s="32"/>
    </row>
    <row r="14" spans="1:29" ht="39.950000000000003" customHeight="1" x14ac:dyDescent="0.25">
      <c r="A14" s="171"/>
      <c r="B14" s="173"/>
      <c r="C14" s="49">
        <v>11</v>
      </c>
      <c r="D14" s="55" t="s">
        <v>81</v>
      </c>
      <c r="E14" s="70" t="s">
        <v>82</v>
      </c>
      <c r="F14" s="36" t="s">
        <v>14</v>
      </c>
      <c r="G14" s="36" t="s">
        <v>23</v>
      </c>
      <c r="H14" s="65">
        <v>56.31</v>
      </c>
      <c r="I14" s="19">
        <v>2</v>
      </c>
      <c r="J14" s="25">
        <f t="shared" si="0"/>
        <v>2</v>
      </c>
      <c r="K14" s="26" t="str">
        <f t="shared" si="1"/>
        <v>OK</v>
      </c>
      <c r="L14" s="153"/>
      <c r="M14" s="153"/>
      <c r="N14" s="153"/>
      <c r="O14" s="153"/>
      <c r="P14" s="153"/>
      <c r="Q14" s="18"/>
      <c r="R14" s="18"/>
      <c r="S14" s="18"/>
      <c r="T14" s="18"/>
      <c r="U14" s="18"/>
      <c r="V14" s="18"/>
      <c r="W14" s="18"/>
      <c r="X14" s="32"/>
      <c r="Y14" s="32"/>
      <c r="Z14" s="32"/>
      <c r="AA14" s="32"/>
      <c r="AB14" s="32"/>
      <c r="AC14" s="32"/>
    </row>
    <row r="15" spans="1:29" ht="39.950000000000003" customHeight="1" x14ac:dyDescent="0.25">
      <c r="A15" s="171"/>
      <c r="B15" s="173"/>
      <c r="C15" s="49">
        <v>12</v>
      </c>
      <c r="D15" s="55" t="s">
        <v>83</v>
      </c>
      <c r="E15" s="70" t="s">
        <v>75</v>
      </c>
      <c r="F15" s="36" t="s">
        <v>14</v>
      </c>
      <c r="G15" s="36" t="s">
        <v>23</v>
      </c>
      <c r="H15" s="65">
        <v>13.13</v>
      </c>
      <c r="I15" s="19">
        <v>2</v>
      </c>
      <c r="J15" s="25">
        <f t="shared" si="0"/>
        <v>2</v>
      </c>
      <c r="K15" s="26" t="str">
        <f t="shared" si="1"/>
        <v>OK</v>
      </c>
      <c r="L15" s="153"/>
      <c r="M15" s="153"/>
      <c r="N15" s="153"/>
      <c r="O15" s="153"/>
      <c r="P15" s="153"/>
      <c r="Q15" s="18"/>
      <c r="R15" s="18"/>
      <c r="S15" s="18"/>
      <c r="T15" s="18"/>
      <c r="U15" s="18"/>
      <c r="V15" s="18"/>
      <c r="W15" s="18"/>
      <c r="X15" s="32"/>
      <c r="Y15" s="32"/>
      <c r="Z15" s="32"/>
      <c r="AA15" s="32"/>
      <c r="AB15" s="32"/>
      <c r="AC15" s="32"/>
    </row>
    <row r="16" spans="1:29" ht="39.950000000000003" customHeight="1" x14ac:dyDescent="0.25">
      <c r="A16" s="171"/>
      <c r="B16" s="173"/>
      <c r="C16" s="49">
        <v>13</v>
      </c>
      <c r="D16" s="55" t="s">
        <v>84</v>
      </c>
      <c r="E16" s="70" t="s">
        <v>85</v>
      </c>
      <c r="F16" s="36" t="s">
        <v>14</v>
      </c>
      <c r="G16" s="36" t="s">
        <v>23</v>
      </c>
      <c r="H16" s="65">
        <v>52.03</v>
      </c>
      <c r="I16" s="19">
        <v>2</v>
      </c>
      <c r="J16" s="25">
        <f t="shared" si="0"/>
        <v>2</v>
      </c>
      <c r="K16" s="26" t="str">
        <f t="shared" si="1"/>
        <v>OK</v>
      </c>
      <c r="L16" s="153"/>
      <c r="M16" s="153"/>
      <c r="N16" s="153"/>
      <c r="O16" s="153"/>
      <c r="P16" s="153"/>
      <c r="Q16" s="18"/>
      <c r="R16" s="18"/>
      <c r="S16" s="18"/>
      <c r="T16" s="18"/>
      <c r="U16" s="18"/>
      <c r="V16" s="18"/>
      <c r="W16" s="18"/>
      <c r="X16" s="32"/>
      <c r="Y16" s="32"/>
      <c r="Z16" s="32"/>
      <c r="AA16" s="32"/>
      <c r="AB16" s="32"/>
      <c r="AC16" s="32"/>
    </row>
    <row r="17" spans="1:29" ht="39.950000000000003" customHeight="1" x14ac:dyDescent="0.25">
      <c r="A17" s="171"/>
      <c r="B17" s="173"/>
      <c r="C17" s="49">
        <v>14</v>
      </c>
      <c r="D17" s="55" t="s">
        <v>86</v>
      </c>
      <c r="E17" s="70" t="s">
        <v>62</v>
      </c>
      <c r="F17" s="36" t="s">
        <v>14</v>
      </c>
      <c r="G17" s="36" t="s">
        <v>23</v>
      </c>
      <c r="H17" s="65">
        <v>12.71</v>
      </c>
      <c r="I17" s="19">
        <v>13</v>
      </c>
      <c r="J17" s="25">
        <f t="shared" si="0"/>
        <v>13</v>
      </c>
      <c r="K17" s="26" t="str">
        <f t="shared" si="1"/>
        <v>OK</v>
      </c>
      <c r="L17" s="153"/>
      <c r="M17" s="153"/>
      <c r="N17" s="153"/>
      <c r="O17" s="153"/>
      <c r="P17" s="153"/>
      <c r="Q17" s="18"/>
      <c r="R17" s="18"/>
      <c r="S17" s="18"/>
      <c r="T17" s="18"/>
      <c r="U17" s="18"/>
      <c r="V17" s="18"/>
      <c r="W17" s="18"/>
      <c r="X17" s="32"/>
      <c r="Y17" s="32"/>
      <c r="Z17" s="32"/>
      <c r="AA17" s="32"/>
      <c r="AB17" s="32"/>
      <c r="AC17" s="32"/>
    </row>
    <row r="18" spans="1:29" ht="39.950000000000003" customHeight="1" x14ac:dyDescent="0.25">
      <c r="A18" s="171"/>
      <c r="B18" s="173"/>
      <c r="C18" s="49">
        <v>15</v>
      </c>
      <c r="D18" s="55" t="s">
        <v>87</v>
      </c>
      <c r="E18" s="70" t="s">
        <v>75</v>
      </c>
      <c r="F18" s="36" t="s">
        <v>14</v>
      </c>
      <c r="G18" s="36" t="s">
        <v>23</v>
      </c>
      <c r="H18" s="65">
        <v>28.64</v>
      </c>
      <c r="I18" s="19">
        <v>7</v>
      </c>
      <c r="J18" s="25">
        <f t="shared" si="0"/>
        <v>7</v>
      </c>
      <c r="K18" s="26" t="str">
        <f t="shared" si="1"/>
        <v>OK</v>
      </c>
      <c r="L18" s="153"/>
      <c r="M18" s="153"/>
      <c r="N18" s="153"/>
      <c r="O18" s="153"/>
      <c r="P18" s="153"/>
      <c r="Q18" s="18"/>
      <c r="R18" s="18"/>
      <c r="S18" s="18"/>
      <c r="T18" s="18"/>
      <c r="U18" s="18"/>
      <c r="V18" s="18"/>
      <c r="W18" s="18"/>
      <c r="X18" s="32"/>
      <c r="Y18" s="32"/>
      <c r="Z18" s="32"/>
      <c r="AA18" s="32"/>
      <c r="AB18" s="32"/>
      <c r="AC18" s="32"/>
    </row>
    <row r="19" spans="1:29" ht="39.950000000000003" customHeight="1" x14ac:dyDescent="0.25">
      <c r="A19" s="171"/>
      <c r="B19" s="173"/>
      <c r="C19" s="49">
        <v>16</v>
      </c>
      <c r="D19" s="55" t="s">
        <v>88</v>
      </c>
      <c r="E19" s="70" t="s">
        <v>85</v>
      </c>
      <c r="F19" s="36" t="s">
        <v>14</v>
      </c>
      <c r="G19" s="36" t="s">
        <v>23</v>
      </c>
      <c r="H19" s="65">
        <v>45.43</v>
      </c>
      <c r="I19" s="19">
        <v>2</v>
      </c>
      <c r="J19" s="25">
        <f t="shared" si="0"/>
        <v>2</v>
      </c>
      <c r="K19" s="26" t="str">
        <f t="shared" si="1"/>
        <v>OK</v>
      </c>
      <c r="L19" s="153"/>
      <c r="M19" s="153"/>
      <c r="N19" s="153"/>
      <c r="O19" s="153"/>
      <c r="P19" s="153"/>
      <c r="Q19" s="18"/>
      <c r="R19" s="18"/>
      <c r="S19" s="18"/>
      <c r="T19" s="18"/>
      <c r="U19" s="18"/>
      <c r="V19" s="18"/>
      <c r="W19" s="18"/>
      <c r="X19" s="32"/>
      <c r="Y19" s="32"/>
      <c r="Z19" s="32"/>
      <c r="AA19" s="32"/>
      <c r="AB19" s="32"/>
      <c r="AC19" s="32"/>
    </row>
    <row r="20" spans="1:29" ht="39.950000000000003" customHeight="1" x14ac:dyDescent="0.25">
      <c r="A20" s="171"/>
      <c r="B20" s="173"/>
      <c r="C20" s="49">
        <v>17</v>
      </c>
      <c r="D20" s="55" t="s">
        <v>89</v>
      </c>
      <c r="E20" s="70" t="s">
        <v>62</v>
      </c>
      <c r="F20" s="36" t="s">
        <v>14</v>
      </c>
      <c r="G20" s="36" t="s">
        <v>32</v>
      </c>
      <c r="H20" s="65">
        <v>18.93</v>
      </c>
      <c r="I20" s="19">
        <v>5</v>
      </c>
      <c r="J20" s="25">
        <f t="shared" si="0"/>
        <v>5</v>
      </c>
      <c r="K20" s="26" t="str">
        <f t="shared" si="1"/>
        <v>OK</v>
      </c>
      <c r="L20" s="153"/>
      <c r="M20" s="153"/>
      <c r="N20" s="153"/>
      <c r="O20" s="153"/>
      <c r="P20" s="153"/>
      <c r="Q20" s="18"/>
      <c r="R20" s="18"/>
      <c r="S20" s="18"/>
      <c r="T20" s="18"/>
      <c r="U20" s="18"/>
      <c r="V20" s="18"/>
      <c r="W20" s="18"/>
      <c r="X20" s="32"/>
      <c r="Y20" s="32"/>
      <c r="Z20" s="32"/>
      <c r="AA20" s="32"/>
      <c r="AB20" s="32"/>
      <c r="AC20" s="32"/>
    </row>
    <row r="21" spans="1:29" ht="39.950000000000003" customHeight="1" x14ac:dyDescent="0.25">
      <c r="A21" s="175">
        <v>3</v>
      </c>
      <c r="B21" s="177" t="s">
        <v>53</v>
      </c>
      <c r="C21" s="48">
        <v>18</v>
      </c>
      <c r="D21" s="54" t="s">
        <v>90</v>
      </c>
      <c r="E21" s="69" t="s">
        <v>54</v>
      </c>
      <c r="F21" s="34" t="s">
        <v>17</v>
      </c>
      <c r="G21" s="34" t="s">
        <v>16</v>
      </c>
      <c r="H21" s="64">
        <v>23.16</v>
      </c>
      <c r="I21" s="19">
        <v>3</v>
      </c>
      <c r="J21" s="25">
        <f t="shared" si="0"/>
        <v>3</v>
      </c>
      <c r="K21" s="26" t="str">
        <f t="shared" si="1"/>
        <v>OK</v>
      </c>
      <c r="L21" s="153"/>
      <c r="M21" s="153"/>
      <c r="N21" s="153"/>
      <c r="O21" s="153"/>
      <c r="P21" s="153"/>
      <c r="Q21" s="18"/>
      <c r="R21" s="18"/>
      <c r="S21" s="18"/>
      <c r="T21" s="18"/>
      <c r="U21" s="18"/>
      <c r="V21" s="18"/>
      <c r="W21" s="18"/>
      <c r="X21" s="32"/>
      <c r="Y21" s="32"/>
      <c r="Z21" s="32"/>
      <c r="AA21" s="32"/>
      <c r="AB21" s="32"/>
      <c r="AC21" s="32"/>
    </row>
    <row r="22" spans="1:29" ht="39.950000000000003" customHeight="1" x14ac:dyDescent="0.25">
      <c r="A22" s="176"/>
      <c r="B22" s="178"/>
      <c r="C22" s="48">
        <v>19</v>
      </c>
      <c r="D22" s="54" t="s">
        <v>91</v>
      </c>
      <c r="E22" s="69" t="s">
        <v>92</v>
      </c>
      <c r="F22" s="34" t="s">
        <v>24</v>
      </c>
      <c r="G22" s="34" t="s">
        <v>16</v>
      </c>
      <c r="H22" s="64">
        <v>143.96</v>
      </c>
      <c r="I22" s="19">
        <v>10</v>
      </c>
      <c r="J22" s="25">
        <f t="shared" si="0"/>
        <v>10</v>
      </c>
      <c r="K22" s="26" t="str">
        <f t="shared" si="1"/>
        <v>OK</v>
      </c>
      <c r="L22" s="153"/>
      <c r="M22" s="153"/>
      <c r="N22" s="153"/>
      <c r="O22" s="153"/>
      <c r="P22" s="153"/>
      <c r="Q22" s="18"/>
      <c r="R22" s="18"/>
      <c r="S22" s="18"/>
      <c r="T22" s="18"/>
      <c r="U22" s="18"/>
      <c r="V22" s="18"/>
      <c r="W22" s="18"/>
      <c r="X22" s="32"/>
      <c r="Y22" s="32"/>
      <c r="Z22" s="32"/>
      <c r="AA22" s="32"/>
      <c r="AB22" s="32"/>
      <c r="AC22" s="32"/>
    </row>
    <row r="23" spans="1:29" ht="39.950000000000003" customHeight="1" x14ac:dyDescent="0.25">
      <c r="A23" s="176"/>
      <c r="B23" s="178"/>
      <c r="C23" s="48">
        <v>20</v>
      </c>
      <c r="D23" s="54" t="s">
        <v>93</v>
      </c>
      <c r="E23" s="69" t="s">
        <v>94</v>
      </c>
      <c r="F23" s="34" t="s">
        <v>25</v>
      </c>
      <c r="G23" s="34" t="s">
        <v>16</v>
      </c>
      <c r="H23" s="64">
        <v>13.93</v>
      </c>
      <c r="I23" s="19">
        <v>30</v>
      </c>
      <c r="J23" s="25">
        <f t="shared" si="0"/>
        <v>29</v>
      </c>
      <c r="K23" s="26" t="str">
        <f t="shared" si="1"/>
        <v>OK</v>
      </c>
      <c r="L23" s="153"/>
      <c r="M23" s="153"/>
      <c r="N23" s="153"/>
      <c r="O23" s="153"/>
      <c r="P23" s="153">
        <v>1</v>
      </c>
      <c r="Q23" s="18"/>
      <c r="R23" s="18"/>
      <c r="S23" s="18"/>
      <c r="T23" s="18"/>
      <c r="U23" s="18"/>
      <c r="V23" s="18"/>
      <c r="W23" s="18"/>
      <c r="X23" s="32"/>
      <c r="Y23" s="32"/>
      <c r="Z23" s="32"/>
      <c r="AA23" s="32"/>
      <c r="AB23" s="32"/>
      <c r="AC23" s="32"/>
    </row>
    <row r="24" spans="1:29" ht="39.950000000000003" customHeight="1" x14ac:dyDescent="0.25">
      <c r="A24" s="176"/>
      <c r="B24" s="178"/>
      <c r="C24" s="48">
        <v>21</v>
      </c>
      <c r="D24" s="54" t="s">
        <v>95</v>
      </c>
      <c r="E24" s="69" t="s">
        <v>96</v>
      </c>
      <c r="F24" s="34" t="s">
        <v>17</v>
      </c>
      <c r="G24" s="34" t="s">
        <v>16</v>
      </c>
      <c r="H24" s="64">
        <v>7.06</v>
      </c>
      <c r="I24" s="19">
        <v>40</v>
      </c>
      <c r="J24" s="25">
        <f t="shared" si="0"/>
        <v>35</v>
      </c>
      <c r="K24" s="26" t="str">
        <f t="shared" si="1"/>
        <v>OK</v>
      </c>
      <c r="L24" s="153"/>
      <c r="M24" s="153"/>
      <c r="N24" s="153"/>
      <c r="O24" s="153"/>
      <c r="P24" s="153">
        <v>5</v>
      </c>
      <c r="Q24" s="18"/>
      <c r="R24" s="18"/>
      <c r="S24" s="18"/>
      <c r="T24" s="18"/>
      <c r="U24" s="18"/>
      <c r="V24" s="18"/>
      <c r="W24" s="18"/>
      <c r="X24" s="32"/>
      <c r="Y24" s="32"/>
      <c r="Z24" s="32"/>
      <c r="AA24" s="32"/>
      <c r="AB24" s="32"/>
      <c r="AC24" s="32"/>
    </row>
    <row r="25" spans="1:29" ht="39.950000000000003" customHeight="1" x14ac:dyDescent="0.25">
      <c r="A25" s="176"/>
      <c r="B25" s="178"/>
      <c r="C25" s="48">
        <v>22</v>
      </c>
      <c r="D25" s="54" t="s">
        <v>97</v>
      </c>
      <c r="E25" s="69" t="s">
        <v>54</v>
      </c>
      <c r="F25" s="34" t="s">
        <v>14</v>
      </c>
      <c r="G25" s="34" t="s">
        <v>16</v>
      </c>
      <c r="H25" s="64">
        <v>42.78</v>
      </c>
      <c r="I25" s="19">
        <v>5</v>
      </c>
      <c r="J25" s="25">
        <f t="shared" si="0"/>
        <v>5</v>
      </c>
      <c r="K25" s="26" t="str">
        <f t="shared" si="1"/>
        <v>OK</v>
      </c>
      <c r="L25" s="153"/>
      <c r="M25" s="153"/>
      <c r="N25" s="153"/>
      <c r="O25" s="153"/>
      <c r="P25" s="153"/>
      <c r="Q25" s="18"/>
      <c r="R25" s="18"/>
      <c r="S25" s="18"/>
      <c r="T25" s="18"/>
      <c r="U25" s="18"/>
      <c r="V25" s="18"/>
      <c r="W25" s="18"/>
      <c r="X25" s="32"/>
      <c r="Y25" s="32"/>
      <c r="Z25" s="32"/>
      <c r="AA25" s="32"/>
      <c r="AB25" s="32"/>
      <c r="AC25" s="32"/>
    </row>
    <row r="26" spans="1:29" ht="39.950000000000003" customHeight="1" x14ac:dyDescent="0.25">
      <c r="A26" s="176"/>
      <c r="B26" s="178"/>
      <c r="C26" s="48">
        <v>23</v>
      </c>
      <c r="D26" s="54" t="s">
        <v>98</v>
      </c>
      <c r="E26" s="69" t="s">
        <v>99</v>
      </c>
      <c r="F26" s="34" t="s">
        <v>26</v>
      </c>
      <c r="G26" s="34" t="s">
        <v>16</v>
      </c>
      <c r="H26" s="64">
        <v>219.07</v>
      </c>
      <c r="I26" s="19">
        <v>32</v>
      </c>
      <c r="J26" s="25">
        <f t="shared" si="0"/>
        <v>32</v>
      </c>
      <c r="K26" s="26" t="str">
        <f t="shared" si="1"/>
        <v>OK</v>
      </c>
      <c r="L26" s="153"/>
      <c r="M26" s="153"/>
      <c r="N26" s="153"/>
      <c r="O26" s="153"/>
      <c r="P26" s="153"/>
      <c r="Q26" s="18"/>
      <c r="R26" s="18"/>
      <c r="S26" s="18"/>
      <c r="T26" s="18"/>
      <c r="U26" s="18"/>
      <c r="V26" s="18"/>
      <c r="W26" s="18"/>
      <c r="X26" s="32"/>
      <c r="Y26" s="32"/>
      <c r="Z26" s="32"/>
      <c r="AA26" s="32"/>
      <c r="AB26" s="32"/>
      <c r="AC26" s="32"/>
    </row>
    <row r="27" spans="1:29" ht="39.950000000000003" customHeight="1" x14ac:dyDescent="0.25">
      <c r="A27" s="176"/>
      <c r="B27" s="178"/>
      <c r="C27" s="48">
        <v>24</v>
      </c>
      <c r="D27" s="54" t="s">
        <v>100</v>
      </c>
      <c r="E27" s="69" t="s">
        <v>51</v>
      </c>
      <c r="F27" s="34" t="s">
        <v>14</v>
      </c>
      <c r="G27" s="34" t="s">
        <v>16</v>
      </c>
      <c r="H27" s="64">
        <v>20.93</v>
      </c>
      <c r="I27" s="19">
        <v>8</v>
      </c>
      <c r="J27" s="25">
        <f t="shared" si="0"/>
        <v>3</v>
      </c>
      <c r="K27" s="26" t="str">
        <f t="shared" si="1"/>
        <v>OK</v>
      </c>
      <c r="L27" s="153"/>
      <c r="M27" s="153"/>
      <c r="N27" s="153">
        <v>5</v>
      </c>
      <c r="O27" s="153"/>
      <c r="P27" s="153"/>
      <c r="Q27" s="18"/>
      <c r="R27" s="18"/>
      <c r="S27" s="18"/>
      <c r="T27" s="18"/>
      <c r="U27" s="18"/>
      <c r="V27" s="18"/>
      <c r="W27" s="18"/>
      <c r="X27" s="32"/>
      <c r="Y27" s="32"/>
      <c r="Z27" s="32"/>
      <c r="AA27" s="32"/>
      <c r="AB27" s="32"/>
      <c r="AC27" s="32"/>
    </row>
    <row r="28" spans="1:29" ht="39.950000000000003" customHeight="1" x14ac:dyDescent="0.25">
      <c r="A28" s="176"/>
      <c r="B28" s="178"/>
      <c r="C28" s="48">
        <v>25</v>
      </c>
      <c r="D28" s="54" t="s">
        <v>101</v>
      </c>
      <c r="E28" s="69" t="s">
        <v>96</v>
      </c>
      <c r="F28" s="34" t="s">
        <v>25</v>
      </c>
      <c r="G28" s="34" t="s">
        <v>16</v>
      </c>
      <c r="H28" s="64">
        <v>22.69</v>
      </c>
      <c r="I28" s="19">
        <v>40</v>
      </c>
      <c r="J28" s="25">
        <f t="shared" si="0"/>
        <v>40</v>
      </c>
      <c r="K28" s="26" t="str">
        <f t="shared" si="1"/>
        <v>OK</v>
      </c>
      <c r="L28" s="153"/>
      <c r="M28" s="153"/>
      <c r="N28" s="153"/>
      <c r="O28" s="153"/>
      <c r="P28" s="153"/>
      <c r="Q28" s="18"/>
      <c r="R28" s="18"/>
      <c r="S28" s="18"/>
      <c r="T28" s="18"/>
      <c r="U28" s="18"/>
      <c r="V28" s="18"/>
      <c r="W28" s="18"/>
      <c r="X28" s="32"/>
      <c r="Y28" s="32"/>
      <c r="Z28" s="32"/>
      <c r="AA28" s="32"/>
      <c r="AB28" s="32"/>
      <c r="AC28" s="32"/>
    </row>
    <row r="29" spans="1:29" ht="39.950000000000003" customHeight="1" x14ac:dyDescent="0.25">
      <c r="A29" s="176"/>
      <c r="B29" s="178"/>
      <c r="C29" s="48">
        <v>26</v>
      </c>
      <c r="D29" s="54" t="s">
        <v>102</v>
      </c>
      <c r="E29" s="69" t="s">
        <v>103</v>
      </c>
      <c r="F29" s="34" t="s">
        <v>25</v>
      </c>
      <c r="G29" s="34" t="s">
        <v>16</v>
      </c>
      <c r="H29" s="64">
        <v>31.85</v>
      </c>
      <c r="I29" s="19">
        <v>40</v>
      </c>
      <c r="J29" s="25">
        <f t="shared" si="0"/>
        <v>40</v>
      </c>
      <c r="K29" s="26" t="str">
        <f t="shared" si="1"/>
        <v>OK</v>
      </c>
      <c r="L29" s="153"/>
      <c r="M29" s="153"/>
      <c r="N29" s="153"/>
      <c r="O29" s="153"/>
      <c r="P29" s="153"/>
      <c r="Q29" s="18"/>
      <c r="R29" s="18"/>
      <c r="S29" s="18"/>
      <c r="T29" s="18"/>
      <c r="U29" s="18"/>
      <c r="V29" s="18"/>
      <c r="W29" s="18"/>
      <c r="X29" s="32"/>
      <c r="Y29" s="32"/>
      <c r="Z29" s="32"/>
      <c r="AA29" s="32"/>
      <c r="AB29" s="32"/>
      <c r="AC29" s="32"/>
    </row>
    <row r="30" spans="1:29" ht="39.950000000000003" customHeight="1" x14ac:dyDescent="0.25">
      <c r="A30" s="176"/>
      <c r="B30" s="178"/>
      <c r="C30" s="48">
        <v>27</v>
      </c>
      <c r="D30" s="54" t="s">
        <v>104</v>
      </c>
      <c r="E30" s="69" t="s">
        <v>105</v>
      </c>
      <c r="F30" s="34" t="s">
        <v>106</v>
      </c>
      <c r="G30" s="34" t="s">
        <v>32</v>
      </c>
      <c r="H30" s="64">
        <v>2.5099999999999998</v>
      </c>
      <c r="I30" s="19">
        <v>7</v>
      </c>
      <c r="J30" s="25">
        <f t="shared" si="0"/>
        <v>7</v>
      </c>
      <c r="K30" s="26" t="str">
        <f t="shared" si="1"/>
        <v>OK</v>
      </c>
      <c r="L30" s="153"/>
      <c r="M30" s="153"/>
      <c r="N30" s="153"/>
      <c r="O30" s="153"/>
      <c r="P30" s="153"/>
      <c r="Q30" s="18"/>
      <c r="R30" s="18"/>
      <c r="S30" s="18"/>
      <c r="T30" s="18"/>
      <c r="U30" s="18"/>
      <c r="V30" s="18"/>
      <c r="W30" s="18"/>
      <c r="X30" s="32"/>
      <c r="Y30" s="32"/>
      <c r="Z30" s="32"/>
      <c r="AA30" s="32"/>
      <c r="AB30" s="32"/>
      <c r="AC30" s="32"/>
    </row>
    <row r="31" spans="1:29" ht="39.950000000000003" customHeight="1" x14ac:dyDescent="0.25">
      <c r="A31" s="176"/>
      <c r="B31" s="178"/>
      <c r="C31" s="48">
        <v>28</v>
      </c>
      <c r="D31" s="54" t="s">
        <v>107</v>
      </c>
      <c r="E31" s="69" t="s">
        <v>108</v>
      </c>
      <c r="F31" s="34" t="s">
        <v>27</v>
      </c>
      <c r="G31" s="34" t="s">
        <v>16</v>
      </c>
      <c r="H31" s="64">
        <v>11.49</v>
      </c>
      <c r="I31" s="19">
        <v>5</v>
      </c>
      <c r="J31" s="25">
        <f t="shared" si="0"/>
        <v>5</v>
      </c>
      <c r="K31" s="26" t="str">
        <f t="shared" si="1"/>
        <v>OK</v>
      </c>
      <c r="L31" s="153"/>
      <c r="M31" s="153"/>
      <c r="N31" s="153"/>
      <c r="O31" s="153"/>
      <c r="P31" s="153"/>
      <c r="Q31" s="18"/>
      <c r="R31" s="18"/>
      <c r="S31" s="18"/>
      <c r="T31" s="18"/>
      <c r="U31" s="18"/>
      <c r="V31" s="18"/>
      <c r="W31" s="18"/>
      <c r="X31" s="32"/>
      <c r="Y31" s="32"/>
      <c r="Z31" s="32"/>
      <c r="AA31" s="32"/>
      <c r="AB31" s="32"/>
      <c r="AC31" s="32"/>
    </row>
    <row r="32" spans="1:29" ht="39.950000000000003" customHeight="1" x14ac:dyDescent="0.25">
      <c r="A32" s="176"/>
      <c r="B32" s="178"/>
      <c r="C32" s="48">
        <v>29</v>
      </c>
      <c r="D32" s="54" t="s">
        <v>109</v>
      </c>
      <c r="E32" s="69" t="s">
        <v>110</v>
      </c>
      <c r="F32" s="34" t="s">
        <v>14</v>
      </c>
      <c r="G32" s="34" t="s">
        <v>23</v>
      </c>
      <c r="H32" s="64">
        <v>27.45</v>
      </c>
      <c r="I32" s="19">
        <v>5</v>
      </c>
      <c r="J32" s="25">
        <f t="shared" si="0"/>
        <v>2</v>
      </c>
      <c r="K32" s="26" t="str">
        <f t="shared" si="1"/>
        <v>OK</v>
      </c>
      <c r="L32" s="153"/>
      <c r="M32" s="153"/>
      <c r="N32" s="153"/>
      <c r="O32" s="153"/>
      <c r="P32" s="153">
        <v>3</v>
      </c>
      <c r="Q32" s="18"/>
      <c r="R32" s="18"/>
      <c r="S32" s="18"/>
      <c r="T32" s="18"/>
      <c r="U32" s="18"/>
      <c r="V32" s="18"/>
      <c r="W32" s="18"/>
      <c r="X32" s="32"/>
      <c r="Y32" s="32"/>
      <c r="Z32" s="32"/>
      <c r="AA32" s="32"/>
      <c r="AB32" s="32"/>
      <c r="AC32" s="32"/>
    </row>
    <row r="33" spans="1:29" ht="39.950000000000003" customHeight="1" x14ac:dyDescent="0.25">
      <c r="A33" s="176"/>
      <c r="B33" s="178"/>
      <c r="C33" s="48">
        <v>30</v>
      </c>
      <c r="D33" s="54" t="s">
        <v>111</v>
      </c>
      <c r="E33" s="69" t="s">
        <v>112</v>
      </c>
      <c r="F33" s="34" t="s">
        <v>14</v>
      </c>
      <c r="G33" s="34" t="s">
        <v>16</v>
      </c>
      <c r="H33" s="64">
        <v>11.11</v>
      </c>
      <c r="I33" s="19"/>
      <c r="J33" s="25">
        <f t="shared" si="0"/>
        <v>0</v>
      </c>
      <c r="K33" s="26" t="str">
        <f t="shared" si="1"/>
        <v>OK</v>
      </c>
      <c r="L33" s="153"/>
      <c r="M33" s="153"/>
      <c r="N33" s="153"/>
      <c r="O33" s="153"/>
      <c r="P33" s="153"/>
      <c r="Q33" s="18"/>
      <c r="R33" s="18"/>
      <c r="S33" s="18"/>
      <c r="T33" s="18"/>
      <c r="U33" s="18"/>
      <c r="V33" s="18"/>
      <c r="W33" s="18"/>
      <c r="X33" s="32"/>
      <c r="Y33" s="32"/>
      <c r="Z33" s="32"/>
      <c r="AA33" s="32"/>
      <c r="AB33" s="32"/>
      <c r="AC33" s="32"/>
    </row>
    <row r="34" spans="1:29" ht="39.950000000000003" customHeight="1" x14ac:dyDescent="0.25">
      <c r="A34" s="176"/>
      <c r="B34" s="178"/>
      <c r="C34" s="48">
        <v>31</v>
      </c>
      <c r="D34" s="57" t="s">
        <v>113</v>
      </c>
      <c r="E34" s="72" t="s">
        <v>54</v>
      </c>
      <c r="F34" s="34" t="s">
        <v>14</v>
      </c>
      <c r="G34" s="35" t="s">
        <v>16</v>
      </c>
      <c r="H34" s="64">
        <v>18.59</v>
      </c>
      <c r="I34" s="19">
        <v>50</v>
      </c>
      <c r="J34" s="25">
        <f t="shared" si="0"/>
        <v>0</v>
      </c>
      <c r="K34" s="26" t="str">
        <f t="shared" si="1"/>
        <v>OK</v>
      </c>
      <c r="L34" s="153"/>
      <c r="M34" s="153"/>
      <c r="N34" s="153">
        <v>50</v>
      </c>
      <c r="O34" s="153"/>
      <c r="P34" s="153"/>
      <c r="Q34" s="18"/>
      <c r="R34" s="18"/>
      <c r="S34" s="18"/>
      <c r="T34" s="18"/>
      <c r="U34" s="18"/>
      <c r="V34" s="18"/>
      <c r="W34" s="18"/>
      <c r="X34" s="32"/>
      <c r="Y34" s="32"/>
      <c r="Z34" s="32"/>
      <c r="AA34" s="32"/>
      <c r="AB34" s="32"/>
      <c r="AC34" s="32"/>
    </row>
    <row r="35" spans="1:29" ht="39.950000000000003" customHeight="1" x14ac:dyDescent="0.25">
      <c r="A35" s="176"/>
      <c r="B35" s="178"/>
      <c r="C35" s="48">
        <v>32</v>
      </c>
      <c r="D35" s="58" t="s">
        <v>114</v>
      </c>
      <c r="E35" s="73" t="s">
        <v>115</v>
      </c>
      <c r="F35" s="34" t="s">
        <v>14</v>
      </c>
      <c r="G35" s="35" t="s">
        <v>16</v>
      </c>
      <c r="H35" s="64">
        <v>233.65</v>
      </c>
      <c r="I35" s="19">
        <v>20</v>
      </c>
      <c r="J35" s="25">
        <f t="shared" si="0"/>
        <v>14</v>
      </c>
      <c r="K35" s="26" t="str">
        <f t="shared" si="1"/>
        <v>OK</v>
      </c>
      <c r="L35" s="153"/>
      <c r="M35" s="153"/>
      <c r="N35" s="153">
        <v>6</v>
      </c>
      <c r="O35" s="153"/>
      <c r="P35" s="153"/>
      <c r="Q35" s="18"/>
      <c r="R35" s="18"/>
      <c r="S35" s="18"/>
      <c r="T35" s="18"/>
      <c r="U35" s="18"/>
      <c r="V35" s="18"/>
      <c r="W35" s="18"/>
      <c r="X35" s="32"/>
      <c r="Y35" s="32"/>
      <c r="Z35" s="32"/>
      <c r="AA35" s="32"/>
      <c r="AB35" s="32"/>
      <c r="AC35" s="32"/>
    </row>
    <row r="36" spans="1:29" ht="39.950000000000003" customHeight="1" x14ac:dyDescent="0.25">
      <c r="A36" s="176"/>
      <c r="B36" s="178"/>
      <c r="C36" s="48">
        <v>33</v>
      </c>
      <c r="D36" s="58" t="s">
        <v>116</v>
      </c>
      <c r="E36" s="73" t="s">
        <v>117</v>
      </c>
      <c r="F36" s="34" t="s">
        <v>14</v>
      </c>
      <c r="G36" s="35" t="s">
        <v>16</v>
      </c>
      <c r="H36" s="64">
        <v>44.95</v>
      </c>
      <c r="I36" s="19">
        <v>20</v>
      </c>
      <c r="J36" s="25">
        <f t="shared" si="0"/>
        <v>20</v>
      </c>
      <c r="K36" s="26" t="str">
        <f t="shared" si="1"/>
        <v>OK</v>
      </c>
      <c r="L36" s="153"/>
      <c r="M36" s="153"/>
      <c r="N36" s="153"/>
      <c r="O36" s="153"/>
      <c r="P36" s="153"/>
      <c r="Q36" s="18"/>
      <c r="R36" s="18"/>
      <c r="S36" s="18"/>
      <c r="T36" s="18"/>
      <c r="U36" s="18"/>
      <c r="V36" s="18"/>
      <c r="W36" s="18"/>
      <c r="X36" s="32"/>
      <c r="Y36" s="32"/>
      <c r="Z36" s="32"/>
      <c r="AA36" s="32"/>
      <c r="AB36" s="32"/>
      <c r="AC36" s="32"/>
    </row>
    <row r="37" spans="1:29" ht="39.950000000000003" customHeight="1" x14ac:dyDescent="0.25">
      <c r="A37" s="176"/>
      <c r="B37" s="178"/>
      <c r="C37" s="48">
        <v>34</v>
      </c>
      <c r="D37" s="54" t="s">
        <v>118</v>
      </c>
      <c r="E37" s="69" t="s">
        <v>119</v>
      </c>
      <c r="F37" s="34" t="s">
        <v>14</v>
      </c>
      <c r="G37" s="34" t="s">
        <v>16</v>
      </c>
      <c r="H37" s="64">
        <v>97.93</v>
      </c>
      <c r="I37" s="19">
        <v>1</v>
      </c>
      <c r="J37" s="25">
        <f t="shared" si="0"/>
        <v>1</v>
      </c>
      <c r="K37" s="26" t="str">
        <f t="shared" si="1"/>
        <v>OK</v>
      </c>
      <c r="L37" s="153"/>
      <c r="M37" s="153"/>
      <c r="N37" s="153"/>
      <c r="O37" s="153"/>
      <c r="P37" s="153"/>
      <c r="Q37" s="18"/>
      <c r="R37" s="18"/>
      <c r="S37" s="18"/>
      <c r="T37" s="18"/>
      <c r="U37" s="18"/>
      <c r="V37" s="18"/>
      <c r="W37" s="18"/>
      <c r="X37" s="32"/>
      <c r="Y37" s="32"/>
      <c r="Z37" s="32"/>
      <c r="AA37" s="32"/>
      <c r="AB37" s="32"/>
      <c r="AC37" s="32"/>
    </row>
    <row r="38" spans="1:29" ht="39.950000000000003" customHeight="1" x14ac:dyDescent="0.25">
      <c r="A38" s="176"/>
      <c r="B38" s="178"/>
      <c r="C38" s="48">
        <v>35</v>
      </c>
      <c r="D38" s="54" t="s">
        <v>120</v>
      </c>
      <c r="E38" s="69" t="s">
        <v>110</v>
      </c>
      <c r="F38" s="34" t="s">
        <v>3</v>
      </c>
      <c r="G38" s="34" t="s">
        <v>23</v>
      </c>
      <c r="H38" s="64">
        <v>18.2</v>
      </c>
      <c r="I38" s="19">
        <v>50</v>
      </c>
      <c r="J38" s="25">
        <f t="shared" si="0"/>
        <v>44</v>
      </c>
      <c r="K38" s="26" t="str">
        <f t="shared" si="1"/>
        <v>OK</v>
      </c>
      <c r="L38" s="153"/>
      <c r="M38" s="153"/>
      <c r="N38" s="153">
        <v>6</v>
      </c>
      <c r="O38" s="153"/>
      <c r="P38" s="153"/>
      <c r="Q38" s="18"/>
      <c r="R38" s="18"/>
      <c r="S38" s="18"/>
      <c r="T38" s="18"/>
      <c r="U38" s="18"/>
      <c r="V38" s="18"/>
      <c r="W38" s="18"/>
      <c r="X38" s="32"/>
      <c r="Y38" s="32"/>
      <c r="Z38" s="32"/>
      <c r="AA38" s="32"/>
      <c r="AB38" s="32"/>
      <c r="AC38" s="32"/>
    </row>
    <row r="39" spans="1:29" ht="39.950000000000003" customHeight="1" x14ac:dyDescent="0.25">
      <c r="A39" s="176"/>
      <c r="B39" s="178"/>
      <c r="C39" s="48">
        <v>36</v>
      </c>
      <c r="D39" s="54" t="s">
        <v>121</v>
      </c>
      <c r="E39" s="69" t="s">
        <v>122</v>
      </c>
      <c r="F39" s="34" t="s">
        <v>14</v>
      </c>
      <c r="G39" s="34" t="s">
        <v>16</v>
      </c>
      <c r="H39" s="64">
        <v>87.07</v>
      </c>
      <c r="I39" s="19">
        <v>15</v>
      </c>
      <c r="J39" s="25">
        <f t="shared" si="0"/>
        <v>15</v>
      </c>
      <c r="K39" s="26" t="str">
        <f t="shared" si="1"/>
        <v>OK</v>
      </c>
      <c r="L39" s="153"/>
      <c r="M39" s="153"/>
      <c r="N39" s="153"/>
      <c r="O39" s="153"/>
      <c r="P39" s="153"/>
      <c r="Q39" s="18"/>
      <c r="R39" s="18"/>
      <c r="S39" s="18"/>
      <c r="T39" s="18"/>
      <c r="U39" s="18"/>
      <c r="V39" s="18"/>
      <c r="W39" s="18"/>
      <c r="X39" s="32"/>
      <c r="Y39" s="32"/>
      <c r="Z39" s="32"/>
      <c r="AA39" s="32"/>
      <c r="AB39" s="32"/>
      <c r="AC39" s="32"/>
    </row>
    <row r="40" spans="1:29" ht="39.950000000000003" customHeight="1" x14ac:dyDescent="0.25">
      <c r="A40" s="176"/>
      <c r="B40" s="178"/>
      <c r="C40" s="48">
        <v>37</v>
      </c>
      <c r="D40" s="54" t="s">
        <v>123</v>
      </c>
      <c r="E40" s="69" t="s">
        <v>124</v>
      </c>
      <c r="F40" s="34" t="s">
        <v>14</v>
      </c>
      <c r="G40" s="34" t="s">
        <v>15</v>
      </c>
      <c r="H40" s="64">
        <v>10.1</v>
      </c>
      <c r="I40" s="19">
        <v>10</v>
      </c>
      <c r="J40" s="25">
        <f t="shared" si="0"/>
        <v>5</v>
      </c>
      <c r="K40" s="26" t="str">
        <f t="shared" si="1"/>
        <v>OK</v>
      </c>
      <c r="L40" s="153"/>
      <c r="M40" s="153"/>
      <c r="N40" s="153"/>
      <c r="O40" s="153"/>
      <c r="P40" s="153">
        <v>5</v>
      </c>
      <c r="Q40" s="18"/>
      <c r="R40" s="18"/>
      <c r="S40" s="18"/>
      <c r="T40" s="18"/>
      <c r="U40" s="18"/>
      <c r="V40" s="18"/>
      <c r="W40" s="18"/>
      <c r="X40" s="32"/>
      <c r="Y40" s="32"/>
      <c r="Z40" s="32"/>
      <c r="AA40" s="32"/>
      <c r="AB40" s="32"/>
      <c r="AC40" s="32"/>
    </row>
    <row r="41" spans="1:29" ht="39.950000000000003" customHeight="1" x14ac:dyDescent="0.25">
      <c r="A41" s="176"/>
      <c r="B41" s="178"/>
      <c r="C41" s="48">
        <v>38</v>
      </c>
      <c r="D41" s="54" t="s">
        <v>125</v>
      </c>
      <c r="E41" s="69" t="s">
        <v>126</v>
      </c>
      <c r="F41" s="34" t="s">
        <v>14</v>
      </c>
      <c r="G41" s="34" t="s">
        <v>37</v>
      </c>
      <c r="H41" s="64">
        <v>416.2</v>
      </c>
      <c r="I41" s="19"/>
      <c r="J41" s="25">
        <f t="shared" si="0"/>
        <v>0</v>
      </c>
      <c r="K41" s="26" t="str">
        <f t="shared" si="1"/>
        <v>OK</v>
      </c>
      <c r="L41" s="153"/>
      <c r="M41" s="153"/>
      <c r="N41" s="153"/>
      <c r="O41" s="153"/>
      <c r="P41" s="153"/>
      <c r="Q41" s="18"/>
      <c r="R41" s="18"/>
      <c r="S41" s="18"/>
      <c r="T41" s="18"/>
      <c r="U41" s="18"/>
      <c r="V41" s="18"/>
      <c r="W41" s="18"/>
      <c r="X41" s="32"/>
      <c r="Y41" s="32"/>
      <c r="Z41" s="32"/>
      <c r="AA41" s="32"/>
      <c r="AB41" s="32"/>
      <c r="AC41" s="32"/>
    </row>
    <row r="42" spans="1:29" ht="39.950000000000003" customHeight="1" x14ac:dyDescent="0.25">
      <c r="A42" s="176"/>
      <c r="B42" s="181"/>
      <c r="C42" s="48">
        <v>39</v>
      </c>
      <c r="D42" s="54" t="s">
        <v>127</v>
      </c>
      <c r="E42" s="69" t="s">
        <v>128</v>
      </c>
      <c r="F42" s="34" t="s">
        <v>14</v>
      </c>
      <c r="G42" s="34" t="s">
        <v>16</v>
      </c>
      <c r="H42" s="64">
        <v>94.19</v>
      </c>
      <c r="I42" s="19"/>
      <c r="J42" s="25">
        <f t="shared" si="0"/>
        <v>0</v>
      </c>
      <c r="K42" s="26" t="str">
        <f t="shared" si="1"/>
        <v>OK</v>
      </c>
      <c r="L42" s="153"/>
      <c r="M42" s="153"/>
      <c r="N42" s="153"/>
      <c r="O42" s="153"/>
      <c r="P42" s="153"/>
      <c r="Q42" s="18"/>
      <c r="R42" s="18"/>
      <c r="S42" s="18"/>
      <c r="T42" s="18"/>
      <c r="U42" s="18"/>
      <c r="V42" s="18"/>
      <c r="W42" s="18"/>
      <c r="X42" s="32"/>
      <c r="Y42" s="32"/>
      <c r="Z42" s="32"/>
      <c r="AA42" s="32"/>
      <c r="AB42" s="32"/>
      <c r="AC42" s="32"/>
    </row>
    <row r="43" spans="1:29" ht="39.950000000000003" customHeight="1" x14ac:dyDescent="0.25">
      <c r="A43" s="170">
        <v>4</v>
      </c>
      <c r="B43" s="172" t="s">
        <v>49</v>
      </c>
      <c r="C43" s="49">
        <v>40</v>
      </c>
      <c r="D43" s="55" t="s">
        <v>129</v>
      </c>
      <c r="E43" s="70" t="s">
        <v>130</v>
      </c>
      <c r="F43" s="36" t="s">
        <v>14</v>
      </c>
      <c r="G43" s="36" t="s">
        <v>16</v>
      </c>
      <c r="H43" s="65">
        <v>144</v>
      </c>
      <c r="I43" s="19">
        <v>53</v>
      </c>
      <c r="J43" s="25">
        <f t="shared" si="0"/>
        <v>53</v>
      </c>
      <c r="K43" s="26" t="str">
        <f t="shared" si="1"/>
        <v>OK</v>
      </c>
      <c r="L43" s="153"/>
      <c r="M43" s="153"/>
      <c r="N43" s="153"/>
      <c r="O43" s="153"/>
      <c r="P43" s="153"/>
      <c r="Q43" s="18"/>
      <c r="R43" s="18"/>
      <c r="S43" s="18"/>
      <c r="T43" s="18"/>
      <c r="U43" s="18"/>
      <c r="V43" s="18"/>
      <c r="W43" s="18"/>
      <c r="X43" s="32"/>
      <c r="Y43" s="32"/>
      <c r="Z43" s="32"/>
      <c r="AA43" s="32"/>
      <c r="AB43" s="32"/>
      <c r="AC43" s="32"/>
    </row>
    <row r="44" spans="1:29" ht="39.950000000000003" customHeight="1" x14ac:dyDescent="0.25">
      <c r="A44" s="171"/>
      <c r="B44" s="173"/>
      <c r="C44" s="49">
        <v>41</v>
      </c>
      <c r="D44" s="55" t="s">
        <v>131</v>
      </c>
      <c r="E44" s="70" t="s">
        <v>130</v>
      </c>
      <c r="F44" s="36" t="s">
        <v>14</v>
      </c>
      <c r="G44" s="36" t="s">
        <v>16</v>
      </c>
      <c r="H44" s="65">
        <v>283.89999999999998</v>
      </c>
      <c r="I44" s="19">
        <v>28</v>
      </c>
      <c r="J44" s="25">
        <f t="shared" si="0"/>
        <v>28</v>
      </c>
      <c r="K44" s="26" t="str">
        <f t="shared" si="1"/>
        <v>OK</v>
      </c>
      <c r="L44" s="153"/>
      <c r="M44" s="153"/>
      <c r="N44" s="153"/>
      <c r="O44" s="153"/>
      <c r="P44" s="153"/>
      <c r="Q44" s="18"/>
      <c r="R44" s="18"/>
      <c r="S44" s="18"/>
      <c r="T44" s="18"/>
      <c r="U44" s="18"/>
      <c r="V44" s="18"/>
      <c r="W44" s="18"/>
      <c r="X44" s="32"/>
      <c r="Y44" s="32"/>
      <c r="Z44" s="32"/>
      <c r="AA44" s="32"/>
      <c r="AB44" s="32"/>
      <c r="AC44" s="32"/>
    </row>
    <row r="45" spans="1:29" ht="39.950000000000003" customHeight="1" x14ac:dyDescent="0.25">
      <c r="A45" s="171"/>
      <c r="B45" s="173"/>
      <c r="C45" s="49">
        <v>42</v>
      </c>
      <c r="D45" s="55" t="s">
        <v>132</v>
      </c>
      <c r="E45" s="70" t="s">
        <v>130</v>
      </c>
      <c r="F45" s="36" t="s">
        <v>14</v>
      </c>
      <c r="G45" s="36" t="s">
        <v>16</v>
      </c>
      <c r="H45" s="65">
        <v>170.82</v>
      </c>
      <c r="I45" s="19">
        <v>35</v>
      </c>
      <c r="J45" s="25">
        <f t="shared" si="0"/>
        <v>35</v>
      </c>
      <c r="K45" s="26" t="str">
        <f t="shared" si="1"/>
        <v>OK</v>
      </c>
      <c r="L45" s="153"/>
      <c r="M45" s="153"/>
      <c r="N45" s="153"/>
      <c r="O45" s="153"/>
      <c r="P45" s="153"/>
      <c r="Q45" s="18"/>
      <c r="R45" s="18"/>
      <c r="S45" s="18"/>
      <c r="T45" s="18"/>
      <c r="U45" s="18"/>
      <c r="V45" s="18"/>
      <c r="W45" s="18"/>
      <c r="X45" s="32"/>
      <c r="Y45" s="32"/>
      <c r="Z45" s="32"/>
      <c r="AA45" s="32"/>
      <c r="AB45" s="32"/>
      <c r="AC45" s="32"/>
    </row>
    <row r="46" spans="1:29" ht="39.950000000000003" customHeight="1" x14ac:dyDescent="0.25">
      <c r="A46" s="171"/>
      <c r="B46" s="173"/>
      <c r="C46" s="49">
        <v>43</v>
      </c>
      <c r="D46" s="55" t="s">
        <v>133</v>
      </c>
      <c r="E46" s="70" t="s">
        <v>130</v>
      </c>
      <c r="F46" s="36" t="s">
        <v>14</v>
      </c>
      <c r="G46" s="36" t="s">
        <v>16</v>
      </c>
      <c r="H46" s="65">
        <v>462.02</v>
      </c>
      <c r="I46" s="19">
        <v>18</v>
      </c>
      <c r="J46" s="25">
        <f t="shared" si="0"/>
        <v>12</v>
      </c>
      <c r="K46" s="26" t="str">
        <f t="shared" si="1"/>
        <v>OK</v>
      </c>
      <c r="L46" s="153"/>
      <c r="M46" s="153"/>
      <c r="N46" s="153"/>
      <c r="O46" s="153">
        <v>6</v>
      </c>
      <c r="P46" s="153"/>
      <c r="Q46" s="18"/>
      <c r="R46" s="18"/>
      <c r="S46" s="18"/>
      <c r="T46" s="18"/>
      <c r="U46" s="18"/>
      <c r="V46" s="18"/>
      <c r="W46" s="18"/>
      <c r="X46" s="32"/>
      <c r="Y46" s="32"/>
      <c r="Z46" s="32"/>
      <c r="AA46" s="32"/>
      <c r="AB46" s="32"/>
      <c r="AC46" s="32"/>
    </row>
    <row r="47" spans="1:29" ht="39.950000000000003" customHeight="1" x14ac:dyDescent="0.25">
      <c r="A47" s="171"/>
      <c r="B47" s="173"/>
      <c r="C47" s="49">
        <v>44</v>
      </c>
      <c r="D47" s="55" t="s">
        <v>134</v>
      </c>
      <c r="E47" s="70" t="s">
        <v>130</v>
      </c>
      <c r="F47" s="36" t="s">
        <v>14</v>
      </c>
      <c r="G47" s="36" t="s">
        <v>16</v>
      </c>
      <c r="H47" s="65">
        <v>526.22</v>
      </c>
      <c r="I47" s="19">
        <v>10</v>
      </c>
      <c r="J47" s="25">
        <f t="shared" si="0"/>
        <v>6</v>
      </c>
      <c r="K47" s="26" t="str">
        <f t="shared" si="1"/>
        <v>OK</v>
      </c>
      <c r="L47" s="153"/>
      <c r="M47" s="153"/>
      <c r="N47" s="153"/>
      <c r="O47" s="153">
        <v>4</v>
      </c>
      <c r="P47" s="153"/>
      <c r="Q47" s="18"/>
      <c r="R47" s="18"/>
      <c r="S47" s="18"/>
      <c r="T47" s="18"/>
      <c r="U47" s="18"/>
      <c r="V47" s="18"/>
      <c r="W47" s="18"/>
      <c r="X47" s="32"/>
      <c r="Y47" s="32"/>
      <c r="Z47" s="32"/>
      <c r="AA47" s="32"/>
      <c r="AB47" s="32"/>
      <c r="AC47" s="32"/>
    </row>
    <row r="48" spans="1:29" ht="39.950000000000003" customHeight="1" x14ac:dyDescent="0.25">
      <c r="A48" s="175">
        <v>5</v>
      </c>
      <c r="B48" s="177" t="s">
        <v>174</v>
      </c>
      <c r="C48" s="48">
        <v>45</v>
      </c>
      <c r="D48" s="54" t="s">
        <v>135</v>
      </c>
      <c r="E48" s="69" t="s">
        <v>136</v>
      </c>
      <c r="F48" s="34" t="s">
        <v>14</v>
      </c>
      <c r="G48" s="34" t="s">
        <v>23</v>
      </c>
      <c r="H48" s="64">
        <v>35.200000000000003</v>
      </c>
      <c r="I48" s="19">
        <v>4</v>
      </c>
      <c r="J48" s="25">
        <f t="shared" si="0"/>
        <v>0</v>
      </c>
      <c r="K48" s="26" t="str">
        <f t="shared" si="1"/>
        <v>OK</v>
      </c>
      <c r="L48" s="153">
        <v>4</v>
      </c>
      <c r="M48" s="153"/>
      <c r="N48" s="153"/>
      <c r="O48" s="153"/>
      <c r="P48" s="153"/>
      <c r="Q48" s="18"/>
      <c r="R48" s="18"/>
      <c r="S48" s="18"/>
      <c r="T48" s="18"/>
      <c r="U48" s="18"/>
      <c r="V48" s="18"/>
      <c r="W48" s="18"/>
      <c r="X48" s="32"/>
      <c r="Y48" s="32"/>
      <c r="Z48" s="32"/>
      <c r="AA48" s="32"/>
      <c r="AB48" s="32"/>
      <c r="AC48" s="32"/>
    </row>
    <row r="49" spans="1:29" ht="39.950000000000003" customHeight="1" x14ac:dyDescent="0.25">
      <c r="A49" s="176"/>
      <c r="B49" s="178"/>
      <c r="C49" s="48">
        <v>46</v>
      </c>
      <c r="D49" s="54" t="s">
        <v>137</v>
      </c>
      <c r="E49" s="69" t="s">
        <v>136</v>
      </c>
      <c r="F49" s="34" t="s">
        <v>14</v>
      </c>
      <c r="G49" s="34" t="s">
        <v>78</v>
      </c>
      <c r="H49" s="64">
        <v>45.3</v>
      </c>
      <c r="I49" s="19">
        <v>4</v>
      </c>
      <c r="J49" s="25">
        <f t="shared" si="0"/>
        <v>0</v>
      </c>
      <c r="K49" s="26" t="str">
        <f t="shared" si="1"/>
        <v>OK</v>
      </c>
      <c r="L49" s="153">
        <v>4</v>
      </c>
      <c r="M49" s="153"/>
      <c r="N49" s="153"/>
      <c r="O49" s="153"/>
      <c r="P49" s="153"/>
      <c r="Q49" s="18"/>
      <c r="R49" s="18"/>
      <c r="S49" s="18"/>
      <c r="T49" s="18"/>
      <c r="U49" s="18"/>
      <c r="V49" s="18"/>
      <c r="W49" s="18"/>
      <c r="X49" s="32"/>
      <c r="Y49" s="32"/>
      <c r="Z49" s="32"/>
      <c r="AA49" s="32"/>
      <c r="AB49" s="32"/>
      <c r="AC49" s="32"/>
    </row>
    <row r="50" spans="1:29" ht="39.950000000000003" customHeight="1" x14ac:dyDescent="0.25">
      <c r="A50" s="176"/>
      <c r="B50" s="178"/>
      <c r="C50" s="48">
        <v>47</v>
      </c>
      <c r="D50" s="54" t="s">
        <v>138</v>
      </c>
      <c r="E50" s="69" t="s">
        <v>136</v>
      </c>
      <c r="F50" s="34" t="s">
        <v>14</v>
      </c>
      <c r="G50" s="34" t="s">
        <v>32</v>
      </c>
      <c r="H50" s="64">
        <v>124.5</v>
      </c>
      <c r="I50" s="19">
        <v>2</v>
      </c>
      <c r="J50" s="25">
        <f t="shared" si="0"/>
        <v>0</v>
      </c>
      <c r="K50" s="26" t="str">
        <f t="shared" si="1"/>
        <v>OK</v>
      </c>
      <c r="L50" s="153">
        <v>2</v>
      </c>
      <c r="M50" s="153"/>
      <c r="N50" s="153"/>
      <c r="O50" s="153"/>
      <c r="P50" s="153"/>
      <c r="Q50" s="18"/>
      <c r="R50" s="18"/>
      <c r="S50" s="18"/>
      <c r="T50" s="18"/>
      <c r="U50" s="18"/>
      <c r="V50" s="18"/>
      <c r="W50" s="18"/>
      <c r="X50" s="32"/>
      <c r="Y50" s="32"/>
      <c r="Z50" s="32"/>
      <c r="AA50" s="32"/>
      <c r="AB50" s="32"/>
      <c r="AC50" s="32"/>
    </row>
    <row r="51" spans="1:29" ht="39.950000000000003" customHeight="1" x14ac:dyDescent="0.25">
      <c r="A51" s="176"/>
      <c r="B51" s="178"/>
      <c r="C51" s="48">
        <v>48</v>
      </c>
      <c r="D51" s="54" t="s">
        <v>139</v>
      </c>
      <c r="E51" s="69" t="s">
        <v>50</v>
      </c>
      <c r="F51" s="34" t="s">
        <v>14</v>
      </c>
      <c r="G51" s="34" t="s">
        <v>144</v>
      </c>
      <c r="H51" s="64">
        <v>223</v>
      </c>
      <c r="I51" s="19"/>
      <c r="J51" s="25">
        <f t="shared" si="0"/>
        <v>0</v>
      </c>
      <c r="K51" s="26" t="str">
        <f t="shared" si="1"/>
        <v>OK</v>
      </c>
      <c r="L51" s="153"/>
      <c r="M51" s="153"/>
      <c r="N51" s="153"/>
      <c r="O51" s="153"/>
      <c r="P51" s="153"/>
      <c r="Q51" s="18"/>
      <c r="R51" s="18"/>
      <c r="S51" s="18"/>
      <c r="T51" s="18"/>
      <c r="U51" s="18"/>
      <c r="V51" s="18"/>
      <c r="W51" s="18"/>
      <c r="X51" s="32"/>
      <c r="Y51" s="32"/>
      <c r="Z51" s="32"/>
      <c r="AA51" s="32"/>
      <c r="AB51" s="32"/>
      <c r="AC51" s="32"/>
    </row>
    <row r="52" spans="1:29" ht="39.950000000000003" customHeight="1" x14ac:dyDescent="0.25">
      <c r="A52" s="176"/>
      <c r="B52" s="178"/>
      <c r="C52" s="48">
        <v>49</v>
      </c>
      <c r="D52" s="54" t="s">
        <v>140</v>
      </c>
      <c r="E52" s="69" t="s">
        <v>82</v>
      </c>
      <c r="F52" s="34" t="s">
        <v>3</v>
      </c>
      <c r="G52" s="34" t="s">
        <v>34</v>
      </c>
      <c r="H52" s="64">
        <v>164</v>
      </c>
      <c r="I52" s="19">
        <v>12</v>
      </c>
      <c r="J52" s="25">
        <f t="shared" si="0"/>
        <v>12</v>
      </c>
      <c r="K52" s="26" t="str">
        <f t="shared" si="1"/>
        <v>OK</v>
      </c>
      <c r="L52" s="153"/>
      <c r="M52" s="153"/>
      <c r="N52" s="153"/>
      <c r="O52" s="153"/>
      <c r="P52" s="153"/>
      <c r="Q52" s="18"/>
      <c r="R52" s="18"/>
      <c r="S52" s="18"/>
      <c r="T52" s="18"/>
      <c r="U52" s="18"/>
      <c r="V52" s="18"/>
      <c r="W52" s="18"/>
      <c r="X52" s="32"/>
      <c r="Y52" s="32"/>
      <c r="Z52" s="32"/>
      <c r="AA52" s="32"/>
      <c r="AB52" s="32"/>
      <c r="AC52" s="32"/>
    </row>
    <row r="53" spans="1:29" ht="39.950000000000003" customHeight="1" x14ac:dyDescent="0.25">
      <c r="A53" s="176"/>
      <c r="B53" s="178"/>
      <c r="C53" s="48">
        <v>50</v>
      </c>
      <c r="D53" s="54" t="s">
        <v>141</v>
      </c>
      <c r="E53" s="69" t="s">
        <v>142</v>
      </c>
      <c r="F53" s="34" t="s">
        <v>12</v>
      </c>
      <c r="G53" s="34" t="s">
        <v>16</v>
      </c>
      <c r="H53" s="64">
        <v>46</v>
      </c>
      <c r="I53" s="19">
        <v>1</v>
      </c>
      <c r="J53" s="25">
        <f t="shared" si="0"/>
        <v>1</v>
      </c>
      <c r="K53" s="26" t="str">
        <f t="shared" si="1"/>
        <v>OK</v>
      </c>
      <c r="L53" s="153"/>
      <c r="M53" s="153"/>
      <c r="N53" s="153"/>
      <c r="O53" s="153"/>
      <c r="P53" s="153"/>
      <c r="Q53" s="18"/>
      <c r="R53" s="18"/>
      <c r="S53" s="18"/>
      <c r="T53" s="18"/>
      <c r="U53" s="18"/>
      <c r="V53" s="18"/>
      <c r="W53" s="18"/>
      <c r="X53" s="32"/>
      <c r="Y53" s="32"/>
      <c r="Z53" s="32"/>
      <c r="AA53" s="32"/>
      <c r="AB53" s="32"/>
      <c r="AC53" s="32"/>
    </row>
    <row r="54" spans="1:29" ht="39.950000000000003" customHeight="1" x14ac:dyDescent="0.25">
      <c r="A54" s="176"/>
      <c r="B54" s="178"/>
      <c r="C54" s="48">
        <v>51</v>
      </c>
      <c r="D54" s="54" t="s">
        <v>143</v>
      </c>
      <c r="E54" s="69" t="s">
        <v>142</v>
      </c>
      <c r="F54" s="34" t="s">
        <v>12</v>
      </c>
      <c r="G54" s="34" t="s">
        <v>16</v>
      </c>
      <c r="H54" s="64">
        <v>57.3</v>
      </c>
      <c r="I54" s="19">
        <v>1</v>
      </c>
      <c r="J54" s="25">
        <f t="shared" si="0"/>
        <v>1</v>
      </c>
      <c r="K54" s="26" t="str">
        <f t="shared" si="1"/>
        <v>OK</v>
      </c>
      <c r="L54" s="153"/>
      <c r="M54" s="153"/>
      <c r="N54" s="153"/>
      <c r="O54" s="153"/>
      <c r="P54" s="153"/>
      <c r="Q54" s="18"/>
      <c r="R54" s="18"/>
      <c r="S54" s="18"/>
      <c r="T54" s="18"/>
      <c r="U54" s="18"/>
      <c r="V54" s="18"/>
      <c r="W54" s="18"/>
      <c r="X54" s="32"/>
      <c r="Y54" s="32"/>
      <c r="Z54" s="32"/>
      <c r="AA54" s="32"/>
      <c r="AB54" s="32"/>
      <c r="AC54" s="32"/>
    </row>
    <row r="55" spans="1:29" ht="39.950000000000003" customHeight="1" x14ac:dyDescent="0.25">
      <c r="A55" s="170">
        <v>6</v>
      </c>
      <c r="B55" s="172" t="s">
        <v>60</v>
      </c>
      <c r="C55" s="49">
        <v>52</v>
      </c>
      <c r="D55" s="55" t="s">
        <v>145</v>
      </c>
      <c r="E55" s="90" t="s">
        <v>75</v>
      </c>
      <c r="F55" s="36" t="s">
        <v>14</v>
      </c>
      <c r="G55" s="36" t="s">
        <v>23</v>
      </c>
      <c r="H55" s="65">
        <v>2.52</v>
      </c>
      <c r="I55" s="19">
        <v>3</v>
      </c>
      <c r="J55" s="25">
        <f t="shared" si="0"/>
        <v>3</v>
      </c>
      <c r="K55" s="26" t="str">
        <f t="shared" si="1"/>
        <v>OK</v>
      </c>
      <c r="L55" s="153"/>
      <c r="M55" s="153"/>
      <c r="N55" s="153"/>
      <c r="O55" s="153"/>
      <c r="P55" s="153"/>
      <c r="Q55" s="18"/>
      <c r="R55" s="18"/>
      <c r="S55" s="18"/>
      <c r="T55" s="18"/>
      <c r="U55" s="18"/>
      <c r="V55" s="18"/>
      <c r="W55" s="18"/>
      <c r="X55" s="32"/>
      <c r="Y55" s="32"/>
      <c r="Z55" s="32"/>
      <c r="AA55" s="32"/>
      <c r="AB55" s="32"/>
      <c r="AC55" s="32"/>
    </row>
    <row r="56" spans="1:29" ht="39.950000000000003" customHeight="1" x14ac:dyDescent="0.25">
      <c r="A56" s="171"/>
      <c r="B56" s="173"/>
      <c r="C56" s="49">
        <v>53</v>
      </c>
      <c r="D56" s="55" t="s">
        <v>146</v>
      </c>
      <c r="E56" s="90" t="s">
        <v>75</v>
      </c>
      <c r="F56" s="36" t="s">
        <v>14</v>
      </c>
      <c r="G56" s="36" t="s">
        <v>23</v>
      </c>
      <c r="H56" s="65">
        <v>4.33</v>
      </c>
      <c r="I56" s="19">
        <v>13</v>
      </c>
      <c r="J56" s="25">
        <f t="shared" si="0"/>
        <v>13</v>
      </c>
      <c r="K56" s="26" t="str">
        <f t="shared" si="1"/>
        <v>OK</v>
      </c>
      <c r="L56" s="153"/>
      <c r="M56" s="153"/>
      <c r="N56" s="153"/>
      <c r="O56" s="153"/>
      <c r="P56" s="153"/>
      <c r="Q56" s="18"/>
      <c r="R56" s="18"/>
      <c r="S56" s="18"/>
      <c r="T56" s="18"/>
      <c r="U56" s="18"/>
      <c r="V56" s="18"/>
      <c r="W56" s="18"/>
      <c r="X56" s="32"/>
      <c r="Y56" s="32"/>
      <c r="Z56" s="32"/>
      <c r="AA56" s="32"/>
      <c r="AB56" s="32"/>
      <c r="AC56" s="32"/>
    </row>
    <row r="57" spans="1:29" ht="39.950000000000003" customHeight="1" x14ac:dyDescent="0.25">
      <c r="A57" s="171"/>
      <c r="B57" s="173"/>
      <c r="C57" s="49">
        <v>54</v>
      </c>
      <c r="D57" s="55" t="s">
        <v>147</v>
      </c>
      <c r="E57" s="90" t="s">
        <v>75</v>
      </c>
      <c r="F57" s="36" t="s">
        <v>14</v>
      </c>
      <c r="G57" s="36" t="s">
        <v>23</v>
      </c>
      <c r="H57" s="65">
        <v>4.7300000000000004</v>
      </c>
      <c r="I57" s="19">
        <v>13</v>
      </c>
      <c r="J57" s="25">
        <f t="shared" si="0"/>
        <v>13</v>
      </c>
      <c r="K57" s="26" t="str">
        <f t="shared" si="1"/>
        <v>OK</v>
      </c>
      <c r="L57" s="153"/>
      <c r="M57" s="153"/>
      <c r="N57" s="153"/>
      <c r="O57" s="153"/>
      <c r="P57" s="153"/>
      <c r="Q57" s="18"/>
      <c r="R57" s="18"/>
      <c r="S57" s="18"/>
      <c r="T57" s="18"/>
      <c r="U57" s="18"/>
      <c r="V57" s="18"/>
      <c r="W57" s="18"/>
      <c r="X57" s="32"/>
      <c r="Y57" s="32"/>
      <c r="Z57" s="32"/>
      <c r="AA57" s="32"/>
      <c r="AB57" s="32"/>
      <c r="AC57" s="32"/>
    </row>
    <row r="58" spans="1:29" ht="39.950000000000003" customHeight="1" x14ac:dyDescent="0.25">
      <c r="A58" s="171"/>
      <c r="B58" s="173"/>
      <c r="C58" s="49">
        <v>55</v>
      </c>
      <c r="D58" s="55" t="s">
        <v>148</v>
      </c>
      <c r="E58" s="90" t="s">
        <v>75</v>
      </c>
      <c r="F58" s="36" t="s">
        <v>14</v>
      </c>
      <c r="G58" s="36" t="s">
        <v>23</v>
      </c>
      <c r="H58" s="65">
        <v>10.56</v>
      </c>
      <c r="I58" s="19">
        <v>8</v>
      </c>
      <c r="J58" s="25">
        <f t="shared" si="0"/>
        <v>8</v>
      </c>
      <c r="K58" s="26" t="str">
        <f t="shared" si="1"/>
        <v>OK</v>
      </c>
      <c r="L58" s="153"/>
      <c r="M58" s="153"/>
      <c r="N58" s="153"/>
      <c r="O58" s="153"/>
      <c r="P58" s="153"/>
      <c r="Q58" s="18"/>
      <c r="R58" s="18"/>
      <c r="S58" s="18"/>
      <c r="T58" s="18"/>
      <c r="U58" s="18"/>
      <c r="V58" s="18"/>
      <c r="W58" s="18"/>
      <c r="X58" s="32"/>
      <c r="Y58" s="32"/>
      <c r="Z58" s="32"/>
      <c r="AA58" s="32"/>
      <c r="AB58" s="32"/>
      <c r="AC58" s="32"/>
    </row>
    <row r="59" spans="1:29" ht="39.950000000000003" customHeight="1" x14ac:dyDescent="0.25">
      <c r="A59" s="171"/>
      <c r="B59" s="173"/>
      <c r="C59" s="49">
        <v>56</v>
      </c>
      <c r="D59" s="55" t="s">
        <v>149</v>
      </c>
      <c r="E59" s="90" t="s">
        <v>75</v>
      </c>
      <c r="F59" s="36" t="s">
        <v>14</v>
      </c>
      <c r="G59" s="36" t="s">
        <v>23</v>
      </c>
      <c r="H59" s="65">
        <v>8.99</v>
      </c>
      <c r="I59" s="19">
        <v>3</v>
      </c>
      <c r="J59" s="25">
        <f t="shared" si="0"/>
        <v>3</v>
      </c>
      <c r="K59" s="26" t="str">
        <f t="shared" si="1"/>
        <v>OK</v>
      </c>
      <c r="L59" s="153"/>
      <c r="M59" s="153"/>
      <c r="N59" s="153"/>
      <c r="O59" s="153"/>
      <c r="P59" s="153"/>
      <c r="Q59" s="18"/>
      <c r="R59" s="18"/>
      <c r="S59" s="18"/>
      <c r="T59" s="18"/>
      <c r="U59" s="18"/>
      <c r="V59" s="18"/>
      <c r="W59" s="18"/>
      <c r="X59" s="32"/>
      <c r="Y59" s="32"/>
      <c r="Z59" s="32"/>
      <c r="AA59" s="32"/>
      <c r="AB59" s="32"/>
      <c r="AC59" s="32"/>
    </row>
    <row r="60" spans="1:29" ht="39.950000000000003" customHeight="1" x14ac:dyDescent="0.25">
      <c r="A60" s="171"/>
      <c r="B60" s="173"/>
      <c r="C60" s="49">
        <v>57</v>
      </c>
      <c r="D60" s="55" t="s">
        <v>150</v>
      </c>
      <c r="E60" s="90" t="s">
        <v>75</v>
      </c>
      <c r="F60" s="36" t="s">
        <v>14</v>
      </c>
      <c r="G60" s="36" t="s">
        <v>23</v>
      </c>
      <c r="H60" s="65">
        <v>4.88</v>
      </c>
      <c r="I60" s="19">
        <v>3</v>
      </c>
      <c r="J60" s="25">
        <f t="shared" si="0"/>
        <v>3</v>
      </c>
      <c r="K60" s="26" t="str">
        <f t="shared" si="1"/>
        <v>OK</v>
      </c>
      <c r="L60" s="153"/>
      <c r="M60" s="153"/>
      <c r="N60" s="153"/>
      <c r="O60" s="153"/>
      <c r="P60" s="153"/>
      <c r="Q60" s="18"/>
      <c r="R60" s="18"/>
      <c r="S60" s="18"/>
      <c r="T60" s="18"/>
      <c r="U60" s="18"/>
      <c r="V60" s="18"/>
      <c r="W60" s="18"/>
      <c r="X60" s="32"/>
      <c r="Y60" s="32"/>
      <c r="Z60" s="32"/>
      <c r="AA60" s="32"/>
      <c r="AB60" s="32"/>
      <c r="AC60" s="32"/>
    </row>
    <row r="61" spans="1:29" ht="39.950000000000003" customHeight="1" x14ac:dyDescent="0.25">
      <c r="A61" s="171"/>
      <c r="B61" s="173"/>
      <c r="C61" s="49">
        <v>58</v>
      </c>
      <c r="D61" s="55" t="s">
        <v>151</v>
      </c>
      <c r="E61" s="90" t="s">
        <v>75</v>
      </c>
      <c r="F61" s="36" t="s">
        <v>14</v>
      </c>
      <c r="G61" s="36" t="s">
        <v>23</v>
      </c>
      <c r="H61" s="65">
        <v>5.52</v>
      </c>
      <c r="I61" s="19">
        <v>8</v>
      </c>
      <c r="J61" s="25">
        <f t="shared" si="0"/>
        <v>8</v>
      </c>
      <c r="K61" s="26" t="str">
        <f t="shared" si="1"/>
        <v>OK</v>
      </c>
      <c r="L61" s="153"/>
      <c r="M61" s="153"/>
      <c r="N61" s="153"/>
      <c r="O61" s="153"/>
      <c r="P61" s="153"/>
      <c r="Q61" s="18"/>
      <c r="R61" s="18"/>
      <c r="S61" s="18"/>
      <c r="T61" s="18"/>
      <c r="U61" s="18"/>
      <c r="V61" s="18"/>
      <c r="W61" s="18"/>
      <c r="X61" s="32"/>
      <c r="Y61" s="32"/>
      <c r="Z61" s="32"/>
      <c r="AA61" s="32"/>
      <c r="AB61" s="32"/>
      <c r="AC61" s="32"/>
    </row>
    <row r="62" spans="1:29" ht="39.950000000000003" customHeight="1" x14ac:dyDescent="0.25">
      <c r="A62" s="171"/>
      <c r="B62" s="173"/>
      <c r="C62" s="49">
        <v>59</v>
      </c>
      <c r="D62" s="55" t="s">
        <v>152</v>
      </c>
      <c r="E62" s="90" t="s">
        <v>75</v>
      </c>
      <c r="F62" s="36" t="s">
        <v>14</v>
      </c>
      <c r="G62" s="36" t="s">
        <v>23</v>
      </c>
      <c r="H62" s="65">
        <v>5.2</v>
      </c>
      <c r="I62" s="19">
        <v>8</v>
      </c>
      <c r="J62" s="25">
        <f t="shared" si="0"/>
        <v>8</v>
      </c>
      <c r="K62" s="26" t="str">
        <f t="shared" si="1"/>
        <v>OK</v>
      </c>
      <c r="L62" s="153"/>
      <c r="M62" s="153"/>
      <c r="N62" s="153"/>
      <c r="O62" s="153"/>
      <c r="P62" s="153"/>
      <c r="Q62" s="18"/>
      <c r="R62" s="18"/>
      <c r="S62" s="18"/>
      <c r="T62" s="18"/>
      <c r="U62" s="18"/>
      <c r="V62" s="18"/>
      <c r="W62" s="18"/>
      <c r="X62" s="32"/>
      <c r="Y62" s="32"/>
      <c r="Z62" s="32"/>
      <c r="AA62" s="32"/>
      <c r="AB62" s="32"/>
      <c r="AC62" s="32"/>
    </row>
    <row r="63" spans="1:29" ht="39.950000000000003" customHeight="1" x14ac:dyDescent="0.25">
      <c r="A63" s="171"/>
      <c r="B63" s="173"/>
      <c r="C63" s="49">
        <v>60</v>
      </c>
      <c r="D63" s="55" t="s">
        <v>153</v>
      </c>
      <c r="E63" s="90" t="s">
        <v>75</v>
      </c>
      <c r="F63" s="36" t="s">
        <v>14</v>
      </c>
      <c r="G63" s="36" t="s">
        <v>23</v>
      </c>
      <c r="H63" s="65">
        <v>5.95</v>
      </c>
      <c r="I63" s="19">
        <v>8</v>
      </c>
      <c r="J63" s="25">
        <f t="shared" si="0"/>
        <v>8</v>
      </c>
      <c r="K63" s="26" t="str">
        <f t="shared" si="1"/>
        <v>OK</v>
      </c>
      <c r="L63" s="153"/>
      <c r="M63" s="153"/>
      <c r="N63" s="153"/>
      <c r="O63" s="153"/>
      <c r="P63" s="153"/>
      <c r="Q63" s="18"/>
      <c r="R63" s="18"/>
      <c r="S63" s="18"/>
      <c r="T63" s="18"/>
      <c r="U63" s="18"/>
      <c r="V63" s="18"/>
      <c r="W63" s="18"/>
      <c r="X63" s="32"/>
      <c r="Y63" s="32"/>
      <c r="Z63" s="32"/>
      <c r="AA63" s="32"/>
      <c r="AB63" s="32"/>
      <c r="AC63" s="32"/>
    </row>
    <row r="64" spans="1:29" ht="39.950000000000003" customHeight="1" x14ac:dyDescent="0.25">
      <c r="A64" s="171"/>
      <c r="B64" s="173"/>
      <c r="C64" s="49">
        <v>61</v>
      </c>
      <c r="D64" s="55" t="s">
        <v>154</v>
      </c>
      <c r="E64" s="90" t="s">
        <v>75</v>
      </c>
      <c r="F64" s="36" t="s">
        <v>14</v>
      </c>
      <c r="G64" s="36" t="s">
        <v>23</v>
      </c>
      <c r="H64" s="65">
        <v>8.75</v>
      </c>
      <c r="I64" s="19">
        <v>8</v>
      </c>
      <c r="J64" s="25">
        <f t="shared" si="0"/>
        <v>8</v>
      </c>
      <c r="K64" s="26" t="str">
        <f t="shared" si="1"/>
        <v>OK</v>
      </c>
      <c r="L64" s="153"/>
      <c r="M64" s="153"/>
      <c r="N64" s="153"/>
      <c r="O64" s="153"/>
      <c r="P64" s="153"/>
      <c r="Q64" s="18"/>
      <c r="R64" s="18"/>
      <c r="S64" s="18"/>
      <c r="T64" s="18"/>
      <c r="U64" s="18"/>
      <c r="V64" s="18"/>
      <c r="W64" s="18"/>
      <c r="X64" s="32"/>
      <c r="Y64" s="32"/>
      <c r="Z64" s="32"/>
      <c r="AA64" s="32"/>
      <c r="AB64" s="32"/>
      <c r="AC64" s="32"/>
    </row>
    <row r="65" spans="1:29" ht="39.950000000000003" customHeight="1" x14ac:dyDescent="0.25">
      <c r="A65" s="171"/>
      <c r="B65" s="173"/>
      <c r="C65" s="49">
        <v>62</v>
      </c>
      <c r="D65" s="55" t="s">
        <v>155</v>
      </c>
      <c r="E65" s="90" t="s">
        <v>62</v>
      </c>
      <c r="F65" s="36" t="s">
        <v>156</v>
      </c>
      <c r="G65" s="36" t="s">
        <v>16</v>
      </c>
      <c r="H65" s="65">
        <v>15.53</v>
      </c>
      <c r="I65" s="19">
        <v>2</v>
      </c>
      <c r="J65" s="25">
        <f t="shared" si="0"/>
        <v>2</v>
      </c>
      <c r="K65" s="26" t="str">
        <f t="shared" si="1"/>
        <v>OK</v>
      </c>
      <c r="L65" s="153"/>
      <c r="M65" s="153"/>
      <c r="N65" s="153"/>
      <c r="O65" s="153"/>
      <c r="P65" s="153"/>
      <c r="Q65" s="18"/>
      <c r="R65" s="18"/>
      <c r="S65" s="18"/>
      <c r="T65" s="18"/>
      <c r="U65" s="18"/>
      <c r="V65" s="18"/>
      <c r="W65" s="18"/>
      <c r="X65" s="32"/>
      <c r="Y65" s="32"/>
      <c r="Z65" s="32"/>
      <c r="AA65" s="32"/>
      <c r="AB65" s="32"/>
      <c r="AC65" s="32"/>
    </row>
    <row r="66" spans="1:29" ht="39.950000000000003" customHeight="1" x14ac:dyDescent="0.25">
      <c r="A66" s="171"/>
      <c r="B66" s="173"/>
      <c r="C66" s="49">
        <v>63</v>
      </c>
      <c r="D66" s="55" t="s">
        <v>157</v>
      </c>
      <c r="E66" s="90" t="s">
        <v>62</v>
      </c>
      <c r="F66" s="36" t="s">
        <v>14</v>
      </c>
      <c r="G66" s="36" t="s">
        <v>23</v>
      </c>
      <c r="H66" s="65">
        <v>41.79</v>
      </c>
      <c r="I66" s="19">
        <v>1</v>
      </c>
      <c r="J66" s="25">
        <f t="shared" si="0"/>
        <v>1</v>
      </c>
      <c r="K66" s="26" t="str">
        <f t="shared" si="1"/>
        <v>OK</v>
      </c>
      <c r="L66" s="153"/>
      <c r="M66" s="153"/>
      <c r="N66" s="153"/>
      <c r="O66" s="153"/>
      <c r="P66" s="153"/>
      <c r="Q66" s="18"/>
      <c r="R66" s="18"/>
      <c r="S66" s="18"/>
      <c r="T66" s="18"/>
      <c r="U66" s="18"/>
      <c r="V66" s="18"/>
      <c r="W66" s="18"/>
      <c r="X66" s="32"/>
      <c r="Y66" s="32"/>
      <c r="Z66" s="32"/>
      <c r="AA66" s="32"/>
      <c r="AB66" s="32"/>
      <c r="AC66" s="32"/>
    </row>
    <row r="67" spans="1:29" ht="39.950000000000003" customHeight="1" x14ac:dyDescent="0.25">
      <c r="A67" s="171"/>
      <c r="B67" s="173"/>
      <c r="C67" s="49">
        <v>64</v>
      </c>
      <c r="D67" s="55" t="s">
        <v>158</v>
      </c>
      <c r="E67" s="90" t="s">
        <v>159</v>
      </c>
      <c r="F67" s="36" t="s">
        <v>160</v>
      </c>
      <c r="G67" s="36" t="s">
        <v>16</v>
      </c>
      <c r="H67" s="65">
        <v>8.35</v>
      </c>
      <c r="I67" s="19">
        <v>50</v>
      </c>
      <c r="J67" s="25">
        <f t="shared" si="0"/>
        <v>50</v>
      </c>
      <c r="K67" s="26" t="str">
        <f t="shared" si="1"/>
        <v>OK</v>
      </c>
      <c r="L67" s="153"/>
      <c r="M67" s="153"/>
      <c r="N67" s="153"/>
      <c r="O67" s="153"/>
      <c r="P67" s="153"/>
      <c r="Q67" s="18"/>
      <c r="R67" s="18"/>
      <c r="S67" s="18"/>
      <c r="T67" s="18"/>
      <c r="U67" s="18"/>
      <c r="V67" s="18"/>
      <c r="W67" s="18"/>
      <c r="X67" s="32"/>
      <c r="Y67" s="32"/>
      <c r="Z67" s="32"/>
      <c r="AA67" s="32"/>
      <c r="AB67" s="32"/>
      <c r="AC67" s="32"/>
    </row>
    <row r="68" spans="1:29" ht="39.950000000000003" customHeight="1" x14ac:dyDescent="0.25">
      <c r="A68" s="171"/>
      <c r="B68" s="173"/>
      <c r="C68" s="49">
        <v>65</v>
      </c>
      <c r="D68" s="55" t="s">
        <v>161</v>
      </c>
      <c r="E68" s="90" t="s">
        <v>159</v>
      </c>
      <c r="F68" s="36" t="s">
        <v>160</v>
      </c>
      <c r="G68" s="36" t="s">
        <v>16</v>
      </c>
      <c r="H68" s="65">
        <v>12.61</v>
      </c>
      <c r="I68" s="19">
        <v>1</v>
      </c>
      <c r="J68" s="25">
        <f t="shared" si="0"/>
        <v>1</v>
      </c>
      <c r="K68" s="26" t="str">
        <f t="shared" si="1"/>
        <v>OK</v>
      </c>
      <c r="L68" s="153"/>
      <c r="M68" s="153"/>
      <c r="N68" s="153"/>
      <c r="O68" s="153"/>
      <c r="P68" s="153"/>
      <c r="Q68" s="18"/>
      <c r="R68" s="18"/>
      <c r="S68" s="18"/>
      <c r="T68" s="18"/>
      <c r="U68" s="18"/>
      <c r="V68" s="18"/>
      <c r="W68" s="18"/>
      <c r="X68" s="32"/>
      <c r="Y68" s="32"/>
      <c r="Z68" s="32"/>
      <c r="AA68" s="32"/>
      <c r="AB68" s="32"/>
      <c r="AC68" s="32"/>
    </row>
    <row r="69" spans="1:29" ht="39.950000000000003" customHeight="1" x14ac:dyDescent="0.25">
      <c r="A69" s="171"/>
      <c r="B69" s="173"/>
      <c r="C69" s="49">
        <v>66</v>
      </c>
      <c r="D69" s="55" t="s">
        <v>162</v>
      </c>
      <c r="E69" s="90" t="s">
        <v>62</v>
      </c>
      <c r="F69" s="36" t="s">
        <v>33</v>
      </c>
      <c r="G69" s="36" t="s">
        <v>16</v>
      </c>
      <c r="H69" s="65">
        <v>6.54</v>
      </c>
      <c r="I69" s="19">
        <v>50</v>
      </c>
      <c r="J69" s="25">
        <f t="shared" ref="J69:J82" si="2">I69-(SUM(L69:AC69))</f>
        <v>50</v>
      </c>
      <c r="K69" s="26" t="str">
        <f t="shared" ref="K69:K132" si="3">IF(J69&lt;0,"ATENÇÃO","OK")</f>
        <v>OK</v>
      </c>
      <c r="L69" s="153"/>
      <c r="M69" s="153"/>
      <c r="N69" s="153"/>
      <c r="O69" s="153"/>
      <c r="P69" s="153"/>
      <c r="Q69" s="18"/>
      <c r="R69" s="18"/>
      <c r="S69" s="18"/>
      <c r="T69" s="18"/>
      <c r="U69" s="18"/>
      <c r="V69" s="18"/>
      <c r="W69" s="18"/>
      <c r="X69" s="32"/>
      <c r="Y69" s="32"/>
      <c r="Z69" s="32"/>
      <c r="AA69" s="32"/>
      <c r="AB69" s="32"/>
      <c r="AC69" s="32"/>
    </row>
    <row r="70" spans="1:29" ht="39.950000000000003" customHeight="1" x14ac:dyDescent="0.25">
      <c r="A70" s="171"/>
      <c r="B70" s="173"/>
      <c r="C70" s="49">
        <v>67</v>
      </c>
      <c r="D70" s="55" t="s">
        <v>163</v>
      </c>
      <c r="E70" s="90" t="s">
        <v>54</v>
      </c>
      <c r="F70" s="36" t="s">
        <v>17</v>
      </c>
      <c r="G70" s="36" t="s">
        <v>16</v>
      </c>
      <c r="H70" s="65">
        <v>44.39</v>
      </c>
      <c r="I70" s="19">
        <v>6</v>
      </c>
      <c r="J70" s="25">
        <f t="shared" si="2"/>
        <v>6</v>
      </c>
      <c r="K70" s="26" t="str">
        <f t="shared" si="3"/>
        <v>OK</v>
      </c>
      <c r="L70" s="153"/>
      <c r="M70" s="153"/>
      <c r="N70" s="153"/>
      <c r="O70" s="153"/>
      <c r="P70" s="153"/>
      <c r="Q70" s="18"/>
      <c r="R70" s="18"/>
      <c r="S70" s="18"/>
      <c r="T70" s="18"/>
      <c r="U70" s="18"/>
      <c r="V70" s="18"/>
      <c r="W70" s="18"/>
      <c r="X70" s="32"/>
      <c r="Y70" s="32"/>
      <c r="Z70" s="32"/>
      <c r="AA70" s="32"/>
      <c r="AB70" s="32"/>
      <c r="AC70" s="32"/>
    </row>
    <row r="71" spans="1:29" ht="39.950000000000003" customHeight="1" x14ac:dyDescent="0.25">
      <c r="A71" s="171"/>
      <c r="B71" s="173"/>
      <c r="C71" s="49">
        <v>68</v>
      </c>
      <c r="D71" s="55" t="s">
        <v>164</v>
      </c>
      <c r="E71" s="90" t="s">
        <v>54</v>
      </c>
      <c r="F71" s="36" t="s">
        <v>17</v>
      </c>
      <c r="G71" s="36" t="s">
        <v>16</v>
      </c>
      <c r="H71" s="65">
        <v>31.3</v>
      </c>
      <c r="I71" s="19">
        <v>6</v>
      </c>
      <c r="J71" s="25">
        <f t="shared" si="2"/>
        <v>6</v>
      </c>
      <c r="K71" s="26" t="str">
        <f t="shared" si="3"/>
        <v>OK</v>
      </c>
      <c r="L71" s="153"/>
      <c r="M71" s="153"/>
      <c r="N71" s="153"/>
      <c r="O71" s="153"/>
      <c r="P71" s="153"/>
      <c r="Q71" s="18"/>
      <c r="R71" s="18"/>
      <c r="S71" s="18"/>
      <c r="T71" s="18"/>
      <c r="U71" s="18"/>
      <c r="V71" s="18"/>
      <c r="W71" s="18"/>
      <c r="X71" s="32"/>
      <c r="Y71" s="32"/>
      <c r="Z71" s="32"/>
      <c r="AA71" s="32"/>
      <c r="AB71" s="32"/>
      <c r="AC71" s="32"/>
    </row>
    <row r="72" spans="1:29" ht="39.950000000000003" customHeight="1" x14ac:dyDescent="0.25">
      <c r="A72" s="171"/>
      <c r="B72" s="173"/>
      <c r="C72" s="49">
        <v>69</v>
      </c>
      <c r="D72" s="55" t="s">
        <v>165</v>
      </c>
      <c r="E72" s="90" t="s">
        <v>54</v>
      </c>
      <c r="F72" s="36" t="s">
        <v>17</v>
      </c>
      <c r="G72" s="36" t="s">
        <v>16</v>
      </c>
      <c r="H72" s="65">
        <v>26.73</v>
      </c>
      <c r="I72" s="19">
        <v>11</v>
      </c>
      <c r="J72" s="25">
        <f t="shared" si="2"/>
        <v>11</v>
      </c>
      <c r="K72" s="26" t="str">
        <f t="shared" si="3"/>
        <v>OK</v>
      </c>
      <c r="L72" s="153"/>
      <c r="M72" s="153"/>
      <c r="N72" s="153"/>
      <c r="O72" s="153"/>
      <c r="P72" s="153"/>
      <c r="Q72" s="18"/>
      <c r="R72" s="18"/>
      <c r="S72" s="18"/>
      <c r="T72" s="18"/>
      <c r="U72" s="18"/>
      <c r="V72" s="18"/>
      <c r="W72" s="18"/>
      <c r="X72" s="32"/>
      <c r="Y72" s="32"/>
      <c r="Z72" s="32"/>
      <c r="AA72" s="32"/>
      <c r="AB72" s="32"/>
      <c r="AC72" s="32"/>
    </row>
    <row r="73" spans="1:29" ht="39.950000000000003" customHeight="1" x14ac:dyDescent="0.25">
      <c r="A73" s="171"/>
      <c r="B73" s="173"/>
      <c r="C73" s="49">
        <v>70</v>
      </c>
      <c r="D73" s="55" t="s">
        <v>166</v>
      </c>
      <c r="E73" s="90" t="s">
        <v>62</v>
      </c>
      <c r="F73" s="36" t="s">
        <v>17</v>
      </c>
      <c r="G73" s="36" t="s">
        <v>16</v>
      </c>
      <c r="H73" s="65">
        <v>32.33</v>
      </c>
      <c r="I73" s="19">
        <v>6</v>
      </c>
      <c r="J73" s="25">
        <f t="shared" si="2"/>
        <v>6</v>
      </c>
      <c r="K73" s="26" t="str">
        <f t="shared" si="3"/>
        <v>OK</v>
      </c>
      <c r="L73" s="153"/>
      <c r="M73" s="153"/>
      <c r="N73" s="153"/>
      <c r="O73" s="153"/>
      <c r="P73" s="153"/>
      <c r="Q73" s="18"/>
      <c r="R73" s="18"/>
      <c r="S73" s="18"/>
      <c r="T73" s="18"/>
      <c r="U73" s="18"/>
      <c r="V73" s="18"/>
      <c r="W73" s="18"/>
      <c r="X73" s="32"/>
      <c r="Y73" s="32"/>
      <c r="Z73" s="32"/>
      <c r="AA73" s="32"/>
      <c r="AB73" s="32"/>
      <c r="AC73" s="32"/>
    </row>
    <row r="74" spans="1:29" ht="39.950000000000003" customHeight="1" x14ac:dyDescent="0.25">
      <c r="A74" s="171"/>
      <c r="B74" s="173"/>
      <c r="C74" s="49">
        <v>71</v>
      </c>
      <c r="D74" s="55" t="s">
        <v>167</v>
      </c>
      <c r="E74" s="90" t="s">
        <v>62</v>
      </c>
      <c r="F74" s="36" t="s">
        <v>17</v>
      </c>
      <c r="G74" s="36" t="s">
        <v>16</v>
      </c>
      <c r="H74" s="65">
        <v>29.33</v>
      </c>
      <c r="I74" s="19">
        <v>11</v>
      </c>
      <c r="J74" s="25">
        <f t="shared" si="2"/>
        <v>11</v>
      </c>
      <c r="K74" s="26" t="str">
        <f t="shared" si="3"/>
        <v>OK</v>
      </c>
      <c r="L74" s="153"/>
      <c r="M74" s="153"/>
      <c r="N74" s="153"/>
      <c r="O74" s="153"/>
      <c r="P74" s="153"/>
      <c r="Q74" s="18"/>
      <c r="R74" s="18"/>
      <c r="S74" s="18"/>
      <c r="T74" s="18"/>
      <c r="U74" s="18"/>
      <c r="V74" s="18"/>
      <c r="W74" s="18"/>
      <c r="X74" s="32"/>
      <c r="Y74" s="32"/>
      <c r="Z74" s="32"/>
      <c r="AA74" s="32"/>
      <c r="AB74" s="32"/>
      <c r="AC74" s="32"/>
    </row>
    <row r="75" spans="1:29" ht="39.950000000000003" customHeight="1" x14ac:dyDescent="0.25">
      <c r="A75" s="171"/>
      <c r="B75" s="173"/>
      <c r="C75" s="49">
        <v>72</v>
      </c>
      <c r="D75" s="55" t="s">
        <v>168</v>
      </c>
      <c r="E75" s="90" t="s">
        <v>75</v>
      </c>
      <c r="F75" s="36" t="s">
        <v>14</v>
      </c>
      <c r="G75" s="36" t="s">
        <v>23</v>
      </c>
      <c r="H75" s="65">
        <v>2.0499999999999998</v>
      </c>
      <c r="I75" s="19">
        <v>1</v>
      </c>
      <c r="J75" s="25">
        <f t="shared" si="2"/>
        <v>1</v>
      </c>
      <c r="K75" s="26" t="str">
        <f t="shared" si="3"/>
        <v>OK</v>
      </c>
      <c r="L75" s="153"/>
      <c r="M75" s="153"/>
      <c r="N75" s="153"/>
      <c r="O75" s="153"/>
      <c r="P75" s="153"/>
      <c r="Q75" s="18"/>
      <c r="R75" s="18"/>
      <c r="S75" s="18"/>
      <c r="T75" s="18"/>
      <c r="U75" s="18"/>
      <c r="V75" s="18"/>
      <c r="W75" s="18"/>
      <c r="X75" s="32"/>
      <c r="Y75" s="32"/>
      <c r="Z75" s="32"/>
      <c r="AA75" s="32"/>
      <c r="AB75" s="32"/>
      <c r="AC75" s="32"/>
    </row>
    <row r="76" spans="1:29" ht="39.950000000000003" customHeight="1" x14ac:dyDescent="0.25">
      <c r="A76" s="171"/>
      <c r="B76" s="173"/>
      <c r="C76" s="49">
        <v>73</v>
      </c>
      <c r="D76" s="55" t="s">
        <v>169</v>
      </c>
      <c r="E76" s="90" t="s">
        <v>75</v>
      </c>
      <c r="F76" s="36" t="s">
        <v>14</v>
      </c>
      <c r="G76" s="36" t="s">
        <v>23</v>
      </c>
      <c r="H76" s="65">
        <v>10.64</v>
      </c>
      <c r="I76" s="19">
        <v>1</v>
      </c>
      <c r="J76" s="25">
        <f t="shared" si="2"/>
        <v>1</v>
      </c>
      <c r="K76" s="26" t="str">
        <f t="shared" si="3"/>
        <v>OK</v>
      </c>
      <c r="L76" s="153"/>
      <c r="M76" s="153"/>
      <c r="N76" s="153"/>
      <c r="O76" s="153"/>
      <c r="P76" s="153"/>
      <c r="Q76" s="18"/>
      <c r="R76" s="18"/>
      <c r="S76" s="18"/>
      <c r="T76" s="18"/>
      <c r="U76" s="18"/>
      <c r="V76" s="18"/>
      <c r="W76" s="18"/>
      <c r="X76" s="32"/>
      <c r="Y76" s="32"/>
      <c r="Z76" s="32"/>
      <c r="AA76" s="32"/>
      <c r="AB76" s="32"/>
      <c r="AC76" s="32"/>
    </row>
    <row r="77" spans="1:29" ht="39.950000000000003" customHeight="1" x14ac:dyDescent="0.25">
      <c r="A77" s="171"/>
      <c r="B77" s="173"/>
      <c r="C77" s="50">
        <v>74</v>
      </c>
      <c r="D77" s="55" t="s">
        <v>170</v>
      </c>
      <c r="E77" s="90" t="s">
        <v>75</v>
      </c>
      <c r="F77" s="36" t="s">
        <v>14</v>
      </c>
      <c r="G77" s="36" t="s">
        <v>23</v>
      </c>
      <c r="H77" s="65">
        <v>19.16</v>
      </c>
      <c r="I77" s="19">
        <v>1</v>
      </c>
      <c r="J77" s="25">
        <f t="shared" si="2"/>
        <v>1</v>
      </c>
      <c r="K77" s="26" t="str">
        <f t="shared" si="3"/>
        <v>OK</v>
      </c>
      <c r="L77" s="153"/>
      <c r="M77" s="153"/>
      <c r="N77" s="153"/>
      <c r="O77" s="153"/>
      <c r="P77" s="153"/>
      <c r="Q77" s="18"/>
      <c r="R77" s="18"/>
      <c r="S77" s="18"/>
      <c r="T77" s="18"/>
      <c r="U77" s="18"/>
      <c r="V77" s="18"/>
      <c r="W77" s="18"/>
      <c r="X77" s="32"/>
      <c r="Y77" s="32"/>
      <c r="Z77" s="32"/>
      <c r="AA77" s="32"/>
      <c r="AB77" s="32"/>
      <c r="AC77" s="32"/>
    </row>
    <row r="78" spans="1:29" ht="39.950000000000003" customHeight="1" x14ac:dyDescent="0.25">
      <c r="A78" s="171"/>
      <c r="B78" s="173"/>
      <c r="C78" s="50">
        <v>75</v>
      </c>
      <c r="D78" s="55" t="s">
        <v>171</v>
      </c>
      <c r="E78" s="90" t="s">
        <v>172</v>
      </c>
      <c r="F78" s="36" t="s">
        <v>28</v>
      </c>
      <c r="G78" s="36" t="s">
        <v>23</v>
      </c>
      <c r="H78" s="65">
        <v>109</v>
      </c>
      <c r="I78" s="19">
        <v>4</v>
      </c>
      <c r="J78" s="25">
        <f t="shared" si="2"/>
        <v>4</v>
      </c>
      <c r="K78" s="26" t="str">
        <f t="shared" si="3"/>
        <v>OK</v>
      </c>
      <c r="L78" s="153"/>
      <c r="M78" s="153"/>
      <c r="N78" s="153"/>
      <c r="O78" s="153"/>
      <c r="P78" s="153"/>
      <c r="Q78" s="18"/>
      <c r="R78" s="18"/>
      <c r="S78" s="18"/>
      <c r="T78" s="18"/>
      <c r="U78" s="18"/>
      <c r="V78" s="18"/>
      <c r="W78" s="18"/>
      <c r="X78" s="32"/>
      <c r="Y78" s="32"/>
      <c r="Z78" s="32"/>
      <c r="AA78" s="32"/>
      <c r="AB78" s="32"/>
      <c r="AC78" s="32"/>
    </row>
    <row r="79" spans="1:29" ht="39.950000000000003" customHeight="1" x14ac:dyDescent="0.25">
      <c r="A79" s="171"/>
      <c r="B79" s="173"/>
      <c r="C79" s="50">
        <v>76</v>
      </c>
      <c r="D79" s="55" t="s">
        <v>173</v>
      </c>
      <c r="E79" s="90" t="s">
        <v>62</v>
      </c>
      <c r="F79" s="36" t="s">
        <v>14</v>
      </c>
      <c r="G79" s="36" t="s">
        <v>16</v>
      </c>
      <c r="H79" s="65">
        <v>0.64</v>
      </c>
      <c r="I79" s="19">
        <v>100</v>
      </c>
      <c r="J79" s="25">
        <f t="shared" si="2"/>
        <v>0</v>
      </c>
      <c r="K79" s="26" t="str">
        <f t="shared" si="3"/>
        <v>OK</v>
      </c>
      <c r="L79" s="153"/>
      <c r="M79" s="153">
        <v>100</v>
      </c>
      <c r="N79" s="153"/>
      <c r="O79" s="153"/>
      <c r="P79" s="153"/>
      <c r="Q79" s="18"/>
      <c r="R79" s="18"/>
      <c r="S79" s="18"/>
      <c r="T79" s="18"/>
      <c r="U79" s="18"/>
      <c r="V79" s="18"/>
      <c r="W79" s="18"/>
      <c r="X79" s="32"/>
      <c r="Y79" s="32"/>
      <c r="Z79" s="32"/>
      <c r="AA79" s="32"/>
      <c r="AB79" s="32"/>
      <c r="AC79" s="32"/>
    </row>
    <row r="80" spans="1:29" ht="39.950000000000003" customHeight="1" x14ac:dyDescent="0.25">
      <c r="A80" s="175">
        <v>7</v>
      </c>
      <c r="B80" s="177" t="s">
        <v>53</v>
      </c>
      <c r="C80" s="48">
        <v>77</v>
      </c>
      <c r="D80" s="54" t="s">
        <v>175</v>
      </c>
      <c r="E80" s="69" t="s">
        <v>176</v>
      </c>
      <c r="F80" s="34" t="s">
        <v>14</v>
      </c>
      <c r="G80" s="34" t="s">
        <v>32</v>
      </c>
      <c r="H80" s="64">
        <v>140.53</v>
      </c>
      <c r="I80" s="19">
        <v>6</v>
      </c>
      <c r="J80" s="25">
        <f t="shared" si="2"/>
        <v>6</v>
      </c>
      <c r="K80" s="26" t="str">
        <f t="shared" si="3"/>
        <v>OK</v>
      </c>
      <c r="L80" s="153"/>
      <c r="M80" s="153"/>
      <c r="N80" s="153"/>
      <c r="O80" s="153"/>
      <c r="P80" s="153"/>
      <c r="Q80" s="18"/>
      <c r="R80" s="18"/>
      <c r="S80" s="18"/>
      <c r="T80" s="18"/>
      <c r="U80" s="18"/>
      <c r="V80" s="18"/>
      <c r="W80" s="18"/>
      <c r="X80" s="32"/>
      <c r="Y80" s="32"/>
      <c r="Z80" s="32"/>
      <c r="AA80" s="32"/>
      <c r="AB80" s="32"/>
      <c r="AC80" s="32"/>
    </row>
    <row r="81" spans="1:29" ht="39.950000000000003" customHeight="1" x14ac:dyDescent="0.25">
      <c r="A81" s="176"/>
      <c r="B81" s="178"/>
      <c r="C81" s="48">
        <v>78</v>
      </c>
      <c r="D81" s="54" t="s">
        <v>177</v>
      </c>
      <c r="E81" s="69" t="s">
        <v>52</v>
      </c>
      <c r="F81" s="34" t="s">
        <v>3</v>
      </c>
      <c r="G81" s="34" t="s">
        <v>78</v>
      </c>
      <c r="H81" s="64">
        <v>19.649999999999999</v>
      </c>
      <c r="I81" s="19">
        <v>3</v>
      </c>
      <c r="J81" s="25">
        <f t="shared" si="2"/>
        <v>3</v>
      </c>
      <c r="K81" s="26" t="str">
        <f t="shared" si="3"/>
        <v>OK</v>
      </c>
      <c r="L81" s="153"/>
      <c r="M81" s="153"/>
      <c r="N81" s="153"/>
      <c r="O81" s="153"/>
      <c r="P81" s="153"/>
      <c r="Q81" s="18"/>
      <c r="R81" s="18"/>
      <c r="S81" s="18"/>
      <c r="T81" s="18"/>
      <c r="U81" s="18"/>
      <c r="V81" s="18"/>
      <c r="W81" s="18"/>
      <c r="X81" s="32"/>
      <c r="Y81" s="32"/>
      <c r="Z81" s="32"/>
      <c r="AA81" s="32"/>
      <c r="AB81" s="32"/>
      <c r="AC81" s="32"/>
    </row>
    <row r="82" spans="1:29" ht="39.950000000000003" customHeight="1" x14ac:dyDescent="0.25">
      <c r="A82" s="176"/>
      <c r="B82" s="178"/>
      <c r="C82" s="48">
        <v>79</v>
      </c>
      <c r="D82" s="54" t="s">
        <v>178</v>
      </c>
      <c r="E82" s="69" t="s">
        <v>179</v>
      </c>
      <c r="F82" s="34" t="s">
        <v>3</v>
      </c>
      <c r="G82" s="34" t="s">
        <v>23</v>
      </c>
      <c r="H82" s="64">
        <v>235.06</v>
      </c>
      <c r="I82" s="19">
        <v>2</v>
      </c>
      <c r="J82" s="25">
        <f t="shared" si="2"/>
        <v>0</v>
      </c>
      <c r="K82" s="26" t="str">
        <f t="shared" si="3"/>
        <v>OK</v>
      </c>
      <c r="L82" s="153"/>
      <c r="M82" s="153"/>
      <c r="N82" s="153"/>
      <c r="O82" s="153"/>
      <c r="P82" s="153">
        <v>2</v>
      </c>
      <c r="Q82" s="18"/>
      <c r="R82" s="18"/>
      <c r="S82" s="18"/>
      <c r="T82" s="18"/>
      <c r="U82" s="18"/>
      <c r="V82" s="18"/>
      <c r="W82" s="18"/>
      <c r="X82" s="32"/>
      <c r="Y82" s="32"/>
      <c r="Z82" s="32"/>
      <c r="AA82" s="32"/>
      <c r="AB82" s="32"/>
      <c r="AC82" s="32"/>
    </row>
    <row r="83" spans="1:29" ht="39.950000000000003" customHeight="1" x14ac:dyDescent="0.25">
      <c r="A83" s="170">
        <v>8</v>
      </c>
      <c r="B83" s="172" t="s">
        <v>174</v>
      </c>
      <c r="C83" s="49">
        <v>80</v>
      </c>
      <c r="D83" s="55" t="s">
        <v>180</v>
      </c>
      <c r="E83" s="70" t="s">
        <v>181</v>
      </c>
      <c r="F83" s="36" t="s">
        <v>14</v>
      </c>
      <c r="G83" s="36" t="s">
        <v>16</v>
      </c>
      <c r="H83" s="65">
        <v>37.28</v>
      </c>
      <c r="I83" s="19">
        <v>2</v>
      </c>
      <c r="J83" s="25">
        <f t="shared" ref="J83:J141" si="4">I83-(SUM(L83:AC83))</f>
        <v>2</v>
      </c>
      <c r="K83" s="26" t="str">
        <f t="shared" si="3"/>
        <v>OK</v>
      </c>
      <c r="L83" s="152"/>
      <c r="M83" s="152"/>
      <c r="N83" s="152"/>
      <c r="O83" s="152"/>
      <c r="P83" s="152"/>
      <c r="Q83" s="40"/>
      <c r="R83" s="40"/>
      <c r="S83" s="40"/>
      <c r="T83" s="40"/>
      <c r="U83" s="40"/>
      <c r="V83" s="40"/>
      <c r="W83" s="40"/>
      <c r="X83" s="32"/>
      <c r="Y83" s="32"/>
      <c r="Z83" s="32"/>
      <c r="AA83" s="32"/>
      <c r="AB83" s="32"/>
      <c r="AC83" s="32"/>
    </row>
    <row r="84" spans="1:29" ht="39.950000000000003" customHeight="1" x14ac:dyDescent="0.25">
      <c r="A84" s="171"/>
      <c r="B84" s="173"/>
      <c r="C84" s="49">
        <v>81</v>
      </c>
      <c r="D84" s="55" t="s">
        <v>182</v>
      </c>
      <c r="E84" s="70" t="s">
        <v>183</v>
      </c>
      <c r="F84" s="36" t="s">
        <v>14</v>
      </c>
      <c r="G84" s="36" t="s">
        <v>16</v>
      </c>
      <c r="H84" s="65">
        <v>7.62</v>
      </c>
      <c r="I84" s="19">
        <v>5</v>
      </c>
      <c r="J84" s="25">
        <f t="shared" si="4"/>
        <v>3</v>
      </c>
      <c r="K84" s="26" t="str">
        <f t="shared" si="3"/>
        <v>OK</v>
      </c>
      <c r="L84" s="158">
        <v>2</v>
      </c>
      <c r="M84" s="152"/>
      <c r="N84" s="152"/>
      <c r="O84" s="155"/>
      <c r="P84" s="152"/>
      <c r="Q84" s="40"/>
      <c r="R84" s="40"/>
      <c r="S84" s="40"/>
      <c r="T84" s="40"/>
      <c r="U84" s="40"/>
      <c r="V84" s="40"/>
      <c r="W84" s="40"/>
      <c r="X84" s="32"/>
      <c r="Y84" s="32"/>
      <c r="Z84" s="32"/>
      <c r="AA84" s="32"/>
      <c r="AB84" s="32"/>
      <c r="AC84" s="32"/>
    </row>
    <row r="85" spans="1:29" ht="39.950000000000003" customHeight="1" x14ac:dyDescent="0.25">
      <c r="A85" s="171"/>
      <c r="B85" s="173"/>
      <c r="C85" s="49">
        <v>82</v>
      </c>
      <c r="D85" s="55" t="s">
        <v>184</v>
      </c>
      <c r="E85" s="70" t="s">
        <v>185</v>
      </c>
      <c r="F85" s="36" t="s">
        <v>14</v>
      </c>
      <c r="G85" s="36" t="s">
        <v>16</v>
      </c>
      <c r="H85" s="65">
        <v>9.3800000000000008</v>
      </c>
      <c r="I85" s="19">
        <v>1</v>
      </c>
      <c r="J85" s="25">
        <f t="shared" si="4"/>
        <v>0</v>
      </c>
      <c r="K85" s="26" t="str">
        <f t="shared" si="3"/>
        <v>OK</v>
      </c>
      <c r="L85" s="158">
        <v>1</v>
      </c>
      <c r="M85" s="152"/>
      <c r="N85" s="152"/>
      <c r="O85" s="154"/>
      <c r="P85" s="152"/>
      <c r="Q85" s="40"/>
      <c r="R85" s="40"/>
      <c r="S85" s="40"/>
      <c r="T85" s="40"/>
      <c r="U85" s="40"/>
      <c r="V85" s="40"/>
      <c r="W85" s="40"/>
      <c r="X85" s="32"/>
      <c r="Y85" s="32"/>
      <c r="Z85" s="32"/>
      <c r="AA85" s="32"/>
      <c r="AB85" s="32"/>
      <c r="AC85" s="32"/>
    </row>
    <row r="86" spans="1:29" ht="39.950000000000003" customHeight="1" x14ac:dyDescent="0.25">
      <c r="A86" s="171"/>
      <c r="B86" s="173"/>
      <c r="C86" s="49">
        <v>83</v>
      </c>
      <c r="D86" s="55" t="s">
        <v>186</v>
      </c>
      <c r="E86" s="70" t="s">
        <v>187</v>
      </c>
      <c r="F86" s="36" t="s">
        <v>14</v>
      </c>
      <c r="G86" s="36" t="s">
        <v>16</v>
      </c>
      <c r="H86" s="65">
        <v>20</v>
      </c>
      <c r="I86" s="19">
        <v>5</v>
      </c>
      <c r="J86" s="25">
        <f t="shared" si="4"/>
        <v>3</v>
      </c>
      <c r="K86" s="26" t="str">
        <f t="shared" si="3"/>
        <v>OK</v>
      </c>
      <c r="L86" s="158">
        <v>2</v>
      </c>
      <c r="M86" s="152"/>
      <c r="N86" s="152"/>
      <c r="O86" s="154"/>
      <c r="P86" s="152"/>
      <c r="Q86" s="40"/>
      <c r="R86" s="40"/>
      <c r="S86" s="40"/>
      <c r="T86" s="40"/>
      <c r="U86" s="40"/>
      <c r="V86" s="40"/>
      <c r="W86" s="40"/>
      <c r="X86" s="32"/>
      <c r="Y86" s="32"/>
      <c r="Z86" s="32"/>
      <c r="AA86" s="32"/>
      <c r="AB86" s="32"/>
      <c r="AC86" s="32"/>
    </row>
    <row r="87" spans="1:29" ht="39.950000000000003" customHeight="1" x14ac:dyDescent="0.25">
      <c r="A87" s="171"/>
      <c r="B87" s="173"/>
      <c r="C87" s="49">
        <v>84</v>
      </c>
      <c r="D87" s="55" t="s">
        <v>188</v>
      </c>
      <c r="E87" s="70" t="s">
        <v>189</v>
      </c>
      <c r="F87" s="36" t="s">
        <v>14</v>
      </c>
      <c r="G87" s="36" t="s">
        <v>16</v>
      </c>
      <c r="H87" s="65">
        <v>5.34</v>
      </c>
      <c r="I87" s="19">
        <v>5</v>
      </c>
      <c r="J87" s="25">
        <f t="shared" si="4"/>
        <v>3</v>
      </c>
      <c r="K87" s="26" t="str">
        <f t="shared" si="3"/>
        <v>OK</v>
      </c>
      <c r="L87" s="158">
        <v>2</v>
      </c>
      <c r="M87" s="152"/>
      <c r="N87" s="152"/>
      <c r="O87" s="154"/>
      <c r="P87" s="152"/>
      <c r="Q87" s="40"/>
      <c r="R87" s="40"/>
      <c r="S87" s="40"/>
      <c r="T87" s="40"/>
      <c r="U87" s="40"/>
      <c r="V87" s="40"/>
      <c r="W87" s="40"/>
      <c r="X87" s="32"/>
      <c r="Y87" s="32"/>
      <c r="Z87" s="32"/>
      <c r="AA87" s="32"/>
      <c r="AB87" s="32"/>
      <c r="AC87" s="32"/>
    </row>
    <row r="88" spans="1:29" ht="39.950000000000003" customHeight="1" x14ac:dyDescent="0.25">
      <c r="A88" s="171"/>
      <c r="B88" s="173"/>
      <c r="C88" s="50">
        <v>85</v>
      </c>
      <c r="D88" s="55" t="s">
        <v>190</v>
      </c>
      <c r="E88" s="70" t="s">
        <v>187</v>
      </c>
      <c r="F88" s="36" t="s">
        <v>14</v>
      </c>
      <c r="G88" s="36" t="s">
        <v>16</v>
      </c>
      <c r="H88" s="65">
        <v>0.95</v>
      </c>
      <c r="I88" s="19">
        <v>5</v>
      </c>
      <c r="J88" s="25">
        <f t="shared" si="4"/>
        <v>5</v>
      </c>
      <c r="K88" s="26" t="str">
        <f t="shared" si="3"/>
        <v>OK</v>
      </c>
      <c r="L88" s="152"/>
      <c r="M88" s="152"/>
      <c r="N88" s="152"/>
      <c r="O88" s="154"/>
      <c r="P88" s="152"/>
      <c r="Q88" s="40"/>
      <c r="R88" s="40"/>
      <c r="S88" s="40"/>
      <c r="T88" s="40"/>
      <c r="U88" s="40"/>
      <c r="V88" s="40"/>
      <c r="W88" s="40"/>
      <c r="X88" s="32"/>
      <c r="Y88" s="32"/>
      <c r="Z88" s="32"/>
      <c r="AA88" s="32"/>
      <c r="AB88" s="32"/>
      <c r="AC88" s="32"/>
    </row>
    <row r="89" spans="1:29" ht="39.950000000000003" customHeight="1" x14ac:dyDescent="0.25">
      <c r="A89" s="171"/>
      <c r="B89" s="173"/>
      <c r="C89" s="49">
        <v>86</v>
      </c>
      <c r="D89" s="55" t="s">
        <v>191</v>
      </c>
      <c r="E89" s="70" t="s">
        <v>187</v>
      </c>
      <c r="F89" s="36" t="s">
        <v>14</v>
      </c>
      <c r="G89" s="36" t="s">
        <v>16</v>
      </c>
      <c r="H89" s="65">
        <v>26.8</v>
      </c>
      <c r="I89" s="19">
        <v>5</v>
      </c>
      <c r="J89" s="25">
        <f t="shared" si="4"/>
        <v>3</v>
      </c>
      <c r="K89" s="26" t="str">
        <f t="shared" si="3"/>
        <v>OK</v>
      </c>
      <c r="L89" s="158">
        <v>2</v>
      </c>
      <c r="M89" s="152"/>
      <c r="N89" s="152"/>
      <c r="O89" s="154"/>
      <c r="P89" s="152"/>
      <c r="Q89" s="40"/>
      <c r="R89" s="40"/>
      <c r="S89" s="40"/>
      <c r="T89" s="40"/>
      <c r="U89" s="40"/>
      <c r="V89" s="40"/>
      <c r="W89" s="40"/>
      <c r="X89" s="32"/>
      <c r="Y89" s="32"/>
      <c r="Z89" s="32"/>
      <c r="AA89" s="32"/>
      <c r="AB89" s="32"/>
      <c r="AC89" s="32"/>
    </row>
    <row r="90" spans="1:29" ht="39.950000000000003" customHeight="1" x14ac:dyDescent="0.25">
      <c r="A90" s="171"/>
      <c r="B90" s="173"/>
      <c r="C90" s="50">
        <v>87</v>
      </c>
      <c r="D90" s="55" t="s">
        <v>192</v>
      </c>
      <c r="E90" s="70" t="s">
        <v>187</v>
      </c>
      <c r="F90" s="36" t="s">
        <v>14</v>
      </c>
      <c r="G90" s="36" t="s">
        <v>16</v>
      </c>
      <c r="H90" s="65">
        <v>20.05</v>
      </c>
      <c r="I90" s="19">
        <v>20</v>
      </c>
      <c r="J90" s="25">
        <f t="shared" si="4"/>
        <v>18</v>
      </c>
      <c r="K90" s="26" t="str">
        <f t="shared" si="3"/>
        <v>OK</v>
      </c>
      <c r="L90" s="158">
        <v>2</v>
      </c>
      <c r="M90" s="152"/>
      <c r="N90" s="152"/>
      <c r="O90" s="154"/>
      <c r="P90" s="152"/>
      <c r="Q90" s="40"/>
      <c r="R90" s="40"/>
      <c r="S90" s="40"/>
      <c r="T90" s="40"/>
      <c r="U90" s="40"/>
      <c r="V90" s="40"/>
      <c r="W90" s="40"/>
      <c r="X90" s="32"/>
      <c r="Y90" s="32"/>
      <c r="Z90" s="32"/>
      <c r="AA90" s="32"/>
      <c r="AB90" s="32"/>
      <c r="AC90" s="32"/>
    </row>
    <row r="91" spans="1:29" ht="39.950000000000003" customHeight="1" x14ac:dyDescent="0.25">
      <c r="A91" s="171"/>
      <c r="B91" s="173"/>
      <c r="C91" s="50">
        <v>88</v>
      </c>
      <c r="D91" s="55" t="s">
        <v>193</v>
      </c>
      <c r="E91" s="70" t="s">
        <v>194</v>
      </c>
      <c r="F91" s="36" t="s">
        <v>14</v>
      </c>
      <c r="G91" s="37" t="s">
        <v>16</v>
      </c>
      <c r="H91" s="66">
        <v>1.07</v>
      </c>
      <c r="I91" s="19">
        <v>5</v>
      </c>
      <c r="J91" s="25">
        <f t="shared" si="4"/>
        <v>5</v>
      </c>
      <c r="K91" s="26" t="str">
        <f t="shared" si="3"/>
        <v>OK</v>
      </c>
      <c r="L91" s="152"/>
      <c r="M91" s="152"/>
      <c r="N91" s="152"/>
      <c r="O91" s="155"/>
      <c r="P91" s="152"/>
      <c r="Q91" s="40"/>
      <c r="R91" s="40"/>
      <c r="S91" s="40"/>
      <c r="T91" s="40"/>
      <c r="U91" s="40"/>
      <c r="V91" s="40"/>
      <c r="W91" s="40"/>
      <c r="X91" s="32"/>
      <c r="Y91" s="32"/>
      <c r="Z91" s="32"/>
      <c r="AA91" s="32"/>
      <c r="AB91" s="32"/>
      <c r="AC91" s="32"/>
    </row>
    <row r="92" spans="1:29" ht="39.950000000000003" customHeight="1" x14ac:dyDescent="0.25">
      <c r="A92" s="171"/>
      <c r="B92" s="173"/>
      <c r="C92" s="50">
        <v>89</v>
      </c>
      <c r="D92" s="55" t="s">
        <v>195</v>
      </c>
      <c r="E92" s="70" t="s">
        <v>183</v>
      </c>
      <c r="F92" s="36" t="s">
        <v>14</v>
      </c>
      <c r="G92" s="37" t="s">
        <v>16</v>
      </c>
      <c r="H92" s="66">
        <v>2.2000000000000002</v>
      </c>
      <c r="I92" s="19">
        <v>5</v>
      </c>
      <c r="J92" s="25">
        <f t="shared" si="4"/>
        <v>3</v>
      </c>
      <c r="K92" s="26" t="str">
        <f t="shared" si="3"/>
        <v>OK</v>
      </c>
      <c r="L92" s="158">
        <v>2</v>
      </c>
      <c r="M92" s="152"/>
      <c r="N92" s="152"/>
      <c r="O92" s="155"/>
      <c r="P92" s="152"/>
      <c r="Q92" s="40"/>
      <c r="R92" s="40"/>
      <c r="S92" s="40"/>
      <c r="T92" s="40"/>
      <c r="U92" s="40"/>
      <c r="V92" s="40"/>
      <c r="W92" s="40"/>
      <c r="X92" s="32"/>
      <c r="Y92" s="32"/>
      <c r="Z92" s="32"/>
      <c r="AA92" s="32"/>
      <c r="AB92" s="32"/>
      <c r="AC92" s="32"/>
    </row>
    <row r="93" spans="1:29" ht="39.950000000000003" customHeight="1" x14ac:dyDescent="0.25">
      <c r="A93" s="171"/>
      <c r="B93" s="173"/>
      <c r="C93" s="50">
        <v>90</v>
      </c>
      <c r="D93" s="55" t="s">
        <v>196</v>
      </c>
      <c r="E93" s="70" t="s">
        <v>187</v>
      </c>
      <c r="F93" s="36" t="s">
        <v>14</v>
      </c>
      <c r="G93" s="37" t="s">
        <v>16</v>
      </c>
      <c r="H93" s="66">
        <v>5</v>
      </c>
      <c r="I93" s="19">
        <v>5</v>
      </c>
      <c r="J93" s="25">
        <f t="shared" si="4"/>
        <v>3</v>
      </c>
      <c r="K93" s="26" t="str">
        <f t="shared" si="3"/>
        <v>OK</v>
      </c>
      <c r="L93" s="158">
        <v>2</v>
      </c>
      <c r="M93" s="152"/>
      <c r="N93" s="152"/>
      <c r="O93" s="155"/>
      <c r="P93" s="152"/>
      <c r="Q93" s="40"/>
      <c r="R93" s="40"/>
      <c r="S93" s="40"/>
      <c r="T93" s="40"/>
      <c r="U93" s="40"/>
      <c r="V93" s="40"/>
      <c r="W93" s="40"/>
      <c r="X93" s="32"/>
      <c r="Y93" s="32"/>
      <c r="Z93" s="32"/>
      <c r="AA93" s="32"/>
      <c r="AB93" s="32"/>
      <c r="AC93" s="32"/>
    </row>
    <row r="94" spans="1:29" ht="39.950000000000003" customHeight="1" x14ac:dyDescent="0.25">
      <c r="A94" s="171"/>
      <c r="B94" s="173"/>
      <c r="C94" s="50">
        <v>91</v>
      </c>
      <c r="D94" s="55" t="s">
        <v>197</v>
      </c>
      <c r="E94" s="70" t="s">
        <v>187</v>
      </c>
      <c r="F94" s="36" t="s">
        <v>14</v>
      </c>
      <c r="G94" s="37" t="s">
        <v>16</v>
      </c>
      <c r="H94" s="66">
        <v>0.96</v>
      </c>
      <c r="I94" s="19">
        <v>5</v>
      </c>
      <c r="J94" s="25">
        <f t="shared" si="4"/>
        <v>3</v>
      </c>
      <c r="K94" s="26" t="str">
        <f t="shared" si="3"/>
        <v>OK</v>
      </c>
      <c r="L94" s="158">
        <v>2</v>
      </c>
      <c r="M94" s="152"/>
      <c r="N94" s="152"/>
      <c r="O94" s="155"/>
      <c r="P94" s="152"/>
      <c r="Q94" s="40"/>
      <c r="R94" s="40"/>
      <c r="S94" s="40"/>
      <c r="T94" s="40"/>
      <c r="U94" s="40"/>
      <c r="V94" s="40"/>
      <c r="W94" s="40"/>
      <c r="X94" s="32"/>
      <c r="Y94" s="32"/>
      <c r="Z94" s="32"/>
      <c r="AA94" s="32"/>
      <c r="AB94" s="32"/>
      <c r="AC94" s="32"/>
    </row>
    <row r="95" spans="1:29" ht="39.950000000000003" customHeight="1" x14ac:dyDescent="0.25">
      <c r="A95" s="171"/>
      <c r="B95" s="173"/>
      <c r="C95" s="50">
        <v>92</v>
      </c>
      <c r="D95" s="55" t="s">
        <v>198</v>
      </c>
      <c r="E95" s="70" t="s">
        <v>187</v>
      </c>
      <c r="F95" s="36" t="s">
        <v>14</v>
      </c>
      <c r="G95" s="37" t="s">
        <v>16</v>
      </c>
      <c r="H95" s="66">
        <v>1.75</v>
      </c>
      <c r="I95" s="19">
        <v>5</v>
      </c>
      <c r="J95" s="25">
        <f t="shared" si="4"/>
        <v>3</v>
      </c>
      <c r="K95" s="26" t="str">
        <f t="shared" si="3"/>
        <v>OK</v>
      </c>
      <c r="L95" s="158">
        <v>2</v>
      </c>
      <c r="M95" s="152"/>
      <c r="N95" s="152"/>
      <c r="O95" s="155"/>
      <c r="P95" s="152"/>
      <c r="Q95" s="40"/>
      <c r="R95" s="40"/>
      <c r="S95" s="40"/>
      <c r="T95" s="40"/>
      <c r="U95" s="40"/>
      <c r="V95" s="40"/>
      <c r="W95" s="40"/>
      <c r="X95" s="32"/>
      <c r="Y95" s="32"/>
      <c r="Z95" s="32"/>
      <c r="AA95" s="32"/>
      <c r="AB95" s="32"/>
      <c r="AC95" s="32"/>
    </row>
    <row r="96" spans="1:29" ht="39.950000000000003" customHeight="1" x14ac:dyDescent="0.25">
      <c r="A96" s="171"/>
      <c r="B96" s="173"/>
      <c r="C96" s="50">
        <v>93</v>
      </c>
      <c r="D96" s="55" t="s">
        <v>199</v>
      </c>
      <c r="E96" s="70" t="s">
        <v>187</v>
      </c>
      <c r="F96" s="36" t="s">
        <v>14</v>
      </c>
      <c r="G96" s="37" t="s">
        <v>16</v>
      </c>
      <c r="H96" s="66">
        <v>1.42</v>
      </c>
      <c r="I96" s="19">
        <v>5</v>
      </c>
      <c r="J96" s="25">
        <f t="shared" si="4"/>
        <v>3</v>
      </c>
      <c r="K96" s="26" t="str">
        <f t="shared" si="3"/>
        <v>OK</v>
      </c>
      <c r="L96" s="158">
        <v>2</v>
      </c>
      <c r="M96" s="152"/>
      <c r="N96" s="152"/>
      <c r="O96" s="155"/>
      <c r="P96" s="152"/>
      <c r="Q96" s="40"/>
      <c r="R96" s="40"/>
      <c r="S96" s="40"/>
      <c r="T96" s="40"/>
      <c r="U96" s="40"/>
      <c r="V96" s="40"/>
      <c r="W96" s="40"/>
      <c r="X96" s="32"/>
      <c r="Y96" s="32"/>
      <c r="Z96" s="32"/>
      <c r="AA96" s="32"/>
      <c r="AB96" s="32"/>
      <c r="AC96" s="32"/>
    </row>
    <row r="97" spans="1:29" ht="39.950000000000003" customHeight="1" x14ac:dyDescent="0.25">
      <c r="A97" s="171"/>
      <c r="B97" s="173"/>
      <c r="C97" s="50">
        <v>94</v>
      </c>
      <c r="D97" s="55" t="s">
        <v>200</v>
      </c>
      <c r="E97" s="70" t="s">
        <v>187</v>
      </c>
      <c r="F97" s="36" t="s">
        <v>14</v>
      </c>
      <c r="G97" s="37" t="s">
        <v>16</v>
      </c>
      <c r="H97" s="66">
        <v>14.91</v>
      </c>
      <c r="I97" s="19">
        <v>5</v>
      </c>
      <c r="J97" s="25">
        <f t="shared" si="4"/>
        <v>3</v>
      </c>
      <c r="K97" s="26" t="str">
        <f t="shared" si="3"/>
        <v>OK</v>
      </c>
      <c r="L97" s="158">
        <v>2</v>
      </c>
      <c r="M97" s="152"/>
      <c r="N97" s="152"/>
      <c r="O97" s="155"/>
      <c r="P97" s="152"/>
      <c r="Q97" s="40"/>
      <c r="R97" s="40"/>
      <c r="S97" s="40"/>
      <c r="T97" s="40"/>
      <c r="U97" s="40"/>
      <c r="V97" s="40"/>
      <c r="W97" s="40"/>
      <c r="X97" s="32"/>
      <c r="Y97" s="32"/>
      <c r="Z97" s="32"/>
      <c r="AA97" s="32"/>
      <c r="AB97" s="32"/>
      <c r="AC97" s="32"/>
    </row>
    <row r="98" spans="1:29" ht="39.950000000000003" customHeight="1" x14ac:dyDescent="0.25">
      <c r="A98" s="171"/>
      <c r="B98" s="173"/>
      <c r="C98" s="50">
        <v>95</v>
      </c>
      <c r="D98" s="55" t="s">
        <v>201</v>
      </c>
      <c r="E98" s="70" t="s">
        <v>202</v>
      </c>
      <c r="F98" s="36" t="s">
        <v>14</v>
      </c>
      <c r="G98" s="37" t="s">
        <v>16</v>
      </c>
      <c r="H98" s="66">
        <v>12.13</v>
      </c>
      <c r="I98" s="19">
        <v>25</v>
      </c>
      <c r="J98" s="25">
        <f t="shared" si="4"/>
        <v>23</v>
      </c>
      <c r="K98" s="26" t="str">
        <f t="shared" si="3"/>
        <v>OK</v>
      </c>
      <c r="L98" s="158">
        <v>2</v>
      </c>
      <c r="M98" s="152"/>
      <c r="N98" s="152"/>
      <c r="O98" s="155"/>
      <c r="P98" s="152"/>
      <c r="Q98" s="40"/>
      <c r="R98" s="40"/>
      <c r="S98" s="40"/>
      <c r="T98" s="40"/>
      <c r="U98" s="40"/>
      <c r="V98" s="40"/>
      <c r="W98" s="40"/>
      <c r="X98" s="32"/>
      <c r="Y98" s="32"/>
      <c r="Z98" s="32"/>
      <c r="AA98" s="32"/>
      <c r="AB98" s="32"/>
      <c r="AC98" s="32"/>
    </row>
    <row r="99" spans="1:29" ht="39.950000000000003" customHeight="1" x14ac:dyDescent="0.25">
      <c r="A99" s="171"/>
      <c r="B99" s="173"/>
      <c r="C99" s="50">
        <v>96</v>
      </c>
      <c r="D99" s="55" t="s">
        <v>203</v>
      </c>
      <c r="E99" s="70" t="s">
        <v>185</v>
      </c>
      <c r="F99" s="36" t="s">
        <v>14</v>
      </c>
      <c r="G99" s="37" t="s">
        <v>16</v>
      </c>
      <c r="H99" s="66">
        <v>14.47</v>
      </c>
      <c r="I99" s="19">
        <v>10</v>
      </c>
      <c r="J99" s="25">
        <f t="shared" si="4"/>
        <v>8</v>
      </c>
      <c r="K99" s="26" t="str">
        <f t="shared" si="3"/>
        <v>OK</v>
      </c>
      <c r="L99" s="158">
        <v>2</v>
      </c>
      <c r="M99" s="152"/>
      <c r="N99" s="152"/>
      <c r="O99" s="155"/>
      <c r="P99" s="152"/>
      <c r="Q99" s="40"/>
      <c r="R99" s="40"/>
      <c r="S99" s="40"/>
      <c r="T99" s="40"/>
      <c r="U99" s="40"/>
      <c r="V99" s="40"/>
      <c r="W99" s="40"/>
      <c r="X99" s="32"/>
      <c r="Y99" s="32"/>
      <c r="Z99" s="32"/>
      <c r="AA99" s="32"/>
      <c r="AB99" s="32"/>
      <c r="AC99" s="32"/>
    </row>
    <row r="100" spans="1:29" ht="39.950000000000003" customHeight="1" x14ac:dyDescent="0.25">
      <c r="A100" s="171"/>
      <c r="B100" s="173"/>
      <c r="C100" s="50">
        <v>97</v>
      </c>
      <c r="D100" s="55" t="s">
        <v>204</v>
      </c>
      <c r="E100" s="70" t="s">
        <v>205</v>
      </c>
      <c r="F100" s="36" t="s">
        <v>14</v>
      </c>
      <c r="G100" s="37" t="s">
        <v>16</v>
      </c>
      <c r="H100" s="66">
        <v>25.08</v>
      </c>
      <c r="I100" s="19">
        <v>5</v>
      </c>
      <c r="J100" s="25">
        <f t="shared" si="4"/>
        <v>3</v>
      </c>
      <c r="K100" s="26" t="str">
        <f t="shared" si="3"/>
        <v>OK</v>
      </c>
      <c r="L100" s="158">
        <v>2</v>
      </c>
      <c r="M100" s="152"/>
      <c r="N100" s="152"/>
      <c r="O100" s="155"/>
      <c r="P100" s="152"/>
      <c r="Q100" s="40"/>
      <c r="R100" s="40"/>
      <c r="S100" s="40"/>
      <c r="T100" s="40"/>
      <c r="U100" s="40"/>
      <c r="V100" s="40"/>
      <c r="W100" s="40"/>
      <c r="X100" s="32"/>
      <c r="Y100" s="32"/>
      <c r="Z100" s="32"/>
      <c r="AA100" s="32"/>
      <c r="AB100" s="32"/>
      <c r="AC100" s="32"/>
    </row>
    <row r="101" spans="1:29" ht="39.950000000000003" customHeight="1" x14ac:dyDescent="0.25">
      <c r="A101" s="171"/>
      <c r="B101" s="173"/>
      <c r="C101" s="49">
        <v>98</v>
      </c>
      <c r="D101" s="55" t="s">
        <v>206</v>
      </c>
      <c r="E101" s="70" t="s">
        <v>205</v>
      </c>
      <c r="F101" s="37" t="s">
        <v>14</v>
      </c>
      <c r="G101" s="37" t="s">
        <v>16</v>
      </c>
      <c r="H101" s="66">
        <v>55.83</v>
      </c>
      <c r="I101" s="19"/>
      <c r="J101" s="25">
        <f t="shared" si="4"/>
        <v>0</v>
      </c>
      <c r="K101" s="26" t="str">
        <f t="shared" si="3"/>
        <v>OK</v>
      </c>
      <c r="L101" s="152"/>
      <c r="M101" s="152"/>
      <c r="N101" s="152"/>
      <c r="O101" s="154"/>
      <c r="P101" s="152"/>
      <c r="Q101" s="40"/>
      <c r="R101" s="40"/>
      <c r="S101" s="40"/>
      <c r="T101" s="40"/>
      <c r="U101" s="40"/>
      <c r="V101" s="40"/>
      <c r="W101" s="40"/>
      <c r="X101" s="32"/>
      <c r="Y101" s="32"/>
      <c r="Z101" s="32"/>
      <c r="AA101" s="32"/>
      <c r="AB101" s="32"/>
      <c r="AC101" s="32"/>
    </row>
    <row r="102" spans="1:29" ht="39.950000000000003" customHeight="1" x14ac:dyDescent="0.25">
      <c r="A102" s="171"/>
      <c r="B102" s="173"/>
      <c r="C102" s="50">
        <v>99</v>
      </c>
      <c r="D102" s="60" t="s">
        <v>207</v>
      </c>
      <c r="E102" s="71" t="s">
        <v>185</v>
      </c>
      <c r="F102" s="36" t="s">
        <v>14</v>
      </c>
      <c r="G102" s="37" t="s">
        <v>16</v>
      </c>
      <c r="H102" s="66">
        <v>8.93</v>
      </c>
      <c r="I102" s="19"/>
      <c r="J102" s="25">
        <f t="shared" si="4"/>
        <v>0</v>
      </c>
      <c r="K102" s="26" t="str">
        <f t="shared" si="3"/>
        <v>OK</v>
      </c>
      <c r="L102" s="152"/>
      <c r="M102" s="152"/>
      <c r="N102" s="152"/>
      <c r="O102" s="154"/>
      <c r="P102" s="152"/>
      <c r="Q102" s="40"/>
      <c r="R102" s="40"/>
      <c r="S102" s="40"/>
      <c r="T102" s="40"/>
      <c r="U102" s="40"/>
      <c r="V102" s="40"/>
      <c r="W102" s="40"/>
      <c r="X102" s="32"/>
      <c r="Y102" s="32"/>
      <c r="Z102" s="32"/>
      <c r="AA102" s="32"/>
      <c r="AB102" s="32"/>
      <c r="AC102" s="32"/>
    </row>
    <row r="103" spans="1:29" ht="39.950000000000003" customHeight="1" x14ac:dyDescent="0.25">
      <c r="A103" s="171"/>
      <c r="B103" s="173"/>
      <c r="C103" s="50">
        <v>100</v>
      </c>
      <c r="D103" s="59" t="s">
        <v>29</v>
      </c>
      <c r="E103" s="75" t="s">
        <v>183</v>
      </c>
      <c r="F103" s="37" t="s">
        <v>14</v>
      </c>
      <c r="G103" s="37" t="s">
        <v>16</v>
      </c>
      <c r="H103" s="66">
        <v>8.26</v>
      </c>
      <c r="I103" s="19">
        <v>5</v>
      </c>
      <c r="J103" s="25">
        <f t="shared" si="4"/>
        <v>3</v>
      </c>
      <c r="K103" s="26" t="str">
        <f t="shared" si="3"/>
        <v>OK</v>
      </c>
      <c r="L103" s="158">
        <v>2</v>
      </c>
      <c r="M103" s="152"/>
      <c r="N103" s="152"/>
      <c r="O103" s="155"/>
      <c r="P103" s="152"/>
      <c r="Q103" s="40"/>
      <c r="R103" s="40"/>
      <c r="S103" s="40"/>
      <c r="T103" s="40"/>
      <c r="U103" s="40"/>
      <c r="V103" s="40"/>
      <c r="W103" s="40"/>
      <c r="X103" s="32"/>
      <c r="Y103" s="32"/>
      <c r="Z103" s="32"/>
      <c r="AA103" s="32"/>
      <c r="AB103" s="32"/>
      <c r="AC103" s="32"/>
    </row>
    <row r="104" spans="1:29" ht="39.950000000000003" customHeight="1" x14ac:dyDescent="0.25">
      <c r="A104" s="171"/>
      <c r="B104" s="173"/>
      <c r="C104" s="50">
        <v>101</v>
      </c>
      <c r="D104" s="59" t="s">
        <v>30</v>
      </c>
      <c r="E104" s="75" t="s">
        <v>183</v>
      </c>
      <c r="F104" s="37" t="s">
        <v>14</v>
      </c>
      <c r="G104" s="37" t="s">
        <v>16</v>
      </c>
      <c r="H104" s="66">
        <v>5.56</v>
      </c>
      <c r="I104" s="19">
        <v>5</v>
      </c>
      <c r="J104" s="25">
        <f t="shared" si="4"/>
        <v>3</v>
      </c>
      <c r="K104" s="26" t="str">
        <f t="shared" si="3"/>
        <v>OK</v>
      </c>
      <c r="L104" s="158">
        <v>2</v>
      </c>
      <c r="M104" s="152"/>
      <c r="N104" s="152"/>
      <c r="O104" s="155"/>
      <c r="P104" s="152"/>
      <c r="Q104" s="40"/>
      <c r="R104" s="40"/>
      <c r="S104" s="40"/>
      <c r="T104" s="40"/>
      <c r="U104" s="40"/>
      <c r="V104" s="40"/>
      <c r="W104" s="40"/>
      <c r="X104" s="32"/>
      <c r="Y104" s="32"/>
      <c r="Z104" s="32"/>
      <c r="AA104" s="32"/>
      <c r="AB104" s="32"/>
      <c r="AC104" s="32"/>
    </row>
    <row r="105" spans="1:29" ht="39.950000000000003" customHeight="1" x14ac:dyDescent="0.25">
      <c r="A105" s="171"/>
      <c r="B105" s="173"/>
      <c r="C105" s="50">
        <v>102</v>
      </c>
      <c r="D105" s="59" t="s">
        <v>208</v>
      </c>
      <c r="E105" s="75" t="s">
        <v>187</v>
      </c>
      <c r="F105" s="37" t="s">
        <v>14</v>
      </c>
      <c r="G105" s="37" t="s">
        <v>16</v>
      </c>
      <c r="H105" s="66">
        <v>10.28</v>
      </c>
      <c r="I105" s="19">
        <v>5</v>
      </c>
      <c r="J105" s="25">
        <f t="shared" si="4"/>
        <v>3</v>
      </c>
      <c r="K105" s="26" t="str">
        <f t="shared" si="3"/>
        <v>OK</v>
      </c>
      <c r="L105" s="158">
        <v>2</v>
      </c>
      <c r="M105" s="152"/>
      <c r="N105" s="152"/>
      <c r="O105" s="155"/>
      <c r="P105" s="152"/>
      <c r="Q105" s="40"/>
      <c r="R105" s="40"/>
      <c r="S105" s="40"/>
      <c r="T105" s="40"/>
      <c r="U105" s="40"/>
      <c r="V105" s="40"/>
      <c r="W105" s="40"/>
      <c r="X105" s="32"/>
      <c r="Y105" s="32"/>
      <c r="Z105" s="32"/>
      <c r="AA105" s="32"/>
      <c r="AB105" s="32"/>
      <c r="AC105" s="32"/>
    </row>
    <row r="106" spans="1:29" ht="39.950000000000003" customHeight="1" x14ac:dyDescent="0.25">
      <c r="A106" s="171"/>
      <c r="B106" s="173"/>
      <c r="C106" s="50">
        <v>103</v>
      </c>
      <c r="D106" s="59" t="s">
        <v>209</v>
      </c>
      <c r="E106" s="75" t="s">
        <v>187</v>
      </c>
      <c r="F106" s="37" t="s">
        <v>14</v>
      </c>
      <c r="G106" s="37" t="s">
        <v>16</v>
      </c>
      <c r="H106" s="66">
        <v>15.91</v>
      </c>
      <c r="I106" s="19">
        <v>5</v>
      </c>
      <c r="J106" s="25">
        <f t="shared" si="4"/>
        <v>3</v>
      </c>
      <c r="K106" s="26" t="str">
        <f t="shared" si="3"/>
        <v>OK</v>
      </c>
      <c r="L106" s="158">
        <v>2</v>
      </c>
      <c r="M106" s="152"/>
      <c r="N106" s="152"/>
      <c r="O106" s="155"/>
      <c r="P106" s="152"/>
      <c r="Q106" s="40"/>
      <c r="R106" s="40"/>
      <c r="S106" s="40"/>
      <c r="T106" s="40"/>
      <c r="U106" s="40"/>
      <c r="V106" s="40"/>
      <c r="W106" s="40"/>
      <c r="X106" s="32"/>
      <c r="Y106" s="32"/>
      <c r="Z106" s="32"/>
      <c r="AA106" s="32"/>
      <c r="AB106" s="32"/>
      <c r="AC106" s="32"/>
    </row>
    <row r="107" spans="1:29" ht="39.950000000000003" customHeight="1" x14ac:dyDescent="0.25">
      <c r="A107" s="171"/>
      <c r="B107" s="173"/>
      <c r="C107" s="50">
        <v>104</v>
      </c>
      <c r="D107" s="59" t="s">
        <v>210</v>
      </c>
      <c r="E107" s="75" t="s">
        <v>183</v>
      </c>
      <c r="F107" s="37" t="s">
        <v>14</v>
      </c>
      <c r="G107" s="37" t="s">
        <v>16</v>
      </c>
      <c r="H107" s="66">
        <v>10.09</v>
      </c>
      <c r="I107" s="19">
        <v>5</v>
      </c>
      <c r="J107" s="25">
        <f t="shared" si="4"/>
        <v>3</v>
      </c>
      <c r="K107" s="26" t="str">
        <f t="shared" si="3"/>
        <v>OK</v>
      </c>
      <c r="L107" s="158">
        <v>2</v>
      </c>
      <c r="M107" s="152"/>
      <c r="N107" s="152"/>
      <c r="O107" s="155"/>
      <c r="P107" s="152"/>
      <c r="Q107" s="40"/>
      <c r="R107" s="40"/>
      <c r="S107" s="40"/>
      <c r="T107" s="40"/>
      <c r="U107" s="40"/>
      <c r="V107" s="40"/>
      <c r="W107" s="40"/>
      <c r="X107" s="32"/>
      <c r="Y107" s="32"/>
      <c r="Z107" s="32"/>
      <c r="AA107" s="32"/>
      <c r="AB107" s="32"/>
      <c r="AC107" s="32"/>
    </row>
    <row r="108" spans="1:29" ht="39.950000000000003" customHeight="1" x14ac:dyDescent="0.25">
      <c r="A108" s="171"/>
      <c r="B108" s="173"/>
      <c r="C108" s="50">
        <v>105</v>
      </c>
      <c r="D108" s="59" t="s">
        <v>211</v>
      </c>
      <c r="E108" s="75" t="s">
        <v>187</v>
      </c>
      <c r="F108" s="37" t="s">
        <v>36</v>
      </c>
      <c r="G108" s="37" t="s">
        <v>16</v>
      </c>
      <c r="H108" s="66">
        <v>21.23</v>
      </c>
      <c r="I108" s="19">
        <v>5</v>
      </c>
      <c r="J108" s="25">
        <f t="shared" si="4"/>
        <v>5</v>
      </c>
      <c r="K108" s="26" t="str">
        <f t="shared" si="3"/>
        <v>OK</v>
      </c>
      <c r="L108" s="152"/>
      <c r="M108" s="152"/>
      <c r="N108" s="152"/>
      <c r="O108" s="155"/>
      <c r="P108" s="152"/>
      <c r="Q108" s="40"/>
      <c r="R108" s="40"/>
      <c r="S108" s="40"/>
      <c r="T108" s="40"/>
      <c r="U108" s="40"/>
      <c r="V108" s="40"/>
      <c r="W108" s="40"/>
      <c r="X108" s="32"/>
      <c r="Y108" s="32"/>
      <c r="Z108" s="32"/>
      <c r="AA108" s="32"/>
      <c r="AB108" s="32"/>
      <c r="AC108" s="32"/>
    </row>
    <row r="109" spans="1:29" ht="39.950000000000003" customHeight="1" x14ac:dyDescent="0.25">
      <c r="A109" s="171"/>
      <c r="B109" s="173"/>
      <c r="C109" s="50">
        <v>106</v>
      </c>
      <c r="D109" s="55" t="s">
        <v>212</v>
      </c>
      <c r="E109" s="70" t="s">
        <v>187</v>
      </c>
      <c r="F109" s="37" t="s">
        <v>14</v>
      </c>
      <c r="G109" s="37" t="s">
        <v>16</v>
      </c>
      <c r="H109" s="66">
        <v>27.85</v>
      </c>
      <c r="I109" s="19">
        <v>5</v>
      </c>
      <c r="J109" s="25">
        <f t="shared" si="4"/>
        <v>5</v>
      </c>
      <c r="K109" s="26" t="str">
        <f t="shared" si="3"/>
        <v>OK</v>
      </c>
      <c r="L109" s="152"/>
      <c r="M109" s="152"/>
      <c r="N109" s="152"/>
      <c r="O109" s="155"/>
      <c r="P109" s="152"/>
      <c r="Q109" s="40"/>
      <c r="R109" s="40"/>
      <c r="S109" s="40"/>
      <c r="T109" s="40"/>
      <c r="U109" s="40"/>
      <c r="V109" s="40"/>
      <c r="W109" s="40"/>
      <c r="X109" s="32"/>
      <c r="Y109" s="32"/>
      <c r="Z109" s="32"/>
      <c r="AA109" s="32"/>
      <c r="AB109" s="32"/>
      <c r="AC109" s="32"/>
    </row>
    <row r="110" spans="1:29" ht="39.950000000000003" customHeight="1" x14ac:dyDescent="0.25">
      <c r="A110" s="171"/>
      <c r="B110" s="173"/>
      <c r="C110" s="50">
        <v>107</v>
      </c>
      <c r="D110" s="60" t="s">
        <v>213</v>
      </c>
      <c r="E110" s="71" t="s">
        <v>214</v>
      </c>
      <c r="F110" s="36" t="s">
        <v>14</v>
      </c>
      <c r="G110" s="37" t="s">
        <v>225</v>
      </c>
      <c r="H110" s="66">
        <v>514.92999999999995</v>
      </c>
      <c r="I110" s="19">
        <v>5</v>
      </c>
      <c r="J110" s="25">
        <f t="shared" si="4"/>
        <v>5</v>
      </c>
      <c r="K110" s="26" t="str">
        <f t="shared" si="3"/>
        <v>OK</v>
      </c>
      <c r="L110" s="152"/>
      <c r="M110" s="152"/>
      <c r="N110" s="152"/>
      <c r="O110" s="152"/>
      <c r="P110" s="152"/>
      <c r="Q110" s="40"/>
      <c r="R110" s="40"/>
      <c r="S110" s="40"/>
      <c r="T110" s="40"/>
      <c r="U110" s="40"/>
      <c r="V110" s="40"/>
      <c r="W110" s="40"/>
      <c r="X110" s="32"/>
      <c r="Y110" s="32"/>
      <c r="Z110" s="32"/>
      <c r="AA110" s="32"/>
      <c r="AB110" s="32"/>
      <c r="AC110" s="32"/>
    </row>
    <row r="111" spans="1:29" ht="39.950000000000003" customHeight="1" x14ac:dyDescent="0.25">
      <c r="A111" s="171"/>
      <c r="B111" s="173"/>
      <c r="C111" s="50">
        <v>108</v>
      </c>
      <c r="D111" s="60" t="s">
        <v>215</v>
      </c>
      <c r="E111" s="71" t="s">
        <v>216</v>
      </c>
      <c r="F111" s="36" t="s">
        <v>14</v>
      </c>
      <c r="G111" s="37" t="s">
        <v>16</v>
      </c>
      <c r="H111" s="66">
        <v>57.95</v>
      </c>
      <c r="I111" s="19">
        <v>10</v>
      </c>
      <c r="J111" s="25">
        <f t="shared" si="4"/>
        <v>8</v>
      </c>
      <c r="K111" s="26" t="str">
        <f t="shared" si="3"/>
        <v>OK</v>
      </c>
      <c r="L111" s="158">
        <v>2</v>
      </c>
      <c r="M111" s="152"/>
      <c r="N111" s="152"/>
      <c r="O111" s="152"/>
      <c r="P111" s="152"/>
      <c r="Q111" s="40"/>
      <c r="R111" s="40"/>
      <c r="S111" s="40"/>
      <c r="T111" s="40"/>
      <c r="U111" s="40"/>
      <c r="V111" s="40"/>
      <c r="W111" s="40"/>
      <c r="X111" s="32"/>
      <c r="Y111" s="32"/>
      <c r="Z111" s="32"/>
      <c r="AA111" s="32"/>
      <c r="AB111" s="32"/>
      <c r="AC111" s="32"/>
    </row>
    <row r="112" spans="1:29" ht="39.950000000000003" customHeight="1" x14ac:dyDescent="0.25">
      <c r="A112" s="171"/>
      <c r="B112" s="173"/>
      <c r="C112" s="49">
        <v>109</v>
      </c>
      <c r="D112" s="55" t="s">
        <v>217</v>
      </c>
      <c r="E112" s="70" t="s">
        <v>218</v>
      </c>
      <c r="F112" s="36" t="s">
        <v>14</v>
      </c>
      <c r="G112" s="37" t="s">
        <v>16</v>
      </c>
      <c r="H112" s="66">
        <v>84.9</v>
      </c>
      <c r="I112" s="19">
        <v>1</v>
      </c>
      <c r="J112" s="25">
        <f t="shared" si="4"/>
        <v>1</v>
      </c>
      <c r="K112" s="26" t="str">
        <f t="shared" si="3"/>
        <v>OK</v>
      </c>
      <c r="L112" s="152"/>
      <c r="M112" s="152"/>
      <c r="N112" s="152"/>
      <c r="O112" s="152"/>
      <c r="P112" s="152"/>
      <c r="Q112" s="40"/>
      <c r="R112" s="40"/>
      <c r="S112" s="40"/>
      <c r="T112" s="40"/>
      <c r="U112" s="40"/>
      <c r="V112" s="40"/>
      <c r="W112" s="40"/>
      <c r="X112" s="32"/>
      <c r="Y112" s="32"/>
      <c r="Z112" s="32"/>
      <c r="AA112" s="32"/>
      <c r="AB112" s="32"/>
      <c r="AC112" s="32"/>
    </row>
    <row r="113" spans="1:29" ht="39.950000000000003" customHeight="1" x14ac:dyDescent="0.25">
      <c r="A113" s="171"/>
      <c r="B113" s="173"/>
      <c r="C113" s="49">
        <v>110</v>
      </c>
      <c r="D113" s="55" t="s">
        <v>219</v>
      </c>
      <c r="E113" s="70" t="s">
        <v>202</v>
      </c>
      <c r="F113" s="37" t="s">
        <v>14</v>
      </c>
      <c r="G113" s="37" t="s">
        <v>16</v>
      </c>
      <c r="H113" s="66">
        <v>20.94</v>
      </c>
      <c r="I113" s="19"/>
      <c r="J113" s="25">
        <f t="shared" si="4"/>
        <v>0</v>
      </c>
      <c r="K113" s="26" t="str">
        <f t="shared" si="3"/>
        <v>OK</v>
      </c>
      <c r="L113" s="152"/>
      <c r="M113" s="152"/>
      <c r="N113" s="152"/>
      <c r="O113" s="152"/>
      <c r="P113" s="152"/>
      <c r="Q113" s="40"/>
      <c r="R113" s="40"/>
      <c r="S113" s="40"/>
      <c r="T113" s="40"/>
      <c r="U113" s="40"/>
      <c r="V113" s="40"/>
      <c r="W113" s="40"/>
      <c r="X113" s="32"/>
      <c r="Y113" s="32"/>
      <c r="Z113" s="32"/>
      <c r="AA113" s="32"/>
      <c r="AB113" s="32"/>
      <c r="AC113" s="32"/>
    </row>
    <row r="114" spans="1:29" ht="39.950000000000003" customHeight="1" x14ac:dyDescent="0.25">
      <c r="A114" s="171"/>
      <c r="B114" s="173"/>
      <c r="C114" s="49">
        <v>111</v>
      </c>
      <c r="D114" s="55" t="s">
        <v>220</v>
      </c>
      <c r="E114" s="70" t="s">
        <v>221</v>
      </c>
      <c r="F114" s="37" t="s">
        <v>14</v>
      </c>
      <c r="G114" s="37" t="s">
        <v>16</v>
      </c>
      <c r="H114" s="66">
        <v>66.66</v>
      </c>
      <c r="I114" s="19"/>
      <c r="J114" s="25">
        <f t="shared" si="4"/>
        <v>0</v>
      </c>
      <c r="K114" s="26" t="str">
        <f t="shared" si="3"/>
        <v>OK</v>
      </c>
      <c r="L114" s="152"/>
      <c r="M114" s="152"/>
      <c r="N114" s="152"/>
      <c r="O114" s="152"/>
      <c r="P114" s="152"/>
      <c r="Q114" s="40"/>
      <c r="R114" s="40"/>
      <c r="S114" s="40"/>
      <c r="T114" s="40"/>
      <c r="U114" s="40"/>
      <c r="V114" s="40"/>
      <c r="W114" s="40"/>
      <c r="X114" s="32"/>
      <c r="Y114" s="32"/>
      <c r="Z114" s="32"/>
      <c r="AA114" s="32"/>
      <c r="AB114" s="32"/>
      <c r="AC114" s="32"/>
    </row>
    <row r="115" spans="1:29" ht="39.950000000000003" customHeight="1" x14ac:dyDescent="0.25">
      <c r="A115" s="171"/>
      <c r="B115" s="173"/>
      <c r="C115" s="49">
        <v>112</v>
      </c>
      <c r="D115" s="55" t="s">
        <v>222</v>
      </c>
      <c r="E115" s="70" t="s">
        <v>223</v>
      </c>
      <c r="F115" s="37" t="s">
        <v>14</v>
      </c>
      <c r="G115" s="37" t="s">
        <v>16</v>
      </c>
      <c r="H115" s="66">
        <v>4.0599999999999996</v>
      </c>
      <c r="I115" s="19"/>
      <c r="J115" s="25">
        <f t="shared" si="4"/>
        <v>0</v>
      </c>
      <c r="K115" s="26" t="str">
        <f t="shared" si="3"/>
        <v>OK</v>
      </c>
      <c r="L115" s="152"/>
      <c r="M115" s="152"/>
      <c r="N115" s="152"/>
      <c r="O115" s="152"/>
      <c r="P115" s="152"/>
      <c r="Q115" s="40"/>
      <c r="R115" s="40"/>
      <c r="S115" s="40"/>
      <c r="T115" s="40"/>
      <c r="U115" s="40"/>
      <c r="V115" s="40"/>
      <c r="W115" s="40"/>
      <c r="X115" s="32"/>
      <c r="Y115" s="32"/>
      <c r="Z115" s="32"/>
      <c r="AA115" s="32"/>
      <c r="AB115" s="32"/>
      <c r="AC115" s="32"/>
    </row>
    <row r="116" spans="1:29" ht="39.950000000000003" customHeight="1" x14ac:dyDescent="0.25">
      <c r="A116" s="179"/>
      <c r="B116" s="180"/>
      <c r="C116" s="49">
        <v>113</v>
      </c>
      <c r="D116" s="55" t="s">
        <v>224</v>
      </c>
      <c r="E116" s="70" t="s">
        <v>202</v>
      </c>
      <c r="F116" s="37" t="s">
        <v>14</v>
      </c>
      <c r="G116" s="37" t="s">
        <v>16</v>
      </c>
      <c r="H116" s="66">
        <v>138.16999999999999</v>
      </c>
      <c r="I116" s="19"/>
      <c r="J116" s="25">
        <f t="shared" si="4"/>
        <v>0</v>
      </c>
      <c r="K116" s="26" t="str">
        <f t="shared" si="3"/>
        <v>OK</v>
      </c>
      <c r="L116" s="152"/>
      <c r="M116" s="152"/>
      <c r="N116" s="152"/>
      <c r="O116" s="152"/>
      <c r="P116" s="152"/>
      <c r="Q116" s="40"/>
      <c r="R116" s="40"/>
      <c r="S116" s="40"/>
      <c r="T116" s="40"/>
      <c r="U116" s="40"/>
      <c r="V116" s="40"/>
      <c r="W116" s="40"/>
      <c r="X116" s="32"/>
      <c r="Y116" s="32"/>
      <c r="Z116" s="32"/>
      <c r="AA116" s="32"/>
      <c r="AB116" s="32"/>
      <c r="AC116" s="32"/>
    </row>
    <row r="117" spans="1:29" ht="39.950000000000003" customHeight="1" x14ac:dyDescent="0.25">
      <c r="A117" s="175">
        <v>9</v>
      </c>
      <c r="B117" s="177" t="s">
        <v>174</v>
      </c>
      <c r="C117" s="48">
        <v>114</v>
      </c>
      <c r="D117" s="54" t="s">
        <v>226</v>
      </c>
      <c r="E117" s="69" t="s">
        <v>227</v>
      </c>
      <c r="F117" s="34" t="s">
        <v>14</v>
      </c>
      <c r="G117" s="34" t="s">
        <v>15</v>
      </c>
      <c r="H117" s="64">
        <v>56.23</v>
      </c>
      <c r="I117" s="19">
        <v>3</v>
      </c>
      <c r="J117" s="25">
        <f t="shared" si="4"/>
        <v>0</v>
      </c>
      <c r="K117" s="26" t="str">
        <f t="shared" si="3"/>
        <v>OK</v>
      </c>
      <c r="L117" s="158">
        <v>3</v>
      </c>
      <c r="M117" s="152"/>
      <c r="N117" s="152"/>
      <c r="O117" s="152"/>
      <c r="P117" s="152"/>
      <c r="Q117" s="40"/>
      <c r="R117" s="40"/>
      <c r="S117" s="40"/>
      <c r="T117" s="40"/>
      <c r="U117" s="40"/>
      <c r="V117" s="40"/>
      <c r="W117" s="40"/>
      <c r="X117" s="32"/>
      <c r="Y117" s="32"/>
      <c r="Z117" s="32"/>
      <c r="AA117" s="32"/>
      <c r="AB117" s="32"/>
      <c r="AC117" s="32"/>
    </row>
    <row r="118" spans="1:29" ht="39.950000000000003" customHeight="1" x14ac:dyDescent="0.25">
      <c r="A118" s="176"/>
      <c r="B118" s="178"/>
      <c r="C118" s="48">
        <v>115</v>
      </c>
      <c r="D118" s="54" t="s">
        <v>228</v>
      </c>
      <c r="E118" s="69" t="s">
        <v>50</v>
      </c>
      <c r="F118" s="34" t="s">
        <v>14</v>
      </c>
      <c r="G118" s="34" t="s">
        <v>15</v>
      </c>
      <c r="H118" s="64">
        <v>3.19</v>
      </c>
      <c r="I118" s="19">
        <v>20</v>
      </c>
      <c r="J118" s="25">
        <f t="shared" si="4"/>
        <v>20</v>
      </c>
      <c r="K118" s="26" t="str">
        <f t="shared" si="3"/>
        <v>OK</v>
      </c>
      <c r="L118" s="152"/>
      <c r="M118" s="152"/>
      <c r="N118" s="152"/>
      <c r="O118" s="152"/>
      <c r="P118" s="152"/>
      <c r="Q118" s="40"/>
      <c r="R118" s="40"/>
      <c r="S118" s="40"/>
      <c r="T118" s="40"/>
      <c r="U118" s="40"/>
      <c r="V118" s="40"/>
      <c r="W118" s="40"/>
      <c r="X118" s="32"/>
      <c r="Y118" s="32"/>
      <c r="Z118" s="32"/>
      <c r="AA118" s="32"/>
      <c r="AB118" s="32"/>
      <c r="AC118" s="32"/>
    </row>
    <row r="119" spans="1:29" ht="39.950000000000003" customHeight="1" x14ac:dyDescent="0.25">
      <c r="A119" s="176"/>
      <c r="B119" s="178"/>
      <c r="C119" s="48">
        <v>116</v>
      </c>
      <c r="D119" s="54" t="s">
        <v>229</v>
      </c>
      <c r="E119" s="69" t="s">
        <v>230</v>
      </c>
      <c r="F119" s="34" t="s">
        <v>31</v>
      </c>
      <c r="G119" s="34" t="s">
        <v>15</v>
      </c>
      <c r="H119" s="64">
        <v>349.86</v>
      </c>
      <c r="I119" s="19"/>
      <c r="J119" s="25">
        <f t="shared" si="4"/>
        <v>0</v>
      </c>
      <c r="K119" s="26" t="str">
        <f t="shared" si="3"/>
        <v>OK</v>
      </c>
      <c r="L119" s="152"/>
      <c r="M119" s="152"/>
      <c r="N119" s="152"/>
      <c r="O119" s="152"/>
      <c r="P119" s="152"/>
      <c r="Q119" s="40"/>
      <c r="R119" s="40"/>
      <c r="S119" s="40"/>
      <c r="T119" s="40"/>
      <c r="U119" s="40"/>
      <c r="V119" s="40"/>
      <c r="W119" s="40"/>
      <c r="X119" s="32"/>
      <c r="Y119" s="32"/>
      <c r="Z119" s="32"/>
      <c r="AA119" s="32"/>
      <c r="AB119" s="32"/>
      <c r="AC119" s="32"/>
    </row>
    <row r="120" spans="1:29" ht="39.950000000000003" customHeight="1" x14ac:dyDescent="0.25">
      <c r="A120" s="176"/>
      <c r="B120" s="178"/>
      <c r="C120" s="48">
        <v>117</v>
      </c>
      <c r="D120" s="54" t="s">
        <v>231</v>
      </c>
      <c r="E120" s="69" t="s">
        <v>232</v>
      </c>
      <c r="F120" s="34" t="s">
        <v>14</v>
      </c>
      <c r="G120" s="34" t="s">
        <v>23</v>
      </c>
      <c r="H120" s="64">
        <v>162.47</v>
      </c>
      <c r="I120" s="19"/>
      <c r="J120" s="25">
        <f t="shared" si="4"/>
        <v>0</v>
      </c>
      <c r="K120" s="26" t="str">
        <f t="shared" si="3"/>
        <v>OK</v>
      </c>
      <c r="L120" s="152"/>
      <c r="M120" s="152"/>
      <c r="N120" s="152"/>
      <c r="O120" s="152"/>
      <c r="P120" s="152"/>
      <c r="Q120" s="40"/>
      <c r="R120" s="40"/>
      <c r="S120" s="40"/>
      <c r="T120" s="40"/>
      <c r="U120" s="40"/>
      <c r="V120" s="40"/>
      <c r="W120" s="40"/>
      <c r="X120" s="32"/>
      <c r="Y120" s="32"/>
      <c r="Z120" s="32"/>
      <c r="AA120" s="32"/>
      <c r="AB120" s="32"/>
      <c r="AC120" s="32"/>
    </row>
    <row r="121" spans="1:29" ht="39.950000000000003" customHeight="1" x14ac:dyDescent="0.25">
      <c r="A121" s="170">
        <v>10</v>
      </c>
      <c r="B121" s="172" t="s">
        <v>174</v>
      </c>
      <c r="C121" s="49">
        <v>118</v>
      </c>
      <c r="D121" s="55" t="s">
        <v>233</v>
      </c>
      <c r="E121" s="70" t="s">
        <v>234</v>
      </c>
      <c r="F121" s="36" t="s">
        <v>21</v>
      </c>
      <c r="G121" s="36" t="s">
        <v>16</v>
      </c>
      <c r="H121" s="65">
        <v>2.8</v>
      </c>
      <c r="I121" s="19">
        <v>5</v>
      </c>
      <c r="J121" s="25">
        <f t="shared" si="4"/>
        <v>5</v>
      </c>
      <c r="K121" s="26" t="str">
        <f t="shared" si="3"/>
        <v>OK</v>
      </c>
      <c r="L121" s="152"/>
      <c r="M121" s="152"/>
      <c r="N121" s="152"/>
      <c r="O121" s="152"/>
      <c r="P121" s="152"/>
      <c r="Q121" s="40"/>
      <c r="R121" s="40"/>
      <c r="S121" s="40"/>
      <c r="T121" s="40"/>
      <c r="U121" s="40"/>
      <c r="V121" s="40"/>
      <c r="W121" s="40"/>
      <c r="X121" s="32"/>
      <c r="Y121" s="32"/>
      <c r="Z121" s="32"/>
      <c r="AA121" s="32"/>
      <c r="AB121" s="32"/>
      <c r="AC121" s="32"/>
    </row>
    <row r="122" spans="1:29" ht="39.950000000000003" customHeight="1" x14ac:dyDescent="0.25">
      <c r="A122" s="171"/>
      <c r="B122" s="173"/>
      <c r="C122" s="49">
        <v>119</v>
      </c>
      <c r="D122" s="55" t="s">
        <v>235</v>
      </c>
      <c r="E122" s="70" t="s">
        <v>214</v>
      </c>
      <c r="F122" s="36" t="s">
        <v>14</v>
      </c>
      <c r="G122" s="36" t="s">
        <v>16</v>
      </c>
      <c r="H122" s="65">
        <v>5.99</v>
      </c>
      <c r="I122" s="19">
        <v>25</v>
      </c>
      <c r="J122" s="25">
        <f t="shared" si="4"/>
        <v>25</v>
      </c>
      <c r="K122" s="26" t="str">
        <f t="shared" si="3"/>
        <v>OK</v>
      </c>
      <c r="L122" s="152"/>
      <c r="M122" s="152"/>
      <c r="N122" s="152"/>
      <c r="O122" s="152"/>
      <c r="P122" s="152"/>
      <c r="Q122" s="40"/>
      <c r="R122" s="40"/>
      <c r="S122" s="40"/>
      <c r="T122" s="40"/>
      <c r="U122" s="40"/>
      <c r="V122" s="40"/>
      <c r="W122" s="40"/>
      <c r="X122" s="32"/>
      <c r="Y122" s="32"/>
      <c r="Z122" s="32"/>
      <c r="AA122" s="32"/>
      <c r="AB122" s="32"/>
      <c r="AC122" s="32"/>
    </row>
    <row r="123" spans="1:29" ht="39.950000000000003" customHeight="1" x14ac:dyDescent="0.25">
      <c r="A123" s="171"/>
      <c r="B123" s="173"/>
      <c r="C123" s="49">
        <v>120</v>
      </c>
      <c r="D123" s="55" t="s">
        <v>236</v>
      </c>
      <c r="E123" s="70" t="s">
        <v>214</v>
      </c>
      <c r="F123" s="36" t="s">
        <v>14</v>
      </c>
      <c r="G123" s="36" t="s">
        <v>16</v>
      </c>
      <c r="H123" s="65">
        <v>18.010000000000002</v>
      </c>
      <c r="I123" s="19">
        <v>25</v>
      </c>
      <c r="J123" s="25">
        <f t="shared" si="4"/>
        <v>25</v>
      </c>
      <c r="K123" s="26" t="str">
        <f t="shared" si="3"/>
        <v>OK</v>
      </c>
      <c r="L123" s="152"/>
      <c r="M123" s="152"/>
      <c r="N123" s="152"/>
      <c r="O123" s="152"/>
      <c r="P123" s="152"/>
      <c r="Q123" s="40"/>
      <c r="R123" s="40"/>
      <c r="S123" s="40"/>
      <c r="T123" s="40"/>
      <c r="U123" s="40"/>
      <c r="V123" s="40"/>
      <c r="W123" s="40"/>
      <c r="X123" s="32"/>
      <c r="Y123" s="32"/>
      <c r="Z123" s="32"/>
      <c r="AA123" s="32"/>
      <c r="AB123" s="32"/>
      <c r="AC123" s="32"/>
    </row>
    <row r="124" spans="1:29" ht="39.950000000000003" customHeight="1" x14ac:dyDescent="0.25">
      <c r="A124" s="171"/>
      <c r="B124" s="173"/>
      <c r="C124" s="49">
        <v>121</v>
      </c>
      <c r="D124" s="55" t="s">
        <v>237</v>
      </c>
      <c r="E124" s="70" t="s">
        <v>214</v>
      </c>
      <c r="F124" s="36" t="s">
        <v>14</v>
      </c>
      <c r="G124" s="36" t="s">
        <v>16</v>
      </c>
      <c r="H124" s="65">
        <v>15</v>
      </c>
      <c r="I124" s="19">
        <v>35</v>
      </c>
      <c r="J124" s="25">
        <f t="shared" si="4"/>
        <v>30</v>
      </c>
      <c r="K124" s="26" t="str">
        <f t="shared" si="3"/>
        <v>OK</v>
      </c>
      <c r="L124" s="158">
        <v>5</v>
      </c>
      <c r="M124" s="152"/>
      <c r="N124" s="152"/>
      <c r="O124" s="152"/>
      <c r="P124" s="152"/>
      <c r="Q124" s="40"/>
      <c r="R124" s="40"/>
      <c r="S124" s="40"/>
      <c r="T124" s="40"/>
      <c r="U124" s="40"/>
      <c r="V124" s="40"/>
      <c r="W124" s="40"/>
      <c r="X124" s="32"/>
      <c r="Y124" s="32"/>
      <c r="Z124" s="32"/>
      <c r="AA124" s="32"/>
      <c r="AB124" s="32"/>
      <c r="AC124" s="32"/>
    </row>
    <row r="125" spans="1:29" ht="39.950000000000003" customHeight="1" x14ac:dyDescent="0.25">
      <c r="A125" s="171"/>
      <c r="B125" s="173"/>
      <c r="C125" s="49">
        <v>122</v>
      </c>
      <c r="D125" s="55" t="s">
        <v>238</v>
      </c>
      <c r="E125" s="70" t="s">
        <v>214</v>
      </c>
      <c r="F125" s="36" t="s">
        <v>14</v>
      </c>
      <c r="G125" s="36" t="s">
        <v>16</v>
      </c>
      <c r="H125" s="65">
        <v>19</v>
      </c>
      <c r="I125" s="19">
        <v>35</v>
      </c>
      <c r="J125" s="25">
        <f t="shared" si="4"/>
        <v>30</v>
      </c>
      <c r="K125" s="26" t="str">
        <f t="shared" si="3"/>
        <v>OK</v>
      </c>
      <c r="L125" s="158">
        <v>5</v>
      </c>
      <c r="M125" s="152"/>
      <c r="N125" s="152"/>
      <c r="O125" s="152"/>
      <c r="P125" s="152"/>
      <c r="Q125" s="40"/>
      <c r="R125" s="40"/>
      <c r="S125" s="40"/>
      <c r="T125" s="40"/>
      <c r="U125" s="40"/>
      <c r="V125" s="40"/>
      <c r="W125" s="40"/>
      <c r="X125" s="32"/>
      <c r="Y125" s="32"/>
      <c r="Z125" s="32"/>
      <c r="AA125" s="32"/>
      <c r="AB125" s="32"/>
      <c r="AC125" s="32"/>
    </row>
    <row r="126" spans="1:29" ht="39.950000000000003" customHeight="1" x14ac:dyDescent="0.25">
      <c r="A126" s="171"/>
      <c r="B126" s="173"/>
      <c r="C126" s="49">
        <v>123</v>
      </c>
      <c r="D126" s="55" t="s">
        <v>239</v>
      </c>
      <c r="E126" s="70" t="s">
        <v>234</v>
      </c>
      <c r="F126" s="36" t="s">
        <v>19</v>
      </c>
      <c r="G126" s="36" t="s">
        <v>16</v>
      </c>
      <c r="H126" s="65">
        <v>15</v>
      </c>
      <c r="I126" s="19">
        <v>12</v>
      </c>
      <c r="J126" s="25">
        <f t="shared" si="4"/>
        <v>12</v>
      </c>
      <c r="K126" s="26" t="str">
        <f t="shared" si="3"/>
        <v>OK</v>
      </c>
      <c r="L126" s="152"/>
      <c r="M126" s="152"/>
      <c r="N126" s="152"/>
      <c r="O126" s="152"/>
      <c r="P126" s="152"/>
      <c r="Q126" s="40"/>
      <c r="R126" s="40"/>
      <c r="S126" s="40"/>
      <c r="T126" s="40"/>
      <c r="U126" s="40"/>
      <c r="V126" s="40"/>
      <c r="W126" s="40"/>
      <c r="X126" s="32"/>
      <c r="Y126" s="32"/>
      <c r="Z126" s="32"/>
      <c r="AA126" s="32"/>
      <c r="AB126" s="32"/>
      <c r="AC126" s="32"/>
    </row>
    <row r="127" spans="1:29" ht="39.950000000000003" customHeight="1" x14ac:dyDescent="0.25">
      <c r="A127" s="171"/>
      <c r="B127" s="173"/>
      <c r="C127" s="49">
        <v>124</v>
      </c>
      <c r="D127" s="55" t="s">
        <v>240</v>
      </c>
      <c r="E127" s="70" t="s">
        <v>234</v>
      </c>
      <c r="F127" s="36" t="s">
        <v>14</v>
      </c>
      <c r="G127" s="36" t="s">
        <v>16</v>
      </c>
      <c r="H127" s="65">
        <v>14</v>
      </c>
      <c r="I127" s="19">
        <v>5</v>
      </c>
      <c r="J127" s="25">
        <f t="shared" si="4"/>
        <v>3</v>
      </c>
      <c r="K127" s="26" t="str">
        <f t="shared" si="3"/>
        <v>OK</v>
      </c>
      <c r="L127" s="158">
        <v>2</v>
      </c>
      <c r="M127" s="152"/>
      <c r="N127" s="152"/>
      <c r="O127" s="152"/>
      <c r="P127" s="152"/>
      <c r="Q127" s="40"/>
      <c r="R127" s="40"/>
      <c r="S127" s="40"/>
      <c r="T127" s="40"/>
      <c r="U127" s="40"/>
      <c r="V127" s="40"/>
      <c r="W127" s="40"/>
      <c r="X127" s="32"/>
      <c r="Y127" s="32"/>
      <c r="Z127" s="32"/>
      <c r="AA127" s="32"/>
      <c r="AB127" s="32"/>
      <c r="AC127" s="32"/>
    </row>
    <row r="128" spans="1:29" ht="39.950000000000003" customHeight="1" x14ac:dyDescent="0.25">
      <c r="A128" s="171"/>
      <c r="B128" s="173"/>
      <c r="C128" s="49">
        <v>125</v>
      </c>
      <c r="D128" s="55" t="s">
        <v>241</v>
      </c>
      <c r="E128" s="70" t="s">
        <v>234</v>
      </c>
      <c r="F128" s="36" t="s">
        <v>14</v>
      </c>
      <c r="G128" s="36" t="s">
        <v>16</v>
      </c>
      <c r="H128" s="65">
        <v>68.900000000000006</v>
      </c>
      <c r="I128" s="19">
        <v>5</v>
      </c>
      <c r="J128" s="25">
        <f t="shared" si="4"/>
        <v>5</v>
      </c>
      <c r="K128" s="26" t="str">
        <f t="shared" si="3"/>
        <v>OK</v>
      </c>
      <c r="L128" s="152"/>
      <c r="M128" s="152"/>
      <c r="N128" s="152"/>
      <c r="O128" s="152"/>
      <c r="P128" s="152"/>
      <c r="Q128" s="40"/>
      <c r="R128" s="40"/>
      <c r="S128" s="40"/>
      <c r="T128" s="40"/>
      <c r="U128" s="40"/>
      <c r="V128" s="40"/>
      <c r="W128" s="40"/>
      <c r="X128" s="32"/>
      <c r="Y128" s="32"/>
      <c r="Z128" s="32"/>
      <c r="AA128" s="32"/>
      <c r="AB128" s="32"/>
      <c r="AC128" s="32"/>
    </row>
    <row r="129" spans="1:29" ht="39.950000000000003" customHeight="1" x14ac:dyDescent="0.25">
      <c r="A129" s="171"/>
      <c r="B129" s="173"/>
      <c r="C129" s="49">
        <v>126</v>
      </c>
      <c r="D129" s="55" t="s">
        <v>242</v>
      </c>
      <c r="E129" s="70" t="s">
        <v>243</v>
      </c>
      <c r="F129" s="36" t="s">
        <v>18</v>
      </c>
      <c r="G129" s="36" t="s">
        <v>16</v>
      </c>
      <c r="H129" s="65">
        <v>82.09</v>
      </c>
      <c r="I129" s="19">
        <v>25</v>
      </c>
      <c r="J129" s="25">
        <f t="shared" si="4"/>
        <v>25</v>
      </c>
      <c r="K129" s="26" t="str">
        <f t="shared" si="3"/>
        <v>OK</v>
      </c>
      <c r="L129" s="152"/>
      <c r="M129" s="152"/>
      <c r="N129" s="152"/>
      <c r="O129" s="152"/>
      <c r="P129" s="152"/>
      <c r="Q129" s="40"/>
      <c r="R129" s="40"/>
      <c r="S129" s="40"/>
      <c r="T129" s="40"/>
      <c r="U129" s="40"/>
      <c r="V129" s="40"/>
      <c r="W129" s="40"/>
      <c r="X129" s="32"/>
      <c r="Y129" s="32"/>
      <c r="Z129" s="32"/>
      <c r="AA129" s="32"/>
      <c r="AB129" s="32"/>
      <c r="AC129" s="32"/>
    </row>
    <row r="130" spans="1:29" ht="39.950000000000003" customHeight="1" x14ac:dyDescent="0.25">
      <c r="A130" s="171"/>
      <c r="B130" s="173"/>
      <c r="C130" s="49">
        <v>127</v>
      </c>
      <c r="D130" s="55" t="s">
        <v>244</v>
      </c>
      <c r="E130" s="70" t="s">
        <v>243</v>
      </c>
      <c r="F130" s="36" t="s">
        <v>18</v>
      </c>
      <c r="G130" s="36" t="s">
        <v>16</v>
      </c>
      <c r="H130" s="65">
        <v>214.23</v>
      </c>
      <c r="I130" s="19">
        <v>15</v>
      </c>
      <c r="J130" s="25">
        <f t="shared" si="4"/>
        <v>15</v>
      </c>
      <c r="K130" s="26" t="str">
        <f t="shared" si="3"/>
        <v>OK</v>
      </c>
      <c r="L130" s="152"/>
      <c r="M130" s="152"/>
      <c r="N130" s="152"/>
      <c r="O130" s="152"/>
      <c r="P130" s="152"/>
      <c r="Q130" s="40"/>
      <c r="R130" s="40"/>
      <c r="S130" s="40"/>
      <c r="T130" s="40"/>
      <c r="U130" s="40"/>
      <c r="V130" s="40"/>
      <c r="W130" s="40"/>
      <c r="X130" s="32"/>
      <c r="Y130" s="32"/>
      <c r="Z130" s="32"/>
      <c r="AA130" s="32"/>
      <c r="AB130" s="32"/>
      <c r="AC130" s="32"/>
    </row>
    <row r="131" spans="1:29" ht="39.950000000000003" customHeight="1" x14ac:dyDescent="0.25">
      <c r="A131" s="171"/>
      <c r="B131" s="173"/>
      <c r="C131" s="49">
        <v>128</v>
      </c>
      <c r="D131" s="55" t="s">
        <v>245</v>
      </c>
      <c r="E131" s="70" t="s">
        <v>243</v>
      </c>
      <c r="F131" s="36" t="s">
        <v>18</v>
      </c>
      <c r="G131" s="36" t="s">
        <v>16</v>
      </c>
      <c r="H131" s="65">
        <v>282</v>
      </c>
      <c r="I131" s="19">
        <v>20</v>
      </c>
      <c r="J131" s="25">
        <f t="shared" si="4"/>
        <v>19</v>
      </c>
      <c r="K131" s="26" t="str">
        <f t="shared" si="3"/>
        <v>OK</v>
      </c>
      <c r="L131" s="158">
        <v>1</v>
      </c>
      <c r="M131" s="152"/>
      <c r="N131" s="152"/>
      <c r="O131" s="152"/>
      <c r="P131" s="152"/>
      <c r="Q131" s="40"/>
      <c r="R131" s="40"/>
      <c r="S131" s="40"/>
      <c r="T131" s="40"/>
      <c r="U131" s="40"/>
      <c r="V131" s="40"/>
      <c r="W131" s="40"/>
      <c r="X131" s="32"/>
      <c r="Y131" s="32"/>
      <c r="Z131" s="32"/>
      <c r="AA131" s="32"/>
      <c r="AB131" s="32"/>
      <c r="AC131" s="32"/>
    </row>
    <row r="132" spans="1:29" ht="39.950000000000003" customHeight="1" x14ac:dyDescent="0.25">
      <c r="A132" s="171"/>
      <c r="B132" s="173"/>
      <c r="C132" s="49">
        <v>129</v>
      </c>
      <c r="D132" s="55" t="s">
        <v>246</v>
      </c>
      <c r="E132" s="70" t="s">
        <v>243</v>
      </c>
      <c r="F132" s="36" t="s">
        <v>18</v>
      </c>
      <c r="G132" s="36" t="s">
        <v>16</v>
      </c>
      <c r="H132" s="65">
        <v>179.01</v>
      </c>
      <c r="I132" s="19">
        <v>15</v>
      </c>
      <c r="J132" s="25">
        <f t="shared" si="4"/>
        <v>15</v>
      </c>
      <c r="K132" s="26" t="str">
        <f t="shared" si="3"/>
        <v>OK</v>
      </c>
      <c r="L132" s="152"/>
      <c r="M132" s="152"/>
      <c r="N132" s="152"/>
      <c r="O132" s="152"/>
      <c r="P132" s="152"/>
      <c r="Q132" s="40"/>
      <c r="R132" s="40"/>
      <c r="S132" s="40"/>
      <c r="T132" s="40"/>
      <c r="U132" s="40"/>
      <c r="V132" s="40"/>
      <c r="W132" s="40"/>
      <c r="X132" s="32"/>
      <c r="Y132" s="32"/>
      <c r="Z132" s="32"/>
      <c r="AA132" s="32"/>
      <c r="AB132" s="32"/>
      <c r="AC132" s="32"/>
    </row>
    <row r="133" spans="1:29" ht="39.950000000000003" customHeight="1" x14ac:dyDescent="0.25">
      <c r="A133" s="171"/>
      <c r="B133" s="173"/>
      <c r="C133" s="49">
        <v>130</v>
      </c>
      <c r="D133" s="55" t="s">
        <v>247</v>
      </c>
      <c r="E133" s="70" t="s">
        <v>243</v>
      </c>
      <c r="F133" s="36" t="s">
        <v>18</v>
      </c>
      <c r="G133" s="36" t="s">
        <v>16</v>
      </c>
      <c r="H133" s="65">
        <v>102.73</v>
      </c>
      <c r="I133" s="19">
        <v>25</v>
      </c>
      <c r="J133" s="25">
        <f t="shared" si="4"/>
        <v>23</v>
      </c>
      <c r="K133" s="26" t="str">
        <f t="shared" ref="K133:K146" si="5">IF(J133&lt;0,"ATENÇÃO","OK")</f>
        <v>OK</v>
      </c>
      <c r="L133" s="158">
        <v>2</v>
      </c>
      <c r="M133" s="152"/>
      <c r="N133" s="152"/>
      <c r="O133" s="152"/>
      <c r="P133" s="152"/>
      <c r="Q133" s="40"/>
      <c r="R133" s="40"/>
      <c r="S133" s="40"/>
      <c r="T133" s="40"/>
      <c r="U133" s="40"/>
      <c r="V133" s="40"/>
      <c r="W133" s="40"/>
      <c r="X133" s="32"/>
      <c r="Y133" s="32"/>
      <c r="Z133" s="32"/>
      <c r="AA133" s="32"/>
      <c r="AB133" s="32"/>
      <c r="AC133" s="32"/>
    </row>
    <row r="134" spans="1:29" ht="39.950000000000003" customHeight="1" x14ac:dyDescent="0.25">
      <c r="A134" s="171"/>
      <c r="B134" s="173"/>
      <c r="C134" s="49">
        <v>131</v>
      </c>
      <c r="D134" s="55" t="s">
        <v>248</v>
      </c>
      <c r="E134" s="70" t="s">
        <v>249</v>
      </c>
      <c r="F134" s="36" t="s">
        <v>18</v>
      </c>
      <c r="G134" s="36" t="s">
        <v>16</v>
      </c>
      <c r="H134" s="65">
        <v>87.99</v>
      </c>
      <c r="I134" s="19">
        <v>20</v>
      </c>
      <c r="J134" s="25">
        <f t="shared" si="4"/>
        <v>18</v>
      </c>
      <c r="K134" s="26" t="str">
        <f t="shared" si="5"/>
        <v>OK</v>
      </c>
      <c r="L134" s="158">
        <v>2</v>
      </c>
      <c r="M134" s="152"/>
      <c r="N134" s="152"/>
      <c r="O134" s="152"/>
      <c r="P134" s="152"/>
      <c r="Q134" s="40"/>
      <c r="R134" s="40"/>
      <c r="S134" s="40"/>
      <c r="T134" s="40"/>
      <c r="U134" s="40"/>
      <c r="V134" s="40"/>
      <c r="W134" s="40"/>
      <c r="X134" s="32"/>
      <c r="Y134" s="32"/>
      <c r="Z134" s="32"/>
      <c r="AA134" s="32"/>
      <c r="AB134" s="32"/>
      <c r="AC134" s="32"/>
    </row>
    <row r="135" spans="1:29" ht="39.950000000000003" customHeight="1" x14ac:dyDescent="0.25">
      <c r="A135" s="171"/>
      <c r="B135" s="173"/>
      <c r="C135" s="49">
        <v>132</v>
      </c>
      <c r="D135" s="55" t="s">
        <v>250</v>
      </c>
      <c r="E135" s="70" t="s">
        <v>251</v>
      </c>
      <c r="F135" s="36" t="s">
        <v>14</v>
      </c>
      <c r="G135" s="36" t="s">
        <v>16</v>
      </c>
      <c r="H135" s="65">
        <v>12</v>
      </c>
      <c r="I135" s="19">
        <v>20</v>
      </c>
      <c r="J135" s="25">
        <f t="shared" si="4"/>
        <v>20</v>
      </c>
      <c r="K135" s="26" t="str">
        <f t="shared" si="5"/>
        <v>OK</v>
      </c>
      <c r="L135" s="152"/>
      <c r="M135" s="152"/>
      <c r="N135" s="152"/>
      <c r="O135" s="152"/>
      <c r="P135" s="152"/>
      <c r="Q135" s="40"/>
      <c r="R135" s="40"/>
      <c r="S135" s="40"/>
      <c r="T135" s="40"/>
      <c r="U135" s="40"/>
      <c r="V135" s="40"/>
      <c r="W135" s="40"/>
      <c r="X135" s="32"/>
      <c r="Y135" s="32"/>
      <c r="Z135" s="32"/>
      <c r="AA135" s="32"/>
      <c r="AB135" s="32"/>
      <c r="AC135" s="32"/>
    </row>
    <row r="136" spans="1:29" ht="39.950000000000003" customHeight="1" x14ac:dyDescent="0.25">
      <c r="A136" s="171"/>
      <c r="B136" s="173"/>
      <c r="C136" s="49">
        <v>133</v>
      </c>
      <c r="D136" s="56" t="s">
        <v>252</v>
      </c>
      <c r="E136" s="70" t="s">
        <v>234</v>
      </c>
      <c r="F136" s="36" t="s">
        <v>20</v>
      </c>
      <c r="G136" s="36" t="s">
        <v>16</v>
      </c>
      <c r="H136" s="65">
        <v>23.5</v>
      </c>
      <c r="I136" s="19">
        <v>20</v>
      </c>
      <c r="J136" s="25">
        <f t="shared" si="4"/>
        <v>20</v>
      </c>
      <c r="K136" s="26" t="str">
        <f t="shared" si="5"/>
        <v>OK</v>
      </c>
      <c r="L136" s="152"/>
      <c r="M136" s="152"/>
      <c r="N136" s="152"/>
      <c r="O136" s="152"/>
      <c r="P136" s="152"/>
      <c r="Q136" s="40"/>
      <c r="R136" s="40"/>
      <c r="S136" s="40"/>
      <c r="T136" s="40"/>
      <c r="U136" s="40"/>
      <c r="V136" s="40"/>
      <c r="W136" s="40"/>
      <c r="X136" s="32"/>
      <c r="Y136" s="32"/>
      <c r="Z136" s="32"/>
      <c r="AA136" s="32"/>
      <c r="AB136" s="32"/>
      <c r="AC136" s="32"/>
    </row>
    <row r="137" spans="1:29" ht="39.950000000000003" customHeight="1" x14ac:dyDescent="0.25">
      <c r="A137" s="171"/>
      <c r="B137" s="173"/>
      <c r="C137" s="50">
        <v>134</v>
      </c>
      <c r="D137" s="55" t="s">
        <v>253</v>
      </c>
      <c r="E137" s="70" t="s">
        <v>214</v>
      </c>
      <c r="F137" s="36" t="s">
        <v>14</v>
      </c>
      <c r="G137" s="36" t="s">
        <v>16</v>
      </c>
      <c r="H137" s="65">
        <v>3.9</v>
      </c>
      <c r="I137" s="19">
        <v>5</v>
      </c>
      <c r="J137" s="25">
        <f t="shared" si="4"/>
        <v>5</v>
      </c>
      <c r="K137" s="26" t="str">
        <f t="shared" si="5"/>
        <v>OK</v>
      </c>
      <c r="L137" s="152"/>
      <c r="M137" s="152"/>
      <c r="N137" s="152"/>
      <c r="O137" s="152"/>
      <c r="P137" s="152"/>
      <c r="Q137" s="40"/>
      <c r="R137" s="40"/>
      <c r="S137" s="40"/>
      <c r="T137" s="40"/>
      <c r="U137" s="40"/>
      <c r="V137" s="40"/>
      <c r="W137" s="40"/>
      <c r="X137" s="32"/>
      <c r="Y137" s="32"/>
      <c r="Z137" s="32"/>
      <c r="AA137" s="32"/>
      <c r="AB137" s="32"/>
      <c r="AC137" s="32"/>
    </row>
    <row r="138" spans="1:29" ht="39.950000000000003" customHeight="1" x14ac:dyDescent="0.25">
      <c r="A138" s="171"/>
      <c r="B138" s="173"/>
      <c r="C138" s="50">
        <v>135</v>
      </c>
      <c r="D138" s="55" t="s">
        <v>254</v>
      </c>
      <c r="E138" s="70" t="s">
        <v>214</v>
      </c>
      <c r="F138" s="36" t="s">
        <v>14</v>
      </c>
      <c r="G138" s="36" t="s">
        <v>16</v>
      </c>
      <c r="H138" s="65">
        <v>5.5</v>
      </c>
      <c r="I138" s="19">
        <v>5</v>
      </c>
      <c r="J138" s="25">
        <f t="shared" si="4"/>
        <v>5</v>
      </c>
      <c r="K138" s="26" t="str">
        <f t="shared" si="5"/>
        <v>OK</v>
      </c>
      <c r="L138" s="152"/>
      <c r="M138" s="152"/>
      <c r="N138" s="152"/>
      <c r="O138" s="152"/>
      <c r="P138" s="152"/>
      <c r="Q138" s="40"/>
      <c r="R138" s="40"/>
      <c r="S138" s="40"/>
      <c r="T138" s="40"/>
      <c r="U138" s="40"/>
      <c r="V138" s="40"/>
      <c r="W138" s="40"/>
      <c r="X138" s="32"/>
      <c r="Y138" s="32"/>
      <c r="Z138" s="32"/>
      <c r="AA138" s="32"/>
      <c r="AB138" s="32"/>
      <c r="AC138" s="32"/>
    </row>
    <row r="139" spans="1:29" ht="39.950000000000003" customHeight="1" x14ac:dyDescent="0.25">
      <c r="A139" s="171"/>
      <c r="B139" s="173"/>
      <c r="C139" s="49">
        <v>136</v>
      </c>
      <c r="D139" s="55" t="s">
        <v>255</v>
      </c>
      <c r="E139" s="70" t="s">
        <v>256</v>
      </c>
      <c r="F139" s="36" t="s">
        <v>25</v>
      </c>
      <c r="G139" s="36" t="s">
        <v>16</v>
      </c>
      <c r="H139" s="65">
        <v>13.01</v>
      </c>
      <c r="I139" s="19">
        <v>2</v>
      </c>
      <c r="J139" s="25">
        <f t="shared" si="4"/>
        <v>2</v>
      </c>
      <c r="K139" s="26" t="str">
        <f t="shared" si="5"/>
        <v>OK</v>
      </c>
      <c r="L139" s="152"/>
      <c r="M139" s="152"/>
      <c r="N139" s="152"/>
      <c r="O139" s="152"/>
      <c r="P139" s="152"/>
      <c r="Q139" s="40"/>
      <c r="R139" s="40"/>
      <c r="S139" s="40"/>
      <c r="T139" s="40"/>
      <c r="U139" s="40"/>
      <c r="V139" s="40"/>
      <c r="W139" s="40"/>
      <c r="X139" s="32"/>
      <c r="Y139" s="32"/>
      <c r="Z139" s="32"/>
      <c r="AA139" s="32"/>
      <c r="AB139" s="32"/>
      <c r="AC139" s="32"/>
    </row>
    <row r="140" spans="1:29" ht="39.950000000000003" customHeight="1" x14ac:dyDescent="0.25">
      <c r="A140" s="171"/>
      <c r="B140" s="173"/>
      <c r="C140" s="49">
        <v>137</v>
      </c>
      <c r="D140" s="55" t="s">
        <v>257</v>
      </c>
      <c r="E140" s="70" t="s">
        <v>234</v>
      </c>
      <c r="F140" s="36" t="s">
        <v>18</v>
      </c>
      <c r="G140" s="36" t="s">
        <v>16</v>
      </c>
      <c r="H140" s="65">
        <v>28</v>
      </c>
      <c r="I140" s="19"/>
      <c r="J140" s="25">
        <f t="shared" si="4"/>
        <v>0</v>
      </c>
      <c r="K140" s="26" t="str">
        <f t="shared" si="5"/>
        <v>OK</v>
      </c>
      <c r="L140" s="152"/>
      <c r="M140" s="152"/>
      <c r="N140" s="152"/>
      <c r="O140" s="152"/>
      <c r="P140" s="152"/>
      <c r="Q140" s="40"/>
      <c r="R140" s="40"/>
      <c r="S140" s="40"/>
      <c r="T140" s="40"/>
      <c r="U140" s="40"/>
      <c r="V140" s="40"/>
      <c r="W140" s="40"/>
      <c r="X140" s="32"/>
      <c r="Y140" s="32"/>
      <c r="Z140" s="32"/>
      <c r="AA140" s="32"/>
      <c r="AB140" s="32"/>
      <c r="AC140" s="32"/>
    </row>
    <row r="141" spans="1:29" ht="39.950000000000003" customHeight="1" x14ac:dyDescent="0.25">
      <c r="A141" s="171"/>
      <c r="B141" s="173"/>
      <c r="C141" s="49">
        <v>138</v>
      </c>
      <c r="D141" s="55" t="s">
        <v>258</v>
      </c>
      <c r="E141" s="70" t="s">
        <v>50</v>
      </c>
      <c r="F141" s="36" t="s">
        <v>14</v>
      </c>
      <c r="G141" s="36" t="s">
        <v>35</v>
      </c>
      <c r="H141" s="65">
        <v>150.01</v>
      </c>
      <c r="I141" s="19">
        <v>10</v>
      </c>
      <c r="J141" s="25">
        <f t="shared" si="4"/>
        <v>10</v>
      </c>
      <c r="K141" s="26" t="str">
        <f t="shared" si="5"/>
        <v>OK</v>
      </c>
      <c r="L141" s="152"/>
      <c r="M141" s="152"/>
      <c r="N141" s="152"/>
      <c r="O141" s="152"/>
      <c r="P141" s="152"/>
      <c r="Q141" s="40"/>
      <c r="R141" s="40"/>
      <c r="S141" s="40"/>
      <c r="T141" s="40"/>
      <c r="U141" s="40"/>
      <c r="V141" s="40"/>
      <c r="W141" s="40"/>
      <c r="X141" s="32"/>
      <c r="Y141" s="32"/>
      <c r="Z141" s="32"/>
      <c r="AA141" s="32"/>
      <c r="AB141" s="32"/>
      <c r="AC141" s="32"/>
    </row>
    <row r="142" spans="1:29" ht="56.25" x14ac:dyDescent="0.25">
      <c r="A142" s="102">
        <v>11</v>
      </c>
      <c r="B142" s="103" t="s">
        <v>53</v>
      </c>
      <c r="C142" s="48">
        <v>139</v>
      </c>
      <c r="D142" s="54" t="s">
        <v>262</v>
      </c>
      <c r="E142" s="69" t="s">
        <v>263</v>
      </c>
      <c r="F142" s="34" t="s">
        <v>14</v>
      </c>
      <c r="G142" s="34" t="s">
        <v>16</v>
      </c>
      <c r="H142" s="64">
        <v>99</v>
      </c>
      <c r="I142" s="19"/>
      <c r="J142" s="25">
        <f t="shared" ref="J142:J146" si="6">I142-(SUM(L142:AC142))</f>
        <v>0</v>
      </c>
      <c r="K142" s="26" t="str">
        <f t="shared" si="5"/>
        <v>OK</v>
      </c>
      <c r="L142" s="152"/>
      <c r="M142" s="152"/>
      <c r="N142" s="152"/>
      <c r="O142" s="152"/>
      <c r="P142" s="152"/>
      <c r="Q142" s="40"/>
      <c r="R142" s="40"/>
      <c r="S142" s="40"/>
      <c r="T142" s="40"/>
      <c r="U142" s="40"/>
      <c r="V142" s="40"/>
      <c r="W142" s="40"/>
      <c r="X142" s="32"/>
      <c r="Y142" s="32"/>
      <c r="Z142" s="32"/>
      <c r="AA142" s="32"/>
      <c r="AB142" s="32"/>
      <c r="AC142" s="32"/>
    </row>
    <row r="143" spans="1:29" ht="67.5" x14ac:dyDescent="0.25">
      <c r="A143" s="92">
        <v>12</v>
      </c>
      <c r="B143" s="78" t="s">
        <v>53</v>
      </c>
      <c r="C143" s="50">
        <v>140</v>
      </c>
      <c r="D143" s="56" t="s">
        <v>264</v>
      </c>
      <c r="E143" s="74" t="s">
        <v>265</v>
      </c>
      <c r="F143" s="37" t="s">
        <v>31</v>
      </c>
      <c r="G143" s="37" t="s">
        <v>266</v>
      </c>
      <c r="H143" s="66">
        <v>2537.5</v>
      </c>
      <c r="I143" s="19"/>
      <c r="J143" s="25">
        <f t="shared" si="6"/>
        <v>0</v>
      </c>
      <c r="K143" s="26" t="str">
        <f t="shared" si="5"/>
        <v>OK</v>
      </c>
      <c r="L143" s="152"/>
      <c r="M143" s="152"/>
      <c r="N143" s="152"/>
      <c r="O143" s="152"/>
      <c r="P143" s="152"/>
      <c r="Q143" s="40"/>
      <c r="R143" s="40"/>
      <c r="S143" s="40"/>
      <c r="T143" s="40"/>
      <c r="U143" s="40"/>
      <c r="V143" s="40"/>
      <c r="W143" s="40"/>
      <c r="X143" s="32"/>
      <c r="Y143" s="32"/>
      <c r="Z143" s="32"/>
      <c r="AA143" s="32"/>
      <c r="AB143" s="32"/>
      <c r="AC143" s="32"/>
    </row>
    <row r="144" spans="1:29" ht="67.5" x14ac:dyDescent="0.25">
      <c r="A144" s="93">
        <v>13</v>
      </c>
      <c r="B144" s="94" t="s">
        <v>259</v>
      </c>
      <c r="C144" s="48">
        <v>141</v>
      </c>
      <c r="D144" s="54" t="s">
        <v>267</v>
      </c>
      <c r="E144" s="69" t="s">
        <v>268</v>
      </c>
      <c r="F144" s="35" t="s">
        <v>14</v>
      </c>
      <c r="G144" s="35" t="s">
        <v>269</v>
      </c>
      <c r="H144" s="63">
        <v>585.22</v>
      </c>
      <c r="I144" s="19"/>
      <c r="J144" s="25">
        <f t="shared" si="6"/>
        <v>0</v>
      </c>
      <c r="K144" s="26" t="str">
        <f t="shared" si="5"/>
        <v>OK</v>
      </c>
      <c r="L144" s="152"/>
      <c r="M144" s="152"/>
      <c r="N144" s="152"/>
      <c r="O144" s="152"/>
      <c r="P144" s="152"/>
      <c r="Q144" s="40"/>
      <c r="R144" s="40"/>
      <c r="S144" s="40"/>
      <c r="T144" s="40"/>
      <c r="U144" s="40"/>
      <c r="V144" s="40"/>
      <c r="W144" s="40"/>
      <c r="X144" s="32"/>
      <c r="Y144" s="32"/>
      <c r="Z144" s="32"/>
      <c r="AA144" s="32"/>
      <c r="AB144" s="32"/>
      <c r="AC144" s="32"/>
    </row>
    <row r="145" spans="1:29" ht="47.25" x14ac:dyDescent="0.25">
      <c r="A145" s="92">
        <v>14</v>
      </c>
      <c r="B145" s="78" t="s">
        <v>259</v>
      </c>
      <c r="C145" s="49">
        <v>142</v>
      </c>
      <c r="D145" s="55" t="s">
        <v>270</v>
      </c>
      <c r="E145" s="70" t="s">
        <v>271</v>
      </c>
      <c r="F145" s="37" t="s">
        <v>14</v>
      </c>
      <c r="G145" s="37" t="s">
        <v>272</v>
      </c>
      <c r="H145" s="66">
        <v>1985.95</v>
      </c>
      <c r="I145" s="19"/>
      <c r="J145" s="25">
        <f t="shared" si="6"/>
        <v>0</v>
      </c>
      <c r="K145" s="26" t="str">
        <f t="shared" si="5"/>
        <v>OK</v>
      </c>
      <c r="L145" s="152"/>
      <c r="M145" s="152"/>
      <c r="N145" s="152"/>
      <c r="O145" s="152"/>
      <c r="P145" s="152"/>
      <c r="Q145" s="40"/>
      <c r="R145" s="40"/>
      <c r="S145" s="40"/>
      <c r="T145" s="40"/>
      <c r="U145" s="40"/>
      <c r="V145" s="40"/>
      <c r="W145" s="40"/>
      <c r="X145" s="32"/>
      <c r="Y145" s="32"/>
      <c r="Z145" s="32"/>
      <c r="AA145" s="32"/>
      <c r="AB145" s="32"/>
      <c r="AC145" s="32"/>
    </row>
    <row r="146" spans="1:29" ht="39.950000000000003" customHeight="1" x14ac:dyDescent="0.25">
      <c r="A146" s="95">
        <v>15</v>
      </c>
      <c r="B146" s="96" t="s">
        <v>260</v>
      </c>
      <c r="C146" s="97">
        <v>143</v>
      </c>
      <c r="D146" s="98" t="s">
        <v>261</v>
      </c>
      <c r="E146" s="99"/>
      <c r="F146" s="100" t="s">
        <v>14</v>
      </c>
      <c r="G146" s="100" t="s">
        <v>37</v>
      </c>
      <c r="H146" s="101"/>
      <c r="I146" s="19"/>
      <c r="J146" s="25">
        <f t="shared" si="6"/>
        <v>0</v>
      </c>
      <c r="K146" s="26" t="str">
        <f t="shared" si="5"/>
        <v>OK</v>
      </c>
      <c r="L146" s="152"/>
      <c r="M146" s="152"/>
      <c r="N146" s="156"/>
      <c r="O146" s="152"/>
      <c r="P146" s="152"/>
      <c r="Q146" s="40"/>
      <c r="R146" s="40"/>
      <c r="S146" s="40"/>
      <c r="T146" s="40"/>
      <c r="U146" s="40"/>
      <c r="V146" s="40"/>
      <c r="W146" s="40"/>
      <c r="X146" s="32"/>
      <c r="Y146" s="32"/>
      <c r="Z146" s="32"/>
      <c r="AA146" s="32"/>
      <c r="AB146" s="32"/>
      <c r="AC146" s="32"/>
    </row>
    <row r="147" spans="1:29" ht="39.950000000000003" customHeight="1" x14ac:dyDescent="0.25">
      <c r="H147" s="29">
        <f>SUM(H4:H146)</f>
        <v>13521.64</v>
      </c>
      <c r="L147" s="6">
        <f>SUMPRODUCT(H4:H146,L4:L146)</f>
        <v>2142.0700000000002</v>
      </c>
      <c r="M147" s="88">
        <f>SUMPRODUCT(H4:H146,M4:M146)</f>
        <v>160.35000000000002</v>
      </c>
      <c r="N147" s="88">
        <f>SUMPRODUCT(H4:H146,N4:N146)</f>
        <v>2545.25</v>
      </c>
      <c r="O147" s="88">
        <f>SUMPRODUCT(H4:H146,O4:O146)</f>
        <v>4877</v>
      </c>
      <c r="P147" s="88">
        <f>SUMPRODUCT(H4:H146,P4:P146)</f>
        <v>652.20000000000005</v>
      </c>
    </row>
  </sheetData>
  <mergeCells count="42">
    <mergeCell ref="M1:M2"/>
    <mergeCell ref="A117:A120"/>
    <mergeCell ref="B117:B120"/>
    <mergeCell ref="A121:A141"/>
    <mergeCell ref="B121:B141"/>
    <mergeCell ref="B13:B20"/>
    <mergeCell ref="A21:A42"/>
    <mergeCell ref="B21:B42"/>
    <mergeCell ref="A43:A47"/>
    <mergeCell ref="B43:B47"/>
    <mergeCell ref="A48:A54"/>
    <mergeCell ref="B48:B54"/>
    <mergeCell ref="A55:A79"/>
    <mergeCell ref="B55:B79"/>
    <mergeCell ref="A80:A82"/>
    <mergeCell ref="B80:B82"/>
    <mergeCell ref="A83:A116"/>
    <mergeCell ref="B83:B116"/>
    <mergeCell ref="A4:A12"/>
    <mergeCell ref="B4:B12"/>
    <mergeCell ref="A13:A20"/>
    <mergeCell ref="X1:X2"/>
    <mergeCell ref="D1:H1"/>
    <mergeCell ref="I1:K1"/>
    <mergeCell ref="R1:R2"/>
    <mergeCell ref="A2:K2"/>
    <mergeCell ref="Q1:Q2"/>
    <mergeCell ref="U1:U2"/>
    <mergeCell ref="N1:N2"/>
    <mergeCell ref="O1:O2"/>
    <mergeCell ref="P1:P2"/>
    <mergeCell ref="L1:L2"/>
    <mergeCell ref="V1:V2"/>
    <mergeCell ref="W1:W2"/>
    <mergeCell ref="T1:T2"/>
    <mergeCell ref="S1:S2"/>
    <mergeCell ref="A1:C1"/>
    <mergeCell ref="Y1:Y2"/>
    <mergeCell ref="Z1:Z2"/>
    <mergeCell ref="AA1:AA2"/>
    <mergeCell ref="AB1:AB2"/>
    <mergeCell ref="AC1:AC2"/>
  </mergeCells>
  <conditionalFormatting sqref="L4:W82">
    <cfRule type="cellIs" dxfId="3" priority="1" stopIfTrue="1" operator="greaterThan">
      <formula>0</formula>
    </cfRule>
    <cfRule type="cellIs" dxfId="2" priority="2" stopIfTrue="1" operator="greaterThan">
      <formula>0</formula>
    </cfRule>
    <cfRule type="cellIs" dxfId="1" priority="3" stopIfTrue="1" operator="greaterThan">
      <formula>0</formula>
    </cfRule>
  </conditionalFormatting>
  <hyperlinks>
    <hyperlink ref="D103" r:id="rId1" display="https://www.havan.com.br/mangueira-para-gas-de-cozinha-glp-1-20m-durin-05207.html" xr:uid="{FFB96FFC-03BF-4DBF-B279-1FB9DF1F2EE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2018-01-24T18:18:49Z</cp:lastPrinted>
  <dcterms:created xsi:type="dcterms:W3CDTF">2010-06-19T20:43:11Z</dcterms:created>
  <dcterms:modified xsi:type="dcterms:W3CDTF">2022-10-27T20:19:02Z</dcterms:modified>
</cp:coreProperties>
</file>